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<sst xmlns="http://schemas.openxmlformats.org/spreadsheetml/2006/main" count="1100" uniqueCount="600">
  <si>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</si>
  <si>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</si>
  <si>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</si>
  <si>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</si>
  <si>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</si>
  <si>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</si>
  <si>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</si>
  <si>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</si>
  <si>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</si>
  <si>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</si>
  <si>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</si>
  <si>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</si>
  <si>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</si>
  <si>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</si>
  <si>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</si>
  <si>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</si>
  <si>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</si>
  <si>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</si>
  <si>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</si>
  <si>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</si>
  <si>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</si>
  <si>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</si>
  <si>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</si>
  <si>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</si>
  <si>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</si>
  <si>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</si>
  <si>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</si>
  <si>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</si>
  <si>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</si>
  <si>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</si>
  <si>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</si>
  <si>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</si>
  <si>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</si>
  <si>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</si>
  <si>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</si>
  <si>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</si>
  <si>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</si>
  <si>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</si>
  <si>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</si>
  <si>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</si>
  <si>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</si>
  <si>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</si>
  <si>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</si>
  <si>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</si>
  <si>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</si>
  <si>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</si>
  <si>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</si>
  <si>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</si>
  <si>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</si>
  <si>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</si>
  <si>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</si>
  <si>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</si>
  <si>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</si>
  <si>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</si>
  <si>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</si>
  <si>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</si>
  <si>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</si>
  <si>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</si>
  <si>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</si>
  <si>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</si>
  <si>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</si>
  <si>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</si>
  <si>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</si>
  <si>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</si>
  <si>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</si>
  <si>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</si>
  <si>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</si>
  <si>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</si>
  <si>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</si>
  <si>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</si>
  <si>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</si>
  <si>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</si>
  <si>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</si>
  <si>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</si>
  <si>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</si>
  <si>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</si>
  <si>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</si>
  <si>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</si>
  <si>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</si>
  <si>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</si>
  <si>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</si>
  <si>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</si>
  <si>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</si>
  <si>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</si>
  <si>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</si>
  <si>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</si>
  <si>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</si>
  <si>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</si>
  <si>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</si>
  <si>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</si>
  <si>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</si>
  <si>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東久留米市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</si>
  <si>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</si>
  <si>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</si>
  <si>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</si>
  <si>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</si>
  <si>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</si>
  <si>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</si>
  <si>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</si>
  <si>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</si>
  <si>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</si>
  <si>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</si>
  <si>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</si>
  <si>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</si>
  <si>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</si>
  <si>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</si>
  <si>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</si>
  <si>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</si>
  <si>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</si>
  <si>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</si>
  <si>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</si>
  <si>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</si>
  <si>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</si>
  <si>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</si>
  <si>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</si>
  <si>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</si>
  <si>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</si>
  <si>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</si>
  <si>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</si>
  <si>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</si>
  <si>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</si>
  <si>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</si>
  <si>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</si>
  <si>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</si>
  <si>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</si>
  <si>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</si>
  <si>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</si>
  <si>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</si>
  <si>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</si>
  <si>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</si>
  <si>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</si>
  <si>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</si>
  <si>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</si>
  <si>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</si>
  <si>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</si>
  <si>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</si>
  <si>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</si>
  <si>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</si>
  <si>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</si>
  <si>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</si>
  <si>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</si>
  <si>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</si>
  <si>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</si>
  <si>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</si>
  <si>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</si>
  <si>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</si>
  <si>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</si>
  <si>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</si>
  <si>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</si>
  <si>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</si>
  <si>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</si>
  <si>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</si>
  <si>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</si>
  <si>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</si>
  <si>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</si>
  <si>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</si>
  <si>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</si>
  <si>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</si>
  <si>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</si>
  <si>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</si>
  <si>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</si>
  <si>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</si>
  <si>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</si>
  <si>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</si>
  <si>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</si>
  <si>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</si>
  <si>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</si>
  <si>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</si>
  <si>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</si>
  <si>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</si>
  <si>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</si>
  <si>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</si>
  <si>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</si>
  <si>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</si>
  <si>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</si>
  <si>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</si>
  <si>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</si>
  <si>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</si>
  <si>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</si>
  <si>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</si>
  <si>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</si>
  <si>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</si>
  <si>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</si>
  <si>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</si>
  <si>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</si>
  <si>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</si>
  <si>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</si>
  <si>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</si>
  <si>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</si>
  <si>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</si>
  <si>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</si>
  <si>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</si>
  <si>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</si>
  <si>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</si>
  <si>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</si>
  <si>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</si>
  <si>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</si>
  <si>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</si>
  <si>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</si>
  <si>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</si>
  <si>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</si>
  <si>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</si>
  <si>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</si>
  <si>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</si>
  <si>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</si>
  <si>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</si>
  <si>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</si>
  <si>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</si>
  <si>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</si>
  <si>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東京都東久留米市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</si>
  <si>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</si>
  <si>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</si>
  <si>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</si>
  <si>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</si>
  <si>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</si>
  <si>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</si>
  <si>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</si>
  <si>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</si>
  <si>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</si>
  <si>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</si>
  <si>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</si>
  <si>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</si>
  <si>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</si>
  <si>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</si>
  <si>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</si>
  <si>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</si>
  <si>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</si>
  <si>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</si>
  <si>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</si>
  <si>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</si>
  <si>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</si>
  <si>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</si>
  <si>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</si>
  <si>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</si>
  <si>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</si>
  <si>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</si>
  <si>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</si>
  <si>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</si>
  <si>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</si>
  <si>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</si>
  <si>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</si>
  <si>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</si>
  <si>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</si>
  <si>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</si>
  <si>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</si>
  <si>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</si>
  <si>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</si>
  <si>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</si>
  <si>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</si>
  <si>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</si>
  <si>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</si>
  <si>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</si>
  <si>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</si>
  <si>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</si>
  <si>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</si>
  <si>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</si>
  <si>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</si>
  <si>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</si>
  <si>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</si>
  <si>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</si>
  <si>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</si>
  <si>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</si>
  <si>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</si>
  <si>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</si>
  <si>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</si>
  <si>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</si>
  <si>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</si>
  <si>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</si>
  <si>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</si>
  <si>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</si>
  <si>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</si>
  <si>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</si>
  <si>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</si>
  <si>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</si>
  <si>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</si>
  <si>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</si>
  <si>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</si>
  <si>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</si>
  <si>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</si>
  <si>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</si>
  <si>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</si>
  <si>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</si>
  <si>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</si>
  <si>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</si>
  <si>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</si>
  <si>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</si>
  <si>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</si>
  <si>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</si>
  <si>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</si>
  <si>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</si>
  <si>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</si>
  <si>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</si>
  <si>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</si>
  <si>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</si>
  <si>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</si>
  <si>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</si>
  <si>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</si>
  <si>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</si>
  <si>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</si>
  <si>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</si>
  <si>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</si>
  <si>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</si>
  <si>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</si>
  <si>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</si>
  <si>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</si>
  <si>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</si>
  <si>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</si>
  <si>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</si>
  <si>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</si>
  <si>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</si>
  <si>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</si>
  <si>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</si>
  <si>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</si>
  <si>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</si>
  <si>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</si>
  <si>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</si>
  <si>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</si>
  <si>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</si>
  <si>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</si>
  <si>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</si>
  <si>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</si>
  <si>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</si>
  <si>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</si>
  <si>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</si>
  <si>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</si>
  <si>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</si>
  <si>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</si>
  <si>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</si>
  <si>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</si>
  <si>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</si>
  <si>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</si>
  <si>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</si>
  <si>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</si>
  <si>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</si>
  <si>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</si>
  <si>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</si>
  <si>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</si>
  <si>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</si>
  <si>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</si>
  <si>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</si>
  <si>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</si>
  <si>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</si>
  <si>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</si>
  <si>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</si>
  <si>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</si>
  <si>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</si>
  <si>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</si>
  <si>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</si>
  <si>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</si>
  <si>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</si>
  <si>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</si>
  <si>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</si>
  <si>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</si>
  <si>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</si>
  <si>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</si>
  <si>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</si>
  <si>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</si>
  <si>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</si>
  <si>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</si>
  <si>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東京都東久留米市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</si>
  <si>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</si>
  <si>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</si>
  <si>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</si>
  <si>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</si>
  <si>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</si>
  <si>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</si>
  <si>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</si>
  <si>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</si>
  <si>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</si>
  <si>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</si>
  <si>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</si>
  <si>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</si>
  <si>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</si>
  <si>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</si>
  <si>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</si>
  <si>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</si>
  <si>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</si>
  <si>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</si>
  <si>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</si>
  <si>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</si>
  <si>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</si>
  <si>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</si>
  <si>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</si>
  <si>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</si>
  <si>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</si>
  <si>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</si>
  <si>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</si>
  <si>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</si>
  <si>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</si>
  <si>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</si>
  <si>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</si>
  <si>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</si>
  <si>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</si>
  <si>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</si>
  <si>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</si>
  <si>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</si>
  <si>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</si>
  <si>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</si>
  <si>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</si>
  <si>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</si>
  <si>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</si>
  <si>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</si>
  <si>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</si>
  <si>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</si>
  <si>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</si>
  <si>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</si>
  <si>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</si>
  <si>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</si>
  <si>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</si>
  <si>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</si>
  <si>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</si>
  <si>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</si>
  <si>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</si>
  <si>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</si>
  <si>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</si>
  <si>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</si>
  <si>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</si>
  <si>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</si>
  <si>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</si>
  <si>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</si>
  <si>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</si>
  <si>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</si>
  <si>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</si>
  <si>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</si>
  <si>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</si>
  <si>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</si>
  <si>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</si>
  <si>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</si>
  <si>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</si>
  <si>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</si>
  <si>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</si>
  <si>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</si>
  <si>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</si>
  <si>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</si>
  <si>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</si>
  <si>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</si>
  <si>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</si>
  <si>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</si>
  <si>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</si>
  <si>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</si>
  <si>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</si>
  <si>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</si>
  <si>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</si>
  <si>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</si>
  <si>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</si>
  <si>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</si>
  <si>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</si>
  <si>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</si>
  <si>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</si>
  <si>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</si>
  <si>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</si>
  <si>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</si>
  <si>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</si>
  <si>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</si>
  <si>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</si>
  <si>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</si>
  <si>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</si>
  <si>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</si>
  <si>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</si>
  <si>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</si>
  <si>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</si>
  <si>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</si>
  <si>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</si>
  <si>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</si>
  <si>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</si>
  <si>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</si>
  <si>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</si>
  <si>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</si>
  <si>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</si>
  <si>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</si>
  <si>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</si>
  <si>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</si>
  <si>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</si>
  <si>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</si>
  <si>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</si>
  <si>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</si>
  <si>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</si>
  <si>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</si>
  <si>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</si>
  <si>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</si>
  <si>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</si>
  <si>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</si>
  <si>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</si>
  <si>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</si>
  <si>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</si>
  <si>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</si>
  <si>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</si>
  <si>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</si>
  <si>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</si>
  <si>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</si>
  <si>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</si>
  <si>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</si>
  <si>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</si>
  <si>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</si>
  <si>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</si>
  <si>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</si>
  <si>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</si>
  <si>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</si>
  <si>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</si>
  <si>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</si>
  <si>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</si>
  <si>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</si>
  <si>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</si>
  <si>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</si>
  <si>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</si>
  <si>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</si>
  <si>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</si>
  <si>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</si>
  <si>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</si>
  <si>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</si>
  <si>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</si>
  <si>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</si>
  <si>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</si>
  <si>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</si>
  <si>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</si>
  <si>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</si>
  <si>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</si>
  <si>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</si>
  <si>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</si>
  <si>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</si>
  <si>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</si>
  <si>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</si>
  <si>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</si>
  <si>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</si>
  <si>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</si>
  <si>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</si>
  <si>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</si>
  <si>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</si>
  <si>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</si>
  <si>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</si>
  <si>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</si>
  <si>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</si>
  <si>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</si>
  <si>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</si>
  <si>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</si>
  <si>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</si>
  <si>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</si>
  <si>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</si>
  <si>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</si>
  <si>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</si>
  <si>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</si>
  <si>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</si>
  <si>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</si>
  <si>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</si>
  <si>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</si>
  <si>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</si>
  <si>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</si>
  <si>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</si>
  <si>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</si>
  <si>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</si>
  <si>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</si>
  <si>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</si>
  <si>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</si>
  <si>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</si>
  <si>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</si>
  <si>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</si>
  <si>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</si>
  <si>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</si>
  <si>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0.04</t>
  </si>
  <si>
    <t>一般会計</t>
  </si>
  <si>
    <t>国民健康保険事業会計</t>
  </si>
  <si>
    <t>介護保険事業会計</t>
  </si>
  <si>
    <t>後期高齢者医療事業会計</t>
  </si>
  <si>
    <t>下水道事業特別会計</t>
  </si>
  <si>
    <t>その他会計（赤字）</t>
  </si>
  <si>
    <t>その他会計（黒字）</t>
  </si>
  <si>
    <t>介護保険事業会計</t>
    <rPh sb="0" eb="2">
      <t>カイゴ</t>
    </rPh>
    <rPh sb="2" eb="4">
      <t>ホケン</t>
    </rPh>
    <rPh sb="4" eb="6">
      <t>ジギョウ</t>
    </rPh>
    <rPh sb="6" eb="8">
      <t>カイケイ</t>
    </rPh>
    <phoneticPr fontId="2"/>
  </si>
  <si>
    <t>後期高齢者医療事業会計</t>
    <rPh sb="0" eb="2">
      <t>コウキ</t>
    </rPh>
    <rPh sb="2" eb="5">
      <t>コウレイシャ</t>
    </rPh>
    <rPh sb="5" eb="7">
      <t>イリョウ</t>
    </rPh>
    <rPh sb="7" eb="9">
      <t>ジギョウ</t>
    </rPh>
    <rPh sb="9" eb="11">
      <t>カイケイ</t>
    </rPh>
    <phoneticPr fontId="2"/>
  </si>
  <si>
    <t>国民健康保険事業会計</t>
    <rPh sb="0" eb="2">
      <t>コクミン</t>
    </rPh>
    <rPh sb="2" eb="4">
      <t>ケンコウ</t>
    </rPh>
    <rPh sb="4" eb="6">
      <t>ホケン</t>
    </rPh>
    <rPh sb="6" eb="8">
      <t>ジギョウ</t>
    </rPh>
    <rPh sb="8" eb="10">
      <t>カイケイ</t>
    </rPh>
    <phoneticPr fontId="2"/>
  </si>
  <si>
    <t>みどりの基金</t>
    <rPh sb="4" eb="6">
      <t>キキン</t>
    </rPh>
    <phoneticPr fontId="11"/>
  </si>
  <si>
    <t>公共施設等整備基金</t>
    <rPh sb="0" eb="2">
      <t>コウキョウ</t>
    </rPh>
    <rPh sb="2" eb="4">
      <t>シセツ</t>
    </rPh>
    <rPh sb="4" eb="5">
      <t>ナド</t>
    </rPh>
    <rPh sb="5" eb="7">
      <t>セイビ</t>
    </rPh>
    <rPh sb="7" eb="9">
      <t>キキン</t>
    </rPh>
    <phoneticPr fontId="11"/>
  </si>
  <si>
    <t>教育振興基金</t>
    <rPh sb="0" eb="2">
      <t>キョウイク</t>
    </rPh>
    <rPh sb="2" eb="4">
      <t>シンコウ</t>
    </rPh>
    <rPh sb="4" eb="6">
      <t>キキン</t>
    </rPh>
    <phoneticPr fontId="11"/>
  </si>
  <si>
    <t>郷土美術館建設基金</t>
    <rPh sb="0" eb="2">
      <t>キョウド</t>
    </rPh>
    <rPh sb="2" eb="5">
      <t>ビジュツカン</t>
    </rPh>
    <rPh sb="5" eb="7">
      <t>ケンセツ</t>
    </rPh>
    <rPh sb="7" eb="9">
      <t>キキン</t>
    </rPh>
    <phoneticPr fontId="11"/>
  </si>
  <si>
    <t>都市計画事業基金</t>
    <rPh sb="0" eb="2">
      <t>トシ</t>
    </rPh>
    <rPh sb="2" eb="4">
      <t>ケイカク</t>
    </rPh>
    <rPh sb="4" eb="6">
      <t>ジギョウ</t>
    </rPh>
    <rPh sb="6" eb="8">
      <t>キキン</t>
    </rPh>
    <phoneticPr fontId="11"/>
  </si>
  <si>
    <t>昭和病院企業団</t>
    <rPh sb="0" eb="2">
      <t>ショウワ</t>
    </rPh>
    <rPh sb="2" eb="4">
      <t>ビョウイン</t>
    </rPh>
    <rPh sb="4" eb="6">
      <t>キギョウ</t>
    </rPh>
    <rPh sb="6" eb="7">
      <t>ダン</t>
    </rPh>
    <phoneticPr fontId="7"/>
  </si>
  <si>
    <t>柳泉園組合</t>
    <rPh sb="0" eb="1">
      <t>ヤナギ</t>
    </rPh>
    <rPh sb="1" eb="2">
      <t>イズミ</t>
    </rPh>
    <rPh sb="2" eb="3">
      <t>エン</t>
    </rPh>
    <rPh sb="3" eb="5">
      <t>クミアイ</t>
    </rPh>
    <phoneticPr fontId="7"/>
  </si>
  <si>
    <t>東京たま広域資源循環組合</t>
    <rPh sb="0" eb="2">
      <t>トウキョウ</t>
    </rPh>
    <rPh sb="4" eb="6">
      <t>コウイキ</t>
    </rPh>
    <rPh sb="6" eb="8">
      <t>シゲン</t>
    </rPh>
    <rPh sb="8" eb="10">
      <t>ジュンカン</t>
    </rPh>
    <rPh sb="10" eb="12">
      <t>クミアイ</t>
    </rPh>
    <phoneticPr fontId="7"/>
  </si>
  <si>
    <t>多摩六都科学館組合</t>
  </si>
  <si>
    <t>東京市町村総合事務組合(一般会計)</t>
    <rPh sb="12" eb="14">
      <t>イッパン</t>
    </rPh>
    <rPh sb="14" eb="16">
      <t>カイケイ</t>
    </rPh>
    <phoneticPr fontId="7"/>
  </si>
  <si>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7"/>
  </si>
  <si>
    <t>東京都市町村職員退職手当組合</t>
    <rPh sb="2" eb="3">
      <t>ト</t>
    </rPh>
    <phoneticPr fontId="4"/>
  </si>
  <si>
    <t>東京都市町村議会議員公務災害補償等組合</t>
  </si>
  <si>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7"/>
  </si>
  <si>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7"/>
  </si>
  <si>
    <t>○</t>
  </si>
  <si>
    <t>東久留米市土地開発公社</t>
    <rPh sb="0" eb="5">
      <t>ヒガシクルメシ</t>
    </rPh>
    <rPh sb="5" eb="7">
      <t>トチ</t>
    </rPh>
    <rPh sb="7" eb="9">
      <t>カイハツ</t>
    </rPh>
    <rPh sb="9" eb="11">
      <t>コウシャ</t>
    </rPh>
    <phoneticPr fontId="13"/>
  </si>
  <si>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</si>
  <si>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</si>
  <si>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</si>
  <si>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</si>
  <si>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</si>
  <si>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平成29年度の将来負担比率は、「数値なし」であった。一般会計の債務の減少、下水道事業会計及び一部事務組合における地方債償還に充てるための繰出金見込額が減少したことに伴い、将来負担額が減少したほか、公共施設等整備基金や教育振興基金などの取り崩しがあったものの、財政調整基金が増加したことなどから、充当可能額が増加したため、分子が約9億円減少したことが指標改善の要因である。
平成29年度の実質公債費比率は、平成28年度より0.3ポイント下降した。分母となる標準財政規模の増加に加え、分子となる一般会計の元利償還金、公営企業債の元利償還金に対する繰入金及び組合等が起こした地方債の元利償還金に対する負担金等が約7億円減少し、また地方債償還額に充当した都市計画税が2.9億円、基準財政需要額に算入された額が2.6億円減少していることから、分子全体としては1.6億円減少したことが比率改善の要因である。</t>
    <rPh sb="98" eb="100">
      <t>コウキョウ</t>
    </rPh>
    <rPh sb="100" eb="102">
      <t>シセツ</t>
    </rPh>
    <rPh sb="102" eb="103">
      <t>トウ</t>
    </rPh>
    <rPh sb="103" eb="105">
      <t>セイビ</t>
    </rPh>
    <rPh sb="105" eb="107">
      <t>キキン</t>
    </rPh>
    <rPh sb="304" eb="305">
      <t>オク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</si>
  <si>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</si>
  <si>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</si>
  <si>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</si>
  <si>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本市では、平成27年度に「公共施設白書」「施設保全計画」、平成28年度に「施設整備プログラム」を策定しており、これらに基づき、施設の長寿命化と安全性確保のため、改修工事等を計画的に実施していくことしている。
将来負担比率は、一般会計の債務の減少、下水道事業会計及び一部事務組合における地方債償還に充てるための繰出金見込額の減少したことに伴い、将来負担額が減少している傾向にあり、財政調整基金の増加したことなどに伴い、充当可能額が増加したため、分子が減少していることが指標改善へ繋がっている。今後、施設整備プログラムを推進していくと、地方債の新規発行により、地方債残高が増加等することから将来負担額の増加が見込まれる一方で、公共施設等整備基金などを充当していけば充当可能財源が減少する。これは将来負担比率おいては、主に分子に影響していくことが見込まれる。</t>
    <rPh sb="205" eb="206">
      <t>トモナ</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</si>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</sst>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4"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4" fillId="0" borderId="40" xfId="16" applyFont="1" applyBorder="1" applyAlignment="1" applyProtection="1">
      <alignment horizontal="left" vertical="top" wrapText="1"/>
      <protection locked="0"/>
    </xf>
    <xf numFmtId="0" fontId="14" fillId="0" borderId="52" xfId="16" applyFont="1" applyBorder="1" applyAlignment="1" applyProtection="1">
      <alignment horizontal="left" vertical="top" wrapText="1"/>
      <protection locked="0"/>
    </xf>
    <xf numFmtId="0" fontId="14" fillId="0" borderId="37" xfId="16" applyFont="1" applyBorder="1" applyAlignment="1" applyProtection="1">
      <alignment horizontal="left" vertical="top" wrapText="1"/>
      <protection locked="0"/>
    </xf>
    <xf numFmtId="0" fontId="14" fillId="0" borderId="38" xfId="16" applyFont="1" applyBorder="1" applyAlignment="1" applyProtection="1">
      <alignment horizontal="left" vertical="top" wrapText="1"/>
      <protection locked="0"/>
    </xf>
    <xf numFmtId="0" fontId="14" fillId="0" borderId="0" xfId="16" applyFont="1" applyAlignment="1" applyProtection="1">
      <alignment horizontal="left" vertical="top" wrapText="1"/>
      <protection locked="0"/>
    </xf>
    <xf numFmtId="0" fontId="14" fillId="0" borderId="62" xfId="16" applyFont="1" applyBorder="1" applyAlignment="1" applyProtection="1">
      <alignment horizontal="left" vertical="top" wrapText="1"/>
      <protection locked="0"/>
    </xf>
    <xf numFmtId="0" fontId="14" fillId="0" borderId="46" xfId="16" applyFont="1" applyBorder="1" applyAlignment="1" applyProtection="1">
      <alignment horizontal="left" vertical="top" wrapText="1"/>
      <protection locked="0"/>
    </xf>
    <xf numFmtId="0" fontId="14" fillId="0" borderId="12" xfId="16" applyFont="1" applyBorder="1" applyAlignment="1" applyProtection="1">
      <alignment horizontal="left" vertical="top" wrapText="1"/>
      <protection locked="0"/>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40879</c:v>
                </c:pt>
                <c:pt idx="4">
                  <c:v>42651</c:v>
                </c:pt>
              </c:numCache>
            </c:numRef>
          </c:val>
          <c:smooth val="0"/>
          <c:extLst xmlns:c16r2="http://schemas.microsoft.com/office/drawing/2015/06/chart">
            <c:ext xmlns:c16="http://schemas.microsoft.com/office/drawing/2014/chart" uri="{C3380CC4-5D6E-409C-BE32-E72D297353CC}">
              <c16:uniqueId val="{00000000-9198-4221-9F06-BE119AD9D5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22632</c:v>
                </c:pt>
                <c:pt idx="1">
                  <c:v>16659</c:v>
                </c:pt>
                <c:pt idx="2">
                  <c:v>14687</c:v>
                </c:pt>
                <c:pt idx="3">
                  <c:v>16673</c:v>
                </c:pt>
                <c:pt idx="4">
                  <c:v>20511</c:v>
                </c:pt>
              </c:numCache>
            </c:numRef>
          </c:val>
          <c:smooth val="0"/>
          <c:extLst xmlns:c16r2="http://schemas.microsoft.com/office/drawing/2015/06/chart">
            <c:ext xmlns:c16="http://schemas.microsoft.com/office/drawing/2014/chart" uri="{C3380CC4-5D6E-409C-BE32-E72D297353CC}">
              <c16:uniqueId val="{00000001-9198-4221-9F06-BE119AD9D557}"/>
            </c:ext>
          </c:extLst>
        </c:ser>
        <c:dLbls>
          <c:showLegendKey val="0"/>
          <c:showVal val="0"/>
          <c:showCatName val="0"/>
          <c:showSerName val="0"/>
          <c:showPercent val="0"/>
          <c:showBubbleSize val="0"/>
        </c:dLbls>
        <c:marker val="1"/>
        <c:smooth val="0"/>
        <c:axId val="132758144"/>
        <c:axId val="132760320"/>
      </c:lineChart>
      <c:catAx>
        <c:axId val="132758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60320"/>
        <c:crosses val="autoZero"/>
        <c:auto val="1"/>
        <c:lblAlgn val="ctr"/>
        <c:lblOffset val="100"/>
        <c:tickLblSkip val="1"/>
        <c:tickMarkSkip val="1"/>
        <c:noMultiLvlLbl val="0"/>
      </c:catAx>
      <c:valAx>
        <c:axId val="1327603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58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5.79</c:v>
                </c:pt>
                <c:pt idx="1">
                  <c:v>5.01</c:v>
                </c:pt>
                <c:pt idx="2">
                  <c:v>5.34</c:v>
                </c:pt>
                <c:pt idx="3">
                  <c:v>2.5099999999999998</c:v>
                </c:pt>
                <c:pt idx="4">
                  <c:v>3.04</c:v>
                </c:pt>
              </c:numCache>
            </c:numRef>
          </c:val>
          <c:extLst xmlns:c16r2="http://schemas.microsoft.com/office/drawing/2015/06/chart">
            <c:ext xmlns:c16="http://schemas.microsoft.com/office/drawing/2014/chart" uri="{C3380CC4-5D6E-409C-BE32-E72D297353CC}">
              <c16:uniqueId val="{00000000-8C6F-479C-8926-46F3F2E57A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11.59</c:v>
                </c:pt>
                <c:pt idx="1">
                  <c:v>14.43</c:v>
                </c:pt>
                <c:pt idx="2">
                  <c:v>16.75</c:v>
                </c:pt>
                <c:pt idx="3">
                  <c:v>19.41</c:v>
                </c:pt>
                <c:pt idx="4">
                  <c:v>20.5</c:v>
                </c:pt>
              </c:numCache>
            </c:numRef>
          </c:val>
          <c:extLst xmlns:c16r2="http://schemas.microsoft.com/office/drawing/2015/06/chart">
            <c:ext xmlns:c16="http://schemas.microsoft.com/office/drawing/2014/chart" uri="{C3380CC4-5D6E-409C-BE32-E72D297353CC}">
              <c16:uniqueId val="{00000001-8C6F-479C-8926-46F3F2E57A9B}"/>
            </c:ext>
          </c:extLst>
        </c:ser>
        <c:dLbls>
          <c:showLegendKey val="0"/>
          <c:showVal val="0"/>
          <c:showCatName val="0"/>
          <c:showSerName val="0"/>
          <c:showPercent val="0"/>
          <c:showBubbleSize val="0"/>
        </c:dLbls>
        <c:gapWidth val="250"/>
        <c:overlap val="100"/>
        <c:axId val="94975488"/>
        <c:axId val="9497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4.37</c:v>
                </c:pt>
                <c:pt idx="1">
                  <c:v>2.13</c:v>
                </c:pt>
                <c:pt idx="2">
                  <c:v>3</c:v>
                </c:pt>
                <c:pt idx="3">
                  <c:v>-0.04</c:v>
                </c:pt>
                <c:pt idx="4">
                  <c:v>1.8</c:v>
                </c:pt>
              </c:numCache>
            </c:numRef>
          </c:val>
          <c:smooth val="0"/>
          <c:extLst xmlns:c16r2="http://schemas.microsoft.com/office/drawing/2015/06/chart">
            <c:ext xmlns:c16="http://schemas.microsoft.com/office/drawing/2014/chart" uri="{C3380CC4-5D6E-409C-BE32-E72D297353CC}">
              <c16:uniqueId val="{00000002-8C6F-479C-8926-46F3F2E57A9B}"/>
            </c:ext>
          </c:extLst>
        </c:ser>
        <c:dLbls>
          <c:showLegendKey val="0"/>
          <c:showVal val="0"/>
          <c:showCatName val="0"/>
          <c:showSerName val="0"/>
          <c:showPercent val="0"/>
          <c:showBubbleSize val="0"/>
        </c:dLbls>
        <c:marker val="1"/>
        <c:smooth val="0"/>
        <c:axId val="94975488"/>
        <c:axId val="94977408"/>
      </c:lineChart>
      <c:catAx>
        <c:axId val="9497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977408"/>
        <c:crosses val="autoZero"/>
        <c:auto val="1"/>
        <c:lblAlgn val="ctr"/>
        <c:lblOffset val="100"/>
        <c:tickLblSkip val="1"/>
        <c:tickMarkSkip val="1"/>
        <c:noMultiLvlLbl val="0"/>
      </c:catAx>
      <c:valAx>
        <c:axId val="9497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7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7D1-4E65-B9B0-0FD6982A45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7D1-4E65-B9B0-0FD6982A45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7D1-4E65-B9B0-0FD6982A45C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7D1-4E65-B9B0-0FD6982A45C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67D1-4E65-B9B0-0FD6982A45C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67D1-4E65-B9B0-0FD6982A45C8}"/>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0.06</c:v>
                </c:pt>
                <c:pt idx="2">
                  <c:v>#N/A</c:v>
                </c:pt>
                <c:pt idx="3">
                  <c:v>0.08</c:v>
                </c:pt>
                <c:pt idx="4">
                  <c:v>#N/A</c:v>
                </c:pt>
                <c:pt idx="5">
                  <c:v>0.04</c:v>
                </c:pt>
                <c:pt idx="6">
                  <c:v>#N/A</c:v>
                </c:pt>
                <c:pt idx="7">
                  <c:v>0.08</c:v>
                </c:pt>
                <c:pt idx="8">
                  <c:v>#N/A</c:v>
                </c:pt>
                <c:pt idx="9">
                  <c:v>0.04</c:v>
                </c:pt>
              </c:numCache>
            </c:numRef>
          </c:val>
          <c:extLst xmlns:c16r2="http://schemas.microsoft.com/office/drawing/2015/06/chart">
            <c:ext xmlns:c16="http://schemas.microsoft.com/office/drawing/2014/chart" uri="{C3380CC4-5D6E-409C-BE32-E72D297353CC}">
              <c16:uniqueId val="{00000006-67D1-4E65-B9B0-0FD6982A45C8}"/>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0.08</c:v>
                </c:pt>
                <c:pt idx="2">
                  <c:v>#N/A</c:v>
                </c:pt>
                <c:pt idx="3">
                  <c:v>0.37</c:v>
                </c:pt>
                <c:pt idx="4">
                  <c:v>#N/A</c:v>
                </c:pt>
                <c:pt idx="5">
                  <c:v>0.47</c:v>
                </c:pt>
                <c:pt idx="6">
                  <c:v>#N/A</c:v>
                </c:pt>
                <c:pt idx="7">
                  <c:v>1.48</c:v>
                </c:pt>
                <c:pt idx="8">
                  <c:v>#N/A</c:v>
                </c:pt>
                <c:pt idx="9">
                  <c:v>0.31</c:v>
                </c:pt>
              </c:numCache>
            </c:numRef>
          </c:val>
          <c:extLst xmlns:c16r2="http://schemas.microsoft.com/office/drawing/2015/06/chart">
            <c:ext xmlns:c16="http://schemas.microsoft.com/office/drawing/2014/chart" uri="{C3380CC4-5D6E-409C-BE32-E72D297353CC}">
              <c16:uniqueId val="{00000007-67D1-4E65-B9B0-0FD6982A45C8}"/>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1.08</c:v>
                </c:pt>
                <c:pt idx="2">
                  <c:v>#N/A</c:v>
                </c:pt>
                <c:pt idx="3">
                  <c:v>1.44</c:v>
                </c:pt>
                <c:pt idx="4">
                  <c:v>#N/A</c:v>
                </c:pt>
                <c:pt idx="5">
                  <c:v>1.57</c:v>
                </c:pt>
                <c:pt idx="6">
                  <c:v>#N/A</c:v>
                </c:pt>
                <c:pt idx="7">
                  <c:v>1.57</c:v>
                </c:pt>
                <c:pt idx="8">
                  <c:v>#N/A</c:v>
                </c:pt>
                <c:pt idx="9">
                  <c:v>1.99</c:v>
                </c:pt>
              </c:numCache>
            </c:numRef>
          </c:val>
          <c:extLst xmlns:c16r2="http://schemas.microsoft.com/office/drawing/2015/06/chart">
            <c:ext xmlns:c16="http://schemas.microsoft.com/office/drawing/2014/chart" uri="{C3380CC4-5D6E-409C-BE32-E72D297353CC}">
              <c16:uniqueId val="{00000008-67D1-4E65-B9B0-0FD6982A45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5.78</c:v>
                </c:pt>
                <c:pt idx="2">
                  <c:v>#N/A</c:v>
                </c:pt>
                <c:pt idx="3">
                  <c:v>5</c:v>
                </c:pt>
                <c:pt idx="4">
                  <c:v>#N/A</c:v>
                </c:pt>
                <c:pt idx="5">
                  <c:v>5.34</c:v>
                </c:pt>
                <c:pt idx="6">
                  <c:v>#N/A</c:v>
                </c:pt>
                <c:pt idx="7">
                  <c:v>2.5</c:v>
                </c:pt>
                <c:pt idx="8">
                  <c:v>#N/A</c:v>
                </c:pt>
                <c:pt idx="9">
                  <c:v>3.04</c:v>
                </c:pt>
              </c:numCache>
            </c:numRef>
          </c:val>
          <c:extLst xmlns:c16r2="http://schemas.microsoft.com/office/drawing/2015/06/chart">
            <c:ext xmlns:c16="http://schemas.microsoft.com/office/drawing/2014/chart" uri="{C3380CC4-5D6E-409C-BE32-E72D297353CC}">
              <c16:uniqueId val="{00000009-67D1-4E65-B9B0-0FD6982A45C8}"/>
            </c:ext>
          </c:extLst>
        </c:ser>
        <c:dLbls>
          <c:showLegendKey val="0"/>
          <c:showVal val="0"/>
          <c:showCatName val="0"/>
          <c:showSerName val="0"/>
          <c:showPercent val="0"/>
          <c:showBubbleSize val="0"/>
        </c:dLbls>
        <c:gapWidth val="150"/>
        <c:overlap val="100"/>
        <c:axId val="95031296"/>
        <c:axId val="95032832"/>
      </c:barChart>
      <c:catAx>
        <c:axId val="9503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032832"/>
        <c:crosses val="autoZero"/>
        <c:auto val="1"/>
        <c:lblAlgn val="ctr"/>
        <c:lblOffset val="100"/>
        <c:tickLblSkip val="1"/>
        <c:tickMarkSkip val="1"/>
        <c:noMultiLvlLbl val="0"/>
      </c:catAx>
      <c:valAx>
        <c:axId val="9503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031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3749</c:v>
                </c:pt>
                <c:pt idx="5">
                  <c:v>3791</c:v>
                </c:pt>
                <c:pt idx="8">
                  <c:v>3365</c:v>
                </c:pt>
                <c:pt idx="11">
                  <c:v>3350</c:v>
                </c:pt>
                <c:pt idx="14">
                  <c:v>3241</c:v>
                </c:pt>
              </c:numCache>
            </c:numRef>
          </c:val>
          <c:extLst xmlns:c16r2="http://schemas.microsoft.com/office/drawing/2015/06/chart">
            <c:ext xmlns:c16="http://schemas.microsoft.com/office/drawing/2014/chart" uri="{C3380CC4-5D6E-409C-BE32-E72D297353CC}">
              <c16:uniqueId val="{00000000-7594-49AB-B2E7-DBC120A58C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5</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1-7594-49AB-B2E7-DBC120A58C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594-49AB-B2E7-DBC120A58C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355</c:v>
                </c:pt>
                <c:pt idx="3">
                  <c:v>285</c:v>
                </c:pt>
                <c:pt idx="6">
                  <c:v>134</c:v>
                </c:pt>
                <c:pt idx="9">
                  <c:v>122</c:v>
                </c:pt>
                <c:pt idx="12">
                  <c:v>111</c:v>
                </c:pt>
              </c:numCache>
            </c:numRef>
          </c:val>
          <c:extLst xmlns:c16r2="http://schemas.microsoft.com/office/drawing/2015/06/chart">
            <c:ext xmlns:c16="http://schemas.microsoft.com/office/drawing/2014/chart" uri="{C3380CC4-5D6E-409C-BE32-E72D297353CC}">
              <c16:uniqueId val="{00000003-7594-49AB-B2E7-DBC120A58C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984</c:v>
                </c:pt>
                <c:pt idx="3">
                  <c:v>880</c:v>
                </c:pt>
                <c:pt idx="6">
                  <c:v>815</c:v>
                </c:pt>
                <c:pt idx="9">
                  <c:v>752</c:v>
                </c:pt>
                <c:pt idx="12">
                  <c:v>673</c:v>
                </c:pt>
              </c:numCache>
            </c:numRef>
          </c:val>
          <c:extLst xmlns:c16r2="http://schemas.microsoft.com/office/drawing/2015/06/chart">
            <c:ext xmlns:c16="http://schemas.microsoft.com/office/drawing/2014/chart" uri="{C3380CC4-5D6E-409C-BE32-E72D297353CC}">
              <c16:uniqueId val="{00000004-7594-49AB-B2E7-DBC120A58C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594-49AB-B2E7-DBC120A58C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594-49AB-B2E7-DBC120A58C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2925</c:v>
                </c:pt>
                <c:pt idx="3">
                  <c:v>2850</c:v>
                </c:pt>
                <c:pt idx="6">
                  <c:v>2631</c:v>
                </c:pt>
                <c:pt idx="9">
                  <c:v>2471</c:v>
                </c:pt>
                <c:pt idx="12">
                  <c:v>2525</c:v>
                </c:pt>
              </c:numCache>
            </c:numRef>
          </c:val>
          <c:extLst xmlns:c16r2="http://schemas.microsoft.com/office/drawing/2015/06/chart">
            <c:ext xmlns:c16="http://schemas.microsoft.com/office/drawing/2014/chart" uri="{C3380CC4-5D6E-409C-BE32-E72D297353CC}">
              <c16:uniqueId val="{00000007-7594-49AB-B2E7-DBC120A58CE8}"/>
            </c:ext>
          </c:extLst>
        </c:ser>
        <c:dLbls>
          <c:showLegendKey val="0"/>
          <c:showVal val="0"/>
          <c:showCatName val="0"/>
          <c:showSerName val="0"/>
          <c:showPercent val="0"/>
          <c:showBubbleSize val="0"/>
        </c:dLbls>
        <c:gapWidth val="100"/>
        <c:overlap val="100"/>
        <c:axId val="83089280"/>
        <c:axId val="115343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520</c:v>
                </c:pt>
                <c:pt idx="2">
                  <c:v>#N/A</c:v>
                </c:pt>
                <c:pt idx="3">
                  <c:v>#N/A</c:v>
                </c:pt>
                <c:pt idx="4">
                  <c:v>227</c:v>
                </c:pt>
                <c:pt idx="5">
                  <c:v>#N/A</c:v>
                </c:pt>
                <c:pt idx="6">
                  <c:v>#N/A</c:v>
                </c:pt>
                <c:pt idx="7">
                  <c:v>215</c:v>
                </c:pt>
                <c:pt idx="8">
                  <c:v>#N/A</c:v>
                </c:pt>
                <c:pt idx="9">
                  <c:v>#N/A</c:v>
                </c:pt>
                <c:pt idx="10">
                  <c:v>-5</c:v>
                </c:pt>
                <c:pt idx="11">
                  <c:v>#N/A</c:v>
                </c:pt>
                <c:pt idx="12">
                  <c:v>#N/A</c:v>
                </c:pt>
                <c:pt idx="13">
                  <c:v>68</c:v>
                </c:pt>
                <c:pt idx="14">
                  <c:v>#N/A</c:v>
                </c:pt>
              </c:numCache>
            </c:numRef>
          </c:val>
          <c:smooth val="0"/>
          <c:extLst xmlns:c16r2="http://schemas.microsoft.com/office/drawing/2015/06/chart">
            <c:ext xmlns:c16="http://schemas.microsoft.com/office/drawing/2014/chart" uri="{C3380CC4-5D6E-409C-BE32-E72D297353CC}">
              <c16:uniqueId val="{00000008-7594-49AB-B2E7-DBC120A58CE8}"/>
            </c:ext>
          </c:extLst>
        </c:ser>
        <c:dLbls>
          <c:showLegendKey val="0"/>
          <c:showVal val="0"/>
          <c:showCatName val="0"/>
          <c:showSerName val="0"/>
          <c:showPercent val="0"/>
          <c:showBubbleSize val="0"/>
        </c:dLbls>
        <c:marker val="1"/>
        <c:smooth val="0"/>
        <c:axId val="83089280"/>
        <c:axId val="115343360"/>
      </c:lineChart>
      <c:catAx>
        <c:axId val="8308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343360"/>
        <c:crosses val="autoZero"/>
        <c:auto val="1"/>
        <c:lblAlgn val="ctr"/>
        <c:lblOffset val="100"/>
        <c:tickLblSkip val="1"/>
        <c:tickMarkSkip val="1"/>
        <c:noMultiLvlLbl val="0"/>
      </c:catAx>
      <c:valAx>
        <c:axId val="11534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08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25318</c:v>
                </c:pt>
                <c:pt idx="5">
                  <c:v>25221</c:v>
                </c:pt>
                <c:pt idx="8">
                  <c:v>25199</c:v>
                </c:pt>
                <c:pt idx="11">
                  <c:v>24751</c:v>
                </c:pt>
                <c:pt idx="14">
                  <c:v>24560</c:v>
                </c:pt>
              </c:numCache>
            </c:numRef>
          </c:val>
          <c:extLst xmlns:c16r2="http://schemas.microsoft.com/office/drawing/2015/06/chart">
            <c:ext xmlns:c16="http://schemas.microsoft.com/office/drawing/2014/chart" uri="{C3380CC4-5D6E-409C-BE32-E72D297353CC}">
              <c16:uniqueId val="{00000000-38F9-42F3-895E-DB28347BC1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5462</c:v>
                </c:pt>
                <c:pt idx="5">
                  <c:v>5487</c:v>
                </c:pt>
                <c:pt idx="8">
                  <c:v>5414</c:v>
                </c:pt>
                <c:pt idx="11">
                  <c:v>5185</c:v>
                </c:pt>
                <c:pt idx="14">
                  <c:v>4726</c:v>
                </c:pt>
              </c:numCache>
            </c:numRef>
          </c:val>
          <c:extLst xmlns:c16r2="http://schemas.microsoft.com/office/drawing/2015/06/chart">
            <c:ext xmlns:c16="http://schemas.microsoft.com/office/drawing/2014/chart" uri="{C3380CC4-5D6E-409C-BE32-E72D297353CC}">
              <c16:uniqueId val="{00000001-38F9-42F3-895E-DB28347BC1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4872</c:v>
                </c:pt>
                <c:pt idx="5">
                  <c:v>5339</c:v>
                </c:pt>
                <c:pt idx="8">
                  <c:v>6251</c:v>
                </c:pt>
                <c:pt idx="11">
                  <c:v>7209</c:v>
                </c:pt>
                <c:pt idx="14">
                  <c:v>7779</c:v>
                </c:pt>
              </c:numCache>
            </c:numRef>
          </c:val>
          <c:extLst xmlns:c16r2="http://schemas.microsoft.com/office/drawing/2015/06/chart">
            <c:ext xmlns:c16="http://schemas.microsoft.com/office/drawing/2014/chart" uri="{C3380CC4-5D6E-409C-BE32-E72D297353CC}">
              <c16:uniqueId val="{00000002-38F9-42F3-895E-DB28347BC1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8F9-42F3-895E-DB28347BC1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8F9-42F3-895E-DB28347BC1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163</c:v>
                </c:pt>
                <c:pt idx="9">
                  <c:v>0</c:v>
                </c:pt>
                <c:pt idx="12">
                  <c:v>0</c:v>
                </c:pt>
              </c:numCache>
            </c:numRef>
          </c:val>
          <c:extLst xmlns:c16r2="http://schemas.microsoft.com/office/drawing/2015/06/chart">
            <c:ext xmlns:c16="http://schemas.microsoft.com/office/drawing/2014/chart" uri="{C3380CC4-5D6E-409C-BE32-E72D297353CC}">
              <c16:uniqueId val="{00000005-38F9-42F3-895E-DB28347BC1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6300</c:v>
                </c:pt>
                <c:pt idx="3">
                  <c:v>6145</c:v>
                </c:pt>
                <c:pt idx="6">
                  <c:v>6183</c:v>
                </c:pt>
                <c:pt idx="9">
                  <c:v>6121</c:v>
                </c:pt>
                <c:pt idx="12">
                  <c:v>6039</c:v>
                </c:pt>
              </c:numCache>
            </c:numRef>
          </c:val>
          <c:extLst xmlns:c16r2="http://schemas.microsoft.com/office/drawing/2015/06/chart">
            <c:ext xmlns:c16="http://schemas.microsoft.com/office/drawing/2014/chart" uri="{C3380CC4-5D6E-409C-BE32-E72D297353CC}">
              <c16:uniqueId val="{00000006-38F9-42F3-895E-DB28347BC1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1186</c:v>
                </c:pt>
                <c:pt idx="3">
                  <c:v>934</c:v>
                </c:pt>
                <c:pt idx="6">
                  <c:v>825</c:v>
                </c:pt>
                <c:pt idx="9">
                  <c:v>703</c:v>
                </c:pt>
                <c:pt idx="12">
                  <c:v>589</c:v>
                </c:pt>
              </c:numCache>
            </c:numRef>
          </c:val>
          <c:extLst xmlns:c16r2="http://schemas.microsoft.com/office/drawing/2015/06/chart">
            <c:ext xmlns:c16="http://schemas.microsoft.com/office/drawing/2014/chart" uri="{C3380CC4-5D6E-409C-BE32-E72D297353CC}">
              <c16:uniqueId val="{00000007-38F9-42F3-895E-DB28347BC1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6585</c:v>
                </c:pt>
                <c:pt idx="3">
                  <c:v>5769</c:v>
                </c:pt>
                <c:pt idx="6">
                  <c:v>5056</c:v>
                </c:pt>
                <c:pt idx="9">
                  <c:v>4457</c:v>
                </c:pt>
                <c:pt idx="12">
                  <c:v>3968</c:v>
                </c:pt>
              </c:numCache>
            </c:numRef>
          </c:val>
          <c:extLst xmlns:c16r2="http://schemas.microsoft.com/office/drawing/2015/06/chart">
            <c:ext xmlns:c16="http://schemas.microsoft.com/office/drawing/2014/chart" uri="{C3380CC4-5D6E-409C-BE32-E72D297353CC}">
              <c16:uniqueId val="{00000008-38F9-42F3-895E-DB28347BC1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768</c:v>
                </c:pt>
                <c:pt idx="3">
                  <c:v>611</c:v>
                </c:pt>
                <c:pt idx="6">
                  <c:v>486</c:v>
                </c:pt>
                <c:pt idx="9">
                  <c:v>361</c:v>
                </c:pt>
                <c:pt idx="12">
                  <c:v>241</c:v>
                </c:pt>
              </c:numCache>
            </c:numRef>
          </c:val>
          <c:extLst xmlns:c16r2="http://schemas.microsoft.com/office/drawing/2015/06/chart">
            <c:ext xmlns:c16="http://schemas.microsoft.com/office/drawing/2014/chart" uri="{C3380CC4-5D6E-409C-BE32-E72D297353CC}">
              <c16:uniqueId val="{00000009-38F9-42F3-895E-DB28347BC1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25440</c:v>
                </c:pt>
                <c:pt idx="3">
                  <c:v>25311</c:v>
                </c:pt>
                <c:pt idx="6">
                  <c:v>24911</c:v>
                </c:pt>
                <c:pt idx="9">
                  <c:v>24519</c:v>
                </c:pt>
                <c:pt idx="12">
                  <c:v>24340</c:v>
                </c:pt>
              </c:numCache>
            </c:numRef>
          </c:val>
          <c:extLst xmlns:c16r2="http://schemas.microsoft.com/office/drawing/2015/06/chart">
            <c:ext xmlns:c16="http://schemas.microsoft.com/office/drawing/2014/chart" uri="{C3380CC4-5D6E-409C-BE32-E72D297353CC}">
              <c16:uniqueId val="{0000000A-38F9-42F3-895E-DB28347BC174}"/>
            </c:ext>
          </c:extLst>
        </c:ser>
        <c:dLbls>
          <c:showLegendKey val="0"/>
          <c:showVal val="0"/>
          <c:showCatName val="0"/>
          <c:showSerName val="0"/>
          <c:showPercent val="0"/>
          <c:showBubbleSize val="0"/>
        </c:dLbls>
        <c:gapWidth val="100"/>
        <c:overlap val="100"/>
        <c:axId val="118187136"/>
        <c:axId val="11818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4626</c:v>
                </c:pt>
                <c:pt idx="2">
                  <c:v>#N/A</c:v>
                </c:pt>
                <c:pt idx="3">
                  <c:v>#N/A</c:v>
                </c:pt>
                <c:pt idx="4">
                  <c:v>2723</c:v>
                </c:pt>
                <c:pt idx="5">
                  <c:v>#N/A</c:v>
                </c:pt>
                <c:pt idx="6">
                  <c:v>#N/A</c:v>
                </c:pt>
                <c:pt idx="7">
                  <c:v>761</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8F9-42F3-895E-DB28347BC174}"/>
            </c:ext>
          </c:extLst>
        </c:ser>
        <c:dLbls>
          <c:showLegendKey val="0"/>
          <c:showVal val="0"/>
          <c:showCatName val="0"/>
          <c:showSerName val="0"/>
          <c:showPercent val="0"/>
          <c:showBubbleSize val="0"/>
        </c:dLbls>
        <c:marker val="1"/>
        <c:smooth val="0"/>
        <c:axId val="118187136"/>
        <c:axId val="118189056"/>
      </c:lineChart>
      <c:catAx>
        <c:axId val="11818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189056"/>
        <c:crosses val="autoZero"/>
        <c:auto val="1"/>
        <c:lblAlgn val="ctr"/>
        <c:lblOffset val="100"/>
        <c:tickLblSkip val="1"/>
        <c:tickMarkSkip val="1"/>
        <c:noMultiLvlLbl val="0"/>
      </c:catAx>
      <c:valAx>
        <c:axId val="11818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8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3729</c:v>
                </c:pt>
                <c:pt idx="1">
                  <c:v>4348</c:v>
                </c:pt>
                <c:pt idx="2">
                  <c:v>4630</c:v>
                </c:pt>
              </c:numCache>
            </c:numRef>
          </c:val>
          <c:extLst xmlns:c16r2="http://schemas.microsoft.com/office/drawing/2015/06/chart">
            <c:ext xmlns:c16="http://schemas.microsoft.com/office/drawing/2014/chart" uri="{C3380CC4-5D6E-409C-BE32-E72D297353CC}">
              <c16:uniqueId val="{00000000-D991-4C8F-88DB-561AFB40D0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D991-4C8F-88DB-561AFB40D0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1979</c:v>
                </c:pt>
                <c:pt idx="1">
                  <c:v>2314</c:v>
                </c:pt>
                <c:pt idx="2">
                  <c:v>2407</c:v>
                </c:pt>
              </c:numCache>
            </c:numRef>
          </c:val>
          <c:extLst xmlns:c16r2="http://schemas.microsoft.com/office/drawing/2015/06/chart">
            <c:ext xmlns:c16="http://schemas.microsoft.com/office/drawing/2014/chart" uri="{C3380CC4-5D6E-409C-BE32-E72D297353CC}">
              <c16:uniqueId val="{00000002-D991-4C8F-88DB-561AFB40D01B}"/>
            </c:ext>
          </c:extLst>
        </c:ser>
        <c:dLbls>
          <c:showLegendKey val="0"/>
          <c:showVal val="0"/>
          <c:showCatName val="0"/>
          <c:showSerName val="0"/>
          <c:showPercent val="0"/>
          <c:showBubbleSize val="0"/>
        </c:dLbls>
        <c:gapWidth val="120"/>
        <c:overlap val="100"/>
        <c:axId val="124405632"/>
        <c:axId val="124407168"/>
      </c:barChart>
      <c:catAx>
        <c:axId val="12440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407168"/>
        <c:crosses val="autoZero"/>
        <c:auto val="1"/>
        <c:lblAlgn val="ctr"/>
        <c:lblOffset val="100"/>
        <c:tickLblSkip val="1"/>
        <c:tickMarkSkip val="1"/>
        <c:noMultiLvlLbl val="0"/>
      </c:catAx>
      <c:valAx>
        <c:axId val="124407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40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{5ACBB91D-3D34-4A32-9284-C6FFABEED88C}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CD3-4FAE-8868-FFD2D8549B2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{BA6FE2BE-B960-41FF-B9CD-BE47378B9BF4}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D3-4FAE-8868-FFD2D8549B2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{7D9E78B5-366F-4CB7-A425-3E22601CC9EA}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D3-4FAE-8868-FFD2D8549B2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{A1A51BDD-6555-4F52-8CBF-61B2BE1C3130}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D3-4FAE-8868-FFD2D8549B2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{4137A6A2-A562-432C-884E-1E324BDD13F2}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D3-4FAE-8868-FFD2D8549B2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{C9B22684-A71C-445C-A272-EB8E4C4D778E}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CD3-4FAE-8868-FFD2D8549B2E}"/>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{D30C9349-1235-4E52-A636-6F6021CA6F3B}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CD3-4FAE-8868-FFD2D8549B2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{A74FF0D8-8B93-43E6-95A9-7AD985E8559E}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CD3-4FAE-8868-FFD2D8549B2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{86E826A5-A4A5-4538-841D-4EE887C84DFC}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CD3-4FAE-8868-FFD2D8549B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78.599999999999994</c:v>
                </c:pt>
                <c:pt idx="24">
                  <c:v>68.7</c:v>
                </c:pt>
                <c:pt idx="32">
                  <c:v>70</c:v>
                </c:pt>
              </c:numCache>
            </c:numRef>
          </c:xVal>
          <c:yVal>
            <c:numRef>
              <c:f>公会計指標分析・財政指標組合せ分析表!$BP$51:$DC$51</c:f>
              <c:numCache>
                <c:formatCode>#,##0.0;"▲ "#,##0.0</c:formatCode>
                <c:ptCount val="40"/>
                <c:pt idx="16">
                  <c:v>3.8</c:v>
                </c:pt>
              </c:numCache>
            </c:numRef>
          </c:yVal>
          <c:smooth val="0"/>
          <c:extLst xmlns:c16r2="http://schemas.microsoft.com/office/drawing/2015/06/chart">
            <c:ext xmlns:c16="http://schemas.microsoft.com/office/drawing/2014/chart" uri="{C3380CC4-5D6E-409C-BE32-E72D297353CC}">
              <c16:uniqueId val="{00000009-BCD3-4FAE-8868-FFD2D8549B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{BFF53054-E1CC-4C5A-848F-3B422613AEAC}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CD3-4FAE-8868-FFD2D8549B2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{8A75CE70-82E4-4681-9341-795DF8A0A560}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D3-4FAE-8868-FFD2D8549B2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{5E0BB142-5D83-437F-B884-420304AD47B2}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D3-4FAE-8868-FFD2D8549B2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{86DEDAE9-3499-495B-B529-313A5B222C29}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D3-4FAE-8868-FFD2D8549B2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{98CA10CA-886D-4E4D-9DFE-EAE0B3130C2B}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D3-4FAE-8868-FFD2D8549B2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{16952E4E-E3C8-4E51-A40F-F8185CB2972D}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CD3-4FAE-8868-FFD2D8549B2E}"/>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{38D300BE-949B-4627-85C6-87B93785C4DD}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CD3-4FAE-8868-FFD2D8549B2E}"/>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{251B8028-80EE-49E5-9A4D-3155CBB5ED64}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CD3-4FAE-8868-FFD2D8549B2E}"/>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{BDE411B0-35F5-4955-BD78-E263D2F39FBB}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CD3-4FAE-8868-FFD2D8549B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60.1</c:v>
                </c:pt>
                <c:pt idx="32">
                  <c:v>60.4</c:v>
                </c:pt>
              </c:numCache>
            </c:numRef>
          </c:xVal>
          <c:yVal>
            <c:numRef>
              <c:f>公会計指標分析・財政指標組合せ分析表!$BP$55:$DC$55</c:f>
              <c:numCache>
                <c:formatCode>#,##0.0;"▲ "#,##0.0</c:formatCode>
                <c:ptCount val="40"/>
                <c:pt idx="16">
                  <c:v>34.9</c:v>
                </c:pt>
                <c:pt idx="24">
                  <c:v>15</c:v>
                </c:pt>
                <c:pt idx="32">
                  <c:v>12.2</c:v>
                </c:pt>
              </c:numCache>
            </c:numRef>
          </c:yVal>
          <c:smooth val="0"/>
          <c:extLst xmlns:c16r2="http://schemas.microsoft.com/office/drawing/2015/06/chart">
            <c:ext xmlns:c16="http://schemas.microsoft.com/office/drawing/2014/chart" uri="{C3380CC4-5D6E-409C-BE32-E72D297353CC}">
              <c16:uniqueId val="{00000013-BCD3-4FAE-8868-FFD2D8549B2E}"/>
            </c:ext>
          </c:extLst>
        </c:ser>
        <c:dLbls>
          <c:showLegendKey val="0"/>
          <c:showVal val="1"/>
          <c:showCatName val="0"/>
          <c:showSerName val="0"/>
          <c:showPercent val="0"/>
          <c:showBubbleSize val="0"/>
        </c:dLbls>
        <c:axId val="174938752"/>
        <c:axId val="174949120"/>
      </c:scatterChart>
      <c:valAx>
        <c:axId val="174938752"/>
        <c:scaling>
          <c:orientation val="minMax"/>
          <c:max val="81"/>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949120"/>
        <c:crosses val="autoZero"/>
        <c:crossBetween val="midCat"/>
      </c:valAx>
      <c:valAx>
        <c:axId val="174949120"/>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4938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{06454024-6A58-4C67-94D6-E740EB8AD8E8}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226-4A0F-A13C-4AFB33E77EF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{27E8FE0A-6692-496E-94C3-2714B869A4B7}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26-4A0F-A13C-4AFB33E77EF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{F712B836-86DE-428B-B0DB-F899C4081AB1}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26-4A0F-A13C-4AFB33E77EF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{142E0EEF-0608-433F-8B27-5B4C0A5BDF2B}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26-4A0F-A13C-4AFB33E77EF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{09D097AE-D575-4F9E-861A-7131AFEE9EB4}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26-4A0F-A13C-4AFB33E77EF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{C5176814-61BD-4D77-959C-BE38B57C4D5D}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226-4A0F-A13C-4AFB33E77EF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{49148FEE-7578-41F2-A42C-59F13FEE0EE9}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226-4A0F-A13C-4AFB33E77EF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{EE49D2EB-37BC-4EFF-9128-E4C6D40B7F7E}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226-4A0F-A13C-4AFB33E77EF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{22781A52-CFF1-4861-B2DB-10E556BB5388}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226-4A0F-A13C-4AFB33E77E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2.6</c:v>
                </c:pt>
                <c:pt idx="16">
                  <c:v>1.6</c:v>
                </c:pt>
                <c:pt idx="24">
                  <c:v>0.7</c:v>
                </c:pt>
                <c:pt idx="32">
                  <c:v>0.4</c:v>
                </c:pt>
              </c:numCache>
            </c:numRef>
          </c:xVal>
          <c:yVal>
            <c:numRef>
              <c:f>公会計指標分析・財政指標組合せ分析表!$BP$73:$DC$73</c:f>
              <c:numCache>
                <c:formatCode>#,##0.0;"▲ "#,##0.0</c:formatCode>
                <c:ptCount val="40"/>
                <c:pt idx="0">
                  <c:v>24</c:v>
                </c:pt>
                <c:pt idx="8">
                  <c:v>14.1</c:v>
                </c:pt>
                <c:pt idx="16">
                  <c:v>3.8</c:v>
                </c:pt>
              </c:numCache>
            </c:numRef>
          </c:yVal>
          <c:smooth val="0"/>
          <c:extLst xmlns:c16r2="http://schemas.microsoft.com/office/drawing/2015/06/chart">
            <c:ext xmlns:c16="http://schemas.microsoft.com/office/drawing/2014/chart" uri="{C3380CC4-5D6E-409C-BE32-E72D297353CC}">
              <c16:uniqueId val="{00000009-8226-4A0F-A13C-4AFB33E77E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{221A46BA-AA28-4337-9EF1-0FE2BC24D841}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226-4A0F-A13C-4AFB33E77E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{CDAAB07F-32FF-4F97-8B13-9F4035DB63E3}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26-4A0F-A13C-4AFB33E77EF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{11CBFCD8-13AD-4CD4-AAE0-5F1DB1A36569}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26-4A0F-A13C-4AFB33E77EF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{989D7E09-92B2-4768-81E0-F66269F35DA1}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26-4A0F-A13C-4AFB33E77EF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{78EC2F58-EA10-4D6D-AB3B-E433B55788A5}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26-4A0F-A13C-4AFB33E77EF4}"/>
                </c:ext>
              </c:extLst>
            </c:dLbl>
            <c:dLbl>
              <c:idx val="8"/>
              <c:layout>
                <c:manualLayout>
                  <c:x val="-3.9355345803582097E-2"/>
                  <c:y val="-5.3235069083167628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{4DE6D973-7F8A-4858-81B6-DB4EB4567964}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226-4A0F-A13C-4AFB33E77EF4}"/>
                </c:ext>
              </c:extLst>
            </c:dLbl>
            <c:dLbl>
              <c:idx val="16"/>
              <c:layout>
                <c:manualLayout>
                  <c:x val="-2.4040637434639304E-2"/>
                  <c:y val="-7.159822509242029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{E71CB7A9-AAA5-4169-BD50-C47464CA7782}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226-4A0F-A13C-4AFB33E77EF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{D9617C59-2671-4F92-97EC-F5FD860B4766}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226-4A0F-A13C-4AFB33E77EF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{F40124C1-3FC8-41CB-9429-EEBACE14ED7E}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226-4A0F-A13C-4AFB33E77E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5</c:v>
                </c:pt>
                <c:pt idx="32">
                  <c:v>4.8</c:v>
                </c:pt>
              </c:numCache>
            </c:numRef>
          </c:xVal>
          <c:yVal>
            <c:numRef>
              <c:f>公会計指標分析・財政指標組合せ分析表!$BP$77:$DC$77</c:f>
              <c:numCache>
                <c:formatCode>#,##0.0;"▲ "#,##0.0</c:formatCode>
                <c:ptCount val="40"/>
                <c:pt idx="0">
                  <c:v>37.6</c:v>
                </c:pt>
                <c:pt idx="8">
                  <c:v>33.799999999999997</c:v>
                </c:pt>
                <c:pt idx="16">
                  <c:v>34.9</c:v>
                </c:pt>
                <c:pt idx="24">
                  <c:v>15</c:v>
                </c:pt>
                <c:pt idx="32">
                  <c:v>12.2</c:v>
                </c:pt>
              </c:numCache>
            </c:numRef>
          </c:yVal>
          <c:smooth val="0"/>
          <c:extLst xmlns:c16r2="http://schemas.microsoft.com/office/drawing/2015/06/chart">
            <c:ext xmlns:c16="http://schemas.microsoft.com/office/drawing/2014/chart" uri="{C3380CC4-5D6E-409C-BE32-E72D297353CC}">
              <c16:uniqueId val="{00000013-8226-4A0F-A13C-4AFB33E77EF4}"/>
            </c:ext>
          </c:extLst>
        </c:ser>
        <c:dLbls>
          <c:showLegendKey val="0"/>
          <c:showVal val="1"/>
          <c:showCatName val="0"/>
          <c:showSerName val="0"/>
          <c:showPercent val="0"/>
          <c:showBubbleSize val="0"/>
        </c:dLbls>
        <c:axId val="175486848"/>
        <c:axId val="175497216"/>
      </c:scatterChart>
      <c:valAx>
        <c:axId val="175486848"/>
        <c:scaling>
          <c:orientation val="minMax"/>
          <c:max val="8.5"/>
          <c:min val="1.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497216"/>
        <c:crosses val="autoZero"/>
        <c:crossBetween val="midCat"/>
      </c:valAx>
      <c:valAx>
        <c:axId val="175497216"/>
        <c:scaling>
          <c:orientation val="minMax"/>
          <c:max val="4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5486848"/>
        <c:crosses val="autoZero"/>
        <c:crossBetween val="midCat"/>
        <c:majorUnit val="5.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年度の実質公債費比率の分子を構成する項目は、前年度と比較すると</a:t>
          </a:r>
          <a:r>
            <a:rPr kumimoji="0" lang="ja-JP" altLang="en-US" sz="1100" b="0" i="0" u="none" strike="noStrike" kern="0" cap="none" spc="0" normalizeH="0" baseline="0" noProof="0">
              <a:ln>
                <a:noFill/>
              </a:ln>
              <a:solidFill>
                <a:prstClr val="black"/>
              </a:solidFill>
              <a:effectLst/>
              <a:uLnTx/>
              <a:uFillTx/>
              <a:latin typeface="+mn-lt"/>
              <a:ea typeface="+mn-ea"/>
              <a:cs typeface="+mn-cs"/>
            </a:rPr>
            <a:t>組合等が起こした地方債の元利償還金に対する負担金等</a:t>
          </a:r>
          <a:r>
            <a:rPr kumimoji="0" lang="ja-JP" altLang="ja-JP" sz="1100" b="0" i="0" u="none" strike="noStrike" kern="0" cap="none" spc="0" normalizeH="0" baseline="0" noProof="0">
              <a:ln>
                <a:noFill/>
              </a:ln>
              <a:solidFill>
                <a:prstClr val="black"/>
              </a:solidFill>
              <a:effectLst/>
              <a:uLnTx/>
              <a:uFillTx/>
              <a:latin typeface="+mn-lt"/>
              <a:ea typeface="+mn-ea"/>
              <a:cs typeface="+mn-cs"/>
            </a:rPr>
            <a:t>元利償還金等の減があったものの、算入公債費等</a:t>
          </a:r>
          <a:r>
            <a:rPr kumimoji="0" lang="ja-JP" altLang="en-US" sz="1100" b="0" i="0" u="none" strike="noStrike" kern="0" cap="none" spc="0" normalizeH="0" baseline="0" noProof="0">
              <a:ln>
                <a:noFill/>
              </a:ln>
              <a:solidFill>
                <a:prstClr val="black"/>
              </a:solidFill>
              <a:effectLst/>
              <a:uLnTx/>
              <a:uFillTx/>
              <a:latin typeface="+mn-lt"/>
              <a:ea typeface="+mn-ea"/>
              <a:cs typeface="+mn-cs"/>
            </a:rPr>
            <a:t>の</a:t>
          </a:r>
          <a:r>
            <a:rPr kumimoji="0" lang="ja-JP" altLang="ja-JP" sz="1100" b="0" i="0" u="none" strike="noStrike" kern="0" cap="none" spc="0" normalizeH="0" baseline="0" noProof="0">
              <a:ln>
                <a:noFill/>
              </a:ln>
              <a:solidFill>
                <a:prstClr val="black"/>
              </a:solidFill>
              <a:effectLst/>
              <a:uLnTx/>
              <a:uFillTx/>
              <a:latin typeface="+mn-lt"/>
              <a:ea typeface="+mn-ea"/>
              <a:cs typeface="+mn-cs"/>
            </a:rPr>
            <a:t>減少</a:t>
          </a:r>
          <a:r>
            <a:rPr kumimoji="0" lang="ja-JP" altLang="en-US" sz="1100" b="0" i="0" u="none" strike="noStrike" kern="0" cap="none" spc="0" normalizeH="0" baseline="0" noProof="0">
              <a:ln>
                <a:noFill/>
              </a:ln>
              <a:solidFill>
                <a:prstClr val="black"/>
              </a:solidFill>
              <a:effectLst/>
              <a:uLnTx/>
              <a:uFillTx/>
              <a:latin typeface="+mn-lt"/>
              <a:ea typeface="+mn-ea"/>
              <a:cs typeface="+mn-cs"/>
            </a:rPr>
            <a:t>幅より</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他の元利償還金等の項目で増となったことから、</a:t>
          </a:r>
          <a:r>
            <a:rPr kumimoji="0" lang="ja-JP" altLang="ja-JP" sz="1100" b="0" i="0" u="none" strike="noStrike" kern="0" cap="none" spc="0" normalizeH="0" baseline="0" noProof="0">
              <a:ln>
                <a:noFill/>
              </a:ln>
              <a:solidFill>
                <a:prstClr val="black"/>
              </a:solidFill>
              <a:effectLst/>
              <a:uLnTx/>
              <a:uFillTx/>
              <a:latin typeface="+mn-lt"/>
              <a:ea typeface="+mn-ea"/>
              <a:cs typeface="+mn-cs"/>
            </a:rPr>
            <a:t>結果</a:t>
          </a:r>
          <a:r>
            <a:rPr kumimoji="0" lang="en-US" altLang="ja-JP" sz="1100" b="0" i="0" u="none" strike="noStrike" kern="0" cap="none" spc="0" normalizeH="0" baseline="0" noProof="0">
              <a:ln>
                <a:noFill/>
              </a:ln>
              <a:solidFill>
                <a:prstClr val="black"/>
              </a:solidFill>
              <a:effectLst/>
              <a:uLnTx/>
              <a:uFillTx/>
              <a:latin typeface="+mn-lt"/>
              <a:ea typeface="+mn-ea"/>
              <a:cs typeface="+mn-cs"/>
            </a:rPr>
            <a:t>6,800</a:t>
          </a:r>
          <a:r>
            <a:rPr kumimoji="0" lang="ja-JP" altLang="en-US" sz="1100" b="0" i="0" u="none" strike="noStrike" kern="0" cap="none" spc="0" normalizeH="0" baseline="0" noProof="0">
              <a:ln>
                <a:noFill/>
              </a:ln>
              <a:solidFill>
                <a:prstClr val="black"/>
              </a:solidFill>
              <a:effectLst/>
              <a:uLnTx/>
              <a:uFillTx/>
              <a:latin typeface="+mn-lt"/>
              <a:ea typeface="+mn-ea"/>
              <a:cs typeface="+mn-cs"/>
            </a:rPr>
            <a:t>万円</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一般会計の元利償還金は、過年度の起債の償還開始や終了の推移により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前</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年度と比較すると上昇</a:t>
          </a:r>
          <a:r>
            <a:rPr kumimoji="0" lang="ja-JP" altLang="en-US" sz="1100" b="0" i="0" u="none" strike="noStrike" kern="0" cap="none" spc="0" normalizeH="0" baseline="0" noProof="0">
              <a:ln>
                <a:noFill/>
              </a:ln>
              <a:solidFill>
                <a:prstClr val="black"/>
              </a:solidFill>
              <a:effectLst/>
              <a:uLnTx/>
              <a:uFillTx/>
              <a:latin typeface="+mn-lt"/>
              <a:ea typeface="+mn-ea"/>
              <a:cs typeface="+mn-cs"/>
            </a:rPr>
            <a:t>しているが</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前年度まで比率算定対象であった</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ja-JP" sz="1100" b="0" i="0" u="none" strike="noStrike" kern="0" cap="none" spc="0" normalizeH="0" baseline="0" noProof="0">
              <a:ln>
                <a:noFill/>
              </a:ln>
              <a:solidFill>
                <a:prstClr val="black"/>
              </a:solidFill>
              <a:effectLst/>
              <a:uLnTx/>
              <a:uFillTx/>
              <a:latin typeface="+mn-lt"/>
              <a:ea typeface="+mn-ea"/>
              <a:cs typeface="+mn-cs"/>
            </a:rPr>
            <a:t>年度</a:t>
          </a:r>
          <a:r>
            <a:rPr kumimoji="0" lang="ja-JP" altLang="en-US" sz="1100" b="0" i="0" u="none" strike="noStrike" kern="0" cap="none" spc="0" normalizeH="0" baseline="0" noProof="0">
              <a:ln>
                <a:noFill/>
              </a:ln>
              <a:solidFill>
                <a:prstClr val="black"/>
              </a:solidFill>
              <a:effectLst/>
              <a:uLnTx/>
              <a:uFillTx/>
              <a:latin typeface="+mn-lt"/>
              <a:ea typeface="+mn-ea"/>
              <a:cs typeface="+mn-cs"/>
            </a:rPr>
            <a:t>との</a:t>
          </a:r>
          <a:r>
            <a:rPr kumimoji="0" lang="ja-JP" altLang="ja-JP" sz="1100" b="0" i="0" u="none" strike="noStrike" kern="0" cap="none" spc="0" normalizeH="0" baseline="0" noProof="0">
              <a:ln>
                <a:noFill/>
              </a:ln>
              <a:solidFill>
                <a:prstClr val="black"/>
              </a:solidFill>
              <a:effectLst/>
              <a:uLnTx/>
              <a:uFillTx/>
              <a:latin typeface="+mn-lt"/>
              <a:ea typeface="+mn-ea"/>
              <a:cs typeface="+mn-cs"/>
            </a:rPr>
            <a:t>比較では、</a:t>
          </a:r>
          <a:r>
            <a:rPr kumimoji="0" lang="ja-JP" altLang="en-US" sz="1100" b="0" i="0" u="none" strike="noStrike" kern="0" cap="none" spc="0" normalizeH="0" baseline="0" noProof="0">
              <a:ln>
                <a:noFill/>
              </a:ln>
              <a:solidFill>
                <a:prstClr val="black"/>
              </a:solidFill>
              <a:effectLst/>
              <a:uLnTx/>
              <a:uFillTx/>
              <a:latin typeface="+mn-lt"/>
              <a:ea typeface="+mn-ea"/>
              <a:cs typeface="+mn-cs"/>
            </a:rPr>
            <a:t>大幅に</a:t>
          </a:r>
          <a:r>
            <a:rPr kumimoji="0" lang="ja-JP" altLang="ja-JP" sz="1100" b="0" i="0" u="none" strike="noStrike" kern="0" cap="none" spc="0" normalizeH="0" baseline="0" noProof="0">
              <a:ln>
                <a:noFill/>
              </a:ln>
              <a:solidFill>
                <a:prstClr val="black"/>
              </a:solidFill>
              <a:effectLst/>
              <a:uLnTx/>
              <a:uFillTx/>
              <a:latin typeface="+mn-lt"/>
              <a:ea typeface="+mn-ea"/>
              <a:cs typeface="+mn-cs"/>
            </a:rPr>
            <a:t>減少し</a:t>
          </a:r>
          <a:r>
            <a:rPr kumimoji="0" lang="ja-JP" altLang="en-US" sz="1100" b="0" i="0" u="none" strike="noStrike" kern="0" cap="none" spc="0" normalizeH="0" baseline="0" noProof="0">
              <a:ln>
                <a:noFill/>
              </a:ln>
              <a:solidFill>
                <a:prstClr val="black"/>
              </a:solidFill>
              <a:effectLst/>
              <a:uLnTx/>
              <a:uFillTx/>
              <a:latin typeface="+mn-lt"/>
              <a:ea typeface="+mn-ea"/>
              <a:cs typeface="+mn-cs"/>
            </a:rPr>
            <a:t>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公営企業債の元利償還金に対する繰入金</a:t>
          </a:r>
          <a:r>
            <a:rPr kumimoji="0" lang="ja-JP" altLang="en-US" sz="1100" b="0" i="0" u="none" strike="noStrike" kern="0" cap="none" spc="0" normalizeH="0" baseline="0" noProof="0">
              <a:ln>
                <a:noFill/>
              </a:ln>
              <a:solidFill>
                <a:prstClr val="black"/>
              </a:solidFill>
              <a:effectLst/>
              <a:uLnTx/>
              <a:uFillTx/>
              <a:latin typeface="+mn-lt"/>
              <a:ea typeface="+mn-ea"/>
              <a:cs typeface="+mn-cs"/>
            </a:rPr>
            <a:t>については</a:t>
          </a:r>
          <a:r>
            <a:rPr kumimoji="0" lang="ja-JP" altLang="ja-JP" sz="1100" b="0" i="0" u="none" strike="noStrike" kern="0" cap="none" spc="0" normalizeH="0" baseline="0" noProof="0">
              <a:ln>
                <a:noFill/>
              </a:ln>
              <a:solidFill>
                <a:prstClr val="black"/>
              </a:solidFill>
              <a:effectLst/>
              <a:uLnTx/>
              <a:uFillTx/>
              <a:latin typeface="+mn-lt"/>
              <a:ea typeface="+mn-ea"/>
              <a:cs typeface="+mn-cs"/>
            </a:rPr>
            <a:t>、償還元金以上の借入を行わない地方債管理に伴い元利償還金の額が減少している。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一般会計等に係る地方債の現在高と公営企業債等繰入見込額については、地方債の元金償還額以上に借入れを行わない地方債管理を行ってきた結果、減少している。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債務負担行為に基づく支出予定額は、算入対象となる新たな債務負担行為がないため、支出予定額は減少傾向と</a:t>
          </a:r>
          <a:r>
            <a:rPr kumimoji="0" lang="ja-JP" altLang="en-US" sz="1100" b="0" i="0" u="none" strike="noStrike" kern="0" cap="none" spc="0" normalizeH="0" baseline="0" noProof="0">
              <a:ln>
                <a:noFill/>
              </a:ln>
              <a:solidFill>
                <a:prstClr val="black"/>
              </a:solidFill>
              <a:effectLst/>
              <a:uLnTx/>
              <a:uFillTx/>
              <a:latin typeface="+mn-lt"/>
              <a:ea typeface="+mn-ea"/>
              <a:cs typeface="+mn-cs"/>
            </a:rPr>
            <a:t>なっている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組合等負担等見込額は、一部事務組合での地方債残高の減少に伴い減少している。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充当可能財源等は、財政調整基金の取り崩しを行わなかったことによる充当可能基金の増加により増加</a:t>
          </a:r>
          <a:r>
            <a:rPr kumimoji="0" lang="ja-JP" altLang="en-US" sz="1100" b="0" i="0" u="none" strike="noStrike" kern="0" cap="none" spc="0" normalizeH="0" baseline="0" noProof="0">
              <a:ln>
                <a:noFill/>
              </a:ln>
              <a:solidFill>
                <a:prstClr val="black"/>
              </a:solidFill>
              <a:effectLst/>
              <a:uLnTx/>
              <a:uFillTx/>
              <a:latin typeface="+mn-lt"/>
              <a:ea typeface="+mn-ea"/>
              <a:cs typeface="+mn-cs"/>
            </a:rPr>
            <a:t>が続いてい</a:t>
          </a:r>
          <a:r>
            <a:rPr kumimoji="0" lang="ja-JP" altLang="ja-JP" sz="1100" b="0" i="0" u="none" strike="noStrike" kern="0" cap="none" spc="0" normalizeH="0" baseline="0" noProof="0">
              <a:ln>
                <a:noFill/>
              </a:ln>
              <a:solidFill>
                <a:prstClr val="black"/>
              </a:solidFill>
              <a:effectLst/>
              <a:uLnTx/>
              <a:uFillTx/>
              <a:latin typeface="+mn-lt"/>
              <a:ea typeface="+mn-ea"/>
              <a:cs typeface="+mn-cs"/>
            </a:rPr>
            <a:t>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これらのことから、将来負担額は減少し、充当可能財源等が増加したことにより将来負担比率の分子が減少しマイナス数値となった。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東京都東久留米市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財政調整基金の取り崩しを近年行っていないことによる増加が主な理由である。また前年</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度には都市計画事業基金を条例で制定し、過充当になった都市計画税については基金に積み立てをしていくということで整理をしたことも基金全体額の増加に繋がっている。	</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MS UI Gothic" panose="020B0600070205080204" pitchFamily="50" charset="-128"/>
              <a:ea typeface="MS UI Gothic"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MS UI Gothic" panose="020B0600070205080204" pitchFamily="50" charset="-128"/>
              <a:ea typeface="MS UI Gothic"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MS UI Gothic" panose="020B0600070205080204" pitchFamily="50" charset="-128"/>
              <a:ea typeface="MS UI Gothic"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MS UI Gothic" panose="020B0600070205080204" pitchFamily="50" charset="-128"/>
              <a:ea typeface="MS UI Gothic"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MS UI Gothic" panose="020B0600070205080204" pitchFamily="50" charset="-128"/>
              <a:ea typeface="MS UI Gothic" panose="020B0600070205080204" pitchFamily="50" charset="-128"/>
              <a:cs typeface="+mn-cs"/>
            </a:rPr>
            <a:t>月の「財政健全経営計画</a:t>
          </a:r>
          <a:r>
            <a:rPr kumimoji="1" lang="en-US" altLang="ja-JP" sz="1300" b="0" i="0" u="none" strike="noStrike" kern="0" cap="none" spc="0" normalizeH="0" baseline="0" noProof="0">
              <a:ln>
                <a:noFill/>
              </a:ln>
              <a:solidFill>
                <a:prstClr val="black"/>
              </a:solidFill>
              <a:effectLst/>
              <a:uLnTx/>
              <a:uFillTx/>
              <a:latin typeface="MS UI Gothic" panose="020B0600070205080204" pitchFamily="50" charset="-128"/>
              <a:ea typeface="MS UI Gothic"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S UI Gothic" panose="020B0600070205080204" pitchFamily="50" charset="-128"/>
              <a:ea typeface="MS UI Gothic" panose="020B0600070205080204" pitchFamily="50" charset="-128"/>
              <a:cs typeface="+mn-cs"/>
            </a:rPr>
            <a:t>実行プラン</a:t>
          </a:r>
          <a:r>
            <a:rPr kumimoji="1" lang="en-US" altLang="ja-JP" sz="1300" b="0" i="0" u="none" strike="noStrike" kern="0" cap="none" spc="0" normalizeH="0" baseline="0" noProof="0">
              <a:ln>
                <a:noFill/>
              </a:ln>
              <a:solidFill>
                <a:prstClr val="black"/>
              </a:solidFill>
              <a:effectLst/>
              <a:uLnTx/>
              <a:uFillTx/>
              <a:latin typeface="MS UI Gothic" panose="020B0600070205080204" pitchFamily="50" charset="-128"/>
              <a:ea typeface="MS UI Gothic"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S UI Gothic" panose="020B0600070205080204" pitchFamily="50" charset="-128"/>
              <a:ea typeface="MS UI Gothic" panose="020B0600070205080204" pitchFamily="50" charset="-128"/>
              <a:cs typeface="+mn-cs"/>
            </a:rPr>
            <a:t>」の改訂で、決算剰余金の取扱いを変更し、これまで財政調整基金に積立を行っていた一部を、公共施設等整備基金に積立を増額できるよう整理をした。義務教育施設等の長寿命化対策を計画的に進めるため、施設整備プログラムを予定しており、これを着実に進めるためには現在の公共施設等整備基金の水準では不十分である</a:t>
          </a:r>
          <a:r>
            <a:rPr kumimoji="0" lang="ja-JP" altLang="en-US" sz="1300" b="0" i="0" u="none" strike="noStrike" kern="0" cap="none" spc="0" normalizeH="0" baseline="0" noProof="0" smtClean="0">
              <a:ln>
                <a:noFill/>
              </a:ln>
              <a:solidFill>
                <a:prstClr val="black"/>
              </a:solidFill>
              <a:effectLst/>
              <a:uLnTx/>
              <a:uFillTx/>
              <a:latin typeface="MS UI Gothic" panose="020B0600070205080204" pitchFamily="50" charset="-128"/>
              <a:ea typeface="MS UI Gothic"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MS UI Gothic" panose="020B0600070205080204" pitchFamily="50" charset="-128"/>
            <a:ea typeface="MS UI Gothic"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みどりの基金：環境保全</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公共施設等整備基金：公共施設の整備及び維持補修、庁舎整備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教育振興基金：学校教育施設及び教育備品の整備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郷土美術館建設基金：郷土美術館建設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都市計画事業基金：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都市計画事業の推進</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減要因として、平成</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年度は公共施設等整備基金は児童館新設工事及びごみ対策課庁舎等建築事業へ</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7,281</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千円、ふるさと創生基金は新山遺跡屋外展示改修委託へ</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291</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千円、教育振興基金は第二小学校大規模改造実施設計委託及び大門中学校大規模改造実施設計委託へ</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4,996</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千円の取り崩しをそれぞれ行った。また、</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宅地開発に伴う寄附</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が増となったことなどが要因で、みどりの基金が増となった。</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公共施設の老朽化に伴う改修が続くことから、特に公共施設等整備基金や教育振興基金の運用について留意する必要がある。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また特定目的基金の残高は、平成</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年度末現在で約</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686</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万円であり、市民１人あたりの残高で見ると、東久留米市は多摩</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市の中では少ない状況であることから、さらなる健全な財政・基金運営が求められる。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決算における取り崩しを平成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年以降行っていないことから増加している。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年度間の財源調整や災害等緊急時対応を目的とするものであることから、過度な増加に留意しつつ、経営目標（財政調整基金の水準、運用）として標準財政規模の</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％相当を基準とし、経常的に</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億円確保するとともに、</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現在の水準を超えないように運営していく</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利子分の積立のみ行っている。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特になし。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116,830
114,875
12.88
40,892,702
40,062,167
686,828
22,585,958
24,339,666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平成２９年度は前年度比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増となっている。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本市では人口急増期に整備した公共施設が老朽化してきており、計画的な改修が必要であることから、平成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年度に「公共施設白書」「施設保全計画」、平成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年度に「施設整備プログラム」を策定した。これらに基づき、施設の長寿命化と安全性確保のため、改修工事等を実施していくこととしている。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6" name="テキスト ボックス 55"/>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6" name="直線コネクタ 65"/>
        <xdr:cNvCxnSpPr/>
      </xdr:nvCxnSpPr>
      <xdr:spPr>
        <a:xfrm flipV="1">
          <a:off x="4760595" y="4570095"/>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7" name="有形固定資産減価償却率最小値テキスト"/>
        <xdr:cNvSpPr txBox="1"/>
      </xdr:nvSpPr>
      <xdr:spPr>
        <a:xfrm>
          <a:off x="4813300"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68" name="直線コネクタ 67"/>
        <xdr:cNvCxnSpPr/>
      </xdr:nvCxnSpPr>
      <xdr:spPr>
        <a:xfrm>
          <a:off x="4673600" y="5921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9" name="有形固定資産減価償却率最大値テキスト"/>
        <xdr:cNvSpPr txBox="1"/>
      </xdr:nvSpPr>
      <xdr:spPr>
        <a:xfrm>
          <a:off x="4813300" y="434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0" name="直線コネクタ 69"/>
        <xdr:cNvCxnSpPr/>
      </xdr:nvCxnSpPr>
      <xdr:spPr>
        <a:xfrm>
          <a:off x="4673600" y="457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71" name="有形固定資産減価償却率平均値テキスト"/>
        <xdr:cNvSpPr txBox="1"/>
      </xdr:nvSpPr>
      <xdr:spPr>
        <a:xfrm>
          <a:off x="4813300" y="5387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2" name="フローチャート: 判断 71"/>
        <xdr:cNvSpPr/>
      </xdr:nvSpPr>
      <xdr:spPr>
        <a:xfrm>
          <a:off x="4711700" y="540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3" name="フローチャート: 判断 72"/>
        <xdr:cNvSpPr/>
      </xdr:nvSpPr>
      <xdr:spPr>
        <a:xfrm>
          <a:off x="4000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102489</xdr:rowOff>
    </xdr:from>
    <xdr:to>
      <xdr:col>15</xdr:col>
      <xdr:colOff>187325</xdr:colOff>
      <xdr:row>32</xdr:row>
      <xdr:rowOff>32639</xdr:rowOff>
    </xdr:to>
    <xdr:sp macro="" textlink="">
      <xdr:nvSpPr>
        <xdr:cNvPr id="74" name="フローチャート: 判断 73"/>
        <xdr:cNvSpPr/>
      </xdr:nvSpPr>
      <xdr:spPr>
        <a:xfrm>
          <a:off x="3238500" y="541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80" name="楕円 79"/>
        <xdr:cNvSpPr/>
      </xdr:nvSpPr>
      <xdr:spPr>
        <a:xfrm>
          <a:off x="4711700" y="49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45102</xdr:rowOff>
    </xdr:from>
    <xdr:ext cx="405111" cy="259045"/>
    <xdr:sp macro="" textlink="">
      <xdr:nvSpPr>
        <xdr:cNvPr id="81" name="有形固定資産減価償却率該当値テキスト"/>
        <xdr:cNvSpPr txBox="1"/>
      </xdr:nvSpPr>
      <xdr:spPr>
        <a:xfrm>
          <a:off x="4813300" y="48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78359</xdr:rowOff>
    </xdr:from>
    <xdr:to>
      <xdr:col>19</xdr:col>
      <xdr:colOff>187325</xdr:colOff>
      <xdr:row>30</xdr:row>
      <xdr:rowOff>8509</xdr:rowOff>
    </xdr:to>
    <xdr:sp macro="" textlink="">
      <xdr:nvSpPr>
        <xdr:cNvPr id="82" name="楕円 81"/>
        <xdr:cNvSpPr/>
      </xdr:nvSpPr>
      <xdr:spPr>
        <a:xfrm>
          <a:off x="4000500" y="50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129159</xdr:rowOff>
    </xdr:to>
    <xdr:cxnSp macro="">
      <xdr:nvCxnSpPr>
        <xdr:cNvPr id="83" name="直線コネクタ 82"/>
        <xdr:cNvCxnSpPr/>
      </xdr:nvCxnSpPr>
      <xdr:spPr>
        <a:xfrm flipV="1">
          <a:off x="4051300" y="5045075"/>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165227</xdr:rowOff>
    </xdr:from>
    <xdr:to>
      <xdr:col>15</xdr:col>
      <xdr:colOff>187325</xdr:colOff>
      <xdr:row>27</xdr:row>
      <xdr:rowOff>95377</xdr:rowOff>
    </xdr:to>
    <xdr:sp macro="" textlink="">
      <xdr:nvSpPr>
        <xdr:cNvPr id="84" name="楕円 83"/>
        <xdr:cNvSpPr/>
      </xdr:nvSpPr>
      <xdr:spPr>
        <a:xfrm>
          <a:off x="3238500" y="462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44577</xdr:rowOff>
    </xdr:from>
    <xdr:to>
      <xdr:col>19</xdr:col>
      <xdr:colOff>136525</xdr:colOff>
      <xdr:row>29</xdr:row>
      <xdr:rowOff>129159</xdr:rowOff>
    </xdr:to>
    <xdr:cxnSp macro="">
      <xdr:nvCxnSpPr>
        <xdr:cNvPr id="85" name="直線コネクタ 84"/>
        <xdr:cNvCxnSpPr/>
      </xdr:nvCxnSpPr>
      <xdr:spPr>
        <a:xfrm>
          <a:off x="3289300" y="4673727"/>
          <a:ext cx="762000" cy="4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28084</xdr:rowOff>
    </xdr:from>
    <xdr:ext cx="405111" cy="259045"/>
    <xdr:sp macro="" textlink="">
      <xdr:nvSpPr>
        <xdr:cNvPr id="86" name="n_1aveValue有形固定資産減価償却率"/>
        <xdr:cNvSpPr txBox="1"/>
      </xdr:nvSpPr>
      <xdr:spPr>
        <a:xfrm>
          <a:off x="3836044" y="5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23766</xdr:rowOff>
    </xdr:from>
    <xdr:ext cx="405111" cy="259045"/>
    <xdr:sp macro="" textlink="">
      <xdr:nvSpPr>
        <xdr:cNvPr id="87" name="n_2aveValue有形固定資産減価償却率"/>
        <xdr:cNvSpPr txBox="1"/>
      </xdr:nvSpPr>
      <xdr:spPr>
        <a:xfrm>
          <a:off x="3086744" y="551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25036</xdr:rowOff>
    </xdr:from>
    <xdr:ext cx="405111" cy="259045"/>
    <xdr:sp macro="" textlink="">
      <xdr:nvSpPr>
        <xdr:cNvPr id="88" name="n_1mainValue有形固定資産減価償却率"/>
        <xdr:cNvSpPr txBox="1"/>
      </xdr:nvSpPr>
      <xdr:spPr>
        <a:xfrm>
          <a:off x="3836044" y="4825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111904</xdr:rowOff>
    </xdr:from>
    <xdr:ext cx="405111" cy="259045"/>
    <xdr:sp macro="" textlink="">
      <xdr:nvSpPr>
        <xdr:cNvPr id="89" name="n_2mainValue有形固定資産減価償却率"/>
        <xdr:cNvSpPr txBox="1"/>
      </xdr:nvSpPr>
      <xdr:spPr>
        <a:xfrm>
          <a:off x="3086744" y="4398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年度の参考指標としての債務償還可能年数は、</a:t>
          </a:r>
          <a:r>
            <a:rPr kumimoji="1" lang="en-US" altLang="ja-JP" sz="1000">
              <a:latin typeface="ＭＳ Ｐゴシック" panose="020B0600070205080204" pitchFamily="50" charset="-128"/>
              <a:ea typeface="ＭＳ Ｐゴシック" panose="020B0600070205080204" pitchFamily="50" charset="-128"/>
            </a:rPr>
            <a:t>4.9</a:t>
          </a:r>
          <a:r>
            <a:rPr kumimoji="1" lang="ja-JP" altLang="en-US" sz="1000">
              <a:latin typeface="ＭＳ Ｐゴシック" panose="020B0600070205080204" pitchFamily="50" charset="-128"/>
              <a:ea typeface="ＭＳ Ｐゴシック" panose="020B0600070205080204" pitchFamily="50" charset="-128"/>
            </a:rPr>
            <a:t>年となった。分子については、将来負担額については、前年度に比べ、一般会計において債務の減少、下水道事業会計及び一部事務組合における地方債償還に充てるための繰出金見込額が減少している一方で、控除すべき</a:t>
          </a:r>
          <a:r>
            <a:rPr kumimoji="1" lang="ja-JP" altLang="ja-JP" sz="1000">
              <a:solidFill>
                <a:schemeClr val="dk1"/>
              </a:solidFill>
              <a:effectLst/>
              <a:latin typeface="+mn-lt"/>
              <a:ea typeface="+mn-ea"/>
              <a:cs typeface="+mn-cs"/>
            </a:rPr>
            <a:t>充当可能財源</a:t>
          </a:r>
          <a:r>
            <a:rPr kumimoji="1" lang="ja-JP" altLang="en-US" sz="1000">
              <a:solidFill>
                <a:schemeClr val="dk1"/>
              </a:solidFill>
              <a:effectLst/>
              <a:latin typeface="+mn-lt"/>
              <a:ea typeface="+mn-ea"/>
              <a:cs typeface="+mn-cs"/>
            </a:rPr>
            <a:t>については</a:t>
          </a:r>
          <a:r>
            <a:rPr kumimoji="1" lang="ja-JP" altLang="en-US" sz="1000">
              <a:latin typeface="ＭＳ Ｐゴシック" panose="020B0600070205080204" pitchFamily="50" charset="-128"/>
              <a:ea typeface="ＭＳ Ｐゴシック" panose="020B0600070205080204" pitchFamily="50" charset="-128"/>
            </a:rPr>
            <a:t>財政調整基金が増加したこと等から、</a:t>
          </a:r>
          <a:r>
            <a:rPr kumimoji="1" lang="en-US" altLang="ja-JP" sz="1000">
              <a:latin typeface="ＭＳ Ｐゴシック" panose="020B0600070205080204" pitchFamily="50" charset="-128"/>
              <a:ea typeface="ＭＳ Ｐゴシック" panose="020B0600070205080204" pitchFamily="50" charset="-128"/>
            </a:rPr>
            <a:t>226</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7,099</a:t>
          </a:r>
          <a:r>
            <a:rPr kumimoji="1" lang="ja-JP" altLang="en-US" sz="1000">
              <a:latin typeface="ＭＳ Ｐゴシック" panose="020B0600070205080204" pitchFamily="50" charset="-128"/>
              <a:ea typeface="ＭＳ Ｐゴシック" panose="020B0600070205080204" pitchFamily="50" charset="-128"/>
            </a:rPr>
            <a:t>万</a:t>
          </a:r>
          <a:r>
            <a:rPr kumimoji="1" lang="en-US" altLang="ja-JP" sz="1000">
              <a:latin typeface="ＭＳ Ｐゴシック" panose="020B0600070205080204" pitchFamily="50" charset="-128"/>
              <a:ea typeface="ＭＳ Ｐゴシック" panose="020B0600070205080204" pitchFamily="50" charset="-128"/>
            </a:rPr>
            <a:t>8</a:t>
          </a:r>
          <a:r>
            <a:rPr kumimoji="1" lang="ja-JP" altLang="en-US" sz="1000">
              <a:latin typeface="ＭＳ Ｐゴシック" panose="020B0600070205080204" pitchFamily="50" charset="-128"/>
              <a:ea typeface="ＭＳ Ｐゴシック" panose="020B0600070205080204" pitchFamily="50" charset="-128"/>
            </a:rPr>
            <a:t>千円となった。分母である経常一般財源等（歳入）等は、前年度に比べ、市税が個人所得割、法人市民税の増や引き続く新築家屋数の増により増加となった一方で、経常経費充当財源等については、扶助費等の増加が大きいことから、差引</a:t>
          </a:r>
          <a:r>
            <a:rPr kumimoji="1" lang="en-US" altLang="ja-JP" sz="1000">
              <a:latin typeface="ＭＳ Ｐゴシック" panose="020B0600070205080204" pitchFamily="50" charset="-128"/>
              <a:ea typeface="ＭＳ Ｐゴシック" panose="020B0600070205080204" pitchFamily="50" charset="-128"/>
            </a:rPr>
            <a:t>46</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4,962</a:t>
          </a:r>
          <a:r>
            <a:rPr kumimoji="1" lang="ja-JP" altLang="en-US" sz="1000">
              <a:latin typeface="ＭＳ Ｐゴシック" panose="020B0600070205080204" pitchFamily="50" charset="-128"/>
              <a:ea typeface="ＭＳ Ｐゴシック" panose="020B0600070205080204" pitchFamily="50" charset="-128"/>
            </a:rPr>
            <a:t>万</a:t>
          </a:r>
          <a:r>
            <a:rPr kumimoji="1" lang="en-US" altLang="ja-JP" sz="1000">
              <a:latin typeface="ＭＳ Ｐゴシック" panose="020B0600070205080204" pitchFamily="50" charset="-128"/>
              <a:ea typeface="ＭＳ Ｐゴシック" panose="020B0600070205080204" pitchFamily="50" charset="-128"/>
            </a:rPr>
            <a:t>9</a:t>
          </a:r>
          <a:r>
            <a:rPr kumimoji="1" lang="ja-JP" altLang="en-US" sz="1000">
              <a:latin typeface="ＭＳ Ｐゴシック" panose="020B0600070205080204" pitchFamily="50" charset="-128"/>
              <a:ea typeface="ＭＳ Ｐゴシック" panose="020B0600070205080204" pitchFamily="50" charset="-128"/>
            </a:rPr>
            <a:t>千円となった。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8" name="直線コネクタ 117"/>
        <xdr:cNvCxnSpPr/>
      </xdr:nvCxnSpPr>
      <xdr:spPr>
        <a:xfrm flipV="1">
          <a:off x="14793595" y="4714028"/>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21" name="債務償還可能年数最大値テキスト"/>
        <xdr:cNvSpPr txBox="1"/>
      </xdr:nvSpPr>
      <xdr:spPr>
        <a:xfrm>
          <a:off x="14846300" y="4489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22" name="直線コネクタ 121"/>
        <xdr:cNvCxnSpPr/>
      </xdr:nvCxnSpPr>
      <xdr:spPr>
        <a:xfrm>
          <a:off x="14706600" y="471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23" name="債務償還可能年数平均値テキスト"/>
        <xdr:cNvSpPr txBox="1"/>
      </xdr:nvSpPr>
      <xdr:spPr>
        <a:xfrm>
          <a:off x="14846300" y="534227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4" name="フローチャート: 判断 123"/>
        <xdr:cNvSpPr/>
      </xdr:nvSpPr>
      <xdr:spPr>
        <a:xfrm>
          <a:off x="14744700" y="549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90805</xdr:rowOff>
    </xdr:from>
    <xdr:to>
      <xdr:col>76</xdr:col>
      <xdr:colOff>73025</xdr:colOff>
      <xdr:row>33</xdr:row>
      <xdr:rowOff>20955</xdr:rowOff>
    </xdr:to>
    <xdr:sp macro="" textlink="">
      <xdr:nvSpPr>
        <xdr:cNvPr id="130" name="楕円 129"/>
        <xdr:cNvSpPr/>
      </xdr:nvSpPr>
      <xdr:spPr>
        <a:xfrm>
          <a:off x="147447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69232</xdr:rowOff>
    </xdr:from>
    <xdr:ext cx="340478" cy="259045"/>
    <xdr:sp macro="" textlink="">
      <xdr:nvSpPr>
        <xdr:cNvPr id="131" name="債務償還可能年数該当値テキスト"/>
        <xdr:cNvSpPr txBox="1"/>
      </xdr:nvSpPr>
      <xdr:spPr>
        <a:xfrm>
          <a:off x="14846300" y="5555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116,830
114,875
12.88
40,892,702
40,062,167
686,828
22,585,958
24,339,666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61976</xdr:rowOff>
    </xdr:from>
    <xdr:to>
      <xdr:col>15</xdr:col>
      <xdr:colOff>101600</xdr:colOff>
      <xdr:row>38</xdr:row>
      <xdr:rowOff>163576</xdr:rowOff>
    </xdr:to>
    <xdr:sp macro="" textlink="">
      <xdr:nvSpPr>
        <xdr:cNvPr id="62" name="フローチャート: 判断 61"/>
        <xdr:cNvSpPr/>
      </xdr:nvSpPr>
      <xdr:spPr>
        <a:xfrm>
          <a:off x="2857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xdr:rowOff>
    </xdr:from>
    <xdr:to>
      <xdr:col>24</xdr:col>
      <xdr:colOff>114300</xdr:colOff>
      <xdr:row>36</xdr:row>
      <xdr:rowOff>117856</xdr:rowOff>
    </xdr:to>
    <xdr:sp macro="" textlink="">
      <xdr:nvSpPr>
        <xdr:cNvPr id="68" name="楕円 67"/>
        <xdr:cNvSpPr/>
      </xdr:nvSpPr>
      <xdr:spPr>
        <a:xfrm>
          <a:off x="45847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39133</xdr:rowOff>
    </xdr:from>
    <xdr:ext cx="405111" cy="259045"/>
    <xdr:sp macro="" textlink="">
      <xdr:nvSpPr>
        <xdr:cNvPr id="69" name="【道路】&#10;有形固定資産減価償却率該当値テキスト"/>
        <xdr:cNvSpPr txBox="1"/>
      </xdr:nvSpPr>
      <xdr:spPr>
        <a:xfrm>
          <a:off x="4673600"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61976</xdr:rowOff>
    </xdr:from>
    <xdr:to>
      <xdr:col>20</xdr:col>
      <xdr:colOff>38100</xdr:colOff>
      <xdr:row>36</xdr:row>
      <xdr:rowOff>163576</xdr:rowOff>
    </xdr:to>
    <xdr:sp macro="" textlink="">
      <xdr:nvSpPr>
        <xdr:cNvPr id="70" name="楕円 69"/>
        <xdr:cNvSpPr/>
      </xdr:nvSpPr>
      <xdr:spPr>
        <a:xfrm>
          <a:off x="3746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67056</xdr:rowOff>
    </xdr:from>
    <xdr:to>
      <xdr:col>24</xdr:col>
      <xdr:colOff>63500</xdr:colOff>
      <xdr:row>36</xdr:row>
      <xdr:rowOff>112776</xdr:rowOff>
    </xdr:to>
    <xdr:cxnSp macro="">
      <xdr:nvCxnSpPr>
        <xdr:cNvPr id="71" name="直線コネクタ 70"/>
        <xdr:cNvCxnSpPr/>
      </xdr:nvCxnSpPr>
      <xdr:spPr>
        <a:xfrm flipV="1">
          <a:off x="3797300" y="62392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84836</xdr:rowOff>
    </xdr:from>
    <xdr:to>
      <xdr:col>15</xdr:col>
      <xdr:colOff>101600</xdr:colOff>
      <xdr:row>37</xdr:row>
      <xdr:rowOff>14986</xdr:rowOff>
    </xdr:to>
    <xdr:sp macro="" textlink="">
      <xdr:nvSpPr>
        <xdr:cNvPr id="72" name="楕円 71"/>
        <xdr:cNvSpPr/>
      </xdr:nvSpPr>
      <xdr:spPr>
        <a:xfrm>
          <a:off x="2857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112776</xdr:rowOff>
    </xdr:from>
    <xdr:to>
      <xdr:col>19</xdr:col>
      <xdr:colOff>177800</xdr:colOff>
      <xdr:row>36</xdr:row>
      <xdr:rowOff>135636</xdr:rowOff>
    </xdr:to>
    <xdr:cxnSp macro="">
      <xdr:nvCxnSpPr>
        <xdr:cNvPr id="73" name="直線コネクタ 72"/>
        <xdr:cNvCxnSpPr/>
      </xdr:nvCxnSpPr>
      <xdr:spPr>
        <a:xfrm flipV="1">
          <a:off x="2908300" y="62849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31259</xdr:rowOff>
    </xdr:from>
    <xdr:ext cx="405111" cy="259045"/>
    <xdr:sp macro="" textlink="">
      <xdr:nvSpPr>
        <xdr:cNvPr id="74" name="n_1aveValue【道路】&#10;有形固定資産減価償却率"/>
        <xdr:cNvSpPr txBox="1"/>
      </xdr:nvSpPr>
      <xdr:spPr>
        <a:xfrm>
          <a:off x="3582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154703</xdr:rowOff>
    </xdr:from>
    <xdr:ext cx="405111" cy="259045"/>
    <xdr:sp macro="" textlink="">
      <xdr:nvSpPr>
        <xdr:cNvPr id="75" name="n_2aveValue【道路】&#10;有形固定資産減価償却率"/>
        <xdr:cNvSpPr txBox="1"/>
      </xdr:nvSpPr>
      <xdr:spPr>
        <a:xfrm>
          <a:off x="270574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8653</xdr:rowOff>
    </xdr:from>
    <xdr:ext cx="405111" cy="259045"/>
    <xdr:sp macro="" textlink="">
      <xdr:nvSpPr>
        <xdr:cNvPr id="76" name="n_1mainValue【道路】&#10;有形固定資産減価償却率"/>
        <xdr:cNvSpPr txBox="1"/>
      </xdr:nvSpPr>
      <xdr:spPr>
        <a:xfrm>
          <a:off x="3582044"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31513</xdr:rowOff>
    </xdr:from>
    <xdr:ext cx="405111" cy="259045"/>
    <xdr:sp macro="" textlink="">
      <xdr:nvSpPr>
        <xdr:cNvPr id="77" name="n_2mainValue【道路】&#10;有形固定資産減価償却率"/>
        <xdr:cNvSpPr txBox="1"/>
      </xdr:nvSpPr>
      <xdr:spPr>
        <a:xfrm>
          <a:off x="2705744" y="60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9" name="直線コネクタ 98"/>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100"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101" name="直線コネクタ 100"/>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102"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3" name="直線コネクタ 102"/>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64005</xdr:rowOff>
    </xdr:from>
    <xdr:ext cx="469744" cy="259045"/>
    <xdr:sp macro="" textlink="">
      <xdr:nvSpPr>
        <xdr:cNvPr id="104" name="【道路】&#10;一人当たり延長平均値テキスト"/>
        <xdr:cNvSpPr txBox="1"/>
      </xdr:nvSpPr>
      <xdr:spPr>
        <a:xfrm>
          <a:off x="10515600" y="6407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5" name="フローチャート: 判断 104"/>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6" name="フローチャート: 判断 105"/>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63348</xdr:rowOff>
    </xdr:from>
    <xdr:to>
      <xdr:col>46</xdr:col>
      <xdr:colOff>38100</xdr:colOff>
      <xdr:row>37</xdr:row>
      <xdr:rowOff>164948</xdr:rowOff>
    </xdr:to>
    <xdr:sp macro="" textlink="">
      <xdr:nvSpPr>
        <xdr:cNvPr id="107" name="フローチャート: 判断 106"/>
        <xdr:cNvSpPr/>
      </xdr:nvSpPr>
      <xdr:spPr>
        <a:xfrm>
          <a:off x="8699500" y="640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81179</xdr:rowOff>
    </xdr:from>
    <xdr:to>
      <xdr:col>55</xdr:col>
      <xdr:colOff>50800</xdr:colOff>
      <xdr:row>41</xdr:row>
      <xdr:rowOff>11329</xdr:rowOff>
    </xdr:to>
    <xdr:sp macro="" textlink="">
      <xdr:nvSpPr>
        <xdr:cNvPr id="113" name="楕円 112"/>
        <xdr:cNvSpPr/>
      </xdr:nvSpPr>
      <xdr:spPr>
        <a:xfrm>
          <a:off x="10426700" y="69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167556</xdr:rowOff>
    </xdr:from>
    <xdr:ext cx="469744" cy="259045"/>
    <xdr:sp macro="" textlink="">
      <xdr:nvSpPr>
        <xdr:cNvPr id="114" name="【道路】&#10;一人当たり延長該当値テキスト"/>
        <xdr:cNvSpPr txBox="1"/>
      </xdr:nvSpPr>
      <xdr:spPr>
        <a:xfrm>
          <a:off x="10515600" y="685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81269</xdr:rowOff>
    </xdr:from>
    <xdr:to>
      <xdr:col>50</xdr:col>
      <xdr:colOff>165100</xdr:colOff>
      <xdr:row>41</xdr:row>
      <xdr:rowOff>11419</xdr:rowOff>
    </xdr:to>
    <xdr:sp macro="" textlink="">
      <xdr:nvSpPr>
        <xdr:cNvPr id="115" name="楕円 114"/>
        <xdr:cNvSpPr/>
      </xdr:nvSpPr>
      <xdr:spPr>
        <a:xfrm>
          <a:off x="9588500" y="69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131979</xdr:rowOff>
    </xdr:from>
    <xdr:to>
      <xdr:col>55</xdr:col>
      <xdr:colOff>0</xdr:colOff>
      <xdr:row>40</xdr:row>
      <xdr:rowOff>132069</xdr:rowOff>
    </xdr:to>
    <xdr:cxnSp macro="">
      <xdr:nvCxnSpPr>
        <xdr:cNvPr id="116" name="直線コネクタ 115"/>
        <xdr:cNvCxnSpPr/>
      </xdr:nvCxnSpPr>
      <xdr:spPr>
        <a:xfrm flipV="1">
          <a:off x="9639300" y="6989979"/>
          <a:ext cx="8382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81635</xdr:rowOff>
    </xdr:from>
    <xdr:to>
      <xdr:col>46</xdr:col>
      <xdr:colOff>38100</xdr:colOff>
      <xdr:row>41</xdr:row>
      <xdr:rowOff>11785</xdr:rowOff>
    </xdr:to>
    <xdr:sp macro="" textlink="">
      <xdr:nvSpPr>
        <xdr:cNvPr id="117" name="楕円 116"/>
        <xdr:cNvSpPr/>
      </xdr:nvSpPr>
      <xdr:spPr>
        <a:xfrm>
          <a:off x="8699500" y="69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132069</xdr:rowOff>
    </xdr:from>
    <xdr:to>
      <xdr:col>50</xdr:col>
      <xdr:colOff>114300</xdr:colOff>
      <xdr:row>40</xdr:row>
      <xdr:rowOff>132435</xdr:rowOff>
    </xdr:to>
    <xdr:cxnSp macro="">
      <xdr:nvCxnSpPr>
        <xdr:cNvPr id="118" name="直線コネクタ 117"/>
        <xdr:cNvCxnSpPr/>
      </xdr:nvCxnSpPr>
      <xdr:spPr>
        <a:xfrm flipV="1">
          <a:off x="8750300" y="6990069"/>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36451</xdr:rowOff>
    </xdr:from>
    <xdr:ext cx="469744" cy="259045"/>
    <xdr:sp macro="" textlink="">
      <xdr:nvSpPr>
        <xdr:cNvPr id="119"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10025</xdr:rowOff>
    </xdr:from>
    <xdr:ext cx="469744" cy="259045"/>
    <xdr:sp macro="" textlink="">
      <xdr:nvSpPr>
        <xdr:cNvPr id="120" name="n_2aveValue【道路】&#10;一人当たり延長"/>
        <xdr:cNvSpPr txBox="1"/>
      </xdr:nvSpPr>
      <xdr:spPr>
        <a:xfrm>
          <a:off x="8515427" y="618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2546</xdr:rowOff>
    </xdr:from>
    <xdr:ext cx="469744" cy="259045"/>
    <xdr:sp macro="" textlink="">
      <xdr:nvSpPr>
        <xdr:cNvPr id="121" name="n_1mainValue【道路】&#10;一人当たり延長"/>
        <xdr:cNvSpPr txBox="1"/>
      </xdr:nvSpPr>
      <xdr:spPr>
        <a:xfrm>
          <a:off x="9391727" y="703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2912</xdr:rowOff>
    </xdr:from>
    <xdr:ext cx="469744" cy="259045"/>
    <xdr:sp macro="" textlink="">
      <xdr:nvSpPr>
        <xdr:cNvPr id="122" name="n_2mainValue【道路】&#10;一人当たり延長"/>
        <xdr:cNvSpPr txBox="1"/>
      </xdr:nvSpPr>
      <xdr:spPr>
        <a:xfrm>
          <a:off x="8515427" y="70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8" name="直線コネクタ 147"/>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9"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0" name="直線コネクタ 149"/>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51"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52" name="直線コネクタ 151"/>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53"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54" name="フローチャート: 判断 153"/>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55" name="フローチャート: 判断 154"/>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96157</xdr:rowOff>
    </xdr:from>
    <xdr:to>
      <xdr:col>15</xdr:col>
      <xdr:colOff>101600</xdr:colOff>
      <xdr:row>58</xdr:row>
      <xdr:rowOff>26307</xdr:rowOff>
    </xdr:to>
    <xdr:sp macro="" textlink="">
      <xdr:nvSpPr>
        <xdr:cNvPr id="156" name="フローチャート: 判断 155"/>
        <xdr:cNvSpPr/>
      </xdr:nvSpPr>
      <xdr:spPr>
        <a:xfrm>
          <a:off x="2857500" y="986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169635</xdr:rowOff>
    </xdr:from>
    <xdr:to>
      <xdr:col>24</xdr:col>
      <xdr:colOff>114300</xdr:colOff>
      <xdr:row>58</xdr:row>
      <xdr:rowOff>99785</xdr:rowOff>
    </xdr:to>
    <xdr:sp macro="" textlink="">
      <xdr:nvSpPr>
        <xdr:cNvPr id="162" name="楕円 161"/>
        <xdr:cNvSpPr/>
      </xdr:nvSpPr>
      <xdr:spPr>
        <a:xfrm>
          <a:off x="4584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21062</xdr:rowOff>
    </xdr:from>
    <xdr:ext cx="405111" cy="259045"/>
    <xdr:sp macro="" textlink="">
      <xdr:nvSpPr>
        <xdr:cNvPr id="163" name="【橋りょう・トンネル】&#10;有形固定資産減価償却率該当値テキスト"/>
        <xdr:cNvSpPr txBox="1"/>
      </xdr:nvSpPr>
      <xdr:spPr>
        <a:xfrm>
          <a:off x="4673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21046</xdr:rowOff>
    </xdr:from>
    <xdr:to>
      <xdr:col>20</xdr:col>
      <xdr:colOff>38100</xdr:colOff>
      <xdr:row>58</xdr:row>
      <xdr:rowOff>122646</xdr:rowOff>
    </xdr:to>
    <xdr:sp macro="" textlink="">
      <xdr:nvSpPr>
        <xdr:cNvPr id="164" name="楕円 163"/>
        <xdr:cNvSpPr/>
      </xdr:nvSpPr>
      <xdr:spPr>
        <a:xfrm>
          <a:off x="3746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48985</xdr:rowOff>
    </xdr:from>
    <xdr:to>
      <xdr:col>24</xdr:col>
      <xdr:colOff>63500</xdr:colOff>
      <xdr:row>58</xdr:row>
      <xdr:rowOff>71846</xdr:rowOff>
    </xdr:to>
    <xdr:cxnSp macro="">
      <xdr:nvCxnSpPr>
        <xdr:cNvPr id="165" name="直線コネクタ 164"/>
        <xdr:cNvCxnSpPr/>
      </xdr:nvCxnSpPr>
      <xdr:spPr>
        <a:xfrm flipV="1">
          <a:off x="3797300" y="999308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29210</xdr:rowOff>
    </xdr:from>
    <xdr:to>
      <xdr:col>15</xdr:col>
      <xdr:colOff>101600</xdr:colOff>
      <xdr:row>58</xdr:row>
      <xdr:rowOff>130810</xdr:rowOff>
    </xdr:to>
    <xdr:sp macro="" textlink="">
      <xdr:nvSpPr>
        <xdr:cNvPr id="166" name="楕円 165"/>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71846</xdr:rowOff>
    </xdr:from>
    <xdr:to>
      <xdr:col>19</xdr:col>
      <xdr:colOff>177800</xdr:colOff>
      <xdr:row>58</xdr:row>
      <xdr:rowOff>80010</xdr:rowOff>
    </xdr:to>
    <xdr:cxnSp macro="">
      <xdr:nvCxnSpPr>
        <xdr:cNvPr id="167" name="直線コネクタ 166"/>
        <xdr:cNvCxnSpPr/>
      </xdr:nvCxnSpPr>
      <xdr:spPr>
        <a:xfrm flipV="1">
          <a:off x="2908300" y="1001594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43560</xdr:rowOff>
    </xdr:from>
    <xdr:ext cx="405111" cy="259045"/>
    <xdr:sp macro="" textlink="">
      <xdr:nvSpPr>
        <xdr:cNvPr id="168" name="n_1aveValue【橋りょう・トンネル】&#10;有形固定資産減価償却率"/>
        <xdr:cNvSpPr txBox="1"/>
      </xdr:nvSpPr>
      <xdr:spPr>
        <a:xfrm>
          <a:off x="35820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42834</xdr:rowOff>
    </xdr:from>
    <xdr:ext cx="405111" cy="259045"/>
    <xdr:sp macro="" textlink="">
      <xdr:nvSpPr>
        <xdr:cNvPr id="169" name="n_2aveValue【橋りょう・トンネル】&#10;有形固定資産減価償却率"/>
        <xdr:cNvSpPr txBox="1"/>
      </xdr:nvSpPr>
      <xdr:spPr>
        <a:xfrm>
          <a:off x="2705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139173</xdr:rowOff>
    </xdr:from>
    <xdr:ext cx="405111" cy="259045"/>
    <xdr:sp macro="" textlink="">
      <xdr:nvSpPr>
        <xdr:cNvPr id="170" name="n_1mainValue【橋りょう・トンネル】&#10;有形固定資産減価償却率"/>
        <xdr:cNvSpPr txBox="1"/>
      </xdr:nvSpPr>
      <xdr:spPr>
        <a:xfrm>
          <a:off x="35820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121937</xdr:rowOff>
    </xdr:from>
    <xdr:ext cx="405111" cy="259045"/>
    <xdr:sp macro="" textlink="">
      <xdr:nvSpPr>
        <xdr:cNvPr id="171" name="n_2mainValue【橋りょう・トンネル】&#10;有形固定資産減価償却率"/>
        <xdr:cNvSpPr txBox="1"/>
      </xdr:nvSpPr>
      <xdr:spPr>
        <a:xfrm>
          <a:off x="2705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5" name="テキスト ボックス 18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95" name="直線コネクタ 194"/>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96"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97" name="直線コネクタ 196"/>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98"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9" name="直線コネクタ 198"/>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131975</xdr:rowOff>
    </xdr:from>
    <xdr:ext cx="599010" cy="259045"/>
    <xdr:sp macro="" textlink="">
      <xdr:nvSpPr>
        <xdr:cNvPr id="200" name="【橋りょう・トンネル】&#10;一人当たり有形固定資産（償却資産）額平均値テキスト"/>
        <xdr:cNvSpPr txBox="1"/>
      </xdr:nvSpPr>
      <xdr:spPr>
        <a:xfrm>
          <a:off x="10515600" y="10418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201" name="フローチャート: 判断 200"/>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202" name="フローチャート: 判断 201"/>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96628</xdr:rowOff>
    </xdr:from>
    <xdr:to>
      <xdr:col>46</xdr:col>
      <xdr:colOff>38100</xdr:colOff>
      <xdr:row>61</xdr:row>
      <xdr:rowOff>26778</xdr:rowOff>
    </xdr:to>
    <xdr:sp macro="" textlink="">
      <xdr:nvSpPr>
        <xdr:cNvPr id="203" name="フローチャート: 判断 202"/>
        <xdr:cNvSpPr/>
      </xdr:nvSpPr>
      <xdr:spPr>
        <a:xfrm>
          <a:off x="8699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108321</xdr:rowOff>
    </xdr:from>
    <xdr:to>
      <xdr:col>55</xdr:col>
      <xdr:colOff>50800</xdr:colOff>
      <xdr:row>64</xdr:row>
      <xdr:rowOff>38471</xdr:rowOff>
    </xdr:to>
    <xdr:sp macro="" textlink="">
      <xdr:nvSpPr>
        <xdr:cNvPr id="209" name="楕円 208"/>
        <xdr:cNvSpPr/>
      </xdr:nvSpPr>
      <xdr:spPr>
        <a:xfrm>
          <a:off x="10426700" y="109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23248</xdr:rowOff>
    </xdr:from>
    <xdr:ext cx="534377" cy="259045"/>
    <xdr:sp macro="" textlink="">
      <xdr:nvSpPr>
        <xdr:cNvPr id="210" name="【橋りょう・トンネル】&#10;一人当たり有形固定資産（償却資産）額該当値テキスト"/>
        <xdr:cNvSpPr txBox="1"/>
      </xdr:nvSpPr>
      <xdr:spPr>
        <a:xfrm>
          <a:off x="10515600" y="108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108317</xdr:rowOff>
    </xdr:from>
    <xdr:to>
      <xdr:col>50</xdr:col>
      <xdr:colOff>165100</xdr:colOff>
      <xdr:row>64</xdr:row>
      <xdr:rowOff>38467</xdr:rowOff>
    </xdr:to>
    <xdr:sp macro="" textlink="">
      <xdr:nvSpPr>
        <xdr:cNvPr id="211" name="楕円 210"/>
        <xdr:cNvSpPr/>
      </xdr:nvSpPr>
      <xdr:spPr>
        <a:xfrm>
          <a:off x="9588500" y="109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159117</xdr:rowOff>
    </xdr:from>
    <xdr:to>
      <xdr:col>55</xdr:col>
      <xdr:colOff>0</xdr:colOff>
      <xdr:row>63</xdr:row>
      <xdr:rowOff>159121</xdr:rowOff>
    </xdr:to>
    <xdr:cxnSp macro="">
      <xdr:nvCxnSpPr>
        <xdr:cNvPr id="212" name="直線コネクタ 211"/>
        <xdr:cNvCxnSpPr/>
      </xdr:nvCxnSpPr>
      <xdr:spPr>
        <a:xfrm>
          <a:off x="9639300" y="10960467"/>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110272</xdr:rowOff>
    </xdr:from>
    <xdr:to>
      <xdr:col>46</xdr:col>
      <xdr:colOff>38100</xdr:colOff>
      <xdr:row>64</xdr:row>
      <xdr:rowOff>40422</xdr:rowOff>
    </xdr:to>
    <xdr:sp macro="" textlink="">
      <xdr:nvSpPr>
        <xdr:cNvPr id="213" name="楕円 212"/>
        <xdr:cNvSpPr/>
      </xdr:nvSpPr>
      <xdr:spPr>
        <a:xfrm>
          <a:off x="8699500" y="109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159117</xdr:rowOff>
    </xdr:from>
    <xdr:to>
      <xdr:col>50</xdr:col>
      <xdr:colOff>114300</xdr:colOff>
      <xdr:row>63</xdr:row>
      <xdr:rowOff>161072</xdr:rowOff>
    </xdr:to>
    <xdr:cxnSp macro="">
      <xdr:nvCxnSpPr>
        <xdr:cNvPr id="214" name="直線コネクタ 213"/>
        <xdr:cNvCxnSpPr/>
      </xdr:nvCxnSpPr>
      <xdr:spPr>
        <a:xfrm flipV="1">
          <a:off x="8750300" y="10960467"/>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122530</xdr:rowOff>
    </xdr:from>
    <xdr:ext cx="534377" cy="259045"/>
    <xdr:sp macro="" textlink="">
      <xdr:nvSpPr>
        <xdr:cNvPr id="215"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43305</xdr:rowOff>
    </xdr:from>
    <xdr:ext cx="599010" cy="259045"/>
    <xdr:sp macro="" textlink="">
      <xdr:nvSpPr>
        <xdr:cNvPr id="216" name="n_2aveValue【橋りょう・トンネル】&#10;一人当たり有形固定資産（償却資産）額"/>
        <xdr:cNvSpPr txBox="1"/>
      </xdr:nvSpPr>
      <xdr:spPr>
        <a:xfrm>
          <a:off x="8450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29594</xdr:rowOff>
    </xdr:from>
    <xdr:ext cx="534377" cy="259045"/>
    <xdr:sp macro="" textlink="">
      <xdr:nvSpPr>
        <xdr:cNvPr id="217" name="n_1mainValue【橋りょう・トンネル】&#10;一人当たり有形固定資産（償却資産）額"/>
        <xdr:cNvSpPr txBox="1"/>
      </xdr:nvSpPr>
      <xdr:spPr>
        <a:xfrm>
          <a:off x="9359411" y="110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31549</xdr:rowOff>
    </xdr:from>
    <xdr:ext cx="534377" cy="259045"/>
    <xdr:sp macro="" textlink="">
      <xdr:nvSpPr>
        <xdr:cNvPr id="218" name="n_2mainValue【橋りょう・トンネル】&#10;一人当たり有形固定資産（償却資産）額"/>
        <xdr:cNvSpPr txBox="1"/>
      </xdr:nvSpPr>
      <xdr:spPr>
        <a:xfrm>
          <a:off x="8483111" y="110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0" name="正方形/長方形 24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1" name="正方形/長方形 2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2" name="正方形/長方形 2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3" name="正方形/長方形 2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4" name="正方形/長方形 2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5" name="正方形/長方形 2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6" name="正方形/長方形 2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7" name="正方形/長方形 2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8" name="正方形/長方形 2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9" name="テキスト ボックス 2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0" name="直線コネクタ 2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1" name="テキスト ボックス 2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2" name="直線コネクタ 2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3" name="テキスト ボックス 2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4" name="直線コネクタ 2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5" name="テキスト ボックス 2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6" name="直線コネクタ 2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7" name="テキスト ボックス 2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8" name="直線コネクタ 2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9" name="テキスト ボックス 2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0" name="直線コネクタ 2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1" name="テキスト ボックス 2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2" name="直線コネクタ 2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3" name="テキスト ボックス 2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275" name="直線コネクタ 274"/>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276"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277" name="直線コネクタ 276"/>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278"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279" name="直線コネクタ 278"/>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280"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281" name="フローチャート: 判断 280"/>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282" name="フローチャート: 判断 281"/>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283" name="フローチャート: 判断 282"/>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4" name="テキスト ボックス 2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5" name="テキスト ボックス 2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6" name="テキスト ボックス 2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7" name="テキスト ボックス 2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8" name="テキスト ボックス 2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289" name="楕円 288"/>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105427</xdr:rowOff>
    </xdr:from>
    <xdr:ext cx="405111" cy="259045"/>
    <xdr:sp macro="" textlink="">
      <xdr:nvSpPr>
        <xdr:cNvPr id="290" name="【認定こども園・幼稚園・保育所】&#10;有形固定資産減価償却率該当値テキスト"/>
        <xdr:cNvSpPr txBox="1"/>
      </xdr:nvSpPr>
      <xdr:spPr>
        <a:xfrm>
          <a:off x="16357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130175</xdr:rowOff>
    </xdr:from>
    <xdr:to>
      <xdr:col>81</xdr:col>
      <xdr:colOff>101600</xdr:colOff>
      <xdr:row>38</xdr:row>
      <xdr:rowOff>60325</xdr:rowOff>
    </xdr:to>
    <xdr:sp macro="" textlink="">
      <xdr:nvSpPr>
        <xdr:cNvPr id="291" name="楕円 290"/>
        <xdr:cNvSpPr/>
      </xdr:nvSpPr>
      <xdr:spPr>
        <a:xfrm>
          <a:off x="15430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9525</xdr:rowOff>
    </xdr:to>
    <xdr:cxnSp macro="">
      <xdr:nvCxnSpPr>
        <xdr:cNvPr id="292" name="直線コネクタ 291"/>
        <xdr:cNvCxnSpPr/>
      </xdr:nvCxnSpPr>
      <xdr:spPr>
        <a:xfrm flipV="1">
          <a:off x="15481300" y="64770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xdr:rowOff>
    </xdr:from>
    <xdr:to>
      <xdr:col>76</xdr:col>
      <xdr:colOff>165100</xdr:colOff>
      <xdr:row>38</xdr:row>
      <xdr:rowOff>109855</xdr:rowOff>
    </xdr:to>
    <xdr:sp macro="" textlink="">
      <xdr:nvSpPr>
        <xdr:cNvPr id="293" name="楕円 292"/>
        <xdr:cNvSpPr/>
      </xdr:nvSpPr>
      <xdr:spPr>
        <a:xfrm>
          <a:off x="14541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xdr:rowOff>
    </xdr:from>
    <xdr:to>
      <xdr:col>81</xdr:col>
      <xdr:colOff>50800</xdr:colOff>
      <xdr:row>38</xdr:row>
      <xdr:rowOff>59055</xdr:rowOff>
    </xdr:to>
    <xdr:cxnSp macro="">
      <xdr:nvCxnSpPr>
        <xdr:cNvPr id="294" name="直線コネクタ 293"/>
        <xdr:cNvCxnSpPr/>
      </xdr:nvCxnSpPr>
      <xdr:spPr>
        <a:xfrm flipV="1">
          <a:off x="14592300" y="65246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80027</xdr:rowOff>
    </xdr:from>
    <xdr:ext cx="405111" cy="259045"/>
    <xdr:sp macro="" textlink="">
      <xdr:nvSpPr>
        <xdr:cNvPr id="295" name="n_1aveValue【認定こども園・幼稚園・保育所】&#10;有形固定資産減価償却率"/>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296" name="n_2aveValue【認定こども園・幼稚園・保育所】&#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76852</xdr:rowOff>
    </xdr:from>
    <xdr:ext cx="405111" cy="259045"/>
    <xdr:sp macro="" textlink="">
      <xdr:nvSpPr>
        <xdr:cNvPr id="297" name="n_1mainValue【認定こども園・幼稚園・保育所】&#10;有形固定資産減価償却率"/>
        <xdr:cNvSpPr txBox="1"/>
      </xdr:nvSpPr>
      <xdr:spPr>
        <a:xfrm>
          <a:off x="15266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298" name="n_2mainValue【認定こども園・幼稚園・保育所】&#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9" name="直線コネクタ 3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10" name="テキスト ボックス 30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1" name="直線コネクタ 3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2" name="テキスト ボックス 31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3" name="直線コネクタ 3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14" name="テキスト ボックス 31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5" name="直線コネクタ 3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16" name="テキスト ボックス 31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7" name="直線コネクタ 3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8" name="テキスト ボックス 3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20" name="直線コネクタ 319"/>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21"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22" name="直線コネクタ 32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23"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24" name="直線コネクタ 323"/>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325"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26" name="フローチャート: 判断 325"/>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27" name="フローチャート: 判断 326"/>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328" name="フローチャート: 判断 327"/>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9" name="テキスト ボックス 3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0" name="テキスト ボックス 3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1" name="テキスト ボックス 3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2" name="テキスト ボックス 3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3" name="テキスト ボックス 3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160274</xdr:rowOff>
    </xdr:from>
    <xdr:to>
      <xdr:col>116</xdr:col>
      <xdr:colOff>114300</xdr:colOff>
      <xdr:row>40</xdr:row>
      <xdr:rowOff>90424</xdr:rowOff>
    </xdr:to>
    <xdr:sp macro="" textlink="">
      <xdr:nvSpPr>
        <xdr:cNvPr id="334" name="楕円 333"/>
        <xdr:cNvSpPr/>
      </xdr:nvSpPr>
      <xdr:spPr>
        <a:xfrm>
          <a:off x="22110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138701</xdr:rowOff>
    </xdr:from>
    <xdr:ext cx="469744" cy="259045"/>
    <xdr:sp macro="" textlink="">
      <xdr:nvSpPr>
        <xdr:cNvPr id="335" name="【認定こども園・幼稚園・保育所】&#10;一人当たり面積該当値テキスト"/>
        <xdr:cNvSpPr txBox="1"/>
      </xdr:nvSpPr>
      <xdr:spPr>
        <a:xfrm>
          <a:off x="22199600"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160274</xdr:rowOff>
    </xdr:from>
    <xdr:to>
      <xdr:col>112</xdr:col>
      <xdr:colOff>38100</xdr:colOff>
      <xdr:row>40</xdr:row>
      <xdr:rowOff>90424</xdr:rowOff>
    </xdr:to>
    <xdr:sp macro="" textlink="">
      <xdr:nvSpPr>
        <xdr:cNvPr id="336" name="楕円 335"/>
        <xdr:cNvSpPr/>
      </xdr:nvSpPr>
      <xdr:spPr>
        <a:xfrm>
          <a:off x="21272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39624</xdr:rowOff>
    </xdr:from>
    <xdr:to>
      <xdr:col>116</xdr:col>
      <xdr:colOff>63500</xdr:colOff>
      <xdr:row>40</xdr:row>
      <xdr:rowOff>39624</xdr:rowOff>
    </xdr:to>
    <xdr:cxnSp macro="">
      <xdr:nvCxnSpPr>
        <xdr:cNvPr id="337" name="直線コネクタ 336"/>
        <xdr:cNvCxnSpPr/>
      </xdr:nvCxnSpPr>
      <xdr:spPr>
        <a:xfrm>
          <a:off x="21323300" y="6897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160274</xdr:rowOff>
    </xdr:from>
    <xdr:to>
      <xdr:col>107</xdr:col>
      <xdr:colOff>101600</xdr:colOff>
      <xdr:row>40</xdr:row>
      <xdr:rowOff>90424</xdr:rowOff>
    </xdr:to>
    <xdr:sp macro="" textlink="">
      <xdr:nvSpPr>
        <xdr:cNvPr id="338" name="楕円 337"/>
        <xdr:cNvSpPr/>
      </xdr:nvSpPr>
      <xdr:spPr>
        <a:xfrm>
          <a:off x="20383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39624</xdr:rowOff>
    </xdr:from>
    <xdr:to>
      <xdr:col>111</xdr:col>
      <xdr:colOff>177800</xdr:colOff>
      <xdr:row>40</xdr:row>
      <xdr:rowOff>39624</xdr:rowOff>
    </xdr:to>
    <xdr:cxnSp macro="">
      <xdr:nvCxnSpPr>
        <xdr:cNvPr id="339" name="直線コネクタ 338"/>
        <xdr:cNvCxnSpPr/>
      </xdr:nvCxnSpPr>
      <xdr:spPr>
        <a:xfrm>
          <a:off x="20434300" y="689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79519</xdr:rowOff>
    </xdr:from>
    <xdr:ext cx="469744" cy="259045"/>
    <xdr:sp macro="" textlink="">
      <xdr:nvSpPr>
        <xdr:cNvPr id="340" name="n_1ave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341" name="n_2aveValue【認定こども園・幼稚園・保育所】&#10;一人当たり面積"/>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81551</xdr:rowOff>
    </xdr:from>
    <xdr:ext cx="469744" cy="259045"/>
    <xdr:sp macro="" textlink="">
      <xdr:nvSpPr>
        <xdr:cNvPr id="342" name="n_1mainValue【認定こども園・幼稚園・保育所】&#10;一人当たり面積"/>
        <xdr:cNvSpPr txBox="1"/>
      </xdr:nvSpPr>
      <xdr:spPr>
        <a:xfrm>
          <a:off x="21075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81551</xdr:rowOff>
    </xdr:from>
    <xdr:ext cx="469744" cy="259045"/>
    <xdr:sp macro="" textlink="">
      <xdr:nvSpPr>
        <xdr:cNvPr id="343" name="n_2mainValue【認定こども園・幼稚園・保育所】&#10;一人当たり面積"/>
        <xdr:cNvSpPr txBox="1"/>
      </xdr:nvSpPr>
      <xdr:spPr>
        <a:xfrm>
          <a:off x="20199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4" name="テキスト ボックス 3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5" name="直線コネクタ 3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6" name="テキスト ボックス 3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7" name="直線コネクタ 3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8" name="テキスト ボックス 3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9" name="直線コネクタ 3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0" name="テキスト ボックス 3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1" name="直線コネクタ 3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2" name="テキスト ボックス 3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3" name="直線コネクタ 3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64" name="テキスト ボックス 3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368" name="直線コネクタ 367"/>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369"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370" name="直線コネクタ 369"/>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71"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72" name="直線コネクタ 371"/>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373"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374" name="フローチャート: 判断 373"/>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375" name="フローチャート: 判断 374"/>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166370</xdr:rowOff>
    </xdr:from>
    <xdr:to>
      <xdr:col>76</xdr:col>
      <xdr:colOff>165100</xdr:colOff>
      <xdr:row>62</xdr:row>
      <xdr:rowOff>96520</xdr:rowOff>
    </xdr:to>
    <xdr:sp macro="" textlink="">
      <xdr:nvSpPr>
        <xdr:cNvPr id="376" name="フローチャート: 判断 375"/>
        <xdr:cNvSpPr/>
      </xdr:nvSpPr>
      <xdr:spPr>
        <a:xfrm>
          <a:off x="1454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7" name="テキスト ボックス 3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8" name="テキスト ボックス 3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9" name="テキスト ボックス 3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0" name="テキスト ボックス 3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1" name="テキスト ボックス 3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382" name="楕円 381"/>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40657</xdr:rowOff>
    </xdr:from>
    <xdr:ext cx="405111" cy="259045"/>
    <xdr:sp macro="" textlink="">
      <xdr:nvSpPr>
        <xdr:cNvPr id="383" name="【学校施設】&#10;有形固定資産減価償却率該当値テキスト"/>
        <xdr:cNvSpPr txBox="1"/>
      </xdr:nvSpPr>
      <xdr:spPr>
        <a:xfrm>
          <a:off x="16357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44450</xdr:rowOff>
    </xdr:from>
    <xdr:to>
      <xdr:col>81</xdr:col>
      <xdr:colOff>101600</xdr:colOff>
      <xdr:row>58</xdr:row>
      <xdr:rowOff>146050</xdr:rowOff>
    </xdr:to>
    <xdr:sp macro="" textlink="">
      <xdr:nvSpPr>
        <xdr:cNvPr id="384" name="楕円 383"/>
        <xdr:cNvSpPr/>
      </xdr:nvSpPr>
      <xdr:spPr>
        <a:xfrm>
          <a:off x="15430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95250</xdr:rowOff>
    </xdr:to>
    <xdr:cxnSp macro="">
      <xdr:nvCxnSpPr>
        <xdr:cNvPr id="385" name="直線コネクタ 384"/>
        <xdr:cNvCxnSpPr/>
      </xdr:nvCxnSpPr>
      <xdr:spPr>
        <a:xfrm flipV="1">
          <a:off x="15481300" y="100126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386" name="楕円 385"/>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95250</xdr:rowOff>
    </xdr:to>
    <xdr:cxnSp macro="">
      <xdr:nvCxnSpPr>
        <xdr:cNvPr id="387" name="直線コネクタ 386"/>
        <xdr:cNvCxnSpPr/>
      </xdr:nvCxnSpPr>
      <xdr:spPr>
        <a:xfrm>
          <a:off x="14592300" y="9966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3827</xdr:rowOff>
    </xdr:from>
    <xdr:ext cx="405111" cy="259045"/>
    <xdr:sp macro="" textlink="">
      <xdr:nvSpPr>
        <xdr:cNvPr id="388" name="n_1aveValue【学校施設】&#10;有形固定資産減価償却率"/>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87647</xdr:rowOff>
    </xdr:from>
    <xdr:ext cx="405111" cy="259045"/>
    <xdr:sp macro="" textlink="">
      <xdr:nvSpPr>
        <xdr:cNvPr id="389" name="n_2aveValue【学校施設】&#10;有形固定資産減価償却率"/>
        <xdr:cNvSpPr txBox="1"/>
      </xdr:nvSpPr>
      <xdr:spPr>
        <a:xfrm>
          <a:off x="14389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162577</xdr:rowOff>
    </xdr:from>
    <xdr:ext cx="405111" cy="259045"/>
    <xdr:sp macro="" textlink="">
      <xdr:nvSpPr>
        <xdr:cNvPr id="390" name="n_1mainValue【学校施設】&#10;有形固定資産減価償却率"/>
        <xdr:cNvSpPr txBox="1"/>
      </xdr:nvSpPr>
      <xdr:spPr>
        <a:xfrm>
          <a:off x="15266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391" name="n_2mainValue【学校施設】&#10;有形固定資産減価償却率"/>
        <xdr:cNvSpPr txBox="1"/>
      </xdr:nvSpPr>
      <xdr:spPr>
        <a:xfrm>
          <a:off x="14389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2" name="テキスト ボックス 4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03" name="直線コネクタ 4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4" name="テキスト ボックス 4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5" name="直線コネクタ 4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6" name="テキスト ボックス 4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7" name="直線コネクタ 4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8" name="テキスト ボックス 4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9" name="直線コネクタ 4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0" name="テキスト ボックス 4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1" name="直線コネクタ 4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2" name="テキスト ボックス 4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3" name="直線コネクタ 4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4" name="テキスト ボックス 4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18" name="直線コネクタ 417"/>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19"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20" name="直線コネクタ 419"/>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21"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22" name="直線コネクタ 421"/>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10177</xdr:rowOff>
    </xdr:from>
    <xdr:ext cx="469744" cy="259045"/>
    <xdr:sp macro="" textlink="">
      <xdr:nvSpPr>
        <xdr:cNvPr id="423" name="【学校施設】&#10;一人当たり面積平均値テキスト"/>
        <xdr:cNvSpPr txBox="1"/>
      </xdr:nvSpPr>
      <xdr:spPr>
        <a:xfrm>
          <a:off x="22199600" y="1012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24" name="フローチャート: 判断 423"/>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25" name="フローチャート: 判断 424"/>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107587</xdr:rowOff>
    </xdr:from>
    <xdr:to>
      <xdr:col>107</xdr:col>
      <xdr:colOff>101600</xdr:colOff>
      <xdr:row>60</xdr:row>
      <xdr:rowOff>37737</xdr:rowOff>
    </xdr:to>
    <xdr:sp macro="" textlink="">
      <xdr:nvSpPr>
        <xdr:cNvPr id="426" name="フローチャート: 判断 425"/>
        <xdr:cNvSpPr/>
      </xdr:nvSpPr>
      <xdr:spPr>
        <a:xfrm>
          <a:off x="20383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7" name="テキスト ボックス 4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8" name="テキスト ボックス 4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9" name="テキスト ボックス 4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0" name="テキスト ボックス 4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1" name="テキスト ボックス 4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432" name="楕円 431"/>
        <xdr:cNvSpPr/>
      </xdr:nvSpPr>
      <xdr:spPr>
        <a:xfrm>
          <a:off x="22110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45737</xdr:rowOff>
    </xdr:from>
    <xdr:ext cx="469744" cy="259045"/>
    <xdr:sp macro="" textlink="">
      <xdr:nvSpPr>
        <xdr:cNvPr id="433" name="【学校施設】&#10;一人当たり面積該当値テキスト"/>
        <xdr:cNvSpPr txBox="1"/>
      </xdr:nvSpPr>
      <xdr:spPr>
        <a:xfrm>
          <a:off x="22199600"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67310</xdr:rowOff>
    </xdr:from>
    <xdr:to>
      <xdr:col>112</xdr:col>
      <xdr:colOff>38100</xdr:colOff>
      <xdr:row>61</xdr:row>
      <xdr:rowOff>168910</xdr:rowOff>
    </xdr:to>
    <xdr:sp macro="" textlink="">
      <xdr:nvSpPr>
        <xdr:cNvPr id="434" name="楕円 433"/>
        <xdr:cNvSpPr/>
      </xdr:nvSpPr>
      <xdr:spPr>
        <a:xfrm>
          <a:off x="21272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118110</xdr:rowOff>
    </xdr:from>
    <xdr:to>
      <xdr:col>116</xdr:col>
      <xdr:colOff>63500</xdr:colOff>
      <xdr:row>61</xdr:row>
      <xdr:rowOff>118110</xdr:rowOff>
    </xdr:to>
    <xdr:cxnSp macro="">
      <xdr:nvCxnSpPr>
        <xdr:cNvPr id="435" name="直線コネクタ 434"/>
        <xdr:cNvCxnSpPr/>
      </xdr:nvCxnSpPr>
      <xdr:spPr>
        <a:xfrm>
          <a:off x="21323300" y="10576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79284</xdr:rowOff>
    </xdr:from>
    <xdr:to>
      <xdr:col>107</xdr:col>
      <xdr:colOff>101600</xdr:colOff>
      <xdr:row>62</xdr:row>
      <xdr:rowOff>9434</xdr:rowOff>
    </xdr:to>
    <xdr:sp macro="" textlink="">
      <xdr:nvSpPr>
        <xdr:cNvPr id="436" name="楕円 435"/>
        <xdr:cNvSpPr/>
      </xdr:nvSpPr>
      <xdr:spPr>
        <a:xfrm>
          <a:off x="20383500" y="105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118110</xdr:rowOff>
    </xdr:from>
    <xdr:to>
      <xdr:col>111</xdr:col>
      <xdr:colOff>177800</xdr:colOff>
      <xdr:row>61</xdr:row>
      <xdr:rowOff>130084</xdr:rowOff>
    </xdr:to>
    <xdr:cxnSp macro="">
      <xdr:nvCxnSpPr>
        <xdr:cNvPr id="437" name="直線コネクタ 436"/>
        <xdr:cNvCxnSpPr/>
      </xdr:nvCxnSpPr>
      <xdr:spPr>
        <a:xfrm flipV="1">
          <a:off x="20434300" y="1057656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438"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54264</xdr:rowOff>
    </xdr:from>
    <xdr:ext cx="469744" cy="259045"/>
    <xdr:sp macro="" textlink="">
      <xdr:nvSpPr>
        <xdr:cNvPr id="439" name="n_2aveValue【学校施設】&#10;一人当たり面積"/>
        <xdr:cNvSpPr txBox="1"/>
      </xdr:nvSpPr>
      <xdr:spPr>
        <a:xfrm>
          <a:off x="20199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160037</xdr:rowOff>
    </xdr:from>
    <xdr:ext cx="469744" cy="259045"/>
    <xdr:sp macro="" textlink="">
      <xdr:nvSpPr>
        <xdr:cNvPr id="440" name="n_1mainValue【学校施設】&#10;一人当たり面積"/>
        <xdr:cNvSpPr txBox="1"/>
      </xdr:nvSpPr>
      <xdr:spPr>
        <a:xfrm>
          <a:off x="210757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561</xdr:rowOff>
    </xdr:from>
    <xdr:ext cx="469744" cy="259045"/>
    <xdr:sp macro="" textlink="">
      <xdr:nvSpPr>
        <xdr:cNvPr id="441" name="n_2mainValue【学校施設】&#10;一人当たり面積"/>
        <xdr:cNvSpPr txBox="1"/>
      </xdr:nvSpPr>
      <xdr:spPr>
        <a:xfrm>
          <a:off x="20199427" y="1063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2" name="テキスト ボックス 45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3" name="直線コネクタ 4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4" name="テキスト ボックス 45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5" name="直線コネクタ 4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6" name="テキスト ボックス 4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7" name="直線コネクタ 4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8" name="テキスト ボックス 4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9" name="直線コネクタ 4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0" name="テキスト ボックス 4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1" name="直線コネクタ 4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2" name="テキスト ボックス 46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466" name="直線コネクタ 465"/>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467"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468" name="直線コネクタ 467"/>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6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70" name="直線コネクタ 46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471" name="【児童館】&#10;有形固定資産減価償却率平均値テキスト"/>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472" name="フローチャート: 判断 471"/>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473" name="フローチャート: 判断 472"/>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474" name="フローチャート: 判断 473"/>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128270</xdr:rowOff>
    </xdr:from>
    <xdr:to>
      <xdr:col>85</xdr:col>
      <xdr:colOff>177800</xdr:colOff>
      <xdr:row>86</xdr:row>
      <xdr:rowOff>58420</xdr:rowOff>
    </xdr:to>
    <xdr:sp macro="" textlink="">
      <xdr:nvSpPr>
        <xdr:cNvPr id="480" name="楕円 479"/>
        <xdr:cNvSpPr/>
      </xdr:nvSpPr>
      <xdr:spPr>
        <a:xfrm>
          <a:off x="16268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43197</xdr:rowOff>
    </xdr:from>
    <xdr:ext cx="405111" cy="259045"/>
    <xdr:sp macro="" textlink="">
      <xdr:nvSpPr>
        <xdr:cNvPr id="481" name="【児童館】&#10;有形固定資産減価償却率該当値テキスト"/>
        <xdr:cNvSpPr txBox="1"/>
      </xdr:nvSpPr>
      <xdr:spPr>
        <a:xfrm>
          <a:off x="16357600" y="1461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145414</xdr:rowOff>
    </xdr:from>
    <xdr:to>
      <xdr:col>81</xdr:col>
      <xdr:colOff>101600</xdr:colOff>
      <xdr:row>83</xdr:row>
      <xdr:rowOff>75564</xdr:rowOff>
    </xdr:to>
    <xdr:sp macro="" textlink="">
      <xdr:nvSpPr>
        <xdr:cNvPr id="482" name="楕円 481"/>
        <xdr:cNvSpPr/>
      </xdr:nvSpPr>
      <xdr:spPr>
        <a:xfrm>
          <a:off x="15430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24764</xdr:rowOff>
    </xdr:from>
    <xdr:to>
      <xdr:col>85</xdr:col>
      <xdr:colOff>127000</xdr:colOff>
      <xdr:row>86</xdr:row>
      <xdr:rowOff>7620</xdr:rowOff>
    </xdr:to>
    <xdr:cxnSp macro="">
      <xdr:nvCxnSpPr>
        <xdr:cNvPr id="483" name="直線コネクタ 482"/>
        <xdr:cNvCxnSpPr/>
      </xdr:nvCxnSpPr>
      <xdr:spPr>
        <a:xfrm>
          <a:off x="15481300" y="14255114"/>
          <a:ext cx="838200" cy="49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12064</xdr:rowOff>
    </xdr:from>
    <xdr:to>
      <xdr:col>76</xdr:col>
      <xdr:colOff>165100</xdr:colOff>
      <xdr:row>83</xdr:row>
      <xdr:rowOff>113664</xdr:rowOff>
    </xdr:to>
    <xdr:sp macro="" textlink="">
      <xdr:nvSpPr>
        <xdr:cNvPr id="484" name="楕円 483"/>
        <xdr:cNvSpPr/>
      </xdr:nvSpPr>
      <xdr:spPr>
        <a:xfrm>
          <a:off x="14541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24764</xdr:rowOff>
    </xdr:from>
    <xdr:to>
      <xdr:col>81</xdr:col>
      <xdr:colOff>50800</xdr:colOff>
      <xdr:row>83</xdr:row>
      <xdr:rowOff>62864</xdr:rowOff>
    </xdr:to>
    <xdr:cxnSp macro="">
      <xdr:nvCxnSpPr>
        <xdr:cNvPr id="485" name="直線コネクタ 484"/>
        <xdr:cNvCxnSpPr/>
      </xdr:nvCxnSpPr>
      <xdr:spPr>
        <a:xfrm flipV="1">
          <a:off x="14592300" y="142551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486" name="n_1aveValue【児童館】&#10;有形固定資産減価償却率"/>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103522</xdr:rowOff>
    </xdr:from>
    <xdr:ext cx="405111" cy="259045"/>
    <xdr:sp macro="" textlink="">
      <xdr:nvSpPr>
        <xdr:cNvPr id="487" name="n_2aveValue【児童館】&#10;有形固定資産減価償却率"/>
        <xdr:cNvSpPr txBox="1"/>
      </xdr:nvSpPr>
      <xdr:spPr>
        <a:xfrm>
          <a:off x="14389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66691</xdr:rowOff>
    </xdr:from>
    <xdr:ext cx="405111" cy="259045"/>
    <xdr:sp macro="" textlink="">
      <xdr:nvSpPr>
        <xdr:cNvPr id="488" name="n_1mainValue【児童館】&#10;有形固定資産減価償却率"/>
        <xdr:cNvSpPr txBox="1"/>
      </xdr:nvSpPr>
      <xdr:spPr>
        <a:xfrm>
          <a:off x="15266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104791</xdr:rowOff>
    </xdr:from>
    <xdr:ext cx="405111" cy="259045"/>
    <xdr:sp macro="" textlink="">
      <xdr:nvSpPr>
        <xdr:cNvPr id="489" name="n_2mainValue【児童館】&#10;有形固定資産減価償却率"/>
        <xdr:cNvSpPr txBox="1"/>
      </xdr:nvSpPr>
      <xdr:spPr>
        <a:xfrm>
          <a:off x="14389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0" name="直線コネクタ 49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1" name="テキスト ボックス 50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2" name="直線コネクタ 50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3" name="テキスト ボックス 50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4" name="直線コネクタ 50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5" name="テキスト ボックス 50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6" name="直線コネクタ 50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7" name="テキスト ボックス 50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8" name="直線コネクタ 50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9" name="テキスト ボックス 50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13" name="直線コネクタ 512"/>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14"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15" name="直線コネクタ 514"/>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16"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17" name="直線コネクタ 516"/>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18"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19" name="フローチャート: 判断 518"/>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20" name="フローチャート: 判断 51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21" name="フローチャート: 判断 520"/>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27" name="楕円 526"/>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80027</xdr:rowOff>
    </xdr:from>
    <xdr:ext cx="469744" cy="259045"/>
    <xdr:sp macro="" textlink="">
      <xdr:nvSpPr>
        <xdr:cNvPr id="528" name="【児童館】&#10;一人当たり面積該当値テキスト"/>
        <xdr:cNvSpPr txBox="1"/>
      </xdr:nvSpPr>
      <xdr:spPr>
        <a:xfrm>
          <a:off x="221996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529" name="楕円 528"/>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84</xdr:row>
      <xdr:rowOff>0</xdr:rowOff>
    </xdr:to>
    <xdr:cxnSp macro="">
      <xdr:nvCxnSpPr>
        <xdr:cNvPr id="530" name="直線コネクタ 529"/>
        <xdr:cNvCxnSpPr/>
      </xdr:nvCxnSpPr>
      <xdr:spPr>
        <a:xfrm flipV="1">
          <a:off x="21323300" y="14211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531" name="楕円 530"/>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84</xdr:row>
      <xdr:rowOff>0</xdr:rowOff>
    </xdr:to>
    <xdr:cxnSp macro="">
      <xdr:nvCxnSpPr>
        <xdr:cNvPr id="532" name="直線コネクタ 531"/>
        <xdr:cNvCxnSpPr/>
      </xdr:nvCxnSpPr>
      <xdr:spPr>
        <a:xfrm>
          <a:off x="20434300" y="1428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33"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534" name="n_2ave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535" name="n_1main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536" name="n_2main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5" name="正方形/長方形 5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6" name="正方形/長方形 5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7" name="正方形/長方形 5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8" name="正方形/長方形 5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9" name="正方形/長方形 5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0" name="正方形/長方形 5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1" name="正方形/長方形 5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2" name="正方形/長方形 5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年度に「公共施設白書」「施設保全計画」、平成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年度に「施設整備プログラム」を策定しており、これらに基づき、施設の長寿命化と安全性確保のため、改修工事等を計画的に実施していくことしている。当市では、平成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年度に「公共施設白書」「施設保全計画」、平成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年度に「施設整備プログラムを策定しており、これらに基づき、施設の長寿命化と安全性確保のため、改修工事等を計画的に実施していくことしている。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年度に新たな施設が開館したことにより減価償却率が大幅に低下している。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年度に「東久留米市公共施設等総合管理計画」を策定し、その個別計画として平成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月に「東久留米市橋梁長寿命化修繕計画」を策定し、対処療法的な管理から計画的管理へ転換し、橋の長寿命化を図っていく。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については、「施設整備プログラム」に基づき、順次大規模改修を行っている。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116,830
114,875
12.88
40,892,702
40,062,167
686,828
22,585,958
24,339,666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152763</xdr:rowOff>
    </xdr:from>
    <xdr:to>
      <xdr:col>15</xdr:col>
      <xdr:colOff>101600</xdr:colOff>
      <xdr:row>39</xdr:row>
      <xdr:rowOff>82913</xdr:rowOff>
    </xdr:to>
    <xdr:sp macro="" textlink="">
      <xdr:nvSpPr>
        <xdr:cNvPr id="65" name="フローチャート: 判断 64"/>
        <xdr:cNvSpPr/>
      </xdr:nvSpPr>
      <xdr:spPr>
        <a:xfrm>
          <a:off x="2857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71120</xdr:rowOff>
    </xdr:from>
    <xdr:to>
      <xdr:col>24</xdr:col>
      <xdr:colOff>114300</xdr:colOff>
      <xdr:row>36</xdr:row>
      <xdr:rowOff>1270</xdr:rowOff>
    </xdr:to>
    <xdr:sp macro="" textlink="">
      <xdr:nvSpPr>
        <xdr:cNvPr id="71" name="楕円 70"/>
        <xdr:cNvSpPr/>
      </xdr:nvSpPr>
      <xdr:spPr>
        <a:xfrm>
          <a:off x="4584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93997</xdr:rowOff>
    </xdr:from>
    <xdr:ext cx="405111" cy="259045"/>
    <xdr:sp macro="" textlink="">
      <xdr:nvSpPr>
        <xdr:cNvPr id="72" name="【図書館】&#10;有形固定資産減価償却率該当値テキスト"/>
        <xdr:cNvSpPr txBox="1"/>
      </xdr:nvSpPr>
      <xdr:spPr>
        <a:xfrm>
          <a:off x="4673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110308</xdr:rowOff>
    </xdr:from>
    <xdr:to>
      <xdr:col>20</xdr:col>
      <xdr:colOff>38100</xdr:colOff>
      <xdr:row>36</xdr:row>
      <xdr:rowOff>40458</xdr:rowOff>
    </xdr:to>
    <xdr:sp macro="" textlink="">
      <xdr:nvSpPr>
        <xdr:cNvPr id="73" name="楕円 72"/>
        <xdr:cNvSpPr/>
      </xdr:nvSpPr>
      <xdr:spPr>
        <a:xfrm>
          <a:off x="3746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121920</xdr:rowOff>
    </xdr:from>
    <xdr:to>
      <xdr:col>24</xdr:col>
      <xdr:colOff>63500</xdr:colOff>
      <xdr:row>35</xdr:row>
      <xdr:rowOff>161108</xdr:rowOff>
    </xdr:to>
    <xdr:cxnSp macro="">
      <xdr:nvCxnSpPr>
        <xdr:cNvPr id="74" name="直線コネクタ 73"/>
        <xdr:cNvCxnSpPr/>
      </xdr:nvCxnSpPr>
      <xdr:spPr>
        <a:xfrm flipV="1">
          <a:off x="3797300" y="612267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5" name="楕円 74"/>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161108</xdr:rowOff>
    </xdr:from>
    <xdr:to>
      <xdr:col>19</xdr:col>
      <xdr:colOff>177800</xdr:colOff>
      <xdr:row>36</xdr:row>
      <xdr:rowOff>76200</xdr:rowOff>
    </xdr:to>
    <xdr:cxnSp macro="">
      <xdr:nvCxnSpPr>
        <xdr:cNvPr id="76" name="直線コネクタ 75"/>
        <xdr:cNvCxnSpPr/>
      </xdr:nvCxnSpPr>
      <xdr:spPr>
        <a:xfrm flipV="1">
          <a:off x="2908300" y="6161858"/>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85470</xdr:rowOff>
    </xdr:from>
    <xdr:ext cx="405111" cy="259045"/>
    <xdr:sp macro="" textlink="">
      <xdr:nvSpPr>
        <xdr:cNvPr id="77" name="n_1ave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74040</xdr:rowOff>
    </xdr:from>
    <xdr:ext cx="405111" cy="259045"/>
    <xdr:sp macro="" textlink="">
      <xdr:nvSpPr>
        <xdr:cNvPr id="78" name="n_2aveValue【図書館】&#10;有形固定資産減価償却率"/>
        <xdr:cNvSpPr txBox="1"/>
      </xdr:nvSpPr>
      <xdr:spPr>
        <a:xfrm>
          <a:off x="2705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56985</xdr:rowOff>
    </xdr:from>
    <xdr:ext cx="405111" cy="259045"/>
    <xdr:sp macro="" textlink="">
      <xdr:nvSpPr>
        <xdr:cNvPr id="79" name="n_1mainValue【図書館】&#10;有形固定資産減価償却率"/>
        <xdr:cNvSpPr txBox="1"/>
      </xdr:nvSpPr>
      <xdr:spPr>
        <a:xfrm>
          <a:off x="35820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0" name="n_2mainValue【図書館】&#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6" name="直線コネクタ 105"/>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7"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8" name="直線コネクタ 107"/>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165299</xdr:rowOff>
    </xdr:from>
    <xdr:ext cx="469744" cy="259045"/>
    <xdr:sp macro="" textlink="">
      <xdr:nvSpPr>
        <xdr:cNvPr id="111" name="【図書館】&#10;一人当たり面積平均値テキスト"/>
        <xdr:cNvSpPr txBox="1"/>
      </xdr:nvSpPr>
      <xdr:spPr>
        <a:xfrm>
          <a:off x="10515600" y="6680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12" name="フローチャート: 判断 111"/>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3" name="フローチャート: 判断 112"/>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55335</xdr:rowOff>
    </xdr:from>
    <xdr:to>
      <xdr:col>46</xdr:col>
      <xdr:colOff>38100</xdr:colOff>
      <xdr:row>39</xdr:row>
      <xdr:rowOff>156935</xdr:rowOff>
    </xdr:to>
    <xdr:sp macro="" textlink="">
      <xdr:nvSpPr>
        <xdr:cNvPr id="114" name="フローチャート: 判断 113"/>
        <xdr:cNvSpPr/>
      </xdr:nvSpPr>
      <xdr:spPr>
        <a:xfrm>
          <a:off x="8699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145143</xdr:rowOff>
    </xdr:from>
    <xdr:to>
      <xdr:col>55</xdr:col>
      <xdr:colOff>50800</xdr:colOff>
      <xdr:row>41</xdr:row>
      <xdr:rowOff>75293</xdr:rowOff>
    </xdr:to>
    <xdr:sp macro="" textlink="">
      <xdr:nvSpPr>
        <xdr:cNvPr id="120" name="楕円 119"/>
        <xdr:cNvSpPr/>
      </xdr:nvSpPr>
      <xdr:spPr>
        <a:xfrm>
          <a:off x="104267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123570</xdr:rowOff>
    </xdr:from>
    <xdr:ext cx="469744" cy="259045"/>
    <xdr:sp macro="" textlink="">
      <xdr:nvSpPr>
        <xdr:cNvPr id="121" name="【図書館】&#10;一人当たり面積該当値テキスト"/>
        <xdr:cNvSpPr txBox="1"/>
      </xdr:nvSpPr>
      <xdr:spPr>
        <a:xfrm>
          <a:off x="10515600" y="698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145143</xdr:rowOff>
    </xdr:from>
    <xdr:to>
      <xdr:col>50</xdr:col>
      <xdr:colOff>165100</xdr:colOff>
      <xdr:row>41</xdr:row>
      <xdr:rowOff>75293</xdr:rowOff>
    </xdr:to>
    <xdr:sp macro="" textlink="">
      <xdr:nvSpPr>
        <xdr:cNvPr id="122" name="楕円 121"/>
        <xdr:cNvSpPr/>
      </xdr:nvSpPr>
      <xdr:spPr>
        <a:xfrm>
          <a:off x="9588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24493</xdr:rowOff>
    </xdr:from>
    <xdr:to>
      <xdr:col>55</xdr:col>
      <xdr:colOff>0</xdr:colOff>
      <xdr:row>41</xdr:row>
      <xdr:rowOff>24493</xdr:rowOff>
    </xdr:to>
    <xdr:cxnSp macro="">
      <xdr:nvCxnSpPr>
        <xdr:cNvPr id="123" name="直線コネクタ 122"/>
        <xdr:cNvCxnSpPr/>
      </xdr:nvCxnSpPr>
      <xdr:spPr>
        <a:xfrm>
          <a:off x="96393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58057</xdr:rowOff>
    </xdr:from>
    <xdr:to>
      <xdr:col>46</xdr:col>
      <xdr:colOff>38100</xdr:colOff>
      <xdr:row>40</xdr:row>
      <xdr:rowOff>159657</xdr:rowOff>
    </xdr:to>
    <xdr:sp macro="" textlink="">
      <xdr:nvSpPr>
        <xdr:cNvPr id="124" name="楕円 123"/>
        <xdr:cNvSpPr/>
      </xdr:nvSpPr>
      <xdr:spPr>
        <a:xfrm>
          <a:off x="869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108857</xdr:rowOff>
    </xdr:from>
    <xdr:to>
      <xdr:col>50</xdr:col>
      <xdr:colOff>114300</xdr:colOff>
      <xdr:row>41</xdr:row>
      <xdr:rowOff>24493</xdr:rowOff>
    </xdr:to>
    <xdr:cxnSp macro="">
      <xdr:nvCxnSpPr>
        <xdr:cNvPr id="125" name="直線コネクタ 124"/>
        <xdr:cNvCxnSpPr/>
      </xdr:nvCxnSpPr>
      <xdr:spPr>
        <a:xfrm>
          <a:off x="8750300" y="69668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26"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2012</xdr:rowOff>
    </xdr:from>
    <xdr:ext cx="469744" cy="259045"/>
    <xdr:sp macro="" textlink="">
      <xdr:nvSpPr>
        <xdr:cNvPr id="127" name="n_2aveValue【図書館】&#10;一人当たり面積"/>
        <xdr:cNvSpPr txBox="1"/>
      </xdr:nvSpPr>
      <xdr:spPr>
        <a:xfrm>
          <a:off x="8515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66420</xdr:rowOff>
    </xdr:from>
    <xdr:ext cx="469744" cy="259045"/>
    <xdr:sp macro="" textlink="">
      <xdr:nvSpPr>
        <xdr:cNvPr id="128" name="n_1mainValue【図書館】&#10;一人当たり面積"/>
        <xdr:cNvSpPr txBox="1"/>
      </xdr:nvSpPr>
      <xdr:spPr>
        <a:xfrm>
          <a:off x="93917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150784</xdr:rowOff>
    </xdr:from>
    <xdr:ext cx="469744" cy="259045"/>
    <xdr:sp macro="" textlink="">
      <xdr:nvSpPr>
        <xdr:cNvPr id="129" name="n_2mainValue【図書館】&#10;一人当たり面積"/>
        <xdr:cNvSpPr txBox="1"/>
      </xdr:nvSpPr>
      <xdr:spPr>
        <a:xfrm>
          <a:off x="8515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55" name="直線コネクタ 154"/>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6"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7" name="直線コネクタ 156"/>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60"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61" name="フローチャート: 判断 160"/>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62" name="フローチャート: 判断 161"/>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150041</xdr:rowOff>
    </xdr:from>
    <xdr:to>
      <xdr:col>15</xdr:col>
      <xdr:colOff>101600</xdr:colOff>
      <xdr:row>59</xdr:row>
      <xdr:rowOff>80191</xdr:rowOff>
    </xdr:to>
    <xdr:sp macro="" textlink="">
      <xdr:nvSpPr>
        <xdr:cNvPr id="163" name="フローチャート: 判断 162"/>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133713</xdr:rowOff>
    </xdr:from>
    <xdr:to>
      <xdr:col>24</xdr:col>
      <xdr:colOff>114300</xdr:colOff>
      <xdr:row>61</xdr:row>
      <xdr:rowOff>63863</xdr:rowOff>
    </xdr:to>
    <xdr:sp macro="" textlink="">
      <xdr:nvSpPr>
        <xdr:cNvPr id="169" name="楕円 168"/>
        <xdr:cNvSpPr/>
      </xdr:nvSpPr>
      <xdr:spPr>
        <a:xfrm>
          <a:off x="4584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112140</xdr:rowOff>
    </xdr:from>
    <xdr:ext cx="405111" cy="259045"/>
    <xdr:sp macro="" textlink="">
      <xdr:nvSpPr>
        <xdr:cNvPr id="170" name="【体育館・プール】&#10;有形固定資産減価償却率該当値テキスト"/>
        <xdr:cNvSpPr txBox="1"/>
      </xdr:nvSpPr>
      <xdr:spPr>
        <a:xfrm>
          <a:off x="4673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171269</xdr:rowOff>
    </xdr:from>
    <xdr:to>
      <xdr:col>20</xdr:col>
      <xdr:colOff>38100</xdr:colOff>
      <xdr:row>61</xdr:row>
      <xdr:rowOff>101419</xdr:rowOff>
    </xdr:to>
    <xdr:sp macro="" textlink="">
      <xdr:nvSpPr>
        <xdr:cNvPr id="171" name="楕円 170"/>
        <xdr:cNvSpPr/>
      </xdr:nvSpPr>
      <xdr:spPr>
        <a:xfrm>
          <a:off x="3746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13063</xdr:rowOff>
    </xdr:from>
    <xdr:to>
      <xdr:col>24</xdr:col>
      <xdr:colOff>63500</xdr:colOff>
      <xdr:row>61</xdr:row>
      <xdr:rowOff>50619</xdr:rowOff>
    </xdr:to>
    <xdr:cxnSp macro="">
      <xdr:nvCxnSpPr>
        <xdr:cNvPr id="172" name="直線コネクタ 171"/>
        <xdr:cNvCxnSpPr/>
      </xdr:nvCxnSpPr>
      <xdr:spPr>
        <a:xfrm flipV="1">
          <a:off x="3797300" y="104715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45538</xdr:rowOff>
    </xdr:from>
    <xdr:to>
      <xdr:col>15</xdr:col>
      <xdr:colOff>101600</xdr:colOff>
      <xdr:row>61</xdr:row>
      <xdr:rowOff>147138</xdr:rowOff>
    </xdr:to>
    <xdr:sp macro="" textlink="">
      <xdr:nvSpPr>
        <xdr:cNvPr id="173" name="楕円 172"/>
        <xdr:cNvSpPr/>
      </xdr:nvSpPr>
      <xdr:spPr>
        <a:xfrm>
          <a:off x="2857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50619</xdr:rowOff>
    </xdr:from>
    <xdr:to>
      <xdr:col>19</xdr:col>
      <xdr:colOff>177800</xdr:colOff>
      <xdr:row>61</xdr:row>
      <xdr:rowOff>96338</xdr:rowOff>
    </xdr:to>
    <xdr:cxnSp macro="">
      <xdr:nvCxnSpPr>
        <xdr:cNvPr id="174" name="直線コネクタ 173"/>
        <xdr:cNvCxnSpPr/>
      </xdr:nvCxnSpPr>
      <xdr:spPr>
        <a:xfrm flipV="1">
          <a:off x="2908300" y="105090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121211</xdr:rowOff>
    </xdr:from>
    <xdr:ext cx="405111" cy="259045"/>
    <xdr:sp macro="" textlink="">
      <xdr:nvSpPr>
        <xdr:cNvPr id="175" name="n_1aveValue【体育館・プー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96718</xdr:rowOff>
    </xdr:from>
    <xdr:ext cx="405111" cy="259045"/>
    <xdr:sp macro="" textlink="">
      <xdr:nvSpPr>
        <xdr:cNvPr id="176" name="n_2aveValue【体育館・プール】&#10;有形固定資産減価償却率"/>
        <xdr:cNvSpPr txBox="1"/>
      </xdr:nvSpPr>
      <xdr:spPr>
        <a:xfrm>
          <a:off x="2705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92546</xdr:rowOff>
    </xdr:from>
    <xdr:ext cx="405111" cy="259045"/>
    <xdr:sp macro="" textlink="">
      <xdr:nvSpPr>
        <xdr:cNvPr id="177" name="n_1mainValue【体育館・プール】&#10;有形固定資産減価償却率"/>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138265</xdr:rowOff>
    </xdr:from>
    <xdr:ext cx="405111" cy="259045"/>
    <xdr:sp macro="" textlink="">
      <xdr:nvSpPr>
        <xdr:cNvPr id="178" name="n_2mainValue【体育館・プール】&#10;有形固定資産減価償却率"/>
        <xdr:cNvSpPr txBox="1"/>
      </xdr:nvSpPr>
      <xdr:spPr>
        <a:xfrm>
          <a:off x="2705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200" name="直線コネクタ 199"/>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201"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202" name="直線コネクタ 201"/>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203"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204" name="直線コネクタ 203"/>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145813</xdr:rowOff>
    </xdr:from>
    <xdr:ext cx="469744" cy="259045"/>
    <xdr:sp macro="" textlink="">
      <xdr:nvSpPr>
        <xdr:cNvPr id="205" name="【体育館・プール】&#10;一人当たり面積平均値テキスト"/>
        <xdr:cNvSpPr txBox="1"/>
      </xdr:nvSpPr>
      <xdr:spPr>
        <a:xfrm>
          <a:off x="10515600" y="10261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206" name="フローチャート: 判断 205"/>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07" name="フローチャート: 判断 206"/>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148082</xdr:rowOff>
    </xdr:from>
    <xdr:to>
      <xdr:col>46</xdr:col>
      <xdr:colOff>38100</xdr:colOff>
      <xdr:row>60</xdr:row>
      <xdr:rowOff>78232</xdr:rowOff>
    </xdr:to>
    <xdr:sp macro="" textlink="">
      <xdr:nvSpPr>
        <xdr:cNvPr id="208" name="フローチャート: 判断 207"/>
        <xdr:cNvSpPr/>
      </xdr:nvSpPr>
      <xdr:spPr>
        <a:xfrm>
          <a:off x="8699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148082</xdr:rowOff>
    </xdr:from>
    <xdr:to>
      <xdr:col>55</xdr:col>
      <xdr:colOff>50800</xdr:colOff>
      <xdr:row>62</xdr:row>
      <xdr:rowOff>78232</xdr:rowOff>
    </xdr:to>
    <xdr:sp macro="" textlink="">
      <xdr:nvSpPr>
        <xdr:cNvPr id="214" name="楕円 213"/>
        <xdr:cNvSpPr/>
      </xdr:nvSpPr>
      <xdr:spPr>
        <a:xfrm>
          <a:off x="10426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126509</xdr:rowOff>
    </xdr:from>
    <xdr:ext cx="469744" cy="259045"/>
    <xdr:sp macro="" textlink="">
      <xdr:nvSpPr>
        <xdr:cNvPr id="215" name="【体育館・プール】&#10;一人当たり面積該当値テキスト"/>
        <xdr:cNvSpPr txBox="1"/>
      </xdr:nvSpPr>
      <xdr:spPr>
        <a:xfrm>
          <a:off x="10515600"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148082</xdr:rowOff>
    </xdr:from>
    <xdr:to>
      <xdr:col>50</xdr:col>
      <xdr:colOff>165100</xdr:colOff>
      <xdr:row>62</xdr:row>
      <xdr:rowOff>78232</xdr:rowOff>
    </xdr:to>
    <xdr:sp macro="" textlink="">
      <xdr:nvSpPr>
        <xdr:cNvPr id="216" name="楕円 215"/>
        <xdr:cNvSpPr/>
      </xdr:nvSpPr>
      <xdr:spPr>
        <a:xfrm>
          <a:off x="9588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27432</xdr:rowOff>
    </xdr:from>
    <xdr:to>
      <xdr:col>55</xdr:col>
      <xdr:colOff>0</xdr:colOff>
      <xdr:row>62</xdr:row>
      <xdr:rowOff>27432</xdr:rowOff>
    </xdr:to>
    <xdr:cxnSp macro="">
      <xdr:nvCxnSpPr>
        <xdr:cNvPr id="217" name="直線コネクタ 216"/>
        <xdr:cNvCxnSpPr/>
      </xdr:nvCxnSpPr>
      <xdr:spPr>
        <a:xfrm>
          <a:off x="9639300" y="106573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18" name="楕円 217"/>
        <xdr:cNvSpPr/>
      </xdr:nvSpPr>
      <xdr:spPr>
        <a:xfrm>
          <a:off x="869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0</xdr:rowOff>
    </xdr:from>
    <xdr:to>
      <xdr:col>50</xdr:col>
      <xdr:colOff>114300</xdr:colOff>
      <xdr:row>62</xdr:row>
      <xdr:rowOff>27432</xdr:rowOff>
    </xdr:to>
    <xdr:cxnSp macro="">
      <xdr:nvCxnSpPr>
        <xdr:cNvPr id="219" name="直線コネクタ 218"/>
        <xdr:cNvCxnSpPr/>
      </xdr:nvCxnSpPr>
      <xdr:spPr>
        <a:xfrm>
          <a:off x="8750300" y="10629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20"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94759</xdr:rowOff>
    </xdr:from>
    <xdr:ext cx="469744" cy="259045"/>
    <xdr:sp macro="" textlink="">
      <xdr:nvSpPr>
        <xdr:cNvPr id="221" name="n_2aveValue【体育館・プール】&#10;一人当たり面積"/>
        <xdr:cNvSpPr txBox="1"/>
      </xdr:nvSpPr>
      <xdr:spPr>
        <a:xfrm>
          <a:off x="85154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69359</xdr:rowOff>
    </xdr:from>
    <xdr:ext cx="469744" cy="259045"/>
    <xdr:sp macro="" textlink="">
      <xdr:nvSpPr>
        <xdr:cNvPr id="222" name="n_1mainValue【体育館・プール】&#10;一人当たり面積"/>
        <xdr:cNvSpPr txBox="1"/>
      </xdr:nvSpPr>
      <xdr:spPr>
        <a:xfrm>
          <a:off x="93917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23" name="n_2mainValue【体育館・プール】&#10;一人当たり面積"/>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50" name="直線コネクタ 249"/>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53"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54" name="直線コネクタ 253"/>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55" name="【福祉施設】&#10;有形固定資産減価償却率平均値テキスト"/>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56" name="フローチャート: 判断 255"/>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57" name="フローチャート: 判断 256"/>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57513</xdr:rowOff>
    </xdr:from>
    <xdr:to>
      <xdr:col>15</xdr:col>
      <xdr:colOff>101600</xdr:colOff>
      <xdr:row>83</xdr:row>
      <xdr:rowOff>159113</xdr:rowOff>
    </xdr:to>
    <xdr:sp macro="" textlink="">
      <xdr:nvSpPr>
        <xdr:cNvPr id="258" name="フローチャート: 判断 257"/>
        <xdr:cNvSpPr/>
      </xdr:nvSpPr>
      <xdr:spPr>
        <a:xfrm>
          <a:off x="2857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64" name="楕円 263"/>
        <xdr:cNvSpPr/>
      </xdr:nvSpPr>
      <xdr:spPr>
        <a:xfrm>
          <a:off x="45847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35940</xdr:rowOff>
    </xdr:from>
    <xdr:ext cx="405111" cy="259045"/>
    <xdr:sp macro="" textlink="">
      <xdr:nvSpPr>
        <xdr:cNvPr id="265" name="【福祉施設】&#10;有形固定資産減価償却率該当値テキスト"/>
        <xdr:cNvSpPr txBox="1"/>
      </xdr:nvSpPr>
      <xdr:spPr>
        <a:xfrm>
          <a:off x="4673600"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23223</xdr:rowOff>
    </xdr:from>
    <xdr:to>
      <xdr:col>20</xdr:col>
      <xdr:colOff>38100</xdr:colOff>
      <xdr:row>84</xdr:row>
      <xdr:rowOff>124823</xdr:rowOff>
    </xdr:to>
    <xdr:sp macro="" textlink="">
      <xdr:nvSpPr>
        <xdr:cNvPr id="266" name="楕円 265"/>
        <xdr:cNvSpPr/>
      </xdr:nvSpPr>
      <xdr:spPr>
        <a:xfrm>
          <a:off x="3746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108313</xdr:rowOff>
    </xdr:from>
    <xdr:to>
      <xdr:col>24</xdr:col>
      <xdr:colOff>63500</xdr:colOff>
      <xdr:row>84</xdr:row>
      <xdr:rowOff>74023</xdr:rowOff>
    </xdr:to>
    <xdr:cxnSp macro="">
      <xdr:nvCxnSpPr>
        <xdr:cNvPr id="267" name="直線コネクタ 266"/>
        <xdr:cNvCxnSpPr/>
      </xdr:nvCxnSpPr>
      <xdr:spPr>
        <a:xfrm flipV="1">
          <a:off x="3797300" y="14338663"/>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82006</xdr:rowOff>
    </xdr:from>
    <xdr:to>
      <xdr:col>15</xdr:col>
      <xdr:colOff>101600</xdr:colOff>
      <xdr:row>83</xdr:row>
      <xdr:rowOff>12156</xdr:rowOff>
    </xdr:to>
    <xdr:sp macro="" textlink="">
      <xdr:nvSpPr>
        <xdr:cNvPr id="268" name="楕円 267"/>
        <xdr:cNvSpPr/>
      </xdr:nvSpPr>
      <xdr:spPr>
        <a:xfrm>
          <a:off x="2857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132806</xdr:rowOff>
    </xdr:from>
    <xdr:to>
      <xdr:col>19</xdr:col>
      <xdr:colOff>177800</xdr:colOff>
      <xdr:row>84</xdr:row>
      <xdr:rowOff>74023</xdr:rowOff>
    </xdr:to>
    <xdr:cxnSp macro="">
      <xdr:nvCxnSpPr>
        <xdr:cNvPr id="269" name="直線コネクタ 268"/>
        <xdr:cNvCxnSpPr/>
      </xdr:nvCxnSpPr>
      <xdr:spPr>
        <a:xfrm>
          <a:off x="2908300" y="14191706"/>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270" name="n_1ave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150240</xdr:rowOff>
    </xdr:from>
    <xdr:ext cx="405111" cy="259045"/>
    <xdr:sp macro="" textlink="">
      <xdr:nvSpPr>
        <xdr:cNvPr id="271" name="n_2aveValue【福祉施設】&#10;有形固定資産減価償却率"/>
        <xdr:cNvSpPr txBox="1"/>
      </xdr:nvSpPr>
      <xdr:spPr>
        <a:xfrm>
          <a:off x="2705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115950</xdr:rowOff>
    </xdr:from>
    <xdr:ext cx="405111" cy="259045"/>
    <xdr:sp macro="" textlink="">
      <xdr:nvSpPr>
        <xdr:cNvPr id="272" name="n_1mainValue【福祉施設】&#10;有形固定資産減価償却率"/>
        <xdr:cNvSpPr txBox="1"/>
      </xdr:nvSpPr>
      <xdr:spPr>
        <a:xfrm>
          <a:off x="35820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273" name="n_2main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99" name="直線コネクタ 298"/>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300"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301" name="直線コネクタ 300"/>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302"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303" name="直線コネクタ 302"/>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116313</xdr:rowOff>
    </xdr:from>
    <xdr:ext cx="469744" cy="259045"/>
    <xdr:sp macro="" textlink="">
      <xdr:nvSpPr>
        <xdr:cNvPr id="304" name="【福祉施設】&#10;一人当たり面積平均値テキスト"/>
        <xdr:cNvSpPr txBox="1"/>
      </xdr:nvSpPr>
      <xdr:spPr>
        <a:xfrm>
          <a:off x="10515600" y="1383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305" name="フローチャート: 判断 304"/>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306" name="フローチャート: 判断 305"/>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101600</xdr:rowOff>
    </xdr:from>
    <xdr:to>
      <xdr:col>46</xdr:col>
      <xdr:colOff>38100</xdr:colOff>
      <xdr:row>81</xdr:row>
      <xdr:rowOff>31750</xdr:rowOff>
    </xdr:to>
    <xdr:sp macro="" textlink="">
      <xdr:nvSpPr>
        <xdr:cNvPr id="307" name="フローチャート: 判断 306"/>
        <xdr:cNvSpPr/>
      </xdr:nvSpPr>
      <xdr:spPr>
        <a:xfrm>
          <a:off x="8699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109764</xdr:rowOff>
    </xdr:from>
    <xdr:to>
      <xdr:col>55</xdr:col>
      <xdr:colOff>50800</xdr:colOff>
      <xdr:row>82</xdr:row>
      <xdr:rowOff>39914</xdr:rowOff>
    </xdr:to>
    <xdr:sp macro="" textlink="">
      <xdr:nvSpPr>
        <xdr:cNvPr id="313" name="楕円 312"/>
        <xdr:cNvSpPr/>
      </xdr:nvSpPr>
      <xdr:spPr>
        <a:xfrm>
          <a:off x="10426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88191</xdr:rowOff>
    </xdr:from>
    <xdr:ext cx="469744" cy="259045"/>
    <xdr:sp macro="" textlink="">
      <xdr:nvSpPr>
        <xdr:cNvPr id="314" name="【福祉施設】&#10;一人当たり面積該当値テキスト"/>
        <xdr:cNvSpPr txBox="1"/>
      </xdr:nvSpPr>
      <xdr:spPr>
        <a:xfrm>
          <a:off x="10515600"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109764</xdr:rowOff>
    </xdr:from>
    <xdr:to>
      <xdr:col>50</xdr:col>
      <xdr:colOff>165100</xdr:colOff>
      <xdr:row>82</xdr:row>
      <xdr:rowOff>39914</xdr:rowOff>
    </xdr:to>
    <xdr:sp macro="" textlink="">
      <xdr:nvSpPr>
        <xdr:cNvPr id="315" name="楕円 314"/>
        <xdr:cNvSpPr/>
      </xdr:nvSpPr>
      <xdr:spPr>
        <a:xfrm>
          <a:off x="9588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160564</xdr:rowOff>
    </xdr:from>
    <xdr:to>
      <xdr:col>55</xdr:col>
      <xdr:colOff>0</xdr:colOff>
      <xdr:row>81</xdr:row>
      <xdr:rowOff>160564</xdr:rowOff>
    </xdr:to>
    <xdr:cxnSp macro="">
      <xdr:nvCxnSpPr>
        <xdr:cNvPr id="316" name="直線コネクタ 315"/>
        <xdr:cNvCxnSpPr/>
      </xdr:nvCxnSpPr>
      <xdr:spPr>
        <a:xfrm>
          <a:off x="9639300" y="14048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17" name="楕円 316"/>
        <xdr:cNvSpPr/>
      </xdr:nvSpPr>
      <xdr:spPr>
        <a:xfrm>
          <a:off x="869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160564</xdr:rowOff>
    </xdr:from>
    <xdr:to>
      <xdr:col>50</xdr:col>
      <xdr:colOff>114300</xdr:colOff>
      <xdr:row>83</xdr:row>
      <xdr:rowOff>95250</xdr:rowOff>
    </xdr:to>
    <xdr:cxnSp macro="">
      <xdr:nvCxnSpPr>
        <xdr:cNvPr id="318" name="直線コネクタ 317"/>
        <xdr:cNvCxnSpPr/>
      </xdr:nvCxnSpPr>
      <xdr:spPr>
        <a:xfrm flipV="1">
          <a:off x="8750300" y="14048014"/>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31041</xdr:rowOff>
    </xdr:from>
    <xdr:ext cx="469744" cy="259045"/>
    <xdr:sp macro="" textlink="">
      <xdr:nvSpPr>
        <xdr:cNvPr id="319" name="n_1aveValue【福祉施設】&#10;一人当たり面積"/>
        <xdr:cNvSpPr txBox="1"/>
      </xdr:nvSpPr>
      <xdr:spPr>
        <a:xfrm>
          <a:off x="9391727" y="1408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48277</xdr:rowOff>
    </xdr:from>
    <xdr:ext cx="469744" cy="259045"/>
    <xdr:sp macro="" textlink="">
      <xdr:nvSpPr>
        <xdr:cNvPr id="320" name="n_2aveValue【福祉施設】&#10;一人当たり面積"/>
        <xdr:cNvSpPr txBox="1"/>
      </xdr:nvSpPr>
      <xdr:spPr>
        <a:xfrm>
          <a:off x="8515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56441</xdr:rowOff>
    </xdr:from>
    <xdr:ext cx="469744" cy="259045"/>
    <xdr:sp macro="" textlink="">
      <xdr:nvSpPr>
        <xdr:cNvPr id="321" name="n_1mainValue【福祉施設】&#10;一人当たり面積"/>
        <xdr:cNvSpPr txBox="1"/>
      </xdr:nvSpPr>
      <xdr:spPr>
        <a:xfrm>
          <a:off x="9391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22" name="n_2main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9" name="テキスト ボックス 34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0" name="直線コネクタ 3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1" name="テキスト ボックス 35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2" name="直線コネクタ 3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3" name="テキスト ボックス 3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6" name="直線コネクタ 3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7" name="テキスト ボックス 3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8" name="直線コネクタ 3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9" name="テキスト ボックス 35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1" name="テキスト ボックス 3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363" name="直線コネクタ 362"/>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364"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365" name="直線コネクタ 364"/>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66"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67" name="直線コネクタ 366"/>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368"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369" name="フローチャート: 判断 368"/>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370" name="フローチャート: 判断 369"/>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xdr:rowOff>
    </xdr:from>
    <xdr:to>
      <xdr:col>76</xdr:col>
      <xdr:colOff>165100</xdr:colOff>
      <xdr:row>36</xdr:row>
      <xdr:rowOff>109855</xdr:rowOff>
    </xdr:to>
    <xdr:sp macro="" textlink="">
      <xdr:nvSpPr>
        <xdr:cNvPr id="371" name="フローチャート: 判断 370"/>
        <xdr:cNvSpPr/>
      </xdr:nvSpPr>
      <xdr:spPr>
        <a:xfrm>
          <a:off x="14541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63500</xdr:rowOff>
    </xdr:from>
    <xdr:to>
      <xdr:col>85</xdr:col>
      <xdr:colOff>177800</xdr:colOff>
      <xdr:row>36</xdr:row>
      <xdr:rowOff>165100</xdr:rowOff>
    </xdr:to>
    <xdr:sp macro="" textlink="">
      <xdr:nvSpPr>
        <xdr:cNvPr id="377" name="楕円 376"/>
        <xdr:cNvSpPr/>
      </xdr:nvSpPr>
      <xdr:spPr>
        <a:xfrm>
          <a:off x="16268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86377</xdr:rowOff>
    </xdr:from>
    <xdr:ext cx="405111" cy="259045"/>
    <xdr:sp macro="" textlink="">
      <xdr:nvSpPr>
        <xdr:cNvPr id="378" name="【一般廃棄物処理施設】&#10;有形固定資産減価償却率該当値テキスト"/>
        <xdr:cNvSpPr txBox="1"/>
      </xdr:nvSpPr>
      <xdr:spPr>
        <a:xfrm>
          <a:off x="16357600"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379" name="楕円 378"/>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114300</xdr:rowOff>
    </xdr:from>
    <xdr:to>
      <xdr:col>85</xdr:col>
      <xdr:colOff>127000</xdr:colOff>
      <xdr:row>36</xdr:row>
      <xdr:rowOff>165735</xdr:rowOff>
    </xdr:to>
    <xdr:cxnSp macro="">
      <xdr:nvCxnSpPr>
        <xdr:cNvPr id="380" name="直線コネクタ 379"/>
        <xdr:cNvCxnSpPr/>
      </xdr:nvCxnSpPr>
      <xdr:spPr>
        <a:xfrm flipV="1">
          <a:off x="15481300" y="62865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48277</xdr:rowOff>
    </xdr:from>
    <xdr:ext cx="405111" cy="259045"/>
    <xdr:sp macro="" textlink="">
      <xdr:nvSpPr>
        <xdr:cNvPr id="381" name="n_1aveValue【一般廃棄物処理施設】&#10;有形固定資産減価償却率"/>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126382</xdr:rowOff>
    </xdr:from>
    <xdr:ext cx="405111" cy="259045"/>
    <xdr:sp macro="" textlink="">
      <xdr:nvSpPr>
        <xdr:cNvPr id="382" name="n_2aveValue【一般廃棄物処理施設】&#10;有形固定資産減価償却率"/>
        <xdr:cNvSpPr txBox="1"/>
      </xdr:nvSpPr>
      <xdr:spPr>
        <a:xfrm>
          <a:off x="14389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36212</xdr:rowOff>
    </xdr:from>
    <xdr:ext cx="405111" cy="259045"/>
    <xdr:sp macro="" textlink="">
      <xdr:nvSpPr>
        <xdr:cNvPr id="383" name="n_1mainValue【一般廃棄物処理施設】&#10;有形固定資産減価償却率"/>
        <xdr:cNvSpPr txBox="1"/>
      </xdr:nvSpPr>
      <xdr:spPr>
        <a:xfrm>
          <a:off x="152660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5" name="テキスト ボックス 39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97" name="テキスト ボックス 39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9" name="テキスト ボックス 39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01" name="テキスト ボックス 40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03" name="テキスト ボックス 40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07" name="直線コネクタ 406"/>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08"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09" name="直線コネクタ 408"/>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10"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11" name="直線コネクタ 410"/>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85813</xdr:rowOff>
    </xdr:from>
    <xdr:ext cx="534377" cy="259045"/>
    <xdr:sp macro="" textlink="">
      <xdr:nvSpPr>
        <xdr:cNvPr id="412" name="【一般廃棄物処理施設】&#10;一人当たり有形固定資産（償却資産）額平均値テキスト"/>
        <xdr:cNvSpPr txBox="1"/>
      </xdr:nvSpPr>
      <xdr:spPr>
        <a:xfrm>
          <a:off x="22199600" y="642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13" name="フローチャート: 判断 412"/>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14" name="フローチャート: 判断 413"/>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17011</xdr:rowOff>
    </xdr:from>
    <xdr:to>
      <xdr:col>107</xdr:col>
      <xdr:colOff>101600</xdr:colOff>
      <xdr:row>38</xdr:row>
      <xdr:rowOff>118611</xdr:rowOff>
    </xdr:to>
    <xdr:sp macro="" textlink="">
      <xdr:nvSpPr>
        <xdr:cNvPr id="415" name="フローチャート: 判断 414"/>
        <xdr:cNvSpPr/>
      </xdr:nvSpPr>
      <xdr:spPr>
        <a:xfrm>
          <a:off x="20383500" y="653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26200</xdr:rowOff>
    </xdr:from>
    <xdr:to>
      <xdr:col>116</xdr:col>
      <xdr:colOff>114300</xdr:colOff>
      <xdr:row>39</xdr:row>
      <xdr:rowOff>127800</xdr:rowOff>
    </xdr:to>
    <xdr:sp macro="" textlink="">
      <xdr:nvSpPr>
        <xdr:cNvPr id="421" name="楕円 420"/>
        <xdr:cNvSpPr/>
      </xdr:nvSpPr>
      <xdr:spPr>
        <a:xfrm>
          <a:off x="22110700" y="67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4627</xdr:rowOff>
    </xdr:from>
    <xdr:ext cx="534377" cy="259045"/>
    <xdr:sp macro="" textlink="">
      <xdr:nvSpPr>
        <xdr:cNvPr id="422" name="【一般廃棄物処理施設】&#10;一人当たり有形固定資産（償却資産）額該当値テキスト"/>
        <xdr:cNvSpPr txBox="1"/>
      </xdr:nvSpPr>
      <xdr:spPr>
        <a:xfrm>
          <a:off x="22199600" y="669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33919</xdr:rowOff>
    </xdr:from>
    <xdr:to>
      <xdr:col>112</xdr:col>
      <xdr:colOff>38100</xdr:colOff>
      <xdr:row>39</xdr:row>
      <xdr:rowOff>135519</xdr:rowOff>
    </xdr:to>
    <xdr:sp macro="" textlink="">
      <xdr:nvSpPr>
        <xdr:cNvPr id="423" name="楕円 422"/>
        <xdr:cNvSpPr/>
      </xdr:nvSpPr>
      <xdr:spPr>
        <a:xfrm>
          <a:off x="21272500" y="672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77000</xdr:rowOff>
    </xdr:from>
    <xdr:to>
      <xdr:col>116</xdr:col>
      <xdr:colOff>63500</xdr:colOff>
      <xdr:row>39</xdr:row>
      <xdr:rowOff>84719</xdr:rowOff>
    </xdr:to>
    <xdr:cxnSp macro="">
      <xdr:nvCxnSpPr>
        <xdr:cNvPr id="424" name="直線コネクタ 423"/>
        <xdr:cNvCxnSpPr/>
      </xdr:nvCxnSpPr>
      <xdr:spPr>
        <a:xfrm flipV="1">
          <a:off x="21323300" y="6763550"/>
          <a:ext cx="8382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49420</xdr:rowOff>
    </xdr:from>
    <xdr:ext cx="534377" cy="259045"/>
    <xdr:sp macro="" textlink="">
      <xdr:nvSpPr>
        <xdr:cNvPr id="425" name="n_1aveValue【一般廃棄物処理施設】&#10;一人当たり有形固定資産（償却資産）額"/>
        <xdr:cNvSpPr txBox="1"/>
      </xdr:nvSpPr>
      <xdr:spPr>
        <a:xfrm>
          <a:off x="210434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135137</xdr:rowOff>
    </xdr:from>
    <xdr:ext cx="534377" cy="259045"/>
    <xdr:sp macro="" textlink="">
      <xdr:nvSpPr>
        <xdr:cNvPr id="426" name="n_2aveValue【一般廃棄物処理施設】&#10;一人当たり有形固定資産（償却資産）額"/>
        <xdr:cNvSpPr txBox="1"/>
      </xdr:nvSpPr>
      <xdr:spPr>
        <a:xfrm>
          <a:off x="20167111" y="630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126646</xdr:rowOff>
    </xdr:from>
    <xdr:ext cx="534377" cy="259045"/>
    <xdr:sp macro="" textlink="">
      <xdr:nvSpPr>
        <xdr:cNvPr id="427" name="n_1mainValue【一般廃棄物処理施設】&#10;一人当たり有形固定資産（償却資産）額"/>
        <xdr:cNvSpPr txBox="1"/>
      </xdr:nvSpPr>
      <xdr:spPr>
        <a:xfrm>
          <a:off x="21043411" y="681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8" name="直線コネクタ 4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9" name="テキスト ボックス 43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0" name="直線コネクタ 4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1" name="テキスト ボックス 4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2" name="直線コネクタ 4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3" name="テキスト ボックス 4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4" name="直線コネクタ 4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5" name="テキスト ボックス 4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6" name="直線コネクタ 4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7" name="テキスト ボックス 4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8" name="直線コネクタ 4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9" name="テキスト ボックス 44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453" name="直線コネクタ 452"/>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54"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55" name="直線コネクタ 454"/>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56"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57" name="直線コネクタ 456"/>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458"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459" name="フローチャート: 判断 458"/>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460" name="フローチャート: 判断 459"/>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73297</xdr:rowOff>
    </xdr:from>
    <xdr:to>
      <xdr:col>76</xdr:col>
      <xdr:colOff>165100</xdr:colOff>
      <xdr:row>61</xdr:row>
      <xdr:rowOff>3447</xdr:rowOff>
    </xdr:to>
    <xdr:sp macro="" textlink="">
      <xdr:nvSpPr>
        <xdr:cNvPr id="461" name="フローチャート: 判断 460"/>
        <xdr:cNvSpPr/>
      </xdr:nvSpPr>
      <xdr:spPr>
        <a:xfrm>
          <a:off x="14541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171269</xdr:rowOff>
    </xdr:from>
    <xdr:to>
      <xdr:col>85</xdr:col>
      <xdr:colOff>177800</xdr:colOff>
      <xdr:row>58</xdr:row>
      <xdr:rowOff>101419</xdr:rowOff>
    </xdr:to>
    <xdr:sp macro="" textlink="">
      <xdr:nvSpPr>
        <xdr:cNvPr id="467" name="楕円 466"/>
        <xdr:cNvSpPr/>
      </xdr:nvSpPr>
      <xdr:spPr>
        <a:xfrm>
          <a:off x="162687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22696</xdr:rowOff>
    </xdr:from>
    <xdr:ext cx="405111" cy="259045"/>
    <xdr:sp macro="" textlink="">
      <xdr:nvSpPr>
        <xdr:cNvPr id="468" name="【保健センター・保健所】&#10;有形固定資産減価償却率該当値テキスト"/>
        <xdr:cNvSpPr txBox="1"/>
      </xdr:nvSpPr>
      <xdr:spPr>
        <a:xfrm>
          <a:off x="16357600" y="979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48804</xdr:rowOff>
    </xdr:from>
    <xdr:to>
      <xdr:col>81</xdr:col>
      <xdr:colOff>101600</xdr:colOff>
      <xdr:row>58</xdr:row>
      <xdr:rowOff>150404</xdr:rowOff>
    </xdr:to>
    <xdr:sp macro="" textlink="">
      <xdr:nvSpPr>
        <xdr:cNvPr id="469" name="楕円 468"/>
        <xdr:cNvSpPr/>
      </xdr:nvSpPr>
      <xdr:spPr>
        <a:xfrm>
          <a:off x="15430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50619</xdr:rowOff>
    </xdr:from>
    <xdr:to>
      <xdr:col>85</xdr:col>
      <xdr:colOff>127000</xdr:colOff>
      <xdr:row>58</xdr:row>
      <xdr:rowOff>99604</xdr:rowOff>
    </xdr:to>
    <xdr:cxnSp macro="">
      <xdr:nvCxnSpPr>
        <xdr:cNvPr id="470" name="直線コネクタ 469"/>
        <xdr:cNvCxnSpPr/>
      </xdr:nvCxnSpPr>
      <xdr:spPr>
        <a:xfrm flipV="1">
          <a:off x="15481300" y="999471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71" name="楕円 470"/>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58</xdr:row>
      <xdr:rowOff>99604</xdr:rowOff>
    </xdr:to>
    <xdr:cxnSp macro="">
      <xdr:nvCxnSpPr>
        <xdr:cNvPr id="472" name="直線コネクタ 471"/>
        <xdr:cNvCxnSpPr/>
      </xdr:nvCxnSpPr>
      <xdr:spPr>
        <a:xfrm>
          <a:off x="14592300" y="1003554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131734</xdr:rowOff>
    </xdr:from>
    <xdr:ext cx="405111" cy="259045"/>
    <xdr:sp macro="" textlink="">
      <xdr:nvSpPr>
        <xdr:cNvPr id="473" name="n_1aveValue【保健センター・保健所】&#10;有形固定資産減価償却率"/>
        <xdr:cNvSpPr txBox="1"/>
      </xdr:nvSpPr>
      <xdr:spPr>
        <a:xfrm>
          <a:off x="15266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166024</xdr:rowOff>
    </xdr:from>
    <xdr:ext cx="405111" cy="259045"/>
    <xdr:sp macro="" textlink="">
      <xdr:nvSpPr>
        <xdr:cNvPr id="474" name="n_2aveValue【保健センター・保健所】&#10;有形固定資産減価償却率"/>
        <xdr:cNvSpPr txBox="1"/>
      </xdr:nvSpPr>
      <xdr:spPr>
        <a:xfrm>
          <a:off x="14389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166931</xdr:rowOff>
    </xdr:from>
    <xdr:ext cx="405111" cy="259045"/>
    <xdr:sp macro="" textlink="">
      <xdr:nvSpPr>
        <xdr:cNvPr id="475" name="n_1mainValue【保健センター・保健所】&#10;有形固定資産減価償却率"/>
        <xdr:cNvSpPr txBox="1"/>
      </xdr:nvSpPr>
      <xdr:spPr>
        <a:xfrm>
          <a:off x="152660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76" name="n_2main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498" name="直線コネクタ 497"/>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499"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00" name="直線コネクタ 499"/>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0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02" name="直線コネクタ 50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503"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04" name="フローチャート: 判断 503"/>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05" name="フローチャート: 判断 504"/>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63500</xdr:rowOff>
    </xdr:from>
    <xdr:to>
      <xdr:col>107</xdr:col>
      <xdr:colOff>101600</xdr:colOff>
      <xdr:row>58</xdr:row>
      <xdr:rowOff>165100</xdr:rowOff>
    </xdr:to>
    <xdr:sp macro="" textlink="">
      <xdr:nvSpPr>
        <xdr:cNvPr id="506" name="フローチャート: 判断 505"/>
        <xdr:cNvSpPr/>
      </xdr:nvSpPr>
      <xdr:spPr>
        <a:xfrm>
          <a:off x="20383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86360</xdr:rowOff>
    </xdr:from>
    <xdr:to>
      <xdr:col>116</xdr:col>
      <xdr:colOff>114300</xdr:colOff>
      <xdr:row>57</xdr:row>
      <xdr:rowOff>16510</xdr:rowOff>
    </xdr:to>
    <xdr:sp macro="" textlink="">
      <xdr:nvSpPr>
        <xdr:cNvPr id="512" name="楕円 511"/>
        <xdr:cNvSpPr/>
      </xdr:nvSpPr>
      <xdr:spPr>
        <a:xfrm>
          <a:off x="22110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109237</xdr:rowOff>
    </xdr:from>
    <xdr:ext cx="469744" cy="259045"/>
    <xdr:sp macro="" textlink="">
      <xdr:nvSpPr>
        <xdr:cNvPr id="513" name="【保健センター・保健所】&#10;一人当たり面積該当値テキスト"/>
        <xdr:cNvSpPr txBox="1"/>
      </xdr:nvSpPr>
      <xdr:spPr>
        <a:xfrm>
          <a:off x="22199600"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86360</xdr:rowOff>
    </xdr:from>
    <xdr:to>
      <xdr:col>112</xdr:col>
      <xdr:colOff>38100</xdr:colOff>
      <xdr:row>57</xdr:row>
      <xdr:rowOff>16510</xdr:rowOff>
    </xdr:to>
    <xdr:sp macro="" textlink="">
      <xdr:nvSpPr>
        <xdr:cNvPr id="514" name="楕円 513"/>
        <xdr:cNvSpPr/>
      </xdr:nvSpPr>
      <xdr:spPr>
        <a:xfrm>
          <a:off x="21272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137160</xdr:rowOff>
    </xdr:from>
    <xdr:to>
      <xdr:col>116</xdr:col>
      <xdr:colOff>63500</xdr:colOff>
      <xdr:row>56</xdr:row>
      <xdr:rowOff>137160</xdr:rowOff>
    </xdr:to>
    <xdr:cxnSp macro="">
      <xdr:nvCxnSpPr>
        <xdr:cNvPr id="515" name="直線コネクタ 514"/>
        <xdr:cNvCxnSpPr/>
      </xdr:nvCxnSpPr>
      <xdr:spPr>
        <a:xfrm>
          <a:off x="21323300" y="9738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52070</xdr:rowOff>
    </xdr:from>
    <xdr:to>
      <xdr:col>107</xdr:col>
      <xdr:colOff>101600</xdr:colOff>
      <xdr:row>57</xdr:row>
      <xdr:rowOff>153670</xdr:rowOff>
    </xdr:to>
    <xdr:sp macro="" textlink="">
      <xdr:nvSpPr>
        <xdr:cNvPr id="516" name="楕円 515"/>
        <xdr:cNvSpPr/>
      </xdr:nvSpPr>
      <xdr:spPr>
        <a:xfrm>
          <a:off x="2038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137160</xdr:rowOff>
    </xdr:from>
    <xdr:to>
      <xdr:col>111</xdr:col>
      <xdr:colOff>177800</xdr:colOff>
      <xdr:row>57</xdr:row>
      <xdr:rowOff>102870</xdr:rowOff>
    </xdr:to>
    <xdr:cxnSp macro="">
      <xdr:nvCxnSpPr>
        <xdr:cNvPr id="517" name="直線コネクタ 516"/>
        <xdr:cNvCxnSpPr/>
      </xdr:nvCxnSpPr>
      <xdr:spPr>
        <a:xfrm flipV="1">
          <a:off x="20434300" y="9738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87647</xdr:rowOff>
    </xdr:from>
    <xdr:ext cx="469744" cy="259045"/>
    <xdr:sp macro="" textlink="">
      <xdr:nvSpPr>
        <xdr:cNvPr id="518"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156227</xdr:rowOff>
    </xdr:from>
    <xdr:ext cx="469744" cy="259045"/>
    <xdr:sp macro="" textlink="">
      <xdr:nvSpPr>
        <xdr:cNvPr id="519" name="n_2aveValue【保健センター・保健所】&#10;一人当たり面積"/>
        <xdr:cNvSpPr txBox="1"/>
      </xdr:nvSpPr>
      <xdr:spPr>
        <a:xfrm>
          <a:off x="201994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33037</xdr:rowOff>
    </xdr:from>
    <xdr:ext cx="469744" cy="259045"/>
    <xdr:sp macro="" textlink="">
      <xdr:nvSpPr>
        <xdr:cNvPr id="520" name="n_1mainValue【保健センター・保健所】&#10;一人当たり面積"/>
        <xdr:cNvSpPr txBox="1"/>
      </xdr:nvSpPr>
      <xdr:spPr>
        <a:xfrm>
          <a:off x="210757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170197</xdr:rowOff>
    </xdr:from>
    <xdr:ext cx="469744" cy="259045"/>
    <xdr:sp macro="" textlink="">
      <xdr:nvSpPr>
        <xdr:cNvPr id="521" name="n_2mainValue【保健センター・保健所】&#10;一人当たり面積"/>
        <xdr:cNvSpPr txBox="1"/>
      </xdr:nvSpPr>
      <xdr:spPr>
        <a:xfrm>
          <a:off x="201994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46" name="直線コネクタ 545"/>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47"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48" name="直線コネクタ 547"/>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49"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50" name="直線コネクタ 549"/>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51"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52" name="フローチャート: 判断 551"/>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553" name="フローチャート: 判断 552"/>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52070</xdr:rowOff>
    </xdr:from>
    <xdr:to>
      <xdr:col>76</xdr:col>
      <xdr:colOff>165100</xdr:colOff>
      <xdr:row>82</xdr:row>
      <xdr:rowOff>153670</xdr:rowOff>
    </xdr:to>
    <xdr:sp macro="" textlink="">
      <xdr:nvSpPr>
        <xdr:cNvPr id="554" name="フローチャート: 判断 553"/>
        <xdr:cNvSpPr/>
      </xdr:nvSpPr>
      <xdr:spPr>
        <a:xfrm>
          <a:off x="14541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137795</xdr:rowOff>
    </xdr:from>
    <xdr:to>
      <xdr:col>85</xdr:col>
      <xdr:colOff>177800</xdr:colOff>
      <xdr:row>82</xdr:row>
      <xdr:rowOff>67945</xdr:rowOff>
    </xdr:to>
    <xdr:sp macro="" textlink="">
      <xdr:nvSpPr>
        <xdr:cNvPr id="560" name="楕円 559"/>
        <xdr:cNvSpPr/>
      </xdr:nvSpPr>
      <xdr:spPr>
        <a:xfrm>
          <a:off x="16268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160672</xdr:rowOff>
    </xdr:from>
    <xdr:ext cx="405111" cy="259045"/>
    <xdr:sp macro="" textlink="">
      <xdr:nvSpPr>
        <xdr:cNvPr id="561" name="【消防施設】&#10;有形固定資産減価償却率該当値テキスト"/>
        <xdr:cNvSpPr txBox="1"/>
      </xdr:nvSpPr>
      <xdr:spPr>
        <a:xfrm>
          <a:off x="16357600"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97789</xdr:rowOff>
    </xdr:from>
    <xdr:to>
      <xdr:col>81</xdr:col>
      <xdr:colOff>101600</xdr:colOff>
      <xdr:row>84</xdr:row>
      <xdr:rowOff>27939</xdr:rowOff>
    </xdr:to>
    <xdr:sp macro="" textlink="">
      <xdr:nvSpPr>
        <xdr:cNvPr id="562" name="楕円 561"/>
        <xdr:cNvSpPr/>
      </xdr:nvSpPr>
      <xdr:spPr>
        <a:xfrm>
          <a:off x="15430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17145</xdr:rowOff>
    </xdr:from>
    <xdr:to>
      <xdr:col>85</xdr:col>
      <xdr:colOff>127000</xdr:colOff>
      <xdr:row>83</xdr:row>
      <xdr:rowOff>148589</xdr:rowOff>
    </xdr:to>
    <xdr:cxnSp macro="">
      <xdr:nvCxnSpPr>
        <xdr:cNvPr id="563" name="直線コネクタ 562"/>
        <xdr:cNvCxnSpPr/>
      </xdr:nvCxnSpPr>
      <xdr:spPr>
        <a:xfrm flipV="1">
          <a:off x="15481300" y="14076045"/>
          <a:ext cx="838200" cy="30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73025</xdr:rowOff>
    </xdr:from>
    <xdr:to>
      <xdr:col>76</xdr:col>
      <xdr:colOff>165100</xdr:colOff>
      <xdr:row>82</xdr:row>
      <xdr:rowOff>3175</xdr:rowOff>
    </xdr:to>
    <xdr:sp macro="" textlink="">
      <xdr:nvSpPr>
        <xdr:cNvPr id="564" name="楕円 563"/>
        <xdr:cNvSpPr/>
      </xdr:nvSpPr>
      <xdr:spPr>
        <a:xfrm>
          <a:off x="14541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123825</xdr:rowOff>
    </xdr:from>
    <xdr:to>
      <xdr:col>81</xdr:col>
      <xdr:colOff>50800</xdr:colOff>
      <xdr:row>83</xdr:row>
      <xdr:rowOff>148589</xdr:rowOff>
    </xdr:to>
    <xdr:cxnSp macro="">
      <xdr:nvCxnSpPr>
        <xdr:cNvPr id="565" name="直線コネクタ 564"/>
        <xdr:cNvCxnSpPr/>
      </xdr:nvCxnSpPr>
      <xdr:spPr>
        <a:xfrm>
          <a:off x="14592300" y="14011275"/>
          <a:ext cx="889000" cy="36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78757</xdr:rowOff>
    </xdr:from>
    <xdr:ext cx="405111" cy="259045"/>
    <xdr:sp macro="" textlink="">
      <xdr:nvSpPr>
        <xdr:cNvPr id="566" name="n_1aveValue【消防施設】&#10;有形固定資産減価償却率"/>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144797</xdr:rowOff>
    </xdr:from>
    <xdr:ext cx="405111" cy="259045"/>
    <xdr:sp macro="" textlink="">
      <xdr:nvSpPr>
        <xdr:cNvPr id="567" name="n_2aveValue【消防施設】&#10;有形固定資産減価償却率"/>
        <xdr:cNvSpPr txBox="1"/>
      </xdr:nvSpPr>
      <xdr:spPr>
        <a:xfrm>
          <a:off x="14389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19066</xdr:rowOff>
    </xdr:from>
    <xdr:ext cx="405111" cy="259045"/>
    <xdr:sp macro="" textlink="">
      <xdr:nvSpPr>
        <xdr:cNvPr id="568" name="n_1mainValue【消防施設】&#10;有形固定資産減価償却率"/>
        <xdr:cNvSpPr txBox="1"/>
      </xdr:nvSpPr>
      <xdr:spPr>
        <a:xfrm>
          <a:off x="15266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19702</xdr:rowOff>
    </xdr:from>
    <xdr:ext cx="405111" cy="259045"/>
    <xdr:sp macro="" textlink="">
      <xdr:nvSpPr>
        <xdr:cNvPr id="569" name="n_2mainValue【消防施設】&#10;有形固定資産減価償却率"/>
        <xdr:cNvSpPr txBox="1"/>
      </xdr:nvSpPr>
      <xdr:spPr>
        <a:xfrm>
          <a:off x="14389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0" name="直線コネクタ 5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1" name="テキスト ボックス 5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2" name="直線コネクタ 5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3" name="テキスト ボックス 5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4" name="直線コネクタ 5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5" name="テキスト ボックス 5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6" name="直線コネクタ 5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7" name="テキスト ボックス 5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8" name="直線コネクタ 5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9" name="テキスト ボックス 5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593" name="直線コネクタ 592"/>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594"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595" name="直線コネクタ 594"/>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596"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597" name="直線コネクタ 596"/>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598"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99" name="フローチャート: 判断 598"/>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00" name="フローチャート: 判断 599"/>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601" name="フローチャート: 判断 600"/>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29211</xdr:rowOff>
    </xdr:from>
    <xdr:to>
      <xdr:col>116</xdr:col>
      <xdr:colOff>114300</xdr:colOff>
      <xdr:row>85</xdr:row>
      <xdr:rowOff>130811</xdr:rowOff>
    </xdr:to>
    <xdr:sp macro="" textlink="">
      <xdr:nvSpPr>
        <xdr:cNvPr id="607" name="楕円 606"/>
        <xdr:cNvSpPr/>
      </xdr:nvSpPr>
      <xdr:spPr>
        <a:xfrm>
          <a:off x="22110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7638</xdr:rowOff>
    </xdr:from>
    <xdr:ext cx="469744" cy="259045"/>
    <xdr:sp macro="" textlink="">
      <xdr:nvSpPr>
        <xdr:cNvPr id="608" name="【消防施設】&#10;一人当たり面積該当値テキスト"/>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29211</xdr:rowOff>
    </xdr:from>
    <xdr:to>
      <xdr:col>112</xdr:col>
      <xdr:colOff>38100</xdr:colOff>
      <xdr:row>85</xdr:row>
      <xdr:rowOff>130811</xdr:rowOff>
    </xdr:to>
    <xdr:sp macro="" textlink="">
      <xdr:nvSpPr>
        <xdr:cNvPr id="609" name="楕円 608"/>
        <xdr:cNvSpPr/>
      </xdr:nvSpPr>
      <xdr:spPr>
        <a:xfrm>
          <a:off x="2127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80011</xdr:rowOff>
    </xdr:from>
    <xdr:to>
      <xdr:col>116</xdr:col>
      <xdr:colOff>63500</xdr:colOff>
      <xdr:row>85</xdr:row>
      <xdr:rowOff>80011</xdr:rowOff>
    </xdr:to>
    <xdr:cxnSp macro="">
      <xdr:nvCxnSpPr>
        <xdr:cNvPr id="610" name="直線コネクタ 609"/>
        <xdr:cNvCxnSpPr/>
      </xdr:nvCxnSpPr>
      <xdr:spPr>
        <a:xfrm>
          <a:off x="213233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36830</xdr:rowOff>
    </xdr:from>
    <xdr:to>
      <xdr:col>107</xdr:col>
      <xdr:colOff>101600</xdr:colOff>
      <xdr:row>85</xdr:row>
      <xdr:rowOff>138430</xdr:rowOff>
    </xdr:to>
    <xdr:sp macro="" textlink="">
      <xdr:nvSpPr>
        <xdr:cNvPr id="611" name="楕円 610"/>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80011</xdr:rowOff>
    </xdr:from>
    <xdr:to>
      <xdr:col>111</xdr:col>
      <xdr:colOff>177800</xdr:colOff>
      <xdr:row>85</xdr:row>
      <xdr:rowOff>87630</xdr:rowOff>
    </xdr:to>
    <xdr:cxnSp macro="">
      <xdr:nvCxnSpPr>
        <xdr:cNvPr id="612" name="直線コネクタ 611"/>
        <xdr:cNvCxnSpPr/>
      </xdr:nvCxnSpPr>
      <xdr:spPr>
        <a:xfrm flipV="1">
          <a:off x="20434300" y="14653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135907</xdr:rowOff>
    </xdr:from>
    <xdr:ext cx="469744" cy="259045"/>
    <xdr:sp macro="" textlink="">
      <xdr:nvSpPr>
        <xdr:cNvPr id="613"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614" name="n_2aveValue【消防施設】&#10;一人当たり面積"/>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121938</xdr:rowOff>
    </xdr:from>
    <xdr:ext cx="469744" cy="259045"/>
    <xdr:sp macro="" textlink="">
      <xdr:nvSpPr>
        <xdr:cNvPr id="615" name="n_1mainValue【消防施設】&#10;一人当たり面積"/>
        <xdr:cNvSpPr txBox="1"/>
      </xdr:nvSpPr>
      <xdr:spPr>
        <a:xfrm>
          <a:off x="21075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129557</xdr:rowOff>
    </xdr:from>
    <xdr:ext cx="469744" cy="259045"/>
    <xdr:sp macro="" textlink="">
      <xdr:nvSpPr>
        <xdr:cNvPr id="616" name="n_2mainValue【消防施設】&#10;一人当たり面積"/>
        <xdr:cNvSpPr txBox="1"/>
      </xdr:nvSpPr>
      <xdr:spPr>
        <a:xfrm>
          <a:off x="20199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7" name="テキスト ボックス 6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9" name="テキスト ボックス 6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7" name="テキスト ボックス 6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641" name="直線コネクタ 640"/>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642"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43" name="直線コネクタ 642"/>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644"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45" name="直線コネクタ 644"/>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149241</xdr:rowOff>
    </xdr:from>
    <xdr:ext cx="405111" cy="259045"/>
    <xdr:sp macro="" textlink="">
      <xdr:nvSpPr>
        <xdr:cNvPr id="646" name="【庁舎】&#10;有形固定資産減価償却率平均値テキスト"/>
        <xdr:cNvSpPr txBox="1"/>
      </xdr:nvSpPr>
      <xdr:spPr>
        <a:xfrm>
          <a:off x="16357600" y="17980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47" name="フローチャート: 判断 646"/>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648" name="フローチャート: 判断 647"/>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649" name="フローチャート: 判断 648"/>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655" name="楕円 654"/>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656" name="【庁舎】&#10;有形固定資産減価償却率該当値テキスト"/>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52070</xdr:rowOff>
    </xdr:from>
    <xdr:to>
      <xdr:col>81</xdr:col>
      <xdr:colOff>101600</xdr:colOff>
      <xdr:row>106</xdr:row>
      <xdr:rowOff>153670</xdr:rowOff>
    </xdr:to>
    <xdr:sp macro="" textlink="">
      <xdr:nvSpPr>
        <xdr:cNvPr id="657" name="楕円 656"/>
        <xdr:cNvSpPr/>
      </xdr:nvSpPr>
      <xdr:spPr>
        <a:xfrm>
          <a:off x="15430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102870</xdr:rowOff>
    </xdr:to>
    <xdr:cxnSp macro="">
      <xdr:nvCxnSpPr>
        <xdr:cNvPr id="658" name="直線コネクタ 657"/>
        <xdr:cNvCxnSpPr/>
      </xdr:nvCxnSpPr>
      <xdr:spPr>
        <a:xfrm flipV="1">
          <a:off x="15481300" y="182499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84455</xdr:rowOff>
    </xdr:from>
    <xdr:to>
      <xdr:col>76</xdr:col>
      <xdr:colOff>165100</xdr:colOff>
      <xdr:row>107</xdr:row>
      <xdr:rowOff>14605</xdr:rowOff>
    </xdr:to>
    <xdr:sp macro="" textlink="">
      <xdr:nvSpPr>
        <xdr:cNvPr id="659" name="楕円 658"/>
        <xdr:cNvSpPr/>
      </xdr:nvSpPr>
      <xdr:spPr>
        <a:xfrm>
          <a:off x="14541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102870</xdr:rowOff>
    </xdr:from>
    <xdr:to>
      <xdr:col>81</xdr:col>
      <xdr:colOff>50800</xdr:colOff>
      <xdr:row>106</xdr:row>
      <xdr:rowOff>135255</xdr:rowOff>
    </xdr:to>
    <xdr:cxnSp macro="">
      <xdr:nvCxnSpPr>
        <xdr:cNvPr id="660" name="直線コネクタ 659"/>
        <xdr:cNvCxnSpPr/>
      </xdr:nvCxnSpPr>
      <xdr:spPr>
        <a:xfrm flipV="1">
          <a:off x="14592300" y="182765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42563</xdr:rowOff>
    </xdr:from>
    <xdr:ext cx="405111" cy="259045"/>
    <xdr:sp macro="" textlink="">
      <xdr:nvSpPr>
        <xdr:cNvPr id="661" name="n_1aveValue【庁舎】&#10;有形固定資産減価償却率"/>
        <xdr:cNvSpPr txBox="1"/>
      </xdr:nvSpPr>
      <xdr:spPr>
        <a:xfrm>
          <a:off x="152660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134002</xdr:rowOff>
    </xdr:from>
    <xdr:ext cx="405111" cy="259045"/>
    <xdr:sp macro="" textlink="">
      <xdr:nvSpPr>
        <xdr:cNvPr id="662" name="n_2aveValue【庁舎】&#10;有形固定資産減価償却率"/>
        <xdr:cNvSpPr txBox="1"/>
      </xdr:nvSpPr>
      <xdr:spPr>
        <a:xfrm>
          <a:off x="14389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144797</xdr:rowOff>
    </xdr:from>
    <xdr:ext cx="405111" cy="259045"/>
    <xdr:sp macro="" textlink="">
      <xdr:nvSpPr>
        <xdr:cNvPr id="663" name="n_1mainValue【庁舎】&#10;有形固定資産減価償却率"/>
        <xdr:cNvSpPr txBox="1"/>
      </xdr:nvSpPr>
      <xdr:spPr>
        <a:xfrm>
          <a:off x="152660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5732</xdr:rowOff>
    </xdr:from>
    <xdr:ext cx="405111" cy="259045"/>
    <xdr:sp macro="" textlink="">
      <xdr:nvSpPr>
        <xdr:cNvPr id="664" name="n_2mainValue【庁舎】&#10;有形固定資産減価償却率"/>
        <xdr:cNvSpPr txBox="1"/>
      </xdr:nvSpPr>
      <xdr:spPr>
        <a:xfrm>
          <a:off x="143897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5" name="直線コネクタ 67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6" name="テキスト ボックス 67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7" name="直線コネクタ 67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8" name="テキスト ボックス 67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9" name="直線コネクタ 67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0" name="テキスト ボックス 67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1" name="直線コネクタ 68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2" name="テキスト ボックス 68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686" name="直線コネクタ 685"/>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687"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688" name="直線コネクタ 687"/>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689"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690" name="直線コネクタ 689"/>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691"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692" name="フローチャート: 判断 691"/>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693" name="フローチャート: 判断 692"/>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123698</xdr:rowOff>
    </xdr:from>
    <xdr:to>
      <xdr:col>107</xdr:col>
      <xdr:colOff>101600</xdr:colOff>
      <xdr:row>104</xdr:row>
      <xdr:rowOff>53848</xdr:rowOff>
    </xdr:to>
    <xdr:sp macro="" textlink="">
      <xdr:nvSpPr>
        <xdr:cNvPr id="694" name="フローチャート: 判断 693"/>
        <xdr:cNvSpPr/>
      </xdr:nvSpPr>
      <xdr:spPr>
        <a:xfrm>
          <a:off x="20383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77978</xdr:rowOff>
    </xdr:from>
    <xdr:to>
      <xdr:col>116</xdr:col>
      <xdr:colOff>114300</xdr:colOff>
      <xdr:row>104</xdr:row>
      <xdr:rowOff>8128</xdr:rowOff>
    </xdr:to>
    <xdr:sp macro="" textlink="">
      <xdr:nvSpPr>
        <xdr:cNvPr id="700" name="楕円 699"/>
        <xdr:cNvSpPr/>
      </xdr:nvSpPr>
      <xdr:spPr>
        <a:xfrm>
          <a:off x="221107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100855</xdr:rowOff>
    </xdr:from>
    <xdr:ext cx="469744" cy="259045"/>
    <xdr:sp macro="" textlink="">
      <xdr:nvSpPr>
        <xdr:cNvPr id="701" name="【庁舎】&#10;一人当たり面積該当値テキスト"/>
        <xdr:cNvSpPr txBox="1"/>
      </xdr:nvSpPr>
      <xdr:spPr>
        <a:xfrm>
          <a:off x="22199600" y="1758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702" name="楕円 701"/>
        <xdr:cNvSpPr/>
      </xdr:nvSpPr>
      <xdr:spPr>
        <a:xfrm>
          <a:off x="2127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128778</xdr:rowOff>
    </xdr:from>
    <xdr:to>
      <xdr:col>116</xdr:col>
      <xdr:colOff>63500</xdr:colOff>
      <xdr:row>103</xdr:row>
      <xdr:rowOff>133350</xdr:rowOff>
    </xdr:to>
    <xdr:cxnSp macro="">
      <xdr:nvCxnSpPr>
        <xdr:cNvPr id="703" name="直線コネクタ 702"/>
        <xdr:cNvCxnSpPr/>
      </xdr:nvCxnSpPr>
      <xdr:spPr>
        <a:xfrm flipV="1">
          <a:off x="21323300" y="177881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77978</xdr:rowOff>
    </xdr:from>
    <xdr:to>
      <xdr:col>107</xdr:col>
      <xdr:colOff>101600</xdr:colOff>
      <xdr:row>104</xdr:row>
      <xdr:rowOff>8128</xdr:rowOff>
    </xdr:to>
    <xdr:sp macro="" textlink="">
      <xdr:nvSpPr>
        <xdr:cNvPr id="704" name="楕円 703"/>
        <xdr:cNvSpPr/>
      </xdr:nvSpPr>
      <xdr:spPr>
        <a:xfrm>
          <a:off x="20383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128778</xdr:rowOff>
    </xdr:from>
    <xdr:to>
      <xdr:col>111</xdr:col>
      <xdr:colOff>177800</xdr:colOff>
      <xdr:row>103</xdr:row>
      <xdr:rowOff>133350</xdr:rowOff>
    </xdr:to>
    <xdr:cxnSp macro="">
      <xdr:nvCxnSpPr>
        <xdr:cNvPr id="705" name="直線コネクタ 704"/>
        <xdr:cNvCxnSpPr/>
      </xdr:nvCxnSpPr>
      <xdr:spPr>
        <a:xfrm>
          <a:off x="20434300" y="177881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118127</xdr:rowOff>
    </xdr:from>
    <xdr:ext cx="469744" cy="259045"/>
    <xdr:sp macro="" textlink="">
      <xdr:nvSpPr>
        <xdr:cNvPr id="706" name="n_1aveValue【庁舎】&#10;一人当たり面積"/>
        <xdr:cNvSpPr txBox="1"/>
      </xdr:nvSpPr>
      <xdr:spPr>
        <a:xfrm>
          <a:off x="21075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44975</xdr:rowOff>
    </xdr:from>
    <xdr:ext cx="469744" cy="259045"/>
    <xdr:sp macro="" textlink="">
      <xdr:nvSpPr>
        <xdr:cNvPr id="707" name="n_2aveValue【庁舎】&#10;一人当たり面積"/>
        <xdr:cNvSpPr txBox="1"/>
      </xdr:nvSpPr>
      <xdr:spPr>
        <a:xfrm>
          <a:off x="201994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29227</xdr:rowOff>
    </xdr:from>
    <xdr:ext cx="469744" cy="259045"/>
    <xdr:sp macro="" textlink="">
      <xdr:nvSpPr>
        <xdr:cNvPr id="708" name="n_1mainValue【庁舎】&#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24655</xdr:rowOff>
    </xdr:from>
    <xdr:ext cx="469744" cy="259045"/>
    <xdr:sp macro="" textlink="">
      <xdr:nvSpPr>
        <xdr:cNvPr id="709" name="n_2mainValue【庁舎】&#10;一人当たり面積"/>
        <xdr:cNvSpPr txBox="1"/>
      </xdr:nvSpPr>
      <xdr:spPr>
        <a:xfrm>
          <a:off x="20199427" y="175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年度に「公共施設白書」「施設保全計画」、平成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年度に「施設整備プログラム」を策定しており、これらに基づき、施設の長寿命化と安全性確保のため、改修工事等を計画的に実施していくことしている。当市では、平成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年度に「公共施設白書」「施設保全計画」、平成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年度に「施設整備プログラムを策定しており、これらに基づき、施設の長寿命化と安全性確保のため、改修工事等を計画的に実施していくことしている。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等については、施設整備プログラムにおいて、今後大規模改修時期に入っていくため、現状においては年を追うごとに有形固定資産減価償却率は緩やかに上昇していくこととなる。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116,830
114,875
12.88
40,892,702
40,062,167
686,828
22,585,958
24,339,666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年度の財政力指数は、単年度が</a:t>
          </a:r>
          <a:r>
            <a:rPr kumimoji="1" lang="en-US" altLang="ja-JP" sz="1100" b="0" i="0" u="none" strike="noStrike" kern="0" cap="none" spc="0" normalizeH="0" baseline="0" noProof="0">
              <a:ln>
                <a:noFill/>
              </a:ln>
              <a:solidFill>
                <a:prstClr val="black"/>
              </a:solidFill>
              <a:effectLst/>
              <a:uLnTx/>
              <a:uFillTx/>
              <a:latin typeface="+mn-lt"/>
              <a:ea typeface="+mn-ea"/>
              <a:cs typeface="+mn-cs"/>
            </a:rPr>
            <a:t>0.842</a:t>
          </a:r>
          <a:r>
            <a:rPr kumimoji="1" lang="ja-JP" altLang="ja-JP" sz="1100" b="0" i="0" u="none" strike="noStrike" kern="0" cap="none" spc="0" normalizeH="0" baseline="0" noProof="0">
              <a:ln>
                <a:noFill/>
              </a:ln>
              <a:solidFill>
                <a:prstClr val="black"/>
              </a:solidFill>
              <a:effectLst/>
              <a:uLnTx/>
              <a:uFillTx/>
              <a:latin typeface="+mn-lt"/>
              <a:ea typeface="+mn-ea"/>
              <a:cs typeface="+mn-cs"/>
            </a:rPr>
            <a:t>で、</a:t>
          </a:r>
          <a:r>
            <a:rPr kumimoji="1" lang="ja-JP" altLang="en-US" sz="1100" b="0" i="0" u="none" strike="noStrike" kern="0" cap="none" spc="0" normalizeH="0" baseline="0" noProof="0">
              <a:ln>
                <a:noFill/>
              </a:ln>
              <a:solidFill>
                <a:prstClr val="black"/>
              </a:solidFill>
              <a:effectLst/>
              <a:uLnTx/>
              <a:uFillTx/>
              <a:latin typeface="+mn-lt"/>
              <a:ea typeface="+mn-ea"/>
              <a:cs typeface="+mn-cs"/>
            </a:rPr>
            <a:t>前年</a:t>
          </a:r>
          <a:r>
            <a:rPr kumimoji="1" lang="ja-JP" altLang="ja-JP" sz="1100" b="0" i="0" u="none" strike="noStrike" kern="0" cap="none" spc="0" normalizeH="0" baseline="0" noProof="0">
              <a:ln>
                <a:noFill/>
              </a:ln>
              <a:solidFill>
                <a:prstClr val="black"/>
              </a:solidFill>
              <a:effectLst/>
              <a:uLnTx/>
              <a:uFillTx/>
              <a:latin typeface="+mn-lt"/>
              <a:ea typeface="+mn-ea"/>
              <a:cs typeface="+mn-cs"/>
            </a:rPr>
            <a:t>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0.002</a:t>
          </a:r>
          <a:r>
            <a:rPr kumimoji="1" lang="ja-JP" altLang="en-US" sz="1100" b="0" i="0" u="none" strike="noStrike" kern="0" cap="none" spc="0" normalizeH="0" baseline="0" noProof="0">
              <a:ln>
                <a:noFill/>
              </a:ln>
              <a:solidFill>
                <a:prstClr val="black"/>
              </a:solidFill>
              <a:effectLst/>
              <a:uLnTx/>
              <a:uFillTx/>
              <a:latin typeface="+mn-lt"/>
              <a:ea typeface="+mn-ea"/>
              <a:cs typeface="+mn-cs"/>
            </a:rPr>
            <a:t>下降</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しており、平成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26</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0.023</a:t>
          </a:r>
          <a:r>
            <a:rPr kumimoji="1" lang="ja-JP" altLang="ja-JP" sz="1100" b="0" i="0" u="none" strike="noStrike" kern="0" cap="none" spc="0" normalizeH="0" baseline="0" noProof="0">
              <a:ln>
                <a:noFill/>
              </a:ln>
              <a:solidFill>
                <a:prstClr val="black"/>
              </a:solidFill>
              <a:effectLst/>
              <a:uLnTx/>
              <a:uFillTx/>
              <a:latin typeface="+mn-lt"/>
              <a:ea typeface="+mn-ea"/>
              <a:cs typeface="+mn-cs"/>
            </a:rPr>
            <a:t>増加していることから、</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カ年平均では</a:t>
          </a:r>
          <a:r>
            <a:rPr kumimoji="1" lang="en-US" altLang="ja-JP" sz="1100" b="0" i="0" u="none" strike="noStrike" kern="0" cap="none" spc="0" normalizeH="0" baseline="0" noProof="0">
              <a:ln>
                <a:noFill/>
              </a:ln>
              <a:solidFill>
                <a:prstClr val="black"/>
              </a:solidFill>
              <a:effectLst/>
              <a:uLnTx/>
              <a:uFillTx/>
              <a:latin typeface="+mn-lt"/>
              <a:ea typeface="+mn-ea"/>
              <a:cs typeface="+mn-cs"/>
            </a:rPr>
            <a:t>0.840</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となり、</a:t>
          </a:r>
          <a:r>
            <a:rPr kumimoji="1" lang="ja-JP" altLang="en-US" sz="1100" b="0" i="0" u="none" strike="noStrike" kern="0" cap="none" spc="0" normalizeH="0" baseline="0" noProof="0">
              <a:ln>
                <a:noFill/>
              </a:ln>
              <a:solidFill>
                <a:prstClr val="black"/>
              </a:solidFill>
              <a:effectLst/>
              <a:uLnTx/>
              <a:uFillTx/>
              <a:latin typeface="+mn-lt"/>
              <a:ea typeface="+mn-ea"/>
              <a:cs typeface="+mn-cs"/>
            </a:rPr>
            <a:t>前年</a:t>
          </a:r>
          <a:r>
            <a:rPr kumimoji="1" lang="ja-JP" altLang="ja-JP" sz="1100" b="0" i="0" u="none" strike="noStrike" kern="0" cap="none" spc="0" normalizeH="0" baseline="0" noProof="0">
              <a:ln>
                <a:noFill/>
              </a:ln>
              <a:solidFill>
                <a:prstClr val="black"/>
              </a:solidFill>
              <a:effectLst/>
              <a:uLnTx/>
              <a:uFillTx/>
              <a:latin typeface="+mn-lt"/>
              <a:ea typeface="+mn-ea"/>
              <a:cs typeface="+mn-cs"/>
            </a:rPr>
            <a:t>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0.008</a:t>
          </a:r>
          <a:r>
            <a:rPr kumimoji="1" lang="ja-JP" altLang="ja-JP" sz="1100" b="0" i="0" u="none" strike="noStrike" kern="0" cap="none" spc="0" normalizeH="0" baseline="0" noProof="0">
              <a:ln>
                <a:noFill/>
              </a:ln>
              <a:solidFill>
                <a:prstClr val="black"/>
              </a:solidFill>
              <a:effectLst/>
              <a:uLnTx/>
              <a:uFillTx/>
              <a:latin typeface="+mn-lt"/>
              <a:ea typeface="+mn-ea"/>
              <a:cs typeface="+mn-cs"/>
            </a:rPr>
            <a:t>上昇している。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基準財政収入額は、</a:t>
          </a:r>
          <a:r>
            <a:rPr kumimoji="0" lang="ja-JP" altLang="ja-JP" sz="1100" b="0" i="0" u="none" strike="noStrike" kern="0" cap="none" spc="0" normalizeH="0" baseline="0" noProof="0">
              <a:ln>
                <a:noFill/>
              </a:ln>
              <a:solidFill>
                <a:prstClr val="black"/>
              </a:solidFill>
              <a:effectLst/>
              <a:uLnTx/>
              <a:uFillTx/>
              <a:latin typeface="+mn-lt"/>
              <a:ea typeface="+mn-ea"/>
              <a:cs typeface="+mn-cs"/>
            </a:rPr>
            <a:t>地方消費税交付金</a:t>
          </a:r>
          <a:r>
            <a:rPr kumimoji="0" lang="ja-JP" altLang="en-US" sz="1100" b="0" i="0" u="none" strike="noStrike" kern="0" cap="none" spc="0" normalizeH="0" baseline="0" noProof="0">
              <a:ln>
                <a:noFill/>
              </a:ln>
              <a:solidFill>
                <a:prstClr val="black"/>
              </a:solidFill>
              <a:effectLst/>
              <a:uLnTx/>
              <a:uFillTx/>
              <a:latin typeface="+mn-lt"/>
              <a:ea typeface="+mn-ea"/>
              <a:cs typeface="+mn-cs"/>
            </a:rPr>
            <a:t>、利子割交付金、株式譲渡所得割交付金の減</a:t>
          </a:r>
          <a:r>
            <a:rPr kumimoji="0" lang="ja-JP" altLang="ja-JP" sz="1100" b="0" i="0" u="none" strike="noStrike" kern="0" cap="none" spc="0" normalizeH="0" baseline="0" noProof="0">
              <a:ln>
                <a:noFill/>
              </a:ln>
              <a:solidFill>
                <a:prstClr val="black"/>
              </a:solidFill>
              <a:effectLst/>
              <a:uLnTx/>
              <a:uFillTx/>
              <a:latin typeface="+mn-lt"/>
              <a:ea typeface="+mn-ea"/>
              <a:cs typeface="+mn-cs"/>
            </a:rPr>
            <a:t>などにより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基準財政需要額は、</a:t>
          </a:r>
          <a:r>
            <a:rPr kumimoji="1" lang="ja-JP" altLang="en-US" sz="1100" b="0" i="0" u="none" strike="noStrike" kern="0" cap="none" spc="0" normalizeH="0" baseline="0" noProof="0">
              <a:ln>
                <a:noFill/>
              </a:ln>
              <a:solidFill>
                <a:prstClr val="black"/>
              </a:solidFill>
              <a:effectLst/>
              <a:uLnTx/>
              <a:uFillTx/>
              <a:latin typeface="+mn-lt"/>
              <a:ea typeface="+mn-ea"/>
              <a:cs typeface="+mn-cs"/>
            </a:rPr>
            <a:t>包括算定経費、公害防止事業債償還費、地域の元気創造事業費の減</a:t>
          </a:r>
          <a:r>
            <a:rPr kumimoji="0" lang="ja-JP" altLang="ja-JP" sz="1100" b="0" i="0" u="none" strike="noStrike" kern="0" cap="none" spc="0" normalizeH="0" baseline="0" noProof="0">
              <a:ln>
                <a:noFill/>
              </a:ln>
              <a:solidFill>
                <a:prstClr val="black"/>
              </a:solidFill>
              <a:effectLst/>
              <a:uLnTx/>
              <a:uFillTx/>
              <a:latin typeface="+mn-lt"/>
              <a:ea typeface="+mn-ea"/>
              <a:cs typeface="+mn-cs"/>
            </a:rPr>
            <a:t>などにより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年度は、</a:t>
          </a:r>
          <a:r>
            <a:rPr kumimoji="1" lang="ja-JP" altLang="ja-JP" sz="1100" b="0" i="0" u="none" strike="noStrike" kern="0" cap="none" spc="0" normalizeH="0" baseline="0" noProof="0">
              <a:ln>
                <a:noFill/>
              </a:ln>
              <a:solidFill>
                <a:prstClr val="black"/>
              </a:solidFill>
              <a:effectLst/>
              <a:uLnTx/>
              <a:uFillTx/>
              <a:latin typeface="+mn-lt"/>
              <a:ea typeface="+mn-ea"/>
              <a:cs typeface="+mn-cs"/>
            </a:rPr>
            <a:t>基準財政収入額の</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額が</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基準財政需要額の</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額を上回ったことにより、単年度の財政力指数が</a:t>
          </a:r>
          <a:r>
            <a:rPr kumimoji="1" lang="ja-JP" altLang="en-US" sz="1100" b="0" i="0" u="none" strike="noStrike" kern="0" cap="none" spc="0" normalizeH="0" baseline="0" noProof="0">
              <a:ln>
                <a:noFill/>
              </a:ln>
              <a:solidFill>
                <a:prstClr val="black"/>
              </a:solidFill>
              <a:effectLst/>
              <a:uLnTx/>
              <a:uFillTx/>
              <a:latin typeface="+mn-lt"/>
              <a:ea typeface="+mn-ea"/>
              <a:cs typeface="+mn-cs"/>
            </a:rPr>
            <a:t>下降</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49389</xdr:rowOff>
    </xdr:to>
    <xdr:cxnSp macro="">
      <xdr:nvCxnSpPr>
        <xdr:cNvPr id="69" name="直線コネクタ 68"/>
        <xdr:cNvCxnSpPr/>
      </xdr:nvCxnSpPr>
      <xdr:spPr>
        <a:xfrm flipV="1">
          <a:off x="4114800" y="70654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62795</xdr:rowOff>
    </xdr:to>
    <xdr:cxnSp macro="">
      <xdr:nvCxnSpPr>
        <xdr:cNvPr id="72" name="直線コネクタ 71"/>
        <xdr:cNvCxnSpPr/>
      </xdr:nvCxnSpPr>
      <xdr:spPr>
        <a:xfrm flipV="1">
          <a:off x="3225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5" name="直線コネクタ 74"/>
        <xdr:cNvCxnSpPr/>
      </xdr:nvCxnSpPr>
      <xdr:spPr>
        <a:xfrm flipV="1">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6" name="フローチャート: 判断 75"/>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7" name="テキスト ボックス 76"/>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89605</xdr:rowOff>
    </xdr:to>
    <xdr:cxnSp macro="">
      <xdr:nvCxnSpPr>
        <xdr:cNvPr id="78" name="直線コネクタ 77"/>
        <xdr:cNvCxnSpPr/>
      </xdr:nvCxnSpPr>
      <xdr:spPr>
        <a:xfrm flipV="1">
          <a:off x="1447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29</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年度の経常収支比率は</a:t>
          </a:r>
          <a:r>
            <a:rPr kumimoji="1" lang="en-US" altLang="ja-JP" sz="1000" b="0" i="0" u="none" strike="noStrike" kern="0" cap="none" spc="0" normalizeH="0" baseline="0" noProof="0">
              <a:ln>
                <a:noFill/>
              </a:ln>
              <a:solidFill>
                <a:prstClr val="black"/>
              </a:solidFill>
              <a:effectLst/>
              <a:uLnTx/>
              <a:uFillTx/>
              <a:latin typeface="+mn-lt"/>
              <a:ea typeface="+mn-ea"/>
              <a:cs typeface="+mn-cs"/>
            </a:rPr>
            <a:t>93.2</a:t>
          </a:r>
          <a:r>
            <a:rPr kumimoji="1" lang="ja-JP" altLang="ja-JP" sz="1000" b="0" i="0" u="none" strike="noStrike" kern="0" cap="none" spc="0" normalizeH="0" baseline="0" noProof="0">
              <a:ln>
                <a:noFill/>
              </a:ln>
              <a:solidFill>
                <a:prstClr val="black"/>
              </a:solidFill>
              <a:effectLst/>
              <a:uLnTx/>
              <a:uFillTx/>
              <a:latin typeface="+mn-lt"/>
              <a:ea typeface="+mn-ea"/>
              <a:cs typeface="+mn-cs"/>
            </a:rPr>
            <a:t>％で、</a:t>
          </a:r>
          <a:r>
            <a:rPr kumimoji="1" lang="ja-JP" altLang="en-US" sz="1000" b="0" i="0" u="none" strike="noStrike" kern="0" cap="none" spc="0" normalizeH="0" baseline="0" noProof="0">
              <a:ln>
                <a:noFill/>
              </a:ln>
              <a:solidFill>
                <a:prstClr val="black"/>
              </a:solidFill>
              <a:effectLst/>
              <a:uLnTx/>
              <a:uFillTx/>
              <a:latin typeface="+mn-lt"/>
              <a:ea typeface="+mn-ea"/>
              <a:cs typeface="+mn-cs"/>
            </a:rPr>
            <a:t>前</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000" b="0" i="0" u="none" strike="noStrike" kern="0" cap="none" spc="0" normalizeH="0" baseline="0" noProof="0">
              <a:ln>
                <a:noFill/>
              </a:ln>
              <a:solidFill>
                <a:prstClr val="black"/>
              </a:solidFill>
              <a:effectLst/>
              <a:uLnTx/>
              <a:uFillTx/>
              <a:latin typeface="+mn-lt"/>
              <a:ea typeface="+mn-ea"/>
              <a:cs typeface="+mn-cs"/>
            </a:rPr>
            <a:t>0.6</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000" b="0" i="0" u="none" strike="noStrike" kern="0" cap="none" spc="0" normalizeH="0" baseline="0" noProof="0">
              <a:ln>
                <a:noFill/>
              </a:ln>
              <a:solidFill>
                <a:prstClr val="black"/>
              </a:solidFill>
              <a:effectLst/>
              <a:uLnTx/>
              <a:uFillTx/>
              <a:latin typeface="+mn-lt"/>
              <a:ea typeface="+mn-ea"/>
              <a:cs typeface="+mn-cs"/>
            </a:rPr>
            <a:t>下降</a:t>
          </a:r>
          <a:r>
            <a:rPr kumimoji="1" lang="ja-JP" altLang="ja-JP" sz="10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0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経常一般財源等は、地方譲与税</a:t>
          </a:r>
          <a:r>
            <a:rPr kumimoji="1" lang="ja-JP" altLang="en-US" sz="1000" b="0" i="0" u="none" strike="noStrike" kern="0" cap="none" spc="0" normalizeH="0" baseline="0" noProof="0">
              <a:ln>
                <a:noFill/>
              </a:ln>
              <a:solidFill>
                <a:prstClr val="black"/>
              </a:solidFill>
              <a:effectLst/>
              <a:uLnTx/>
              <a:uFillTx/>
              <a:latin typeface="+mn-lt"/>
              <a:ea typeface="+mn-ea"/>
              <a:cs typeface="+mn-cs"/>
            </a:rPr>
            <a:t>が減となったものの、</a:t>
          </a:r>
          <a:r>
            <a:rPr kumimoji="1" lang="ja-JP" altLang="ja-JP" sz="1000" b="0" i="0" u="none" strike="noStrike" kern="0" cap="none" spc="0" normalizeH="0" baseline="0" noProof="0">
              <a:ln>
                <a:noFill/>
              </a:ln>
              <a:solidFill>
                <a:prstClr val="black"/>
              </a:solidFill>
              <a:effectLst/>
              <a:uLnTx/>
              <a:uFillTx/>
              <a:latin typeface="+mn-lt"/>
              <a:ea typeface="+mn-ea"/>
              <a:cs typeface="+mn-cs"/>
            </a:rPr>
            <a:t>市税、</a:t>
          </a:r>
          <a:r>
            <a:rPr kumimoji="1" lang="ja-JP" altLang="en-US" sz="1000" b="0" i="0" u="none" strike="noStrike" kern="0" cap="none" spc="0" normalizeH="0" baseline="0" noProof="0">
              <a:ln>
                <a:noFill/>
              </a:ln>
              <a:solidFill>
                <a:prstClr val="black"/>
              </a:solidFill>
              <a:effectLst/>
              <a:uLnTx/>
              <a:uFillTx/>
              <a:latin typeface="+mn-lt"/>
              <a:ea typeface="+mn-ea"/>
              <a:cs typeface="+mn-cs"/>
            </a:rPr>
            <a:t>利子割</a:t>
          </a:r>
          <a:r>
            <a:rPr kumimoji="1" lang="ja-JP" altLang="ja-JP" sz="1000" b="0" i="0" u="none" strike="noStrike" kern="0" cap="none" spc="0" normalizeH="0" baseline="0" noProof="0">
              <a:ln>
                <a:noFill/>
              </a:ln>
              <a:solidFill>
                <a:prstClr val="black"/>
              </a:solidFill>
              <a:effectLst/>
              <a:uLnTx/>
              <a:uFillTx/>
              <a:latin typeface="+mn-lt"/>
              <a:ea typeface="+mn-ea"/>
              <a:cs typeface="+mn-cs"/>
            </a:rPr>
            <a:t>交付金、</a:t>
          </a:r>
          <a:r>
            <a:rPr kumimoji="1" lang="ja-JP" altLang="en-US" sz="1000" b="0" i="0" u="none" strike="noStrike" kern="0" cap="none" spc="0" normalizeH="0" baseline="0" noProof="0">
              <a:ln>
                <a:noFill/>
              </a:ln>
              <a:solidFill>
                <a:prstClr val="black"/>
              </a:solidFill>
              <a:effectLst/>
              <a:uLnTx/>
              <a:uFillTx/>
              <a:latin typeface="+mn-lt"/>
              <a:ea typeface="+mn-ea"/>
              <a:cs typeface="+mn-cs"/>
            </a:rPr>
            <a:t>配当割交付金、株式等譲渡所得割交付金、地方消費税交付金、自動車取得税交付金、</a:t>
          </a:r>
          <a:r>
            <a:rPr kumimoji="1" lang="ja-JP" altLang="ja-JP" sz="1000" b="0" i="0" u="none" strike="noStrike" kern="0" cap="none" spc="0" normalizeH="0" baseline="0" noProof="0">
              <a:ln>
                <a:noFill/>
              </a:ln>
              <a:solidFill>
                <a:prstClr val="black"/>
              </a:solidFill>
              <a:effectLst/>
              <a:uLnTx/>
              <a:uFillTx/>
              <a:latin typeface="+mn-lt"/>
              <a:ea typeface="+mn-ea"/>
              <a:cs typeface="+mn-cs"/>
            </a:rPr>
            <a:t>地方特例交付金などが増と</a:t>
          </a:r>
          <a:r>
            <a:rPr kumimoji="1" lang="ja-JP" altLang="en-US" sz="1000" b="0" i="0" u="none" strike="noStrike" kern="0" cap="none" spc="0" normalizeH="0" baseline="0" noProof="0">
              <a:ln>
                <a:noFill/>
              </a:ln>
              <a:solidFill>
                <a:prstClr val="black"/>
              </a:solidFill>
              <a:effectLst/>
              <a:uLnTx/>
              <a:uFillTx/>
              <a:latin typeface="+mn-lt"/>
              <a:ea typeface="+mn-ea"/>
              <a:cs typeface="+mn-cs"/>
            </a:rPr>
            <a:t>なっ</a:t>
          </a:r>
          <a:r>
            <a:rPr kumimoji="1" lang="ja-JP" altLang="ja-JP" sz="1000" b="0" i="0" u="none" strike="noStrike" kern="0" cap="none" spc="0" normalizeH="0" baseline="0" noProof="0">
              <a:ln>
                <a:noFill/>
              </a:ln>
              <a:solidFill>
                <a:prstClr val="black"/>
              </a:solidFill>
              <a:effectLst/>
              <a:uLnTx/>
              <a:uFillTx/>
              <a:latin typeface="+mn-lt"/>
              <a:ea typeface="+mn-ea"/>
              <a:cs typeface="+mn-cs"/>
            </a:rPr>
            <a:t>たことにより、</a:t>
          </a:r>
          <a:r>
            <a:rPr kumimoji="1" lang="ja-JP" altLang="en-US" sz="1000" b="0" i="0" u="none" strike="noStrike" kern="0" cap="none" spc="0" normalizeH="0" baseline="0" noProof="0">
              <a:ln>
                <a:noFill/>
              </a:ln>
              <a:solidFill>
                <a:prstClr val="black"/>
              </a:solidFill>
              <a:effectLst/>
              <a:uLnTx/>
              <a:uFillTx/>
              <a:latin typeface="+mn-lt"/>
              <a:ea typeface="+mn-ea"/>
              <a:cs typeface="+mn-cs"/>
            </a:rPr>
            <a:t>前</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000" b="0" i="0" u="none" strike="noStrike" kern="0" cap="none" spc="0" normalizeH="0" baseline="0" noProof="0">
              <a:ln>
                <a:noFill/>
              </a:ln>
              <a:solidFill>
                <a:prstClr val="black"/>
              </a:solidFill>
              <a:effectLst/>
              <a:uLnTx/>
              <a:uFillTx/>
              <a:latin typeface="+mn-lt"/>
              <a:ea typeface="+mn-ea"/>
              <a:cs typeface="+mn-cs"/>
            </a:rPr>
            <a:t>299,339</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した。また、臨時財政対策債は、</a:t>
          </a:r>
          <a:r>
            <a:rPr kumimoji="1" lang="en-US" altLang="ja-JP" sz="1000" b="0" i="0" u="none" strike="noStrike" kern="0" cap="none" spc="0" normalizeH="0" baseline="0" noProof="0">
              <a:ln>
                <a:noFill/>
              </a:ln>
              <a:solidFill>
                <a:prstClr val="black"/>
              </a:solidFill>
              <a:effectLst/>
              <a:uLnTx/>
              <a:uFillTx/>
              <a:latin typeface="+mn-lt"/>
              <a:ea typeface="+mn-ea"/>
              <a:cs typeface="+mn-cs"/>
            </a:rPr>
            <a:t>1,650,000</a:t>
          </a:r>
          <a:r>
            <a:rPr kumimoji="1" lang="ja-JP" altLang="ja-JP" sz="1000" b="0" i="0" u="none" strike="noStrike" kern="0" cap="none" spc="0" normalizeH="0" baseline="0" noProof="0">
              <a:ln>
                <a:noFill/>
              </a:ln>
              <a:solidFill>
                <a:prstClr val="black"/>
              </a:solidFill>
              <a:effectLst/>
              <a:uLnTx/>
              <a:uFillTx/>
              <a:latin typeface="+mn-lt"/>
              <a:ea typeface="+mn-ea"/>
              <a:cs typeface="+mn-cs"/>
            </a:rPr>
            <a:t>千円で</a:t>
          </a:r>
          <a:r>
            <a:rPr kumimoji="1" lang="ja-JP" altLang="en-US" sz="1000" b="0" i="0" u="none" strike="noStrike" kern="0" cap="none" spc="0" normalizeH="0" baseline="0" noProof="0">
              <a:ln>
                <a:noFill/>
              </a:ln>
              <a:solidFill>
                <a:prstClr val="black"/>
              </a:solidFill>
              <a:effectLst/>
              <a:uLnTx/>
              <a:uFillTx/>
              <a:latin typeface="+mn-lt"/>
              <a:ea typeface="+mn-ea"/>
              <a:cs typeface="+mn-cs"/>
            </a:rPr>
            <a:t>、前</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000" b="0" i="0" u="none" strike="noStrike" kern="0" cap="none" spc="0" normalizeH="0" baseline="0" noProof="0">
              <a:ln>
                <a:noFill/>
              </a:ln>
              <a:solidFill>
                <a:prstClr val="black"/>
              </a:solidFill>
              <a:effectLst/>
              <a:uLnTx/>
              <a:uFillTx/>
              <a:latin typeface="+mn-lt"/>
              <a:ea typeface="+mn-ea"/>
              <a:cs typeface="+mn-cs"/>
            </a:rPr>
            <a:t>300,000</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0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経常経費充当一般財源等は、</a:t>
          </a:r>
          <a:r>
            <a:rPr kumimoji="1" lang="ja-JP" altLang="en-US" sz="1000" b="0" i="0" u="none" strike="noStrike" kern="0" cap="none" spc="0" normalizeH="0" baseline="0" noProof="0">
              <a:ln>
                <a:noFill/>
              </a:ln>
              <a:solidFill>
                <a:prstClr val="black"/>
              </a:solidFill>
              <a:effectLst/>
              <a:uLnTx/>
              <a:uFillTx/>
              <a:latin typeface="+mn-lt"/>
              <a:ea typeface="+mn-ea"/>
              <a:cs typeface="+mn-cs"/>
            </a:rPr>
            <a:t>維持補修費、投資及び出資金・貸付金が減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となったものの、人件費、扶助費、公債費、</a:t>
          </a:r>
          <a:r>
            <a:rPr kumimoji="1" lang="ja-JP" altLang="en-US" sz="1000" b="0" i="0" u="none" strike="noStrike" kern="0" cap="none" spc="0" normalizeH="0" baseline="0" noProof="0">
              <a:ln>
                <a:noFill/>
              </a:ln>
              <a:solidFill>
                <a:prstClr val="black"/>
              </a:solidFill>
              <a:effectLst/>
              <a:uLnTx/>
              <a:uFillTx/>
              <a:latin typeface="+mn-lt"/>
              <a:ea typeface="+mn-ea"/>
              <a:cs typeface="+mn-cs"/>
            </a:rPr>
            <a:t>物件費、補助費等</a:t>
          </a:r>
          <a:r>
            <a:rPr kumimoji="1" lang="ja-JP" altLang="ja-JP" sz="1000" b="0" i="0" u="none" strike="noStrike" kern="0" cap="none" spc="0" normalizeH="0" baseline="0" noProof="0">
              <a:ln>
                <a:noFill/>
              </a:ln>
              <a:solidFill>
                <a:prstClr val="black"/>
              </a:solidFill>
              <a:effectLst/>
              <a:uLnTx/>
              <a:uFillTx/>
              <a:latin typeface="+mn-lt"/>
              <a:ea typeface="+mn-ea"/>
              <a:cs typeface="+mn-cs"/>
            </a:rPr>
            <a:t>が</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となったことにより、</a:t>
          </a:r>
          <a:r>
            <a:rPr kumimoji="1" lang="ja-JP" altLang="en-US" sz="1000" b="0" i="0" u="none" strike="noStrike" kern="0" cap="none" spc="0" normalizeH="0" baseline="0" noProof="0">
              <a:ln>
                <a:noFill/>
              </a:ln>
              <a:solidFill>
                <a:prstClr val="black"/>
              </a:solidFill>
              <a:effectLst/>
              <a:uLnTx/>
              <a:uFillTx/>
              <a:latin typeface="+mn-lt"/>
              <a:ea typeface="+mn-ea"/>
              <a:cs typeface="+mn-cs"/>
            </a:rPr>
            <a:t>前</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000" b="0" i="0" u="none" strike="noStrike" kern="0" cap="none" spc="0" normalizeH="0" baseline="0" noProof="0">
              <a:ln>
                <a:noFill/>
              </a:ln>
              <a:solidFill>
                <a:prstClr val="black"/>
              </a:solidFill>
              <a:effectLst/>
              <a:uLnTx/>
              <a:uFillTx/>
              <a:latin typeface="+mn-lt"/>
              <a:ea typeface="+mn-ea"/>
              <a:cs typeface="+mn-cs"/>
            </a:rPr>
            <a:t>438,734</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0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も急速な高齢化に加え、扶助費などの歳出の増が見込まれるため、事務事業の見直しや定員管理計画に基づく職員数の管理、特別会計における料金改定や経営改善努力などにより歳出抑制に努めていく。また、市税徴収率向上や受益者負担の適正化など歳入確保にも引き続き務めていく。</a:t>
          </a:r>
          <a:endParaRPr kumimoji="0" lang="ja-JP" altLang="ja-JP" sz="10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78232</xdr:rowOff>
    </xdr:from>
    <xdr:to>
      <xdr:col>23</xdr:col>
      <xdr:colOff>133350</xdr:colOff>
      <xdr:row>62</xdr:row>
      <xdr:rowOff>107188</xdr:rowOff>
    </xdr:to>
    <xdr:cxnSp macro="">
      <xdr:nvCxnSpPr>
        <xdr:cNvPr id="130" name="直線コネクタ 129"/>
        <xdr:cNvCxnSpPr/>
      </xdr:nvCxnSpPr>
      <xdr:spPr>
        <a:xfrm flipV="1">
          <a:off x="4114800" y="1070813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29972</xdr:rowOff>
    </xdr:from>
    <xdr:to>
      <xdr:col>19</xdr:col>
      <xdr:colOff>133350</xdr:colOff>
      <xdr:row>62</xdr:row>
      <xdr:rowOff>107188</xdr:rowOff>
    </xdr:to>
    <xdr:cxnSp macro="">
      <xdr:nvCxnSpPr>
        <xdr:cNvPr id="133" name="直線コネクタ 132"/>
        <xdr:cNvCxnSpPr/>
      </xdr:nvCxnSpPr>
      <xdr:spPr>
        <a:xfrm>
          <a:off x="3225800" y="106598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29972</xdr:rowOff>
    </xdr:from>
    <xdr:to>
      <xdr:col>15</xdr:col>
      <xdr:colOff>82550</xdr:colOff>
      <xdr:row>62</xdr:row>
      <xdr:rowOff>131318</xdr:rowOff>
    </xdr:to>
    <xdr:cxnSp macro="">
      <xdr:nvCxnSpPr>
        <xdr:cNvPr id="136" name="直線コネクタ 135"/>
        <xdr:cNvCxnSpPr/>
      </xdr:nvCxnSpPr>
      <xdr:spPr>
        <a:xfrm flipV="1">
          <a:off x="2336800" y="1065987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143510</xdr:rowOff>
    </xdr:from>
    <xdr:to>
      <xdr:col>15</xdr:col>
      <xdr:colOff>133350</xdr:colOff>
      <xdr:row>61</xdr:row>
      <xdr:rowOff>73660</xdr:rowOff>
    </xdr:to>
    <xdr:sp macro="" textlink="">
      <xdr:nvSpPr>
        <xdr:cNvPr id="137" name="フローチャート: 判断 136"/>
        <xdr:cNvSpPr/>
      </xdr:nvSpPr>
      <xdr:spPr>
        <a:xfrm>
          <a:off x="3175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38" name="テキスト ボックス 137"/>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17780</xdr:rowOff>
    </xdr:to>
    <xdr:cxnSp macro="">
      <xdr:nvCxnSpPr>
        <xdr:cNvPr id="139" name="直線コネクタ 138"/>
        <xdr:cNvCxnSpPr/>
      </xdr:nvCxnSpPr>
      <xdr:spPr>
        <a:xfrm flipV="1">
          <a:off x="1447800" y="107612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27432</xdr:rowOff>
    </xdr:from>
    <xdr:to>
      <xdr:col>23</xdr:col>
      <xdr:colOff>184150</xdr:colOff>
      <xdr:row>62</xdr:row>
      <xdr:rowOff>129032</xdr:rowOff>
    </xdr:to>
    <xdr:sp macro="" textlink="">
      <xdr:nvSpPr>
        <xdr:cNvPr id="149" name="楕円 148"/>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43959</xdr:rowOff>
    </xdr:from>
    <xdr:ext cx="762000" cy="259045"/>
    <xdr:sp macro="" textlink="">
      <xdr:nvSpPr>
        <xdr:cNvPr id="150" name="財政構造の弾力性該当値テキスト"/>
        <xdr:cNvSpPr txBox="1"/>
      </xdr:nvSpPr>
      <xdr:spPr>
        <a:xfrm>
          <a:off x="50419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1" name="楕円 150"/>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52" name="テキスト ボックス 151"/>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150622</xdr:rowOff>
    </xdr:from>
    <xdr:to>
      <xdr:col>15</xdr:col>
      <xdr:colOff>133350</xdr:colOff>
      <xdr:row>62</xdr:row>
      <xdr:rowOff>80772</xdr:rowOff>
    </xdr:to>
    <xdr:sp macro="" textlink="">
      <xdr:nvSpPr>
        <xdr:cNvPr id="153" name="楕円 152"/>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65549</xdr:rowOff>
    </xdr:from>
    <xdr:ext cx="762000" cy="259045"/>
    <xdr:sp macro="" textlink="">
      <xdr:nvSpPr>
        <xdr:cNvPr id="154" name="テキスト ボックス 153"/>
        <xdr:cNvSpPr txBox="1"/>
      </xdr:nvSpPr>
      <xdr:spPr>
        <a:xfrm>
          <a:off x="2844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5" name="楕円 154"/>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166895</xdr:rowOff>
    </xdr:from>
    <xdr:ext cx="762000" cy="259045"/>
    <xdr:sp macro="" textlink="">
      <xdr:nvSpPr>
        <xdr:cNvPr id="156" name="テキスト ボックス 155"/>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7" name="楕円 156"/>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58" name="テキスト ボックス 157"/>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人口</a:t>
          </a:r>
          <a:r>
            <a:rPr kumimoji="1" lang="en-US" altLang="ja-JP" sz="1050" b="0" i="0" u="none" strike="noStrike" kern="0" cap="none" spc="0" normalizeH="0" baseline="0" noProof="0">
              <a:ln>
                <a:noFill/>
              </a:ln>
              <a:solidFill>
                <a:prstClr val="black"/>
              </a:solidFill>
              <a:effectLst/>
              <a:uLnTx/>
              <a:uFillTx/>
              <a:latin typeface="+mn-lt"/>
              <a:ea typeface="+mn-ea"/>
              <a:cs typeface="+mn-cs"/>
            </a:rPr>
            <a:t>1</a:t>
          </a:r>
          <a:r>
            <a:rPr kumimoji="1" lang="ja-JP" altLang="ja-JP" sz="1050" b="0" i="0" u="none" strike="noStrike" kern="0" cap="none" spc="0" normalizeH="0" baseline="0" noProof="0">
              <a:ln>
                <a:noFill/>
              </a:ln>
              <a:solidFill>
                <a:prstClr val="black"/>
              </a:solidFill>
              <a:effectLst/>
              <a:uLnTx/>
              <a:uFillTx/>
              <a:latin typeface="+mn-lt"/>
              <a:ea typeface="+mn-ea"/>
              <a:cs typeface="+mn-cs"/>
            </a:rPr>
            <a:t>人当たり人件費・物件費等決算額は</a:t>
          </a:r>
          <a:r>
            <a:rPr kumimoji="1" lang="en-US" altLang="ja-JP" sz="1050" b="0" i="0" u="none" strike="noStrike" kern="0" cap="none" spc="0" normalizeH="0" baseline="0" noProof="0">
              <a:ln>
                <a:noFill/>
              </a:ln>
              <a:solidFill>
                <a:prstClr val="black"/>
              </a:solidFill>
              <a:effectLst/>
              <a:uLnTx/>
              <a:uFillTx/>
              <a:latin typeface="+mn-lt"/>
              <a:ea typeface="+mn-ea"/>
              <a:cs typeface="+mn-cs"/>
            </a:rPr>
            <a:t>103,172</a:t>
          </a:r>
          <a:r>
            <a:rPr kumimoji="1" lang="ja-JP" altLang="ja-JP" sz="1050" b="0" i="0" u="none" strike="noStrike" kern="0" cap="none" spc="0" normalizeH="0" baseline="0" noProof="0">
              <a:ln>
                <a:noFill/>
              </a:ln>
              <a:solidFill>
                <a:prstClr val="black"/>
              </a:solidFill>
              <a:effectLst/>
              <a:uLnTx/>
              <a:uFillTx/>
              <a:latin typeface="+mn-lt"/>
              <a:ea typeface="+mn-ea"/>
              <a:cs typeface="+mn-cs"/>
            </a:rPr>
            <a:t>円で、</a:t>
          </a:r>
          <a:r>
            <a:rPr kumimoji="1" lang="ja-JP" altLang="en-US" sz="1050" b="0" i="0" u="none" strike="noStrike" kern="0" cap="none" spc="0" normalizeH="0" baseline="0" noProof="0">
              <a:ln>
                <a:noFill/>
              </a:ln>
              <a:solidFill>
                <a:prstClr val="black"/>
              </a:solidFill>
              <a:effectLst/>
              <a:uLnTx/>
              <a:uFillTx/>
              <a:latin typeface="+mn-lt"/>
              <a:ea typeface="+mn-ea"/>
              <a:cs typeface="+mn-cs"/>
            </a:rPr>
            <a:t>前年</a:t>
          </a:r>
          <a:r>
            <a:rPr kumimoji="1" lang="ja-JP" altLang="ja-JP" sz="1050" b="0" i="0" u="none" strike="noStrike" kern="0" cap="none" spc="0" normalizeH="0" baseline="0" noProof="0">
              <a:ln>
                <a:noFill/>
              </a:ln>
              <a:solidFill>
                <a:prstClr val="black"/>
              </a:solidFill>
              <a:effectLst/>
              <a:uLnTx/>
              <a:uFillTx/>
              <a:latin typeface="+mn-lt"/>
              <a:ea typeface="+mn-ea"/>
              <a:cs typeface="+mn-cs"/>
            </a:rPr>
            <a:t>度より</a:t>
          </a:r>
          <a:r>
            <a:rPr kumimoji="1" lang="en-US" altLang="ja-JP" sz="1050" b="0" i="0" u="none" strike="noStrike" kern="0" cap="none" spc="0" normalizeH="0" baseline="0" noProof="0">
              <a:ln>
                <a:noFill/>
              </a:ln>
              <a:solidFill>
                <a:prstClr val="black"/>
              </a:solidFill>
              <a:effectLst/>
              <a:uLnTx/>
              <a:uFillTx/>
              <a:latin typeface="+mn-lt"/>
              <a:ea typeface="+mn-ea"/>
              <a:cs typeface="+mn-cs"/>
            </a:rPr>
            <a:t>1,861</a:t>
          </a:r>
          <a:r>
            <a:rPr kumimoji="1" lang="ja-JP" altLang="ja-JP" sz="1050" b="0" i="0" u="none" strike="noStrike" kern="0" cap="none" spc="0" normalizeH="0" baseline="0" noProof="0">
              <a:ln>
                <a:noFill/>
              </a:ln>
              <a:solidFill>
                <a:prstClr val="black"/>
              </a:solidFill>
              <a:effectLst/>
              <a:uLnTx/>
              <a:uFillTx/>
              <a:latin typeface="+mn-lt"/>
              <a:ea typeface="+mn-ea"/>
              <a:cs typeface="+mn-cs"/>
            </a:rPr>
            <a:t>円増加した。</a:t>
          </a:r>
          <a:endParaRPr kumimoji="0" lang="ja-JP" altLang="ja-JP" sz="105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平成</a:t>
          </a:r>
          <a:r>
            <a:rPr kumimoji="1" lang="en-US" altLang="ja-JP" sz="1050" b="0" i="0" u="none" strike="noStrike" kern="0" cap="none" spc="0" normalizeH="0" baseline="0" noProof="0">
              <a:ln>
                <a:noFill/>
              </a:ln>
              <a:solidFill>
                <a:prstClr val="black"/>
              </a:solidFill>
              <a:effectLst/>
              <a:uLnTx/>
              <a:uFillTx/>
              <a:latin typeface="+mn-lt"/>
              <a:ea typeface="+mn-ea"/>
              <a:cs typeface="+mn-cs"/>
            </a:rPr>
            <a:t>29</a:t>
          </a:r>
          <a:r>
            <a:rPr kumimoji="1" lang="ja-JP" altLang="ja-JP" sz="1050" b="0" i="0" u="none" strike="noStrike" kern="0" cap="none" spc="0" normalizeH="0" baseline="0" noProof="0">
              <a:ln>
                <a:noFill/>
              </a:ln>
              <a:solidFill>
                <a:prstClr val="black"/>
              </a:solidFill>
              <a:effectLst/>
              <a:uLnTx/>
              <a:uFillTx/>
              <a:latin typeface="+mn-lt"/>
              <a:ea typeface="+mn-ea"/>
              <a:cs typeface="+mn-cs"/>
            </a:rPr>
            <a:t>年度は、人件費は</a:t>
          </a:r>
          <a:r>
            <a:rPr kumimoji="0" lang="ja-JP" altLang="ja-JP" sz="1050" b="0" i="0" u="none" strike="noStrike" kern="0" cap="none" spc="0" normalizeH="0" baseline="0" noProof="0">
              <a:ln>
                <a:noFill/>
              </a:ln>
              <a:solidFill>
                <a:prstClr val="black"/>
              </a:solidFill>
              <a:effectLst/>
              <a:uLnTx/>
              <a:uFillTx/>
              <a:latin typeface="+mn-lt"/>
              <a:ea typeface="+mn-ea"/>
              <a:cs typeface="+mn-cs"/>
            </a:rPr>
            <a:t>、</a:t>
          </a:r>
          <a:r>
            <a:rPr kumimoji="0" lang="ja-JP" altLang="en-US" sz="1050" b="0" i="0" u="none" strike="noStrike" kern="0" cap="none" spc="0" normalizeH="0" baseline="0" noProof="0">
              <a:ln>
                <a:noFill/>
              </a:ln>
              <a:solidFill>
                <a:prstClr val="black"/>
              </a:solidFill>
              <a:effectLst/>
              <a:uLnTx/>
              <a:uFillTx/>
              <a:latin typeface="+mn-lt"/>
              <a:ea typeface="+mn-ea"/>
              <a:cs typeface="+mn-cs"/>
            </a:rPr>
            <a:t>地方公務員共済組合等負担金、嘱託職員報酬の増加</a:t>
          </a:r>
          <a:r>
            <a:rPr kumimoji="0" lang="ja-JP" altLang="ja-JP" sz="1050" b="0" i="0" u="none" strike="noStrike" kern="0" cap="none" spc="0" normalizeH="0" baseline="0" noProof="0">
              <a:ln>
                <a:noFill/>
              </a:ln>
              <a:solidFill>
                <a:prstClr val="black"/>
              </a:solidFill>
              <a:effectLst/>
              <a:uLnTx/>
              <a:uFillTx/>
              <a:latin typeface="+mn-lt"/>
              <a:ea typeface="+mn-ea"/>
              <a:cs typeface="+mn-cs"/>
            </a:rPr>
            <a:t>など</a:t>
          </a:r>
          <a:r>
            <a:rPr kumimoji="0" lang="ja-JP" altLang="en-US" sz="1050" b="0" i="0" u="none" strike="noStrike" kern="0" cap="none" spc="0" normalizeH="0" baseline="0" noProof="0">
              <a:ln>
                <a:noFill/>
              </a:ln>
              <a:solidFill>
                <a:prstClr val="black"/>
              </a:solidFill>
              <a:effectLst/>
              <a:uLnTx/>
              <a:uFillTx/>
              <a:latin typeface="+mn-lt"/>
              <a:ea typeface="+mn-ea"/>
              <a:cs typeface="+mn-cs"/>
            </a:rPr>
            <a:t>により</a:t>
          </a:r>
          <a:r>
            <a:rPr kumimoji="0" lang="ja-JP" altLang="ja-JP" sz="1050" b="0" i="0" u="none" strike="noStrike" kern="0" cap="none" spc="0" normalizeH="0" baseline="0" noProof="0">
              <a:ln>
                <a:noFill/>
              </a:ln>
              <a:solidFill>
                <a:prstClr val="black"/>
              </a:solidFill>
              <a:effectLst/>
              <a:uLnTx/>
              <a:uFillTx/>
              <a:latin typeface="+mn-lt"/>
              <a:ea typeface="+mn-ea"/>
              <a:cs typeface="+mn-cs"/>
            </a:rPr>
            <a:t>、</a:t>
          </a:r>
          <a:r>
            <a:rPr kumimoji="1" lang="ja-JP" altLang="ja-JP" sz="1050" b="0" i="0" u="none" strike="noStrike" kern="0" cap="none" spc="0" normalizeH="0" baseline="0" noProof="0">
              <a:ln>
                <a:noFill/>
              </a:ln>
              <a:solidFill>
                <a:prstClr val="black"/>
              </a:solidFill>
              <a:effectLst/>
              <a:uLnTx/>
              <a:uFillTx/>
              <a:latin typeface="+mn-lt"/>
              <a:ea typeface="+mn-ea"/>
              <a:cs typeface="+mn-cs"/>
            </a:rPr>
            <a:t>前年度より</a:t>
          </a:r>
          <a:r>
            <a:rPr kumimoji="1" lang="en-US" altLang="ja-JP" sz="1050" b="0" i="0" u="none" strike="noStrike" kern="0" cap="none" spc="0" normalizeH="0" baseline="0" noProof="0">
              <a:ln>
                <a:noFill/>
              </a:ln>
              <a:solidFill>
                <a:prstClr val="black"/>
              </a:solidFill>
              <a:effectLst/>
              <a:uLnTx/>
              <a:uFillTx/>
              <a:latin typeface="+mn-lt"/>
              <a:ea typeface="+mn-ea"/>
              <a:cs typeface="+mn-cs"/>
            </a:rPr>
            <a:t>44,056</a:t>
          </a:r>
          <a:r>
            <a:rPr kumimoji="1" lang="ja-JP" altLang="en-US" sz="1050" b="0" i="0" u="none" strike="noStrike" kern="0" cap="none" spc="0" normalizeH="0" baseline="0" noProof="0">
              <a:ln>
                <a:noFill/>
              </a:ln>
              <a:solidFill>
                <a:prstClr val="black"/>
              </a:solidFill>
              <a:effectLst/>
              <a:uLnTx/>
              <a:uFillTx/>
              <a:latin typeface="+mn-lt"/>
              <a:ea typeface="+mn-ea"/>
              <a:cs typeface="+mn-cs"/>
            </a:rPr>
            <a:t>千円増加</a:t>
          </a:r>
          <a:r>
            <a:rPr kumimoji="1" lang="ja-JP" altLang="ja-JP" sz="1050" b="0" i="0" u="none" strike="noStrike" kern="0" cap="none" spc="0" normalizeH="0" baseline="0" noProof="0">
              <a:ln>
                <a:noFill/>
              </a:ln>
              <a:solidFill>
                <a:prstClr val="black"/>
              </a:solidFill>
              <a:effectLst/>
              <a:uLnTx/>
              <a:uFillTx/>
              <a:latin typeface="+mn-lt"/>
              <a:ea typeface="+mn-ea"/>
              <a:cs typeface="+mn-cs"/>
            </a:rPr>
            <a:t>し、物件費は、</a:t>
          </a:r>
          <a:r>
            <a:rPr kumimoji="1" lang="ja-JP" altLang="en-US" sz="1050" b="0" i="0" u="none" strike="noStrike" kern="0" cap="none" spc="0" normalizeH="0" baseline="0" noProof="0">
              <a:ln>
                <a:noFill/>
              </a:ln>
              <a:solidFill>
                <a:prstClr val="black"/>
              </a:solidFill>
              <a:effectLst/>
              <a:uLnTx/>
              <a:uFillTx/>
              <a:latin typeface="+mn-lt"/>
              <a:ea typeface="+mn-ea"/>
              <a:cs typeface="+mn-cs"/>
            </a:rPr>
            <a:t>財務会計システム開発業務委託、家庭廃棄物指定収集袋製造業務委託</a:t>
          </a:r>
          <a:r>
            <a:rPr kumimoji="0" lang="ja-JP" altLang="ja-JP" sz="1050" b="0" i="0" u="none" strike="noStrike" kern="0" cap="none" spc="0" normalizeH="0" baseline="0" noProof="0">
              <a:ln>
                <a:noFill/>
              </a:ln>
              <a:solidFill>
                <a:prstClr val="black"/>
              </a:solidFill>
              <a:effectLst/>
              <a:uLnTx/>
              <a:uFillTx/>
              <a:latin typeface="+mn-lt"/>
              <a:ea typeface="+mn-ea"/>
              <a:cs typeface="+mn-cs"/>
            </a:rPr>
            <a:t>などの</a:t>
          </a:r>
          <a:r>
            <a:rPr kumimoji="0" lang="ja-JP" altLang="en-US" sz="1050" b="0" i="0" u="none" strike="noStrike" kern="0" cap="none" spc="0" normalizeH="0" baseline="0" noProof="0">
              <a:ln>
                <a:noFill/>
              </a:ln>
              <a:solidFill>
                <a:prstClr val="black"/>
              </a:solidFill>
              <a:effectLst/>
              <a:uLnTx/>
              <a:uFillTx/>
              <a:latin typeface="+mn-lt"/>
              <a:ea typeface="+mn-ea"/>
              <a:cs typeface="+mn-cs"/>
            </a:rPr>
            <a:t>増加</a:t>
          </a:r>
          <a:r>
            <a:rPr kumimoji="0" lang="ja-JP" altLang="ja-JP" sz="1050" b="0" i="0" u="none" strike="noStrike" kern="0" cap="none" spc="0" normalizeH="0" baseline="0" noProof="0">
              <a:ln>
                <a:noFill/>
              </a:ln>
              <a:solidFill>
                <a:prstClr val="black"/>
              </a:solidFill>
              <a:effectLst/>
              <a:uLnTx/>
              <a:uFillTx/>
              <a:latin typeface="+mn-lt"/>
              <a:ea typeface="+mn-ea"/>
              <a:cs typeface="+mn-cs"/>
            </a:rPr>
            <a:t>などにより</a:t>
          </a:r>
          <a:r>
            <a:rPr kumimoji="1" lang="ja-JP" altLang="ja-JP" sz="1050" b="0" i="0" u="none" strike="noStrike" kern="0" cap="none" spc="0" normalizeH="0" baseline="0" noProof="0">
              <a:ln>
                <a:noFill/>
              </a:ln>
              <a:solidFill>
                <a:prstClr val="black"/>
              </a:solidFill>
              <a:effectLst/>
              <a:uLnTx/>
              <a:uFillTx/>
              <a:latin typeface="+mn-lt"/>
              <a:ea typeface="+mn-ea"/>
              <a:cs typeface="+mn-cs"/>
            </a:rPr>
            <a:t>、</a:t>
          </a:r>
          <a:r>
            <a:rPr kumimoji="1" lang="en-US" altLang="ja-JP" sz="1050" b="0" i="0" u="none" strike="noStrike" kern="0" cap="none" spc="0" normalizeH="0" baseline="0" noProof="0">
              <a:ln>
                <a:noFill/>
              </a:ln>
              <a:solidFill>
                <a:prstClr val="black"/>
              </a:solidFill>
              <a:effectLst/>
              <a:uLnTx/>
              <a:uFillTx/>
              <a:latin typeface="+mn-lt"/>
              <a:ea typeface="+mn-ea"/>
              <a:cs typeface="+mn-cs"/>
            </a:rPr>
            <a:t>158,029</a:t>
          </a:r>
          <a:r>
            <a:rPr kumimoji="0" lang="ja-JP" altLang="ja-JP" sz="1050" b="0" i="0" u="none" strike="noStrike" kern="0" cap="none" spc="0" normalizeH="0" baseline="0" noProof="0">
              <a:ln>
                <a:noFill/>
              </a:ln>
              <a:solidFill>
                <a:prstClr val="black"/>
              </a:solidFill>
              <a:effectLst/>
              <a:uLnTx/>
              <a:uFillTx/>
              <a:latin typeface="+mn-lt"/>
              <a:ea typeface="+mn-ea"/>
              <a:cs typeface="+mn-cs"/>
            </a:rPr>
            <a:t>千円</a:t>
          </a:r>
          <a:r>
            <a:rPr kumimoji="1" lang="ja-JP" altLang="ja-JP" sz="1050" b="0" i="0" u="none" strike="noStrike" kern="0" cap="none" spc="0" normalizeH="0" baseline="0" noProof="0">
              <a:ln>
                <a:noFill/>
              </a:ln>
              <a:solidFill>
                <a:prstClr val="black"/>
              </a:solidFill>
              <a:effectLst/>
              <a:uLnTx/>
              <a:uFillTx/>
              <a:latin typeface="+mn-lt"/>
              <a:ea typeface="+mn-ea"/>
              <a:cs typeface="+mn-cs"/>
            </a:rPr>
            <a:t>増加した。また、維持補修費は、</a:t>
          </a:r>
          <a:r>
            <a:rPr kumimoji="1" lang="ja-JP" altLang="en-US" sz="1050" b="0" i="0" u="none" strike="noStrike" kern="0" cap="none" spc="0" normalizeH="0" baseline="0" noProof="0">
              <a:ln>
                <a:noFill/>
              </a:ln>
              <a:solidFill>
                <a:prstClr val="black"/>
              </a:solidFill>
              <a:effectLst/>
              <a:uLnTx/>
              <a:uFillTx/>
              <a:latin typeface="+mn-lt"/>
              <a:ea typeface="+mn-ea"/>
              <a:cs typeface="+mn-cs"/>
            </a:rPr>
            <a:t>交通安全施設修繕工事、小学校諸工事の</a:t>
          </a:r>
          <a:r>
            <a:rPr kumimoji="0" lang="ja-JP" altLang="ja-JP" sz="1050" b="0" i="0" u="none" strike="noStrike" kern="0" cap="none" spc="0" normalizeH="0" baseline="0" noProof="0">
              <a:ln>
                <a:noFill/>
              </a:ln>
              <a:solidFill>
                <a:prstClr val="black"/>
              </a:solidFill>
              <a:effectLst/>
              <a:uLnTx/>
              <a:uFillTx/>
              <a:latin typeface="+mn-lt"/>
              <a:ea typeface="+mn-ea"/>
              <a:cs typeface="+mn-cs"/>
            </a:rPr>
            <a:t>減少など</a:t>
          </a:r>
          <a:r>
            <a:rPr kumimoji="1" lang="ja-JP" altLang="ja-JP" sz="1050" b="0" i="0" u="none" strike="noStrike" kern="0" cap="none" spc="0" normalizeH="0" baseline="0" noProof="0">
              <a:ln>
                <a:noFill/>
              </a:ln>
              <a:solidFill>
                <a:prstClr val="black"/>
              </a:solidFill>
              <a:effectLst/>
              <a:uLnTx/>
              <a:uFillTx/>
              <a:latin typeface="+mn-lt"/>
              <a:ea typeface="+mn-ea"/>
              <a:cs typeface="+mn-cs"/>
            </a:rPr>
            <a:t>により、</a:t>
          </a:r>
          <a:r>
            <a:rPr kumimoji="1" lang="en-US" altLang="ja-JP" sz="1050" b="0" i="0" u="none" strike="noStrike" kern="0" cap="none" spc="0" normalizeH="0" baseline="0" noProof="0">
              <a:ln>
                <a:noFill/>
              </a:ln>
              <a:solidFill>
                <a:prstClr val="black"/>
              </a:solidFill>
              <a:effectLst/>
              <a:uLnTx/>
              <a:uFillTx/>
              <a:latin typeface="+mn-lt"/>
              <a:ea typeface="+mn-ea"/>
              <a:cs typeface="+mn-cs"/>
            </a:rPr>
            <a:t>7,581</a:t>
          </a:r>
          <a:r>
            <a:rPr kumimoji="1" lang="ja-JP" altLang="ja-JP" sz="1050" b="0" i="0" u="none" strike="noStrike" kern="0" cap="none" spc="0" normalizeH="0" baseline="0" noProof="0">
              <a:ln>
                <a:noFill/>
              </a:ln>
              <a:solidFill>
                <a:prstClr val="black"/>
              </a:solidFill>
              <a:effectLst/>
              <a:uLnTx/>
              <a:uFillTx/>
              <a:latin typeface="+mn-lt"/>
              <a:ea typeface="+mn-ea"/>
              <a:cs typeface="+mn-cs"/>
            </a:rPr>
            <a:t>千円減少した。</a:t>
          </a:r>
          <a:endParaRPr kumimoji="0" lang="ja-JP" altLang="ja-JP" sz="105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今後は、　今後は、老朽化している公共施設等については、公共施設整備プログラムを推進し、整備を進めていくものの、維持補修は欠かせないものと考えている。また、業務のアウトソーシング化による物件費の増加も想定されるが、物件費の抑制は重要な課題であり、アウトソーシング化に際しては、その他の経費の節減効果も含め、長期的な視点により事務の効率化を図ることが大事であると考えている。</a:t>
          </a:r>
          <a:endParaRPr kumimoji="0" lang="ja-JP" altLang="ja-JP" sz="105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53439</xdr:rowOff>
    </xdr:from>
    <xdr:to>
      <xdr:col>23</xdr:col>
      <xdr:colOff>133350</xdr:colOff>
      <xdr:row>84</xdr:row>
      <xdr:rowOff>85514</xdr:rowOff>
    </xdr:to>
    <xdr:cxnSp macro="">
      <xdr:nvCxnSpPr>
        <xdr:cNvPr id="195" name="直線コネクタ 194"/>
        <xdr:cNvCxnSpPr/>
      </xdr:nvCxnSpPr>
      <xdr:spPr>
        <a:xfrm>
          <a:off x="4114800" y="14455239"/>
          <a:ext cx="838200" cy="3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97020</xdr:rowOff>
    </xdr:from>
    <xdr:ext cx="762000" cy="259045"/>
    <xdr:sp macro="" textlink="">
      <xdr:nvSpPr>
        <xdr:cNvPr id="196" name="人件費・物件費等の状況平均値テキスト"/>
        <xdr:cNvSpPr txBox="1"/>
      </xdr:nvSpPr>
      <xdr:spPr>
        <a:xfrm>
          <a:off x="5041900" y="1449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12212</xdr:rowOff>
    </xdr:from>
    <xdr:to>
      <xdr:col>19</xdr:col>
      <xdr:colOff>133350</xdr:colOff>
      <xdr:row>84</xdr:row>
      <xdr:rowOff>53439</xdr:rowOff>
    </xdr:to>
    <xdr:cxnSp macro="">
      <xdr:nvCxnSpPr>
        <xdr:cNvPr id="198" name="直線コネクタ 197"/>
        <xdr:cNvCxnSpPr/>
      </xdr:nvCxnSpPr>
      <xdr:spPr>
        <a:xfrm>
          <a:off x="3225800" y="14414012"/>
          <a:ext cx="889000" cy="4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20342</xdr:rowOff>
    </xdr:from>
    <xdr:ext cx="736600" cy="259045"/>
    <xdr:sp macro="" textlink="">
      <xdr:nvSpPr>
        <xdr:cNvPr id="200" name="テキスト ボックス 199"/>
        <xdr:cNvSpPr txBox="1"/>
      </xdr:nvSpPr>
      <xdr:spPr>
        <a:xfrm>
          <a:off x="3733800" y="1459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145707</xdr:rowOff>
    </xdr:from>
    <xdr:to>
      <xdr:col>15</xdr:col>
      <xdr:colOff>82550</xdr:colOff>
      <xdr:row>84</xdr:row>
      <xdr:rowOff>12212</xdr:rowOff>
    </xdr:to>
    <xdr:cxnSp macro="">
      <xdr:nvCxnSpPr>
        <xdr:cNvPr id="201" name="直線コネクタ 200"/>
        <xdr:cNvCxnSpPr/>
      </xdr:nvCxnSpPr>
      <xdr:spPr>
        <a:xfrm>
          <a:off x="2336800" y="14376057"/>
          <a:ext cx="889000" cy="3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53770</xdr:rowOff>
    </xdr:from>
    <xdr:to>
      <xdr:col>15</xdr:col>
      <xdr:colOff>133350</xdr:colOff>
      <xdr:row>85</xdr:row>
      <xdr:rowOff>155370</xdr:rowOff>
    </xdr:to>
    <xdr:sp macro="" textlink="">
      <xdr:nvSpPr>
        <xdr:cNvPr id="202" name="フローチャート: 判断 201"/>
        <xdr:cNvSpPr/>
      </xdr:nvSpPr>
      <xdr:spPr>
        <a:xfrm>
          <a:off x="3175000" y="146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140147</xdr:rowOff>
    </xdr:from>
    <xdr:ext cx="762000" cy="259045"/>
    <xdr:sp macro="" textlink="">
      <xdr:nvSpPr>
        <xdr:cNvPr id="203" name="テキスト ボックス 202"/>
        <xdr:cNvSpPr txBox="1"/>
      </xdr:nvSpPr>
      <xdr:spPr>
        <a:xfrm>
          <a:off x="2844800" y="147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133384</xdr:rowOff>
    </xdr:from>
    <xdr:to>
      <xdr:col>11</xdr:col>
      <xdr:colOff>31750</xdr:colOff>
      <xdr:row>83</xdr:row>
      <xdr:rowOff>145707</xdr:rowOff>
    </xdr:to>
    <xdr:cxnSp macro="">
      <xdr:nvCxnSpPr>
        <xdr:cNvPr id="204" name="直線コネクタ 203"/>
        <xdr:cNvCxnSpPr/>
      </xdr:nvCxnSpPr>
      <xdr:spPr>
        <a:xfrm>
          <a:off x="1447800" y="14363734"/>
          <a:ext cx="8890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142757</xdr:rowOff>
    </xdr:from>
    <xdr:ext cx="762000" cy="259045"/>
    <xdr:sp macro="" textlink="">
      <xdr:nvSpPr>
        <xdr:cNvPr id="208" name="テキスト ボックス 207"/>
        <xdr:cNvSpPr txBox="1"/>
      </xdr:nvSpPr>
      <xdr:spPr>
        <a:xfrm>
          <a:off x="1066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34714</xdr:rowOff>
    </xdr:from>
    <xdr:to>
      <xdr:col>23</xdr:col>
      <xdr:colOff>184150</xdr:colOff>
      <xdr:row>84</xdr:row>
      <xdr:rowOff>136314</xdr:rowOff>
    </xdr:to>
    <xdr:sp macro="" textlink="">
      <xdr:nvSpPr>
        <xdr:cNvPr id="214" name="楕円 213"/>
        <xdr:cNvSpPr/>
      </xdr:nvSpPr>
      <xdr:spPr>
        <a:xfrm>
          <a:off x="4902200" y="1443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51241</xdr:rowOff>
    </xdr:from>
    <xdr:ext cx="762000" cy="259045"/>
    <xdr:sp macro="" textlink="">
      <xdr:nvSpPr>
        <xdr:cNvPr id="215" name="人件費・物件費等の状況該当値テキスト"/>
        <xdr:cNvSpPr txBox="1"/>
      </xdr:nvSpPr>
      <xdr:spPr>
        <a:xfrm>
          <a:off x="5041900" y="1428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2639</xdr:rowOff>
    </xdr:from>
    <xdr:to>
      <xdr:col>19</xdr:col>
      <xdr:colOff>184150</xdr:colOff>
      <xdr:row>84</xdr:row>
      <xdr:rowOff>104239</xdr:rowOff>
    </xdr:to>
    <xdr:sp macro="" textlink="">
      <xdr:nvSpPr>
        <xdr:cNvPr id="216" name="楕円 215"/>
        <xdr:cNvSpPr/>
      </xdr:nvSpPr>
      <xdr:spPr>
        <a:xfrm>
          <a:off x="4064000" y="14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114416</xdr:rowOff>
    </xdr:from>
    <xdr:ext cx="736600" cy="259045"/>
    <xdr:sp macro="" textlink="">
      <xdr:nvSpPr>
        <xdr:cNvPr id="217" name="テキスト ボックス 216"/>
        <xdr:cNvSpPr txBox="1"/>
      </xdr:nvSpPr>
      <xdr:spPr>
        <a:xfrm>
          <a:off x="3733800" y="1417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132862</xdr:rowOff>
    </xdr:from>
    <xdr:to>
      <xdr:col>15</xdr:col>
      <xdr:colOff>133350</xdr:colOff>
      <xdr:row>84</xdr:row>
      <xdr:rowOff>63012</xdr:rowOff>
    </xdr:to>
    <xdr:sp macro="" textlink="">
      <xdr:nvSpPr>
        <xdr:cNvPr id="218" name="楕円 217"/>
        <xdr:cNvSpPr/>
      </xdr:nvSpPr>
      <xdr:spPr>
        <a:xfrm>
          <a:off x="3175000" y="143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73189</xdr:rowOff>
    </xdr:from>
    <xdr:ext cx="762000" cy="259045"/>
    <xdr:sp macro="" textlink="">
      <xdr:nvSpPr>
        <xdr:cNvPr id="219" name="テキスト ボックス 218"/>
        <xdr:cNvSpPr txBox="1"/>
      </xdr:nvSpPr>
      <xdr:spPr>
        <a:xfrm>
          <a:off x="2844800" y="1413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94907</xdr:rowOff>
    </xdr:from>
    <xdr:to>
      <xdr:col>11</xdr:col>
      <xdr:colOff>82550</xdr:colOff>
      <xdr:row>84</xdr:row>
      <xdr:rowOff>25057</xdr:rowOff>
    </xdr:to>
    <xdr:sp macro="" textlink="">
      <xdr:nvSpPr>
        <xdr:cNvPr id="220" name="楕円 219"/>
        <xdr:cNvSpPr/>
      </xdr:nvSpPr>
      <xdr:spPr>
        <a:xfrm>
          <a:off x="2286000" y="143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35234</xdr:rowOff>
    </xdr:from>
    <xdr:ext cx="762000" cy="259045"/>
    <xdr:sp macro="" textlink="">
      <xdr:nvSpPr>
        <xdr:cNvPr id="221" name="テキスト ボックス 220"/>
        <xdr:cNvSpPr txBox="1"/>
      </xdr:nvSpPr>
      <xdr:spPr>
        <a:xfrm>
          <a:off x="1955800" y="1409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82584</xdr:rowOff>
    </xdr:from>
    <xdr:to>
      <xdr:col>7</xdr:col>
      <xdr:colOff>31750</xdr:colOff>
      <xdr:row>84</xdr:row>
      <xdr:rowOff>12734</xdr:rowOff>
    </xdr:to>
    <xdr:sp macro="" textlink="">
      <xdr:nvSpPr>
        <xdr:cNvPr id="222" name="楕円 221"/>
        <xdr:cNvSpPr/>
      </xdr:nvSpPr>
      <xdr:spPr>
        <a:xfrm>
          <a:off x="1397000" y="143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22911</xdr:rowOff>
    </xdr:from>
    <xdr:ext cx="762000" cy="259045"/>
    <xdr:sp macro="" textlink="">
      <xdr:nvSpPr>
        <xdr:cNvPr id="223" name="テキスト ボックス 222"/>
        <xdr:cNvSpPr txBox="1"/>
      </xdr:nvSpPr>
      <xdr:spPr>
        <a:xfrm>
          <a:off x="1066800" y="1408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年度は人員構成の変化や給与制度の総合的見直しに伴う現給保障措置などにより</a:t>
          </a:r>
          <a:r>
            <a:rPr kumimoji="0" lang="en-US" altLang="ja-JP" sz="1100" b="0" i="0" u="none" strike="noStrike" kern="0" cap="none" spc="0" normalizeH="0" baseline="0" noProof="0">
              <a:ln>
                <a:noFill/>
              </a:ln>
              <a:solidFill>
                <a:prstClr val="black"/>
              </a:solidFill>
              <a:effectLst/>
              <a:uLnTx/>
              <a:uFillTx/>
              <a:latin typeface="+mn-lt"/>
              <a:ea typeface="+mn-ea"/>
              <a:cs typeface="+mn-cs"/>
            </a:rPr>
            <a:t>1.1</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ポイント上昇した</a:t>
          </a:r>
          <a:r>
            <a:rPr kumimoji="0" lang="en-US" altLang="ja-JP" sz="1100" b="0" i="0" u="none" strike="noStrike" kern="0" cap="none" spc="0" normalizeH="0" baseline="0" noProof="0">
              <a:ln>
                <a:noFill/>
              </a:ln>
              <a:solidFill>
                <a:prstClr val="black"/>
              </a:solidFill>
              <a:effectLst/>
              <a:uLnTx/>
              <a:uFillTx/>
              <a:latin typeface="+mn-lt"/>
              <a:ea typeface="+mn-ea"/>
              <a:cs typeface="+mn-cs"/>
            </a:rPr>
            <a:t>99.5</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ポイントであった。</a:t>
          </a:r>
          <a:r>
            <a:rPr kumimoji="0" lang="ja-JP" altLang="en-US" sz="1100" b="0" i="0" u="none" strike="noStrike" kern="0" cap="none" spc="0" normalizeH="0" baseline="0" noProof="0">
              <a:ln>
                <a:noFill/>
              </a:ln>
              <a:solidFill>
                <a:prstClr val="black"/>
              </a:solidFill>
              <a:effectLst/>
              <a:uLnTx/>
              <a:uFillTx/>
              <a:latin typeface="+mn-lt"/>
              <a:ea typeface="+mn-ea"/>
              <a:cs typeface="+mn-cs"/>
            </a:rPr>
            <a:t>前</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ja-JP" sz="1100" b="0" i="0" u="none" strike="noStrike" kern="0" cap="none" spc="0" normalizeH="0" baseline="0" noProof="0">
              <a:ln>
                <a:noFill/>
              </a:ln>
              <a:solidFill>
                <a:prstClr val="black"/>
              </a:solidFill>
              <a:effectLst/>
              <a:uLnTx/>
              <a:uFillTx/>
              <a:latin typeface="+mn-lt"/>
              <a:ea typeface="+mn-ea"/>
              <a:cs typeface="+mn-cs"/>
            </a:rPr>
            <a:t>年</a:t>
          </a:r>
          <a:r>
            <a:rPr kumimoji="0" lang="ja-JP" altLang="en-US" sz="1100" b="0" i="0" u="none" strike="noStrike" kern="0" cap="none" spc="0" normalizeH="0" baseline="0" noProof="0">
              <a:ln>
                <a:noFill/>
              </a:ln>
              <a:solidFill>
                <a:prstClr val="black"/>
              </a:solidFill>
              <a:effectLst/>
              <a:uLnTx/>
              <a:uFillTx/>
              <a:latin typeface="+mn-lt"/>
              <a:ea typeface="+mn-ea"/>
              <a:cs typeface="+mn-cs"/>
            </a:rPr>
            <a:t>度</a:t>
          </a:r>
          <a:r>
            <a:rPr kumimoji="0" lang="ja-JP" altLang="ja-JP" sz="1100" b="0" i="0" u="none" strike="noStrike" kern="0" cap="none" spc="0" normalizeH="0" baseline="0" noProof="0">
              <a:ln>
                <a:noFill/>
              </a:ln>
              <a:solidFill>
                <a:prstClr val="black"/>
              </a:solidFill>
              <a:effectLst/>
              <a:uLnTx/>
              <a:uFillTx/>
              <a:latin typeface="+mn-lt"/>
              <a:ea typeface="+mn-ea"/>
              <a:cs typeface="+mn-cs"/>
            </a:rPr>
            <a:t>より</a:t>
          </a:r>
          <a:r>
            <a:rPr kumimoji="0" lang="en-US" altLang="ja-JP" sz="1100" b="0" i="0" u="none" strike="noStrike" kern="0" cap="none" spc="0" normalizeH="0" baseline="0" noProof="0">
              <a:ln>
                <a:noFill/>
              </a:ln>
              <a:solidFill>
                <a:prstClr val="black"/>
              </a:solidFill>
              <a:effectLst/>
              <a:uLnTx/>
              <a:uFillTx/>
              <a:latin typeface="+mn-lt"/>
              <a:ea typeface="+mn-ea"/>
              <a:cs typeface="+mn-cs"/>
            </a:rPr>
            <a:t>2.2</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ポイント上昇しているが、これは</a:t>
          </a:r>
          <a:r>
            <a:rPr kumimoji="0" lang="en-US" altLang="ja-JP" sz="1100" b="0" i="0" u="none" strike="noStrike" kern="0" cap="none" spc="0" normalizeH="0" baseline="0" noProof="0">
              <a:ln>
                <a:noFill/>
              </a:ln>
              <a:solidFill>
                <a:prstClr val="black"/>
              </a:solidFill>
              <a:effectLst/>
              <a:uLnTx/>
              <a:uFillTx/>
              <a:latin typeface="+mn-lt"/>
              <a:ea typeface="+mn-ea"/>
              <a:cs typeface="+mn-cs"/>
            </a:rPr>
            <a:t>35</a:t>
          </a:r>
          <a:r>
            <a:rPr kumimoji="0" lang="ja-JP" altLang="ja-JP" sz="1100" b="0" i="0" u="none" strike="noStrike" kern="0" cap="none" spc="0" normalizeH="0" baseline="0" noProof="0">
              <a:ln>
                <a:noFill/>
              </a:ln>
              <a:solidFill>
                <a:prstClr val="black"/>
              </a:solidFill>
              <a:effectLst/>
              <a:uLnTx/>
              <a:uFillTx/>
              <a:latin typeface="+mn-lt"/>
              <a:ea typeface="+mn-ea"/>
              <a:cs typeface="+mn-cs"/>
            </a:rPr>
            <a:t>年以上の職員平均給料が国と比べて高く、水準となる国の人数が経験年数区分において最も多いことが、上昇の主な要因である。</a:t>
          </a:r>
          <a:endParaRPr kumimoji="0" lang="ja-JP" altLang="ja-JP" sz="11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※H29</a:t>
          </a:r>
          <a:r>
            <a:rPr kumimoji="1" lang="ja-JP" altLang="ja-JP" sz="1100" b="0" i="0" u="none" strike="noStrike" kern="0" cap="none" spc="0" normalizeH="0" baseline="0" noProof="0">
              <a:ln>
                <a:noFill/>
              </a:ln>
              <a:solidFill>
                <a:prstClr val="black"/>
              </a:solidFill>
              <a:effectLst/>
              <a:uLnTx/>
              <a:uFillTx/>
              <a:latin typeface="+mn-lt"/>
              <a:ea typeface="+mn-ea"/>
              <a:cs typeface="+mn-cs"/>
            </a:rPr>
            <a:t>の指数については、前年度数値を引用している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9" name="直線コネクタ 258"/>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88</xdr:row>
      <xdr:rowOff>0</xdr:rowOff>
    </xdr:to>
    <xdr:cxnSp macro="">
      <xdr:nvCxnSpPr>
        <xdr:cNvPr id="262" name="直線コネクタ 261"/>
        <xdr:cNvCxnSpPr/>
      </xdr:nvCxnSpPr>
      <xdr:spPr>
        <a:xfrm>
          <a:off x="15290800" y="14834809"/>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90109</xdr:rowOff>
    </xdr:to>
    <xdr:cxnSp macro="">
      <xdr:nvCxnSpPr>
        <xdr:cNvPr id="265" name="直線コネクタ 264"/>
        <xdr:cNvCxnSpPr/>
      </xdr:nvCxnSpPr>
      <xdr:spPr>
        <a:xfrm>
          <a:off x="14401800" y="147084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6" name="フローチャート: 判断 265"/>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7" name="テキスト ボックス 266"/>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9677</xdr:rowOff>
    </xdr:to>
    <xdr:cxnSp macro="">
      <xdr:nvCxnSpPr>
        <xdr:cNvPr id="268" name="直線コネクタ 267"/>
        <xdr:cNvCxnSpPr/>
      </xdr:nvCxnSpPr>
      <xdr:spPr>
        <a:xfrm flipV="1">
          <a:off x="13512800" y="147084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0" name="テキスト ボックス 269"/>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0" name="楕円 279"/>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1" name="テキスト ボックス 28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2" name="楕円 281"/>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3" name="テキスト ボックス 282"/>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4" name="楕円 283"/>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5" name="テキスト ボックス 284"/>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130327</xdr:rowOff>
    </xdr:from>
    <xdr:to>
      <xdr:col>64</xdr:col>
      <xdr:colOff>152400</xdr:colOff>
      <xdr:row>86</xdr:row>
      <xdr:rowOff>60477</xdr:rowOff>
    </xdr:to>
    <xdr:sp macro="" textlink="">
      <xdr:nvSpPr>
        <xdr:cNvPr id="286" name="楕円 285"/>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70654</xdr:rowOff>
    </xdr:from>
    <xdr:ext cx="762000" cy="259045"/>
    <xdr:sp macro="" textlink="">
      <xdr:nvSpPr>
        <xdr:cNvPr id="287" name="テキスト ボックス 286"/>
        <xdr:cNvSpPr txBox="1"/>
      </xdr:nvSpPr>
      <xdr:spPr>
        <a:xfrm>
          <a:off x="13131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人口千人当たり職員数は</a:t>
          </a:r>
          <a:r>
            <a:rPr kumimoji="1" lang="en-US" altLang="ja-JP" sz="1100" b="0" i="0" u="none" strike="noStrike" kern="0" cap="none" spc="0" normalizeH="0" baseline="0" noProof="0">
              <a:ln>
                <a:noFill/>
              </a:ln>
              <a:solidFill>
                <a:prstClr val="black"/>
              </a:solidFill>
              <a:effectLst/>
              <a:uLnTx/>
              <a:uFillTx/>
              <a:latin typeface="+mn-lt"/>
              <a:ea typeface="+mn-ea"/>
              <a:cs typeface="+mn-cs"/>
            </a:rPr>
            <a:t>4.72</a:t>
          </a:r>
          <a:r>
            <a:rPr kumimoji="1" lang="ja-JP" altLang="ja-JP" sz="1100" b="0" i="0" u="none" strike="noStrike" kern="0" cap="none" spc="0" normalizeH="0" baseline="0" noProof="0">
              <a:ln>
                <a:noFill/>
              </a:ln>
              <a:solidFill>
                <a:prstClr val="black"/>
              </a:solidFill>
              <a:effectLst/>
              <a:uLnTx/>
              <a:uFillTx/>
              <a:latin typeface="+mn-lt"/>
              <a:ea typeface="+mn-ea"/>
              <a:cs typeface="+mn-cs"/>
            </a:rPr>
            <a:t>人で、</a:t>
          </a:r>
          <a:r>
            <a:rPr kumimoji="1" lang="ja-JP" altLang="en-US" sz="1100" b="0" i="0" u="none" strike="noStrike" kern="0" cap="none" spc="0" normalizeH="0" baseline="0" noProof="0">
              <a:ln>
                <a:noFill/>
              </a:ln>
              <a:solidFill>
                <a:prstClr val="black"/>
              </a:solidFill>
              <a:effectLst/>
              <a:uLnTx/>
              <a:uFillTx/>
              <a:latin typeface="+mn-lt"/>
              <a:ea typeface="+mn-ea"/>
              <a:cs typeface="+mn-cs"/>
            </a:rPr>
            <a:t>前年</a:t>
          </a:r>
          <a:r>
            <a:rPr kumimoji="1" lang="ja-JP" altLang="ja-JP" sz="1100" b="0" i="0" u="none" strike="noStrike" kern="0" cap="none" spc="0" normalizeH="0" baseline="0" noProof="0">
              <a:ln>
                <a:noFill/>
              </a:ln>
              <a:solidFill>
                <a:prstClr val="black"/>
              </a:solidFill>
              <a:effectLst/>
              <a:uLnTx/>
              <a:uFillTx/>
              <a:latin typeface="+mn-lt"/>
              <a:ea typeface="+mn-ea"/>
              <a:cs typeface="+mn-cs"/>
            </a:rPr>
            <a:t>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0.01</a:t>
          </a:r>
          <a:r>
            <a:rPr kumimoji="1" lang="ja-JP" altLang="ja-JP" sz="1100" b="0" i="0" u="none" strike="noStrike" kern="0" cap="none" spc="0" normalizeH="0" baseline="0" noProof="0">
              <a:ln>
                <a:noFill/>
              </a:ln>
              <a:solidFill>
                <a:prstClr val="black"/>
              </a:solidFill>
              <a:effectLst/>
              <a:uLnTx/>
              <a:uFillTx/>
              <a:latin typeface="+mn-lt"/>
              <a:ea typeface="+mn-ea"/>
              <a:cs typeface="+mn-cs"/>
            </a:rPr>
            <a:t>人増加した。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22</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年度まで</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回の定員管理計画を通じ、平成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22</a:t>
          </a:r>
          <a:r>
            <a:rPr kumimoji="1" lang="ja-JP" altLang="ja-JP" sz="1100" b="0" i="0" u="none" strike="noStrike" kern="0" cap="none" spc="0" normalizeH="0" baseline="0" noProof="0">
              <a:ln>
                <a:noFill/>
              </a:ln>
              <a:solidFill>
                <a:prstClr val="black"/>
              </a:solidFill>
              <a:effectLst/>
              <a:uLnTx/>
              <a:uFillTx/>
              <a:latin typeface="+mn-lt"/>
              <a:ea typeface="+mn-ea"/>
              <a:cs typeface="+mn-cs"/>
            </a:rPr>
            <a:t>年</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月からの東京消防庁への消防事務委託化もあり</a:t>
          </a:r>
          <a:r>
            <a:rPr kumimoji="0" lang="ja-JP" altLang="ja-JP" sz="1100" b="0" i="0" u="none" strike="noStrike" kern="0" cap="none" spc="0" normalizeH="0" baseline="0" noProof="0">
              <a:ln>
                <a:noFill/>
              </a:ln>
              <a:solidFill>
                <a:prstClr val="black"/>
              </a:solidFill>
              <a:effectLst/>
              <a:uLnTx/>
              <a:uFillTx/>
              <a:latin typeface="+mn-lt"/>
              <a:ea typeface="+mn-ea"/>
              <a:cs typeface="+mn-cs"/>
            </a:rPr>
            <a:t>職員数は大きく減少した。</a:t>
          </a: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年度までの第</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期定員管理計画に基づく定員管理に努めた結果、減少傾向を辿った。平成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年度の職員数は、欠員補充等の理由から</a:t>
          </a:r>
          <a:r>
            <a:rPr kumimoji="1" lang="ja-JP" altLang="en-US" sz="1100" b="0" i="0" u="none" strike="noStrike" kern="0" cap="none" spc="0" normalizeH="0" baseline="0" noProof="0">
              <a:ln>
                <a:noFill/>
              </a:ln>
              <a:solidFill>
                <a:prstClr val="black"/>
              </a:solidFill>
              <a:effectLst/>
              <a:uLnTx/>
              <a:uFillTx/>
              <a:latin typeface="+mn-lt"/>
              <a:ea typeface="+mn-ea"/>
              <a:cs typeface="+mn-cs"/>
            </a:rPr>
            <a:t>前年度</a:t>
          </a:r>
          <a:r>
            <a:rPr kumimoji="1" lang="ja-JP" altLang="ja-JP" sz="1100" b="0" i="0" u="none" strike="noStrike" kern="0" cap="none" spc="0" normalizeH="0" baseline="0" noProof="0">
              <a:ln>
                <a:noFill/>
              </a:ln>
              <a:solidFill>
                <a:prstClr val="black"/>
              </a:solidFill>
              <a:effectLst/>
              <a:uLnTx/>
              <a:uFillTx/>
              <a:latin typeface="+mn-lt"/>
              <a:ea typeface="+mn-ea"/>
              <a:cs typeface="+mn-cs"/>
            </a:rPr>
            <a:t>より</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人増加した。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a:t>
          </a:r>
          <a:r>
            <a:rPr kumimoji="0" lang="ja-JP" altLang="ja-JP" sz="1100" b="0" i="0" u="none" strike="noStrike" kern="0" cap="none" spc="0" normalizeH="0" baseline="0" noProof="0">
              <a:ln>
                <a:noFill/>
              </a:ln>
              <a:solidFill>
                <a:prstClr val="black"/>
              </a:solidFill>
              <a:effectLst/>
              <a:uLnTx/>
              <a:uFillTx/>
              <a:latin typeface="+mn-lt"/>
              <a:ea typeface="+mn-ea"/>
              <a:cs typeface="+mn-cs"/>
            </a:rPr>
            <a:t>行政サービスの内容と業務量に応じた適正な職員配置と計画的な定員管理により、効率的で効果的な行財政運営の推進に資する。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77153</xdr:rowOff>
    </xdr:from>
    <xdr:to>
      <xdr:col>81</xdr:col>
      <xdr:colOff>44450</xdr:colOff>
      <xdr:row>61</xdr:row>
      <xdr:rowOff>79163</xdr:rowOff>
    </xdr:to>
    <xdr:cxnSp macro="">
      <xdr:nvCxnSpPr>
        <xdr:cNvPr id="322" name="直線コネクタ 321"/>
        <xdr:cNvCxnSpPr/>
      </xdr:nvCxnSpPr>
      <xdr:spPr>
        <a:xfrm>
          <a:off x="16179800" y="10535603"/>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71120</xdr:rowOff>
    </xdr:from>
    <xdr:to>
      <xdr:col>77</xdr:col>
      <xdr:colOff>44450</xdr:colOff>
      <xdr:row>61</xdr:row>
      <xdr:rowOff>77153</xdr:rowOff>
    </xdr:to>
    <xdr:cxnSp macro="">
      <xdr:nvCxnSpPr>
        <xdr:cNvPr id="325" name="直線コネクタ 324"/>
        <xdr:cNvCxnSpPr/>
      </xdr:nvCxnSpPr>
      <xdr:spPr>
        <a:xfrm>
          <a:off x="15290800" y="105295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79163</xdr:rowOff>
    </xdr:to>
    <xdr:cxnSp macro="">
      <xdr:nvCxnSpPr>
        <xdr:cNvPr id="328" name="直線コネクタ 327"/>
        <xdr:cNvCxnSpPr/>
      </xdr:nvCxnSpPr>
      <xdr:spPr>
        <a:xfrm flipV="1">
          <a:off x="14401800" y="105295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31327</xdr:rowOff>
    </xdr:from>
    <xdr:to>
      <xdr:col>73</xdr:col>
      <xdr:colOff>44450</xdr:colOff>
      <xdr:row>63</xdr:row>
      <xdr:rowOff>132927</xdr:rowOff>
    </xdr:to>
    <xdr:sp macro="" textlink="">
      <xdr:nvSpPr>
        <xdr:cNvPr id="329" name="フローチャート: 判断 328"/>
        <xdr:cNvSpPr/>
      </xdr:nvSpPr>
      <xdr:spPr>
        <a:xfrm>
          <a:off x="15240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117704</xdr:rowOff>
    </xdr:from>
    <xdr:ext cx="762000" cy="259045"/>
    <xdr:sp macro="" textlink="">
      <xdr:nvSpPr>
        <xdr:cNvPr id="330" name="テキスト ボックス 329"/>
        <xdr:cNvSpPr txBox="1"/>
      </xdr:nvSpPr>
      <xdr:spPr>
        <a:xfrm>
          <a:off x="14909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79163</xdr:rowOff>
    </xdr:from>
    <xdr:to>
      <xdr:col>68</xdr:col>
      <xdr:colOff>152400</xdr:colOff>
      <xdr:row>61</xdr:row>
      <xdr:rowOff>83185</xdr:rowOff>
    </xdr:to>
    <xdr:cxnSp macro="">
      <xdr:nvCxnSpPr>
        <xdr:cNvPr id="331" name="直線コネクタ 330"/>
        <xdr:cNvCxnSpPr/>
      </xdr:nvCxnSpPr>
      <xdr:spPr>
        <a:xfrm flipV="1">
          <a:off x="13512800" y="1053761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28363</xdr:rowOff>
    </xdr:from>
    <xdr:to>
      <xdr:col>81</xdr:col>
      <xdr:colOff>95250</xdr:colOff>
      <xdr:row>61</xdr:row>
      <xdr:rowOff>129963</xdr:rowOff>
    </xdr:to>
    <xdr:sp macro="" textlink="">
      <xdr:nvSpPr>
        <xdr:cNvPr id="341" name="楕円 340"/>
        <xdr:cNvSpPr/>
      </xdr:nvSpPr>
      <xdr:spPr>
        <a:xfrm>
          <a:off x="16967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44890</xdr:rowOff>
    </xdr:from>
    <xdr:ext cx="762000" cy="259045"/>
    <xdr:sp macro="" textlink="">
      <xdr:nvSpPr>
        <xdr:cNvPr id="342" name="定員管理の状況該当値テキスト"/>
        <xdr:cNvSpPr txBox="1"/>
      </xdr:nvSpPr>
      <xdr:spPr>
        <a:xfrm>
          <a:off x="17106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26353</xdr:rowOff>
    </xdr:from>
    <xdr:to>
      <xdr:col>77</xdr:col>
      <xdr:colOff>95250</xdr:colOff>
      <xdr:row>61</xdr:row>
      <xdr:rowOff>127953</xdr:rowOff>
    </xdr:to>
    <xdr:sp macro="" textlink="">
      <xdr:nvSpPr>
        <xdr:cNvPr id="343" name="楕円 342"/>
        <xdr:cNvSpPr/>
      </xdr:nvSpPr>
      <xdr:spPr>
        <a:xfrm>
          <a:off x="16129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138130</xdr:rowOff>
    </xdr:from>
    <xdr:ext cx="736600" cy="259045"/>
    <xdr:sp macro="" textlink="">
      <xdr:nvSpPr>
        <xdr:cNvPr id="344" name="テキスト ボックス 343"/>
        <xdr:cNvSpPr txBox="1"/>
      </xdr:nvSpPr>
      <xdr:spPr>
        <a:xfrm>
          <a:off x="15798800" y="1025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20320</xdr:rowOff>
    </xdr:from>
    <xdr:to>
      <xdr:col>73</xdr:col>
      <xdr:colOff>44450</xdr:colOff>
      <xdr:row>61</xdr:row>
      <xdr:rowOff>121920</xdr:rowOff>
    </xdr:to>
    <xdr:sp macro="" textlink="">
      <xdr:nvSpPr>
        <xdr:cNvPr id="345" name="楕円 344"/>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132097</xdr:rowOff>
    </xdr:from>
    <xdr:ext cx="762000" cy="259045"/>
    <xdr:sp macro="" textlink="">
      <xdr:nvSpPr>
        <xdr:cNvPr id="346" name="テキスト ボックス 345"/>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7" name="楕円 346"/>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48" name="テキスト ボックス 347"/>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32385</xdr:rowOff>
    </xdr:from>
    <xdr:to>
      <xdr:col>64</xdr:col>
      <xdr:colOff>152400</xdr:colOff>
      <xdr:row>61</xdr:row>
      <xdr:rowOff>133985</xdr:rowOff>
    </xdr:to>
    <xdr:sp macro="" textlink="">
      <xdr:nvSpPr>
        <xdr:cNvPr id="349" name="楕円 348"/>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144162</xdr:rowOff>
    </xdr:from>
    <xdr:ext cx="762000" cy="259045"/>
    <xdr:sp macro="" textlink="">
      <xdr:nvSpPr>
        <xdr:cNvPr id="350" name="テキスト ボックス 349"/>
        <xdr:cNvSpPr txBox="1"/>
      </xdr:nvSpPr>
      <xdr:spPr>
        <a:xfrm>
          <a:off x="13131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実質公債費比率は</a:t>
          </a:r>
          <a:r>
            <a:rPr kumimoji="1" lang="en-US" altLang="ja-JP" sz="1100" b="0" i="0" u="none" strike="noStrike" kern="0" cap="none" spc="0" normalizeH="0" baseline="0" noProof="0">
              <a:ln>
                <a:noFill/>
              </a:ln>
              <a:solidFill>
                <a:prstClr val="black"/>
              </a:solidFill>
              <a:effectLst/>
              <a:uLnTx/>
              <a:uFillTx/>
              <a:latin typeface="+mn-lt"/>
              <a:ea typeface="+mn-ea"/>
              <a:cs typeface="+mn-cs"/>
            </a:rPr>
            <a:t>0.7</a:t>
          </a:r>
          <a:r>
            <a:rPr kumimoji="1" lang="ja-JP" altLang="ja-JP" sz="1100" b="0" i="0" u="none" strike="noStrike" kern="0" cap="none" spc="0" normalizeH="0" baseline="0" noProof="0">
              <a:ln>
                <a:noFill/>
              </a:ln>
              <a:solidFill>
                <a:prstClr val="black"/>
              </a:solidFill>
              <a:effectLst/>
              <a:uLnTx/>
              <a:uFillTx/>
              <a:latin typeface="+mn-lt"/>
              <a:ea typeface="+mn-ea"/>
              <a:cs typeface="+mn-cs"/>
            </a:rPr>
            <a:t>％で、</a:t>
          </a:r>
          <a:r>
            <a:rPr kumimoji="1" lang="ja-JP" altLang="en-US" sz="1100" b="0" i="0" u="none" strike="noStrike" kern="0" cap="none" spc="0" normalizeH="0" baseline="0" noProof="0">
              <a:ln>
                <a:noFill/>
              </a:ln>
              <a:solidFill>
                <a:prstClr val="black"/>
              </a:solidFill>
              <a:effectLst/>
              <a:uLnTx/>
              <a:uFillTx/>
              <a:latin typeface="+mn-lt"/>
              <a:ea typeface="+mn-ea"/>
              <a:cs typeface="+mn-cs"/>
            </a:rPr>
            <a:t>前</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ポイント下降した。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年度と平成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年度を比較し、分母となる標準財政規模から基準財政需要額に算入された公債費を除いた値は、</a:t>
          </a:r>
          <a:r>
            <a:rPr kumimoji="0" lang="en-US" altLang="ja-JP" sz="1100" b="0" i="0" u="none" strike="noStrike" kern="0" cap="none" spc="0" normalizeH="0" baseline="0" noProof="0">
              <a:ln>
                <a:noFill/>
              </a:ln>
              <a:solidFill>
                <a:prstClr val="black"/>
              </a:solidFill>
              <a:effectLst/>
              <a:uLnTx/>
              <a:uFillTx/>
              <a:latin typeface="+mn-lt"/>
              <a:ea typeface="+mn-ea"/>
              <a:cs typeface="+mn-cs"/>
            </a:rPr>
            <a:t>986,910</a:t>
          </a:r>
          <a:r>
            <a:rPr kumimoji="0" lang="ja-JP" altLang="en-US" sz="1100" b="0" i="0" u="none" strike="noStrike" kern="0" cap="none" spc="0" normalizeH="0" baseline="0" noProof="0">
              <a:ln>
                <a:noFill/>
              </a:ln>
              <a:solidFill>
                <a:prstClr val="black"/>
              </a:solidFill>
              <a:effectLst/>
              <a:uLnTx/>
              <a:uFillTx/>
              <a:latin typeface="+mn-lt"/>
              <a:ea typeface="+mn-ea"/>
              <a:cs typeface="+mn-cs"/>
            </a:rPr>
            <a:t>千円</a:t>
          </a:r>
          <a:r>
            <a:rPr kumimoji="0" lang="ja-JP" altLang="ja-JP" sz="1100" b="0" i="0" u="none" strike="noStrike" kern="0" cap="none" spc="0" normalizeH="0" baseline="0" noProof="0">
              <a:ln>
                <a:noFill/>
              </a:ln>
              <a:solidFill>
                <a:prstClr val="black"/>
              </a:solidFill>
              <a:effectLst/>
              <a:uLnTx/>
              <a:uFillTx/>
              <a:latin typeface="+mn-lt"/>
              <a:ea typeface="+mn-ea"/>
              <a:cs typeface="+mn-cs"/>
            </a:rPr>
            <a:t>増加</a:t>
          </a:r>
          <a:r>
            <a:rPr kumimoji="0" lang="ja-JP" altLang="en-US" sz="1100" b="0" i="0" u="none" strike="noStrike" kern="0" cap="none" spc="0" normalizeH="0" baseline="0" noProof="0">
              <a:ln>
                <a:noFill/>
              </a:ln>
              <a:solidFill>
                <a:prstClr val="black"/>
              </a:solidFill>
              <a:effectLst/>
              <a:uLnTx/>
              <a:uFillTx/>
              <a:latin typeface="+mn-lt"/>
              <a:ea typeface="+mn-ea"/>
              <a:cs typeface="+mn-cs"/>
            </a:rPr>
            <a:t>し</a:t>
          </a:r>
          <a:r>
            <a:rPr kumimoji="0" lang="ja-JP" altLang="ja-JP" sz="1100" b="0" i="0" u="none" strike="noStrike" kern="0" cap="none" spc="0" normalizeH="0" baseline="0" noProof="0">
              <a:ln>
                <a:noFill/>
              </a:ln>
              <a:solidFill>
                <a:prstClr val="black"/>
              </a:solidFill>
              <a:effectLst/>
              <a:uLnTx/>
              <a:uFillTx/>
              <a:latin typeface="+mn-lt"/>
              <a:ea typeface="+mn-ea"/>
              <a:cs typeface="+mn-cs"/>
            </a:rPr>
            <a:t>、一般会計の地方債元利償還金に、公営企業会計の地方債償還に対する一般会計からの繰出金や、加入する一部事務組合への負担金のうち公債費償還に充てたと認められる額、債務負担行為に基づく支出のうち公債費に近い性質のものなどを加えたものの総額</a:t>
          </a:r>
          <a:r>
            <a:rPr kumimoji="0" lang="ja-JP" altLang="en-US" sz="1100" b="0" i="0" u="none" strike="noStrike" kern="0" cap="none" spc="0" normalizeH="0" baseline="0" noProof="0">
              <a:ln>
                <a:noFill/>
              </a:ln>
              <a:solidFill>
                <a:prstClr val="black"/>
              </a:solidFill>
              <a:effectLst/>
              <a:uLnTx/>
              <a:uFillTx/>
              <a:latin typeface="+mn-lt"/>
              <a:ea typeface="+mn-ea"/>
              <a:cs typeface="+mn-cs"/>
            </a:rPr>
            <a:t>である</a:t>
          </a:r>
          <a:r>
            <a:rPr kumimoji="0" lang="ja-JP" altLang="ja-JP" sz="1100" b="0" i="0" u="none" strike="noStrike" kern="0" cap="none" spc="0" normalizeH="0" baseline="0" noProof="0">
              <a:ln>
                <a:noFill/>
              </a:ln>
              <a:solidFill>
                <a:prstClr val="black"/>
              </a:solidFill>
              <a:effectLst/>
              <a:uLnTx/>
              <a:uFillTx/>
              <a:latin typeface="+mn-lt"/>
              <a:ea typeface="+mn-ea"/>
              <a:cs typeface="+mn-cs"/>
            </a:rPr>
            <a:t>分子は、</a:t>
          </a:r>
          <a:r>
            <a:rPr kumimoji="0" lang="en-US" altLang="ja-JP" sz="1100" b="0" i="0" u="none" strike="noStrike" kern="0" cap="none" spc="0" normalizeH="0" baseline="0" noProof="0">
              <a:ln>
                <a:noFill/>
              </a:ln>
              <a:solidFill>
                <a:prstClr val="black"/>
              </a:solidFill>
              <a:effectLst/>
              <a:uLnTx/>
              <a:uFillTx/>
              <a:latin typeface="+mn-lt"/>
              <a:ea typeface="+mn-ea"/>
              <a:cs typeface="+mn-cs"/>
            </a:rPr>
            <a:t>159,805</a:t>
          </a:r>
          <a:r>
            <a:rPr kumimoji="0" lang="ja-JP" altLang="en-US" sz="1100" b="0" i="0" u="none" strike="noStrike" kern="0" cap="none" spc="0" normalizeH="0" baseline="0" noProof="0">
              <a:ln>
                <a:noFill/>
              </a:ln>
              <a:solidFill>
                <a:prstClr val="black"/>
              </a:solidFill>
              <a:effectLst/>
              <a:uLnTx/>
              <a:uFillTx/>
              <a:latin typeface="+mn-lt"/>
              <a:ea typeface="+mn-ea"/>
              <a:cs typeface="+mn-cs"/>
            </a:rPr>
            <a:t>千円</a:t>
          </a:r>
          <a:r>
            <a:rPr kumimoji="0" lang="ja-JP" altLang="ja-JP" sz="1100" b="0" i="0" u="none" strike="noStrike" kern="0" cap="none" spc="0" normalizeH="0" baseline="0" noProof="0">
              <a:ln>
                <a:noFill/>
              </a:ln>
              <a:solidFill>
                <a:prstClr val="black"/>
              </a:solidFill>
              <a:effectLst/>
              <a:uLnTx/>
              <a:uFillTx/>
              <a:latin typeface="+mn-lt"/>
              <a:ea typeface="+mn-ea"/>
              <a:cs typeface="+mn-cs"/>
            </a:rPr>
            <a:t>の減少となり、単年度比率の比較では、約</a:t>
          </a:r>
          <a:r>
            <a:rPr kumimoji="0" lang="en-US" altLang="ja-JP" sz="1100" b="1" i="0" u="none" strike="noStrike" kern="0" cap="none" spc="0" normalizeH="0" baseline="0" noProof="0">
              <a:ln>
                <a:noFill/>
              </a:ln>
              <a:solidFill>
                <a:prstClr val="black"/>
              </a:solidFill>
              <a:effectLst/>
              <a:uLnTx/>
              <a:uFillTx/>
              <a:latin typeface="+mn-lt"/>
              <a:ea typeface="+mn-ea"/>
              <a:cs typeface="+mn-cs"/>
            </a:rPr>
            <a:t>0.846</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ポイント改善しており、３カ年平均において</a:t>
          </a:r>
          <a:r>
            <a:rPr kumimoji="0" lang="en-US" altLang="ja-JP" sz="1100" b="0" i="0" u="none" strike="noStrike" kern="0" cap="none" spc="0" normalizeH="0" baseline="0" noProof="0">
              <a:ln>
                <a:noFill/>
              </a:ln>
              <a:solidFill>
                <a:prstClr val="black"/>
              </a:solidFill>
              <a:effectLst/>
              <a:uLnTx/>
              <a:uFillTx/>
              <a:latin typeface="+mn-lt"/>
              <a:ea typeface="+mn-ea"/>
              <a:cs typeface="+mn-cs"/>
            </a:rPr>
            <a:t>0.3</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ポイント改善する結果と</a:t>
          </a:r>
          <a:r>
            <a:rPr kumimoji="0" lang="ja-JP" altLang="en-US" sz="1100" b="0" i="0" u="none" strike="noStrike" kern="0" cap="none" spc="0" normalizeH="0" baseline="0" noProof="0">
              <a:ln>
                <a:noFill/>
              </a:ln>
              <a:solidFill>
                <a:prstClr val="black"/>
              </a:solidFill>
              <a:effectLst/>
              <a:uLnTx/>
              <a:uFillTx/>
              <a:latin typeface="+mn-lt"/>
              <a:ea typeface="+mn-ea"/>
              <a:cs typeface="+mn-cs"/>
            </a:rPr>
            <a:t>なった</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80328</xdr:rowOff>
    </xdr:to>
    <xdr:cxnSp macro="">
      <xdr:nvCxnSpPr>
        <xdr:cNvPr id="380" name="直線コネクタ 379"/>
        <xdr:cNvCxnSpPr/>
      </xdr:nvCxnSpPr>
      <xdr:spPr>
        <a:xfrm flipV="1">
          <a:off x="16179800" y="640588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80328</xdr:rowOff>
    </xdr:from>
    <xdr:to>
      <xdr:col>77</xdr:col>
      <xdr:colOff>44450</xdr:colOff>
      <xdr:row>37</xdr:row>
      <xdr:rowOff>134620</xdr:rowOff>
    </xdr:to>
    <xdr:cxnSp macro="">
      <xdr:nvCxnSpPr>
        <xdr:cNvPr id="383" name="直線コネクタ 382"/>
        <xdr:cNvCxnSpPr/>
      </xdr:nvCxnSpPr>
      <xdr:spPr>
        <a:xfrm flipV="1">
          <a:off x="15290800" y="642397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38</xdr:row>
      <xdr:rowOff>23495</xdr:rowOff>
    </xdr:to>
    <xdr:cxnSp macro="">
      <xdr:nvCxnSpPr>
        <xdr:cNvPr id="386" name="直線コネクタ 385"/>
        <xdr:cNvCxnSpPr/>
      </xdr:nvCxnSpPr>
      <xdr:spPr>
        <a:xfrm flipV="1">
          <a:off x="14401800" y="64782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78740</xdr:rowOff>
    </xdr:from>
    <xdr:to>
      <xdr:col>73</xdr:col>
      <xdr:colOff>44450</xdr:colOff>
      <xdr:row>40</xdr:row>
      <xdr:rowOff>8890</xdr:rowOff>
    </xdr:to>
    <xdr:sp macro="" textlink="">
      <xdr:nvSpPr>
        <xdr:cNvPr id="387" name="フローチャート: 判断 386"/>
        <xdr:cNvSpPr/>
      </xdr:nvSpPr>
      <xdr:spPr>
        <a:xfrm>
          <a:off x="15240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165117</xdr:rowOff>
    </xdr:from>
    <xdr:ext cx="762000" cy="259045"/>
    <xdr:sp macro="" textlink="">
      <xdr:nvSpPr>
        <xdr:cNvPr id="388" name="テキスト ボックス 387"/>
        <xdr:cNvSpPr txBox="1"/>
      </xdr:nvSpPr>
      <xdr:spPr>
        <a:xfrm>
          <a:off x="14909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23495</xdr:rowOff>
    </xdr:from>
    <xdr:to>
      <xdr:col>68</xdr:col>
      <xdr:colOff>152400</xdr:colOff>
      <xdr:row>38</xdr:row>
      <xdr:rowOff>101918</xdr:rowOff>
    </xdr:to>
    <xdr:cxnSp macro="">
      <xdr:nvCxnSpPr>
        <xdr:cNvPr id="389" name="直線コネクタ 388"/>
        <xdr:cNvCxnSpPr/>
      </xdr:nvCxnSpPr>
      <xdr:spPr>
        <a:xfrm flipV="1">
          <a:off x="13512800" y="653859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9" name="楕円 398"/>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27957</xdr:rowOff>
    </xdr:from>
    <xdr:ext cx="762000" cy="259045"/>
    <xdr:sp macro="" textlink="">
      <xdr:nvSpPr>
        <xdr:cNvPr id="400" name="公債費負担の状況該当値テキスト"/>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29528</xdr:rowOff>
    </xdr:from>
    <xdr:to>
      <xdr:col>77</xdr:col>
      <xdr:colOff>95250</xdr:colOff>
      <xdr:row>37</xdr:row>
      <xdr:rowOff>131128</xdr:rowOff>
    </xdr:to>
    <xdr:sp macro="" textlink="">
      <xdr:nvSpPr>
        <xdr:cNvPr id="401" name="楕円 400"/>
        <xdr:cNvSpPr/>
      </xdr:nvSpPr>
      <xdr:spPr>
        <a:xfrm>
          <a:off x="16129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141305</xdr:rowOff>
    </xdr:from>
    <xdr:ext cx="736600" cy="259045"/>
    <xdr:sp macro="" textlink="">
      <xdr:nvSpPr>
        <xdr:cNvPr id="402" name="テキスト ボックス 401"/>
        <xdr:cNvSpPr txBox="1"/>
      </xdr:nvSpPr>
      <xdr:spPr>
        <a:xfrm>
          <a:off x="15798800" y="614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83820</xdr:rowOff>
    </xdr:from>
    <xdr:to>
      <xdr:col>73</xdr:col>
      <xdr:colOff>44450</xdr:colOff>
      <xdr:row>38</xdr:row>
      <xdr:rowOff>13970</xdr:rowOff>
    </xdr:to>
    <xdr:sp macro="" textlink="">
      <xdr:nvSpPr>
        <xdr:cNvPr id="403" name="楕円 402"/>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24147</xdr:rowOff>
    </xdr:from>
    <xdr:ext cx="762000" cy="259045"/>
    <xdr:sp macro="" textlink="">
      <xdr:nvSpPr>
        <xdr:cNvPr id="404" name="テキスト ボックス 403"/>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144145</xdr:rowOff>
    </xdr:from>
    <xdr:to>
      <xdr:col>68</xdr:col>
      <xdr:colOff>203200</xdr:colOff>
      <xdr:row>38</xdr:row>
      <xdr:rowOff>74295</xdr:rowOff>
    </xdr:to>
    <xdr:sp macro="" textlink="">
      <xdr:nvSpPr>
        <xdr:cNvPr id="405" name="楕円 404"/>
        <xdr:cNvSpPr/>
      </xdr:nvSpPr>
      <xdr:spPr>
        <a:xfrm>
          <a:off x="14351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84472</xdr:rowOff>
    </xdr:from>
    <xdr:ext cx="762000" cy="259045"/>
    <xdr:sp macro="" textlink="">
      <xdr:nvSpPr>
        <xdr:cNvPr id="406" name="テキスト ボックス 405"/>
        <xdr:cNvSpPr txBox="1"/>
      </xdr:nvSpPr>
      <xdr:spPr>
        <a:xfrm>
          <a:off x="14020800" y="625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51118</xdr:rowOff>
    </xdr:from>
    <xdr:to>
      <xdr:col>64</xdr:col>
      <xdr:colOff>152400</xdr:colOff>
      <xdr:row>38</xdr:row>
      <xdr:rowOff>152718</xdr:rowOff>
    </xdr:to>
    <xdr:sp macro="" textlink="">
      <xdr:nvSpPr>
        <xdr:cNvPr id="407" name="楕円 406"/>
        <xdr:cNvSpPr/>
      </xdr:nvSpPr>
      <xdr:spPr>
        <a:xfrm>
          <a:off x="134620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162894</xdr:rowOff>
    </xdr:from>
    <xdr:ext cx="762000" cy="259045"/>
    <xdr:sp macro="" textlink="">
      <xdr:nvSpPr>
        <xdr:cNvPr id="408" name="テキスト ボックス 407"/>
        <xdr:cNvSpPr txBox="1"/>
      </xdr:nvSpPr>
      <xdr:spPr>
        <a:xfrm>
          <a:off x="13131800" y="633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将来負担比率は</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前年度と同様</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比率なし</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となった。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標準財政規模から基準財政需要額に算入された公債費を除いた</a:t>
          </a:r>
          <a:r>
            <a:rPr kumimoji="0" lang="ja-JP" altLang="en-US" sz="1100" b="0" i="0" u="none" strike="noStrike" kern="0" cap="none" spc="0" normalizeH="0" baseline="0" noProof="0">
              <a:ln>
                <a:noFill/>
              </a:ln>
              <a:solidFill>
                <a:prstClr val="black"/>
              </a:solidFill>
              <a:effectLst/>
              <a:uLnTx/>
              <a:uFillTx/>
              <a:latin typeface="+mn-lt"/>
              <a:ea typeface="+mn-ea"/>
              <a:cs typeface="+mn-cs"/>
            </a:rPr>
            <a:t>分母が</a:t>
          </a:r>
          <a:r>
            <a:rPr kumimoji="0" lang="en-US" altLang="ja-JP" sz="1100" b="0" i="0" u="none" strike="noStrike" kern="0" cap="none" spc="0" normalizeH="0" baseline="0" noProof="0">
              <a:ln>
                <a:noFill/>
              </a:ln>
              <a:solidFill>
                <a:prstClr val="black"/>
              </a:solidFill>
              <a:effectLst/>
              <a:uLnTx/>
              <a:uFillTx/>
              <a:latin typeface="+mn-lt"/>
              <a:ea typeface="+mn-ea"/>
              <a:cs typeface="+mn-cs"/>
            </a:rPr>
            <a:t>153,047</a:t>
          </a:r>
          <a:r>
            <a:rPr kumimoji="0" lang="ja-JP" altLang="ja-JP" sz="1100" b="0" i="0" u="none" strike="noStrike" kern="0" cap="none" spc="0" normalizeH="0" baseline="0" noProof="0">
              <a:ln>
                <a:noFill/>
              </a:ln>
              <a:solidFill>
                <a:prstClr val="black"/>
              </a:solidFill>
              <a:effectLst/>
              <a:uLnTx/>
              <a:uFillTx/>
              <a:latin typeface="+mn-lt"/>
              <a:ea typeface="+mn-ea"/>
              <a:cs typeface="+mn-cs"/>
            </a:rPr>
            <a:t>千円増加</a:t>
          </a:r>
          <a:r>
            <a:rPr kumimoji="0" lang="ja-JP" altLang="en-US" sz="1100" b="0" i="0" u="none" strike="noStrike" kern="0" cap="none" spc="0" normalizeH="0" baseline="0" noProof="0">
              <a:ln>
                <a:noFill/>
              </a:ln>
              <a:solidFill>
                <a:prstClr val="black"/>
              </a:solidFill>
              <a:effectLst/>
              <a:uLnTx/>
              <a:uFillTx/>
              <a:latin typeface="+mn-lt"/>
              <a:ea typeface="+mn-ea"/>
              <a:cs typeface="+mn-cs"/>
            </a:rPr>
            <a:t>したこと、</a:t>
          </a:r>
          <a:r>
            <a:rPr kumimoji="0" lang="ja-JP" altLang="ja-JP" sz="1100" b="0" i="0" u="none" strike="noStrike" kern="0" cap="none" spc="0" normalizeH="0" baseline="0" noProof="0">
              <a:ln>
                <a:noFill/>
              </a:ln>
              <a:solidFill>
                <a:prstClr val="black"/>
              </a:solidFill>
              <a:effectLst/>
              <a:uLnTx/>
              <a:uFillTx/>
              <a:latin typeface="+mn-lt"/>
              <a:ea typeface="+mn-ea"/>
              <a:cs typeface="+mn-cs"/>
            </a:rPr>
            <a:t>地方債残高、債務負担行為に基づく支出予定額、組合等への負担見込額など一般会計が負担する見込みのある負債の総額から</a:t>
          </a:r>
          <a:r>
            <a:rPr kumimoji="0" lang="ja-JP" altLang="en-US" sz="1100" b="0" i="0" u="none" strike="noStrike" kern="0" cap="none" spc="0" normalizeH="0" baseline="0" noProof="0">
              <a:ln>
                <a:noFill/>
              </a:ln>
              <a:solidFill>
                <a:prstClr val="black"/>
              </a:solidFill>
              <a:effectLst/>
              <a:uLnTx/>
              <a:uFillTx/>
              <a:latin typeface="+mn-lt"/>
              <a:ea typeface="+mn-ea"/>
              <a:cs typeface="+mn-cs"/>
            </a:rPr>
            <a:t>控除される</a:t>
          </a:r>
          <a:r>
            <a:rPr kumimoji="0" lang="ja-JP" altLang="ja-JP" sz="1100" b="0" i="0" u="none" strike="noStrike" kern="0" cap="none" spc="0" normalizeH="0" baseline="0" noProof="0">
              <a:ln>
                <a:noFill/>
              </a:ln>
              <a:solidFill>
                <a:prstClr val="black"/>
              </a:solidFill>
              <a:effectLst/>
              <a:uLnTx/>
              <a:uFillTx/>
              <a:latin typeface="+mn-lt"/>
              <a:ea typeface="+mn-ea"/>
              <a:cs typeface="+mn-cs"/>
            </a:rPr>
            <a:t>、財源補てんとして利用可能な基金残高や、</a:t>
          </a:r>
          <a:r>
            <a:rPr kumimoji="0" lang="ja-JP" altLang="en-US" sz="1100" b="0" i="0" u="none" strike="noStrike" kern="0" cap="none" spc="0" normalizeH="0" baseline="0" noProof="0">
              <a:ln>
                <a:noFill/>
              </a:ln>
              <a:solidFill>
                <a:prstClr val="black"/>
              </a:solidFill>
              <a:effectLst/>
              <a:uLnTx/>
              <a:uFillTx/>
              <a:latin typeface="+mn-lt"/>
              <a:ea typeface="+mn-ea"/>
              <a:cs typeface="+mn-cs"/>
            </a:rPr>
            <a:t>臨時財政対策債など、</a:t>
          </a:r>
          <a:r>
            <a:rPr kumimoji="0" lang="ja-JP" altLang="ja-JP" sz="1100" b="0" i="0" u="none" strike="noStrike" kern="0" cap="none" spc="0" normalizeH="0" baseline="0" noProof="0">
              <a:ln>
                <a:noFill/>
              </a:ln>
              <a:solidFill>
                <a:prstClr val="black"/>
              </a:solidFill>
              <a:effectLst/>
              <a:uLnTx/>
              <a:uFillTx/>
              <a:latin typeface="+mn-lt"/>
              <a:ea typeface="+mn-ea"/>
              <a:cs typeface="+mn-cs"/>
            </a:rPr>
            <a:t>普通交付税の基準財政需要額に今後算入される見込の額</a:t>
          </a:r>
          <a:r>
            <a:rPr kumimoji="0" lang="ja-JP" altLang="en-US" sz="1100" b="0" i="0" u="none" strike="noStrike" kern="0" cap="none" spc="0" normalizeH="0" baseline="0" noProof="0">
              <a:ln>
                <a:noFill/>
              </a:ln>
              <a:solidFill>
                <a:prstClr val="black"/>
              </a:solidFill>
              <a:effectLst/>
              <a:uLnTx/>
              <a:uFillTx/>
              <a:latin typeface="+mn-lt"/>
              <a:ea typeface="+mn-ea"/>
              <a:cs typeface="+mn-cs"/>
            </a:rPr>
            <a:t>が増加していることから、</a:t>
          </a:r>
          <a:r>
            <a:rPr kumimoji="0" lang="ja-JP" altLang="ja-JP" sz="1100" b="0" i="0" u="none" strike="noStrike" kern="0" cap="none" spc="0" normalizeH="0" baseline="0" noProof="0">
              <a:ln>
                <a:noFill/>
              </a:ln>
              <a:solidFill>
                <a:prstClr val="black"/>
              </a:solidFill>
              <a:effectLst/>
              <a:uLnTx/>
              <a:uFillTx/>
              <a:latin typeface="+mn-lt"/>
              <a:ea typeface="+mn-ea"/>
              <a:cs typeface="+mn-cs"/>
            </a:rPr>
            <a:t>分子</a:t>
          </a:r>
          <a:r>
            <a:rPr kumimoji="0" lang="ja-JP" altLang="en-US" sz="1100" b="0" i="0" u="none" strike="noStrike" kern="0" cap="none" spc="0" normalizeH="0" baseline="0" noProof="0">
              <a:ln>
                <a:noFill/>
              </a:ln>
              <a:solidFill>
                <a:prstClr val="black"/>
              </a:solidFill>
              <a:effectLst/>
              <a:uLnTx/>
              <a:uFillTx/>
              <a:latin typeface="+mn-lt"/>
              <a:ea typeface="+mn-ea"/>
              <a:cs typeface="+mn-cs"/>
            </a:rPr>
            <a:t>が</a:t>
          </a:r>
          <a:r>
            <a:rPr kumimoji="0" lang="en-US" altLang="ja-JP" sz="1100" b="0" i="0" u="none" strike="noStrike" kern="0" cap="none" spc="0" normalizeH="0" baseline="0" noProof="0">
              <a:ln>
                <a:noFill/>
              </a:ln>
              <a:solidFill>
                <a:prstClr val="black"/>
              </a:solidFill>
              <a:effectLst/>
              <a:uLnTx/>
              <a:uFillTx/>
              <a:latin typeface="+mn-lt"/>
              <a:ea typeface="+mn-ea"/>
              <a:cs typeface="+mn-cs"/>
            </a:rPr>
            <a:t>905,228</a:t>
          </a:r>
          <a:r>
            <a:rPr kumimoji="0" lang="ja-JP" altLang="ja-JP" sz="1100" b="0" i="0" u="none" strike="noStrike" kern="0" cap="none" spc="0" normalizeH="0" baseline="0" noProof="0">
              <a:ln>
                <a:noFill/>
              </a:ln>
              <a:solidFill>
                <a:prstClr val="black"/>
              </a:solidFill>
              <a:effectLst/>
              <a:uLnTx/>
              <a:uFillTx/>
              <a:latin typeface="+mn-lt"/>
              <a:ea typeface="+mn-ea"/>
              <a:cs typeface="+mn-cs"/>
            </a:rPr>
            <a:t>千円の減少とな</a:t>
          </a:r>
          <a:r>
            <a:rPr kumimoji="0" lang="ja-JP" altLang="en-US" sz="1100" b="0" i="0" u="none" strike="noStrike" kern="0" cap="none" spc="0" normalizeH="0" baseline="0" noProof="0">
              <a:ln>
                <a:noFill/>
              </a:ln>
              <a:solidFill>
                <a:prstClr val="black"/>
              </a:solidFill>
              <a:effectLst/>
              <a:uLnTx/>
              <a:uFillTx/>
              <a:latin typeface="+mn-lt"/>
              <a:ea typeface="+mn-ea"/>
              <a:cs typeface="+mn-cs"/>
            </a:rPr>
            <a:t>った</a:t>
          </a:r>
          <a:r>
            <a:rPr kumimoji="0" lang="ja-JP" altLang="ja-JP" sz="1100" b="0" i="0" u="none" strike="noStrike" kern="0" cap="none" spc="0" normalizeH="0" baseline="0" noProof="0">
              <a:ln>
                <a:noFill/>
              </a:ln>
              <a:solidFill>
                <a:prstClr val="black"/>
              </a:solidFill>
              <a:effectLst/>
              <a:uLnTx/>
              <a:uFillTx/>
              <a:latin typeface="+mn-lt"/>
              <a:ea typeface="+mn-ea"/>
              <a:cs typeface="+mn-cs"/>
            </a:rPr>
            <a:t>結果、将来負担額より充当可能財源等が多く</a:t>
          </a:r>
          <a:r>
            <a:rPr kumimoji="0" lang="ja-JP" altLang="en-US" sz="1100" b="0" i="0" u="none" strike="noStrike" kern="0" cap="none" spc="0" normalizeH="0" baseline="0" noProof="0">
              <a:ln>
                <a:noFill/>
              </a:ln>
              <a:solidFill>
                <a:prstClr val="black"/>
              </a:solidFill>
              <a:effectLst/>
              <a:uLnTx/>
              <a:uFillTx/>
              <a:latin typeface="+mn-lt"/>
              <a:ea typeface="+mn-ea"/>
              <a:cs typeface="+mn-cs"/>
            </a:rPr>
            <a:t>なり、</a:t>
          </a:r>
          <a:r>
            <a:rPr kumimoji="0" lang="ja-JP" altLang="ja-JP" sz="1100" b="0" i="0" u="none" strike="noStrike" kern="0" cap="none" spc="0" normalizeH="0" baseline="0" noProof="0">
              <a:ln>
                <a:noFill/>
              </a:ln>
              <a:solidFill>
                <a:prstClr val="black"/>
              </a:solidFill>
              <a:effectLst/>
              <a:uLnTx/>
              <a:uFillTx/>
              <a:latin typeface="+mn-lt"/>
              <a:ea typeface="+mn-ea"/>
              <a:cs typeface="+mn-cs"/>
            </a:rPr>
            <a:t>算定比率は「比率なし」</a:t>
          </a:r>
          <a:r>
            <a:rPr kumimoji="0" lang="ja-JP" altLang="en-US"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128028</xdr:rowOff>
    </xdr:from>
    <xdr:to>
      <xdr:col>72</xdr:col>
      <xdr:colOff>203200</xdr:colOff>
      <xdr:row>14</xdr:row>
      <xdr:rowOff>74930</xdr:rowOff>
    </xdr:to>
    <xdr:cxnSp macro="">
      <xdr:nvCxnSpPr>
        <xdr:cNvPr id="444" name="直線コネクタ 443"/>
        <xdr:cNvCxnSpPr/>
      </xdr:nvCxnSpPr>
      <xdr:spPr>
        <a:xfrm flipV="1">
          <a:off x="14401800" y="2356878"/>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5" name="将来負担の状況平均値テキスト"/>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74930</xdr:rowOff>
    </xdr:from>
    <xdr:to>
      <xdr:col>68</xdr:col>
      <xdr:colOff>152400</xdr:colOff>
      <xdr:row>15</xdr:row>
      <xdr:rowOff>17236</xdr:rowOff>
    </xdr:to>
    <xdr:cxnSp macro="">
      <xdr:nvCxnSpPr>
        <xdr:cNvPr id="447" name="直線コネクタ 446"/>
        <xdr:cNvCxnSpPr/>
      </xdr:nvCxnSpPr>
      <xdr:spPr>
        <a:xfrm flipV="1">
          <a:off x="13512800" y="2475230"/>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9" name="テキスト ボックス 448"/>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91682</xdr:rowOff>
    </xdr:from>
    <xdr:to>
      <xdr:col>73</xdr:col>
      <xdr:colOff>44450</xdr:colOff>
      <xdr:row>16</xdr:row>
      <xdr:rowOff>21832</xdr:rowOff>
    </xdr:to>
    <xdr:sp macro="" textlink="">
      <xdr:nvSpPr>
        <xdr:cNvPr id="450" name="フローチャート: 判断 449"/>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6609</xdr:rowOff>
    </xdr:from>
    <xdr:ext cx="762000" cy="259045"/>
    <xdr:sp macro="" textlink="">
      <xdr:nvSpPr>
        <xdr:cNvPr id="451" name="テキスト ボックス 450"/>
        <xdr:cNvSpPr txBox="1"/>
      </xdr:nvSpPr>
      <xdr:spPr>
        <a:xfrm>
          <a:off x="14909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2" name="フローチャート: 判断 451"/>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165419</xdr:rowOff>
    </xdr:from>
    <xdr:ext cx="762000" cy="259045"/>
    <xdr:sp macro="" textlink="">
      <xdr:nvSpPr>
        <xdr:cNvPr id="453" name="テキスト ボックス 452"/>
        <xdr:cNvSpPr txBox="1"/>
      </xdr:nvSpPr>
      <xdr:spPr>
        <a:xfrm>
          <a:off x="14020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4" name="フローチャート: 判断 453"/>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37633</xdr:rowOff>
    </xdr:from>
    <xdr:ext cx="762000" cy="259045"/>
    <xdr:sp macro="" textlink="">
      <xdr:nvSpPr>
        <xdr:cNvPr id="455" name="テキスト ボックス 454"/>
        <xdr:cNvSpPr txBox="1"/>
      </xdr:nvSpPr>
      <xdr:spPr>
        <a:xfrm>
          <a:off x="13131800" y="2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77228</xdr:rowOff>
    </xdr:from>
    <xdr:to>
      <xdr:col>73</xdr:col>
      <xdr:colOff>44450</xdr:colOff>
      <xdr:row>14</xdr:row>
      <xdr:rowOff>7378</xdr:rowOff>
    </xdr:to>
    <xdr:sp macro="" textlink="">
      <xdr:nvSpPr>
        <xdr:cNvPr id="461" name="楕円 460"/>
        <xdr:cNvSpPr/>
      </xdr:nvSpPr>
      <xdr:spPr>
        <a:xfrm>
          <a:off x="15240000" y="23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17555</xdr:rowOff>
    </xdr:from>
    <xdr:ext cx="762000" cy="259045"/>
    <xdr:sp macro="" textlink="">
      <xdr:nvSpPr>
        <xdr:cNvPr id="462" name="テキスト ボックス 461"/>
        <xdr:cNvSpPr txBox="1"/>
      </xdr:nvSpPr>
      <xdr:spPr>
        <a:xfrm>
          <a:off x="14909800" y="20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24130</xdr:rowOff>
    </xdr:from>
    <xdr:to>
      <xdr:col>68</xdr:col>
      <xdr:colOff>203200</xdr:colOff>
      <xdr:row>14</xdr:row>
      <xdr:rowOff>125730</xdr:rowOff>
    </xdr:to>
    <xdr:sp macro="" textlink="">
      <xdr:nvSpPr>
        <xdr:cNvPr id="463" name="楕円 462"/>
        <xdr:cNvSpPr/>
      </xdr:nvSpPr>
      <xdr:spPr>
        <a:xfrm>
          <a:off x="14351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135907</xdr:rowOff>
    </xdr:from>
    <xdr:ext cx="762000" cy="259045"/>
    <xdr:sp macro="" textlink="">
      <xdr:nvSpPr>
        <xdr:cNvPr id="464" name="テキスト ボックス 463"/>
        <xdr:cNvSpPr txBox="1"/>
      </xdr:nvSpPr>
      <xdr:spPr>
        <a:xfrm>
          <a:off x="14020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137886</xdr:rowOff>
    </xdr:from>
    <xdr:to>
      <xdr:col>64</xdr:col>
      <xdr:colOff>152400</xdr:colOff>
      <xdr:row>15</xdr:row>
      <xdr:rowOff>68036</xdr:rowOff>
    </xdr:to>
    <xdr:sp macro="" textlink="">
      <xdr:nvSpPr>
        <xdr:cNvPr id="465" name="楕円 464"/>
        <xdr:cNvSpPr/>
      </xdr:nvSpPr>
      <xdr:spPr>
        <a:xfrm>
          <a:off x="13462000" y="2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78213</xdr:rowOff>
    </xdr:from>
    <xdr:ext cx="762000" cy="259045"/>
    <xdr:sp macro="" textlink="">
      <xdr:nvSpPr>
        <xdr:cNvPr id="466" name="テキスト ボックス 465"/>
        <xdr:cNvSpPr txBox="1"/>
      </xdr:nvSpPr>
      <xdr:spPr>
        <a:xfrm>
          <a:off x="13131800" y="230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116,830
114,875
12.88
40,892,702
40,062,167
686,828
22,585,958
24,339,666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平成</a:t>
          </a:r>
          <a:r>
            <a:rPr kumimoji="1" lang="en-US" altLang="ja-JP" sz="1050" b="0" i="0" u="none" strike="noStrike" kern="0" cap="none" spc="0" normalizeH="0" baseline="0" noProof="0">
              <a:ln>
                <a:noFill/>
              </a:ln>
              <a:solidFill>
                <a:prstClr val="black"/>
              </a:solidFill>
              <a:effectLst/>
              <a:uLnTx/>
              <a:uFillTx/>
              <a:latin typeface="+mn-lt"/>
              <a:ea typeface="+mn-ea"/>
              <a:cs typeface="+mn-cs"/>
            </a:rPr>
            <a:t>29</a:t>
          </a:r>
          <a:r>
            <a:rPr kumimoji="1" lang="ja-JP" altLang="ja-JP" sz="1050" b="0" i="0" u="none" strike="noStrike" kern="0" cap="none" spc="0" normalizeH="0" baseline="0" noProof="0">
              <a:ln>
                <a:noFill/>
              </a:ln>
              <a:solidFill>
                <a:prstClr val="black"/>
              </a:solidFill>
              <a:effectLst/>
              <a:uLnTx/>
              <a:uFillTx/>
              <a:latin typeface="+mn-lt"/>
              <a:ea typeface="+mn-ea"/>
              <a:cs typeface="+mn-cs"/>
            </a:rPr>
            <a:t>年度は</a:t>
          </a:r>
          <a:r>
            <a:rPr kumimoji="1" lang="en-US" altLang="ja-JP" sz="1050" b="0" i="0" u="none" strike="noStrike" kern="0" cap="none" spc="0" normalizeH="0" baseline="0" noProof="0">
              <a:ln>
                <a:noFill/>
              </a:ln>
              <a:solidFill>
                <a:prstClr val="black"/>
              </a:solidFill>
              <a:effectLst/>
              <a:uLnTx/>
              <a:uFillTx/>
              <a:latin typeface="+mn-lt"/>
              <a:ea typeface="+mn-ea"/>
              <a:cs typeface="+mn-cs"/>
            </a:rPr>
            <a:t>20.7</a:t>
          </a:r>
          <a:r>
            <a:rPr kumimoji="1" lang="ja-JP" altLang="ja-JP" sz="1050" b="0" i="0" u="none" strike="noStrike" kern="0" cap="none" spc="0" normalizeH="0" baseline="0" noProof="0">
              <a:ln>
                <a:noFill/>
              </a:ln>
              <a:solidFill>
                <a:prstClr val="black"/>
              </a:solidFill>
              <a:effectLst/>
              <a:uLnTx/>
              <a:uFillTx/>
              <a:latin typeface="+mn-lt"/>
              <a:ea typeface="+mn-ea"/>
              <a:cs typeface="+mn-cs"/>
            </a:rPr>
            <a:t>％で、</a:t>
          </a:r>
          <a:r>
            <a:rPr kumimoji="1" lang="ja-JP" altLang="en-US" sz="1050" b="0" i="0" u="none" strike="noStrike" kern="0" cap="none" spc="0" normalizeH="0" baseline="0" noProof="0">
              <a:ln>
                <a:noFill/>
              </a:ln>
              <a:solidFill>
                <a:prstClr val="black"/>
              </a:solidFill>
              <a:effectLst/>
              <a:uLnTx/>
              <a:uFillTx/>
              <a:latin typeface="+mn-lt"/>
              <a:ea typeface="+mn-ea"/>
              <a:cs typeface="+mn-cs"/>
            </a:rPr>
            <a:t>前</a:t>
          </a:r>
          <a:r>
            <a:rPr kumimoji="1" lang="ja-JP" altLang="ja-JP" sz="105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050" b="0" i="0" u="none" strike="noStrike" kern="0" cap="none" spc="0" normalizeH="0" baseline="0" noProof="0">
              <a:ln>
                <a:noFill/>
              </a:ln>
              <a:solidFill>
                <a:prstClr val="black"/>
              </a:solidFill>
              <a:effectLst/>
              <a:uLnTx/>
              <a:uFillTx/>
              <a:latin typeface="+mn-lt"/>
              <a:ea typeface="+mn-ea"/>
              <a:cs typeface="+mn-cs"/>
            </a:rPr>
            <a:t>0.5</a:t>
          </a:r>
          <a:r>
            <a:rPr kumimoji="1" lang="ja-JP" altLang="ja-JP" sz="105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050" b="0" i="0" u="none" strike="noStrike" kern="0" cap="none" spc="0" normalizeH="0" baseline="0" noProof="0">
              <a:ln>
                <a:noFill/>
              </a:ln>
              <a:solidFill>
                <a:prstClr val="black"/>
              </a:solidFill>
              <a:effectLst/>
              <a:uLnTx/>
              <a:uFillTx/>
              <a:latin typeface="+mn-lt"/>
              <a:ea typeface="+mn-ea"/>
              <a:cs typeface="+mn-cs"/>
            </a:rPr>
            <a:t>下降</a:t>
          </a:r>
          <a:r>
            <a:rPr kumimoji="1" lang="ja-JP" altLang="ja-JP" sz="105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05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経常経費充当一般財源等は</a:t>
          </a:r>
          <a:r>
            <a:rPr kumimoji="1" lang="en-US" altLang="ja-JP" sz="1050" b="0" i="0" u="none" strike="noStrike" kern="0" cap="none" spc="0" normalizeH="0" baseline="0" noProof="0">
              <a:ln>
                <a:noFill/>
              </a:ln>
              <a:solidFill>
                <a:prstClr val="black"/>
              </a:solidFill>
              <a:effectLst/>
              <a:uLnTx/>
              <a:uFillTx/>
              <a:latin typeface="+mn-lt"/>
              <a:ea typeface="+mn-ea"/>
              <a:cs typeface="+mn-cs"/>
            </a:rPr>
            <a:t>4,739,003</a:t>
          </a:r>
          <a:r>
            <a:rPr kumimoji="1" lang="ja-JP" altLang="ja-JP" sz="1050" b="0" i="0" u="none" strike="noStrike" kern="0" cap="none" spc="0" normalizeH="0" baseline="0" noProof="0">
              <a:ln>
                <a:noFill/>
              </a:ln>
              <a:solidFill>
                <a:prstClr val="black"/>
              </a:solidFill>
              <a:effectLst/>
              <a:uLnTx/>
              <a:uFillTx/>
              <a:latin typeface="+mn-lt"/>
              <a:ea typeface="+mn-ea"/>
              <a:cs typeface="+mn-cs"/>
            </a:rPr>
            <a:t>千円で</a:t>
          </a:r>
          <a:r>
            <a:rPr kumimoji="1" lang="ja-JP" altLang="en-US" sz="1050" b="0" i="0" u="none" strike="noStrike" kern="0" cap="none" spc="0" normalizeH="0" baseline="0" noProof="0">
              <a:ln>
                <a:noFill/>
              </a:ln>
              <a:solidFill>
                <a:prstClr val="black"/>
              </a:solidFill>
              <a:effectLst/>
              <a:uLnTx/>
              <a:uFillTx/>
              <a:latin typeface="+mn-lt"/>
              <a:ea typeface="+mn-ea"/>
              <a:cs typeface="+mn-cs"/>
            </a:rPr>
            <a:t>、前</a:t>
          </a:r>
          <a:r>
            <a:rPr kumimoji="1" lang="ja-JP" altLang="ja-JP" sz="105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050" b="0" i="0" u="none" strike="noStrike" kern="0" cap="none" spc="0" normalizeH="0" baseline="0" noProof="0">
              <a:ln>
                <a:noFill/>
              </a:ln>
              <a:solidFill>
                <a:prstClr val="black"/>
              </a:solidFill>
              <a:effectLst/>
              <a:uLnTx/>
              <a:uFillTx/>
              <a:latin typeface="+mn-lt"/>
              <a:ea typeface="+mn-ea"/>
              <a:cs typeface="+mn-cs"/>
            </a:rPr>
            <a:t>11,678</a:t>
          </a:r>
          <a:r>
            <a:rPr kumimoji="1" lang="ja-JP" altLang="ja-JP" sz="1050" b="0" i="0" u="none" strike="noStrike" kern="0" cap="none" spc="0" normalizeH="0" baseline="0" noProof="0">
              <a:ln>
                <a:noFill/>
              </a:ln>
              <a:solidFill>
                <a:prstClr val="black"/>
              </a:solidFill>
              <a:effectLst/>
              <a:uLnTx/>
              <a:uFillTx/>
              <a:latin typeface="+mn-lt"/>
              <a:ea typeface="+mn-ea"/>
              <a:cs typeface="+mn-cs"/>
            </a:rPr>
            <a:t>千円</a:t>
          </a:r>
          <a:r>
            <a:rPr kumimoji="1" lang="ja-JP" altLang="en-US" sz="1050" b="0" i="0" u="none" strike="noStrike" kern="0" cap="none" spc="0" normalizeH="0" baseline="0" noProof="0">
              <a:ln>
                <a:noFill/>
              </a:ln>
              <a:solidFill>
                <a:prstClr val="black"/>
              </a:solidFill>
              <a:effectLst/>
              <a:uLnTx/>
              <a:uFillTx/>
              <a:latin typeface="+mn-lt"/>
              <a:ea typeface="+mn-ea"/>
              <a:cs typeface="+mn-cs"/>
            </a:rPr>
            <a:t>増加</a:t>
          </a:r>
          <a:r>
            <a:rPr kumimoji="1" lang="ja-JP" altLang="ja-JP" sz="1050" b="0" i="0" u="none" strike="noStrike" kern="0" cap="none" spc="0" normalizeH="0" baseline="0" noProof="0">
              <a:ln>
                <a:noFill/>
              </a:ln>
              <a:solidFill>
                <a:prstClr val="black"/>
              </a:solidFill>
              <a:effectLst/>
              <a:uLnTx/>
              <a:uFillTx/>
              <a:latin typeface="+mn-lt"/>
              <a:ea typeface="+mn-ea"/>
              <a:cs typeface="+mn-cs"/>
            </a:rPr>
            <a:t>している。</a:t>
          </a:r>
          <a:endParaRPr kumimoji="0" lang="ja-JP" altLang="ja-JP" sz="105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職員数は、平成</a:t>
          </a:r>
          <a:r>
            <a:rPr kumimoji="1" lang="en-US" altLang="ja-JP" sz="1050" b="0" i="0" u="none" strike="noStrike" kern="0" cap="none" spc="0" normalizeH="0" baseline="0" noProof="0">
              <a:ln>
                <a:noFill/>
              </a:ln>
              <a:solidFill>
                <a:prstClr val="black"/>
              </a:solidFill>
              <a:effectLst/>
              <a:uLnTx/>
              <a:uFillTx/>
              <a:latin typeface="+mn-lt"/>
              <a:ea typeface="+mn-ea"/>
              <a:cs typeface="+mn-cs"/>
            </a:rPr>
            <a:t>10</a:t>
          </a:r>
          <a:r>
            <a:rPr kumimoji="1" lang="ja-JP" altLang="ja-JP" sz="1050" b="0" i="0" u="none" strike="noStrike" kern="0" cap="none" spc="0" normalizeH="0" baseline="0" noProof="0">
              <a:ln>
                <a:noFill/>
              </a:ln>
              <a:solidFill>
                <a:prstClr val="black"/>
              </a:solidFill>
              <a:effectLst/>
              <a:uLnTx/>
              <a:uFillTx/>
              <a:latin typeface="+mn-lt"/>
              <a:ea typeface="+mn-ea"/>
              <a:cs typeface="+mn-cs"/>
            </a:rPr>
            <a:t>～</a:t>
          </a:r>
          <a:r>
            <a:rPr kumimoji="1" lang="en-US" altLang="ja-JP" sz="1050" b="0" i="0" u="none" strike="noStrike" kern="0" cap="none" spc="0" normalizeH="0" baseline="0" noProof="0">
              <a:ln>
                <a:noFill/>
              </a:ln>
              <a:solidFill>
                <a:prstClr val="black"/>
              </a:solidFill>
              <a:effectLst/>
              <a:uLnTx/>
              <a:uFillTx/>
              <a:latin typeface="+mn-lt"/>
              <a:ea typeface="+mn-ea"/>
              <a:cs typeface="+mn-cs"/>
            </a:rPr>
            <a:t>22</a:t>
          </a:r>
          <a:r>
            <a:rPr kumimoji="1" lang="ja-JP" altLang="ja-JP" sz="1050" b="0" i="0" u="none" strike="noStrike" kern="0" cap="none" spc="0" normalizeH="0" baseline="0" noProof="0">
              <a:ln>
                <a:noFill/>
              </a:ln>
              <a:solidFill>
                <a:prstClr val="black"/>
              </a:solidFill>
              <a:effectLst/>
              <a:uLnTx/>
              <a:uFillTx/>
              <a:latin typeface="+mn-lt"/>
              <a:ea typeface="+mn-ea"/>
              <a:cs typeface="+mn-cs"/>
            </a:rPr>
            <a:t>年度までの</a:t>
          </a:r>
          <a:r>
            <a:rPr kumimoji="1" lang="en-US" altLang="ja-JP" sz="1050" b="0" i="0" u="none" strike="noStrike" kern="0" cap="none" spc="0" normalizeH="0" baseline="0" noProof="0">
              <a:ln>
                <a:noFill/>
              </a:ln>
              <a:solidFill>
                <a:prstClr val="black"/>
              </a:solidFill>
              <a:effectLst/>
              <a:uLnTx/>
              <a:uFillTx/>
              <a:latin typeface="+mn-lt"/>
              <a:ea typeface="+mn-ea"/>
              <a:cs typeface="+mn-cs"/>
            </a:rPr>
            <a:t>3</a:t>
          </a:r>
          <a:r>
            <a:rPr kumimoji="1" lang="ja-JP" altLang="ja-JP" sz="1050" b="0" i="0" u="none" strike="noStrike" kern="0" cap="none" spc="0" normalizeH="0" baseline="0" noProof="0">
              <a:ln>
                <a:noFill/>
              </a:ln>
              <a:solidFill>
                <a:prstClr val="black"/>
              </a:solidFill>
              <a:effectLst/>
              <a:uLnTx/>
              <a:uFillTx/>
              <a:latin typeface="+mn-lt"/>
              <a:ea typeface="+mn-ea"/>
              <a:cs typeface="+mn-cs"/>
            </a:rPr>
            <a:t>回の定員適正化計画を通じ、平成</a:t>
          </a:r>
          <a:r>
            <a:rPr kumimoji="1" lang="en-US" altLang="ja-JP" sz="1050" b="0" i="0" u="none" strike="noStrike" kern="0" cap="none" spc="0" normalizeH="0" baseline="0" noProof="0">
              <a:ln>
                <a:noFill/>
              </a:ln>
              <a:solidFill>
                <a:prstClr val="black"/>
              </a:solidFill>
              <a:effectLst/>
              <a:uLnTx/>
              <a:uFillTx/>
              <a:latin typeface="+mn-lt"/>
              <a:ea typeface="+mn-ea"/>
              <a:cs typeface="+mn-cs"/>
            </a:rPr>
            <a:t>22</a:t>
          </a:r>
          <a:r>
            <a:rPr kumimoji="1" lang="ja-JP" altLang="ja-JP" sz="1050" b="0" i="0" u="none" strike="noStrike" kern="0" cap="none" spc="0" normalizeH="0" baseline="0" noProof="0">
              <a:ln>
                <a:noFill/>
              </a:ln>
              <a:solidFill>
                <a:prstClr val="black"/>
              </a:solidFill>
              <a:effectLst/>
              <a:uLnTx/>
              <a:uFillTx/>
              <a:latin typeface="+mn-lt"/>
              <a:ea typeface="+mn-ea"/>
              <a:cs typeface="+mn-cs"/>
            </a:rPr>
            <a:t>年</a:t>
          </a:r>
          <a:r>
            <a:rPr kumimoji="1" lang="en-US" altLang="ja-JP" sz="1050" b="0" i="0" u="none" strike="noStrike" kern="0" cap="none" spc="0" normalizeH="0" baseline="0" noProof="0">
              <a:ln>
                <a:noFill/>
              </a:ln>
              <a:solidFill>
                <a:prstClr val="black"/>
              </a:solidFill>
              <a:effectLst/>
              <a:uLnTx/>
              <a:uFillTx/>
              <a:latin typeface="+mn-lt"/>
              <a:ea typeface="+mn-ea"/>
              <a:cs typeface="+mn-cs"/>
            </a:rPr>
            <a:t>4</a:t>
          </a:r>
          <a:r>
            <a:rPr kumimoji="1" lang="ja-JP" altLang="ja-JP" sz="1050" b="0" i="0" u="none" strike="noStrike" kern="0" cap="none" spc="0" normalizeH="0" baseline="0" noProof="0">
              <a:ln>
                <a:noFill/>
              </a:ln>
              <a:solidFill>
                <a:prstClr val="black"/>
              </a:solidFill>
              <a:effectLst/>
              <a:uLnTx/>
              <a:uFillTx/>
              <a:latin typeface="+mn-lt"/>
              <a:ea typeface="+mn-ea"/>
              <a:cs typeface="+mn-cs"/>
            </a:rPr>
            <a:t>月からの東京消防庁への消防事務委託化を含めて</a:t>
          </a:r>
          <a:r>
            <a:rPr kumimoji="1" lang="en-US" altLang="ja-JP" sz="1050" b="0" i="0" u="none" strike="noStrike" kern="0" cap="none" spc="0" normalizeH="0" baseline="0" noProof="0">
              <a:ln>
                <a:noFill/>
              </a:ln>
              <a:solidFill>
                <a:prstClr val="black"/>
              </a:solidFill>
              <a:effectLst/>
              <a:uLnTx/>
              <a:uFillTx/>
              <a:latin typeface="+mn-lt"/>
              <a:ea typeface="+mn-ea"/>
              <a:cs typeface="+mn-cs"/>
            </a:rPr>
            <a:t>351</a:t>
          </a:r>
          <a:r>
            <a:rPr kumimoji="1" lang="ja-JP" altLang="ja-JP" sz="1050" b="0" i="0" u="none" strike="noStrike" kern="0" cap="none" spc="0" normalizeH="0" baseline="0" noProof="0">
              <a:ln>
                <a:noFill/>
              </a:ln>
              <a:solidFill>
                <a:prstClr val="black"/>
              </a:solidFill>
              <a:effectLst/>
              <a:uLnTx/>
              <a:uFillTx/>
              <a:latin typeface="+mn-lt"/>
              <a:ea typeface="+mn-ea"/>
              <a:cs typeface="+mn-cs"/>
            </a:rPr>
            <a:t>人（</a:t>
          </a:r>
          <a:r>
            <a:rPr kumimoji="1" lang="en-US" altLang="ja-JP" sz="1050" b="0" i="0" u="none" strike="noStrike" kern="0" cap="none" spc="0" normalizeH="0" baseline="0" noProof="0">
              <a:ln>
                <a:noFill/>
              </a:ln>
              <a:solidFill>
                <a:prstClr val="black"/>
              </a:solidFill>
              <a:effectLst/>
              <a:uLnTx/>
              <a:uFillTx/>
              <a:latin typeface="+mn-lt"/>
              <a:ea typeface="+mn-ea"/>
              <a:cs typeface="+mn-cs"/>
            </a:rPr>
            <a:t>929</a:t>
          </a:r>
          <a:r>
            <a:rPr kumimoji="1" lang="ja-JP" altLang="ja-JP" sz="1050" b="0" i="0" u="none" strike="noStrike" kern="0" cap="none" spc="0" normalizeH="0" baseline="0" noProof="0">
              <a:ln>
                <a:noFill/>
              </a:ln>
              <a:solidFill>
                <a:prstClr val="black"/>
              </a:solidFill>
              <a:effectLst/>
              <a:uLnTx/>
              <a:uFillTx/>
              <a:latin typeface="+mn-lt"/>
              <a:ea typeface="+mn-ea"/>
              <a:cs typeface="+mn-cs"/>
            </a:rPr>
            <a:t>人→</a:t>
          </a:r>
          <a:r>
            <a:rPr kumimoji="1" lang="en-US" altLang="ja-JP" sz="1050" b="0" i="0" u="none" strike="noStrike" kern="0" cap="none" spc="0" normalizeH="0" baseline="0" noProof="0">
              <a:ln>
                <a:noFill/>
              </a:ln>
              <a:solidFill>
                <a:prstClr val="black"/>
              </a:solidFill>
              <a:effectLst/>
              <a:uLnTx/>
              <a:uFillTx/>
              <a:latin typeface="+mn-lt"/>
              <a:ea typeface="+mn-ea"/>
              <a:cs typeface="+mn-cs"/>
            </a:rPr>
            <a:t>578</a:t>
          </a:r>
          <a:r>
            <a:rPr kumimoji="1" lang="ja-JP" altLang="ja-JP" sz="1050" b="0" i="0" u="none" strike="noStrike" kern="0" cap="none" spc="0" normalizeH="0" baseline="0" noProof="0">
              <a:ln>
                <a:noFill/>
              </a:ln>
              <a:solidFill>
                <a:prstClr val="black"/>
              </a:solidFill>
              <a:effectLst/>
              <a:uLnTx/>
              <a:uFillTx/>
              <a:latin typeface="+mn-lt"/>
              <a:ea typeface="+mn-ea"/>
              <a:cs typeface="+mn-cs"/>
            </a:rPr>
            <a:t>人）を削減し、現在は平成</a:t>
          </a:r>
          <a:r>
            <a:rPr kumimoji="1" lang="en-US" altLang="ja-JP" sz="1050" b="0" i="0" u="none" strike="noStrike" kern="0" cap="none" spc="0" normalizeH="0" baseline="0" noProof="0">
              <a:ln>
                <a:noFill/>
              </a:ln>
              <a:solidFill>
                <a:prstClr val="black"/>
              </a:solidFill>
              <a:effectLst/>
              <a:uLnTx/>
              <a:uFillTx/>
              <a:latin typeface="+mn-lt"/>
              <a:ea typeface="+mn-ea"/>
              <a:cs typeface="+mn-cs"/>
            </a:rPr>
            <a:t>23</a:t>
          </a:r>
          <a:r>
            <a:rPr kumimoji="1" lang="ja-JP" altLang="ja-JP" sz="1050" b="0" i="0" u="none" strike="noStrike" kern="0" cap="none" spc="0" normalizeH="0" baseline="0" noProof="0">
              <a:ln>
                <a:noFill/>
              </a:ln>
              <a:solidFill>
                <a:prstClr val="black"/>
              </a:solidFill>
              <a:effectLst/>
              <a:uLnTx/>
              <a:uFillTx/>
              <a:latin typeface="+mn-lt"/>
              <a:ea typeface="+mn-ea"/>
              <a:cs typeface="+mn-cs"/>
            </a:rPr>
            <a:t>年度から平成</a:t>
          </a:r>
          <a:r>
            <a:rPr kumimoji="1" lang="en-US" altLang="ja-JP" sz="1050" b="0" i="0" u="none" strike="noStrike" kern="0" cap="none" spc="0" normalizeH="0" baseline="0" noProof="0">
              <a:ln>
                <a:noFill/>
              </a:ln>
              <a:solidFill>
                <a:prstClr val="black"/>
              </a:solidFill>
              <a:effectLst/>
              <a:uLnTx/>
              <a:uFillTx/>
              <a:latin typeface="+mn-lt"/>
              <a:ea typeface="+mn-ea"/>
              <a:cs typeface="+mn-cs"/>
            </a:rPr>
            <a:t>27</a:t>
          </a:r>
          <a:r>
            <a:rPr kumimoji="1" lang="ja-JP" altLang="ja-JP" sz="1050" b="0" i="0" u="none" strike="noStrike" kern="0" cap="none" spc="0" normalizeH="0" baseline="0" noProof="0">
              <a:ln>
                <a:noFill/>
              </a:ln>
              <a:solidFill>
                <a:prstClr val="black"/>
              </a:solidFill>
              <a:effectLst/>
              <a:uLnTx/>
              <a:uFillTx/>
              <a:latin typeface="+mn-lt"/>
              <a:ea typeface="+mn-ea"/>
              <a:cs typeface="+mn-cs"/>
            </a:rPr>
            <a:t>年度までの第</a:t>
          </a:r>
          <a:r>
            <a:rPr kumimoji="1" lang="en-US" altLang="ja-JP" sz="1050" b="0" i="0" u="none" strike="noStrike" kern="0" cap="none" spc="0" normalizeH="0" baseline="0" noProof="0">
              <a:ln>
                <a:noFill/>
              </a:ln>
              <a:solidFill>
                <a:prstClr val="black"/>
              </a:solidFill>
              <a:effectLst/>
              <a:uLnTx/>
              <a:uFillTx/>
              <a:latin typeface="+mn-lt"/>
              <a:ea typeface="+mn-ea"/>
              <a:cs typeface="+mn-cs"/>
            </a:rPr>
            <a:t>4</a:t>
          </a:r>
          <a:r>
            <a:rPr kumimoji="1" lang="ja-JP" altLang="ja-JP" sz="1050" b="0" i="0" u="none" strike="noStrike" kern="0" cap="none" spc="0" normalizeH="0" baseline="0" noProof="0">
              <a:ln>
                <a:noFill/>
              </a:ln>
              <a:solidFill>
                <a:prstClr val="black"/>
              </a:solidFill>
              <a:effectLst/>
              <a:uLnTx/>
              <a:uFillTx/>
              <a:latin typeface="+mn-lt"/>
              <a:ea typeface="+mn-ea"/>
              <a:cs typeface="+mn-cs"/>
            </a:rPr>
            <a:t>期定員管理計画に基づく定員管理に努めてきた。</a:t>
          </a:r>
          <a:endParaRPr kumimoji="0" lang="ja-JP" altLang="ja-JP" sz="105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a:t>
          </a:r>
          <a:r>
            <a:rPr kumimoji="1" lang="ja-JP" altLang="en-US" sz="1050" b="0" i="0" u="none" strike="noStrike" kern="0" cap="none" spc="0" normalizeH="0" baseline="0" noProof="0">
              <a:ln>
                <a:noFill/>
              </a:ln>
              <a:solidFill>
                <a:prstClr val="black"/>
              </a:solidFill>
              <a:effectLst/>
              <a:uLnTx/>
              <a:uFillTx/>
              <a:latin typeface="+mn-lt"/>
              <a:ea typeface="+mn-ea"/>
              <a:cs typeface="+mn-cs"/>
            </a:rPr>
            <a:t>平成</a:t>
          </a:r>
          <a:r>
            <a:rPr kumimoji="1" lang="en-US" altLang="ja-JP" sz="1050" b="0" i="0" u="none" strike="noStrike" kern="0" cap="none" spc="0" normalizeH="0" baseline="0" noProof="0">
              <a:ln>
                <a:noFill/>
              </a:ln>
              <a:solidFill>
                <a:prstClr val="black"/>
              </a:solidFill>
              <a:effectLst/>
              <a:uLnTx/>
              <a:uFillTx/>
              <a:latin typeface="+mn-lt"/>
              <a:ea typeface="+mn-ea"/>
              <a:cs typeface="+mn-cs"/>
            </a:rPr>
            <a:t>29</a:t>
          </a:r>
          <a:r>
            <a:rPr kumimoji="1" lang="ja-JP" altLang="en-US" sz="1050" b="0" i="0" u="none" strike="noStrike" kern="0" cap="none" spc="0" normalizeH="0" baseline="0" noProof="0">
              <a:ln>
                <a:noFill/>
              </a:ln>
              <a:solidFill>
                <a:prstClr val="black"/>
              </a:solidFill>
              <a:effectLst/>
              <a:uLnTx/>
              <a:uFillTx/>
              <a:latin typeface="+mn-lt"/>
              <a:ea typeface="+mn-ea"/>
              <a:cs typeface="+mn-cs"/>
            </a:rPr>
            <a:t>年</a:t>
          </a:r>
          <a:r>
            <a:rPr kumimoji="1" lang="ja-JP" altLang="ja-JP" sz="1050" b="0" i="0" u="none" strike="noStrike" kern="0" cap="none" spc="0" normalizeH="0" baseline="0" noProof="0">
              <a:ln>
                <a:noFill/>
              </a:ln>
              <a:solidFill>
                <a:prstClr val="black"/>
              </a:solidFill>
              <a:effectLst/>
              <a:uLnTx/>
              <a:uFillTx/>
              <a:latin typeface="+mn-lt"/>
              <a:ea typeface="+mn-ea"/>
              <a:cs typeface="+mn-cs"/>
            </a:rPr>
            <a:t>度は、経常経費充当一般財源が</a:t>
          </a:r>
          <a:r>
            <a:rPr kumimoji="0" lang="ja-JP" altLang="ja-JP" sz="1050" b="0" i="0" u="none" strike="noStrike" kern="0" cap="none" spc="0" normalizeH="0" baseline="0" noProof="0">
              <a:ln>
                <a:noFill/>
              </a:ln>
              <a:solidFill>
                <a:prstClr val="black"/>
              </a:solidFill>
              <a:effectLst/>
              <a:uLnTx/>
              <a:uFillTx/>
              <a:latin typeface="+mn-lt"/>
              <a:ea typeface="+mn-ea"/>
              <a:cs typeface="+mn-cs"/>
            </a:rPr>
            <a:t>地方公務員共済組合等負担金、嘱託職員報酬</a:t>
          </a:r>
          <a:r>
            <a:rPr kumimoji="1" lang="ja-JP" altLang="ja-JP" sz="1050" b="0" i="0" u="none" strike="noStrike" kern="0" cap="none" spc="0" normalizeH="0" baseline="0" noProof="0">
              <a:ln>
                <a:noFill/>
              </a:ln>
              <a:solidFill>
                <a:prstClr val="black"/>
              </a:solidFill>
              <a:effectLst/>
              <a:uLnTx/>
              <a:uFillTx/>
              <a:latin typeface="+mn-lt"/>
              <a:ea typeface="+mn-ea"/>
              <a:cs typeface="+mn-cs"/>
            </a:rPr>
            <a:t>が</a:t>
          </a:r>
          <a:r>
            <a:rPr kumimoji="1" lang="ja-JP" altLang="en-US" sz="1050" b="0" i="0" u="none" strike="noStrike" kern="0" cap="none" spc="0" normalizeH="0" baseline="0" noProof="0">
              <a:ln>
                <a:noFill/>
              </a:ln>
              <a:solidFill>
                <a:prstClr val="black"/>
              </a:solidFill>
              <a:effectLst/>
              <a:uLnTx/>
              <a:uFillTx/>
              <a:latin typeface="+mn-lt"/>
              <a:ea typeface="+mn-ea"/>
              <a:cs typeface="+mn-cs"/>
            </a:rPr>
            <a:t>増加</a:t>
          </a:r>
          <a:r>
            <a:rPr kumimoji="1" lang="ja-JP" altLang="ja-JP" sz="1050" b="0" i="0" u="none" strike="noStrike" kern="0" cap="none" spc="0" normalizeH="0" baseline="0" noProof="0">
              <a:ln>
                <a:noFill/>
              </a:ln>
              <a:solidFill>
                <a:prstClr val="black"/>
              </a:solidFill>
              <a:effectLst/>
              <a:uLnTx/>
              <a:uFillTx/>
              <a:latin typeface="+mn-lt"/>
              <a:ea typeface="+mn-ea"/>
              <a:cs typeface="+mn-cs"/>
            </a:rPr>
            <a:t>した</a:t>
          </a:r>
          <a:r>
            <a:rPr kumimoji="1" lang="ja-JP" altLang="en-US" sz="1050" b="0" i="0" u="none" strike="noStrike" kern="0" cap="none" spc="0" normalizeH="0" baseline="0" noProof="0">
              <a:ln>
                <a:noFill/>
              </a:ln>
              <a:solidFill>
                <a:prstClr val="black"/>
              </a:solidFill>
              <a:effectLst/>
              <a:uLnTx/>
              <a:uFillTx/>
              <a:latin typeface="+mn-lt"/>
              <a:ea typeface="+mn-ea"/>
              <a:cs typeface="+mn-cs"/>
            </a:rPr>
            <a:t>ものの、経常一般財源等が増となったこ</a:t>
          </a:r>
          <a:r>
            <a:rPr kumimoji="1" lang="ja-JP" altLang="ja-JP" sz="1050" b="0" i="0" u="none" strike="noStrike" kern="0" cap="none" spc="0" normalizeH="0" baseline="0" noProof="0">
              <a:ln>
                <a:noFill/>
              </a:ln>
              <a:solidFill>
                <a:prstClr val="black"/>
              </a:solidFill>
              <a:effectLst/>
              <a:uLnTx/>
              <a:uFillTx/>
              <a:latin typeface="+mn-lt"/>
              <a:ea typeface="+mn-ea"/>
              <a:cs typeface="+mn-cs"/>
            </a:rPr>
            <a:t>となどが主な要因である。</a:t>
          </a:r>
          <a:endParaRPr kumimoji="0" lang="ja-JP" altLang="ja-JP" sz="105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今後も職員定数の管理に努めるとともに、行財政改革への取組を通じて人件費の削減に努めていく。</a:t>
          </a:r>
          <a:endParaRPr kumimoji="0" lang="ja-JP" altLang="ja-JP" sz="105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123190</xdr:rowOff>
    </xdr:to>
    <xdr:cxnSp macro="">
      <xdr:nvCxnSpPr>
        <xdr:cNvPr id="66" name="直線コネクタ 65"/>
        <xdr:cNvCxnSpPr/>
      </xdr:nvCxnSpPr>
      <xdr:spPr>
        <a:xfrm flipV="1">
          <a:off x="3987800" y="6085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123190</xdr:rowOff>
    </xdr:to>
    <xdr:cxnSp macro="">
      <xdr:nvCxnSpPr>
        <xdr:cNvPr id="69" name="直線コネクタ 68"/>
        <xdr:cNvCxnSpPr/>
      </xdr:nvCxnSpPr>
      <xdr:spPr>
        <a:xfrm>
          <a:off x="3098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146050</xdr:rowOff>
    </xdr:to>
    <xdr:cxnSp macro="">
      <xdr:nvCxnSpPr>
        <xdr:cNvPr id="72" name="直線コネクタ 71"/>
        <xdr:cNvCxnSpPr/>
      </xdr:nvCxnSpPr>
      <xdr:spPr>
        <a:xfrm flipV="1">
          <a:off x="2209800" y="610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35560</xdr:rowOff>
    </xdr:to>
    <xdr:cxnSp macro="">
      <xdr:nvCxnSpPr>
        <xdr:cNvPr id="75" name="直線コネクタ 74"/>
        <xdr:cNvCxnSpPr/>
      </xdr:nvCxnSpPr>
      <xdr:spPr>
        <a:xfrm flipV="1">
          <a:off x="1320800" y="614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1" lang="en-US" altLang="ja-JP" sz="1100" b="0" i="0" u="none" strike="noStrike" kern="0" cap="none" spc="0" normalizeH="0" baseline="0" noProof="0">
              <a:ln>
                <a:noFill/>
              </a:ln>
              <a:solidFill>
                <a:prstClr val="black"/>
              </a:solidFill>
              <a:effectLst/>
              <a:uLnTx/>
              <a:uFillTx/>
              <a:latin typeface="+mn-lt"/>
              <a:ea typeface="+mn-ea"/>
              <a:cs typeface="+mn-cs"/>
            </a:rPr>
            <a:t>16.5</a:t>
          </a:r>
          <a:r>
            <a:rPr kumimoji="1" lang="ja-JP" altLang="ja-JP" sz="1100" b="0" i="0" u="none" strike="noStrike" kern="0" cap="none" spc="0" normalizeH="0" baseline="0" noProof="0">
              <a:ln>
                <a:noFill/>
              </a:ln>
              <a:solidFill>
                <a:prstClr val="black"/>
              </a:solidFill>
              <a:effectLst/>
              <a:uLnTx/>
              <a:uFillTx/>
              <a:latin typeface="+mn-lt"/>
              <a:ea typeface="+mn-ea"/>
              <a:cs typeface="+mn-cs"/>
            </a:rPr>
            <a:t>％で、</a:t>
          </a:r>
          <a:r>
            <a:rPr kumimoji="1" lang="en-US" altLang="ja-JP" sz="1100" b="0" i="0" u="none" strike="noStrike" kern="0" cap="none" spc="0" normalizeH="0" baseline="0" noProof="0">
              <a:ln>
                <a:noFill/>
              </a:ln>
              <a:solidFill>
                <a:prstClr val="black"/>
              </a:solidFill>
              <a:effectLst/>
              <a:uLnTx/>
              <a:uFillTx/>
              <a:latin typeface="+mn-lt"/>
              <a:ea typeface="+mn-ea"/>
              <a:cs typeface="+mn-cs"/>
            </a:rPr>
            <a:t>0.1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下降</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経常経費充当一般財源は</a:t>
          </a:r>
          <a:r>
            <a:rPr kumimoji="1" lang="en-US" altLang="ja-JP" sz="1100" b="0" i="0" u="none" strike="noStrike" kern="0" cap="none" spc="0" normalizeH="0" baseline="0" noProof="0">
              <a:ln>
                <a:noFill/>
              </a:ln>
              <a:solidFill>
                <a:prstClr val="black"/>
              </a:solidFill>
              <a:effectLst/>
              <a:uLnTx/>
              <a:uFillTx/>
              <a:latin typeface="+mn-lt"/>
              <a:ea typeface="+mn-ea"/>
              <a:cs typeface="+mn-cs"/>
            </a:rPr>
            <a:t>3,783,382</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千円で、</a:t>
          </a:r>
          <a:r>
            <a:rPr kumimoji="1" lang="ja-JP" altLang="en-US" sz="1100" b="0" i="0" u="none" strike="noStrike" kern="0" cap="none" spc="0" normalizeH="0" baseline="0" noProof="0">
              <a:ln>
                <a:noFill/>
              </a:ln>
              <a:solidFill>
                <a:prstClr val="black"/>
              </a:solidFill>
              <a:effectLst/>
              <a:uLnTx/>
              <a:uFillTx/>
              <a:latin typeface="+mn-lt"/>
              <a:ea typeface="+mn-ea"/>
              <a:cs typeface="+mn-cs"/>
            </a:rPr>
            <a:t>前</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73,851</a:t>
          </a:r>
          <a:r>
            <a:rPr kumimoji="1" lang="ja-JP" altLang="ja-JP" sz="1100" b="0" i="0" u="none" strike="noStrike" kern="0" cap="none" spc="0" normalizeH="0" baseline="0" noProof="0">
              <a:ln>
                <a:noFill/>
              </a:ln>
              <a:solidFill>
                <a:prstClr val="black"/>
              </a:solidFill>
              <a:effectLst/>
              <a:uLnTx/>
              <a:uFillTx/>
              <a:latin typeface="+mn-lt"/>
              <a:ea typeface="+mn-ea"/>
              <a:cs typeface="+mn-cs"/>
            </a:rPr>
            <a:t>千円増加している。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家庭廃棄物指定収集袋製造業務委託、小学校給食調理業務委託</a:t>
          </a:r>
          <a:r>
            <a:rPr kumimoji="1" lang="ja-JP" altLang="ja-JP" sz="1100" b="0" i="0" u="none" strike="noStrike" kern="0" cap="none" spc="0" normalizeH="0" baseline="0" noProof="0">
              <a:ln>
                <a:noFill/>
              </a:ln>
              <a:solidFill>
                <a:prstClr val="black"/>
              </a:solidFill>
              <a:effectLst/>
              <a:uLnTx/>
              <a:uFillTx/>
              <a:latin typeface="+mn-lt"/>
              <a:ea typeface="+mn-ea"/>
              <a:cs typeface="+mn-cs"/>
            </a:rPr>
            <a:t>の増加など</a:t>
          </a:r>
          <a:r>
            <a:rPr kumimoji="1" lang="ja-JP" altLang="en-US" sz="1100" b="0" i="0" u="none" strike="noStrike" kern="0" cap="none" spc="0" normalizeH="0" baseline="0" noProof="0">
              <a:ln>
                <a:noFill/>
              </a:ln>
              <a:solidFill>
                <a:prstClr val="black"/>
              </a:solidFill>
              <a:effectLst/>
              <a:uLnTx/>
              <a:uFillTx/>
              <a:latin typeface="+mn-lt"/>
              <a:ea typeface="+mn-ea"/>
              <a:cs typeface="+mn-cs"/>
            </a:rPr>
            <a:t>経常経費充当一般財源が増加したものの、経常一般財源等の増</a:t>
          </a:r>
          <a:r>
            <a:rPr kumimoji="1" lang="ja-JP" altLang="ja-JP" sz="1100" b="0" i="0" u="none" strike="noStrike" kern="0" cap="none" spc="0" normalizeH="0" baseline="0" noProof="0">
              <a:ln>
                <a:noFill/>
              </a:ln>
              <a:solidFill>
                <a:prstClr val="black"/>
              </a:solidFill>
              <a:effectLst/>
              <a:uLnTx/>
              <a:uFillTx/>
              <a:latin typeface="+mn-lt"/>
              <a:ea typeface="+mn-ea"/>
              <a:cs typeface="+mn-cs"/>
            </a:rPr>
            <a:t>が主な要因である。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将来的には、業務委託の拡大</a:t>
          </a:r>
          <a:r>
            <a:rPr kumimoji="1" lang="ja-JP" altLang="en-US" sz="1100" b="0" i="0" u="none" strike="noStrike" kern="0" cap="none" spc="0" normalizeH="0" baseline="0" noProof="0">
              <a:ln>
                <a:noFill/>
              </a:ln>
              <a:solidFill>
                <a:prstClr val="black"/>
              </a:solidFill>
              <a:effectLst/>
              <a:uLnTx/>
              <a:uFillTx/>
              <a:latin typeface="+mn-lt"/>
              <a:ea typeface="+mn-ea"/>
              <a:cs typeface="+mn-cs"/>
            </a:rPr>
            <a:t>や消費税率の引き上げなどにより、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物件費の経常収支比率は上昇することが予想されるが、光熱水費の節減や委託業務の仕様の見直し、長期継続契約の検討、必要最低限の消耗品購入にとどめる（不用額捻出努力）など、歳出抑制に努めていく。</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16</xdr:row>
      <xdr:rowOff>159004</xdr:rowOff>
    </xdr:to>
    <xdr:cxnSp macro="">
      <xdr:nvCxnSpPr>
        <xdr:cNvPr id="125" name="直線コネクタ 124"/>
        <xdr:cNvCxnSpPr/>
      </xdr:nvCxnSpPr>
      <xdr:spPr>
        <a:xfrm flipV="1">
          <a:off x="15671800" y="2893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107713</xdr:rowOff>
    </xdr:from>
    <xdr:ext cx="762000" cy="259045"/>
    <xdr:sp macro="" textlink="">
      <xdr:nvSpPr>
        <xdr:cNvPr id="126"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159004</xdr:rowOff>
    </xdr:to>
    <xdr:cxnSp macro="">
      <xdr:nvCxnSpPr>
        <xdr:cNvPr id="128" name="直線コネクタ 127"/>
        <xdr:cNvCxnSpPr/>
      </xdr:nvCxnSpPr>
      <xdr:spPr>
        <a:xfrm>
          <a:off x="14782800" y="2819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76708</xdr:rowOff>
    </xdr:to>
    <xdr:cxnSp macro="">
      <xdr:nvCxnSpPr>
        <xdr:cNvPr id="131" name="直線コネクタ 130"/>
        <xdr:cNvCxnSpPr/>
      </xdr:nvCxnSpPr>
      <xdr:spPr>
        <a:xfrm>
          <a:off x="13893800" y="2810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104140</xdr:rowOff>
    </xdr:to>
    <xdr:cxnSp macro="">
      <xdr:nvCxnSpPr>
        <xdr:cNvPr id="134" name="直線コネクタ 133"/>
        <xdr:cNvCxnSpPr/>
      </xdr:nvCxnSpPr>
      <xdr:spPr>
        <a:xfrm flipV="1">
          <a:off x="13004800" y="2810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5"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6" name="楕円 145"/>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47" name="テキスト ボックス 146"/>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8" name="楕円 147"/>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112285</xdr:rowOff>
    </xdr:from>
    <xdr:ext cx="762000" cy="259045"/>
    <xdr:sp macro="" textlink="">
      <xdr:nvSpPr>
        <xdr:cNvPr id="149" name="テキスト ボックス 148"/>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50" name="楕円 149"/>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51" name="テキスト ボックス 150"/>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1" lang="en-US" altLang="ja-JP" sz="1100" b="0" i="0" u="none" strike="noStrike" kern="0" cap="none" spc="0" normalizeH="0" baseline="0" noProof="0">
              <a:ln>
                <a:noFill/>
              </a:ln>
              <a:solidFill>
                <a:prstClr val="black"/>
              </a:solidFill>
              <a:effectLst/>
              <a:uLnTx/>
              <a:uFillTx/>
              <a:latin typeface="+mn-lt"/>
              <a:ea typeface="+mn-ea"/>
              <a:cs typeface="+mn-cs"/>
            </a:rPr>
            <a:t>17.2</a:t>
          </a:r>
          <a:r>
            <a:rPr kumimoji="1" lang="ja-JP" altLang="ja-JP" sz="1100" b="0" i="0" u="none" strike="noStrike" kern="0" cap="none" spc="0" normalizeH="0" baseline="0" noProof="0">
              <a:ln>
                <a:noFill/>
              </a:ln>
              <a:solidFill>
                <a:prstClr val="black"/>
              </a:solidFill>
              <a:effectLst/>
              <a:uLnTx/>
              <a:uFillTx/>
              <a:latin typeface="+mn-lt"/>
              <a:ea typeface="+mn-ea"/>
              <a:cs typeface="+mn-cs"/>
            </a:rPr>
            <a:t>％で、</a:t>
          </a:r>
          <a:r>
            <a:rPr kumimoji="1" lang="en-US" altLang="ja-JP" sz="1100" b="0" i="0" u="none" strike="noStrike" kern="0" cap="none" spc="0" normalizeH="0" baseline="0" noProof="0">
              <a:ln>
                <a:noFill/>
              </a:ln>
              <a:solidFill>
                <a:prstClr val="black"/>
              </a:solidFill>
              <a:effectLst/>
              <a:uLnTx/>
              <a:uFillTx/>
              <a:latin typeface="+mn-lt"/>
              <a:ea typeface="+mn-ea"/>
              <a:cs typeface="+mn-cs"/>
            </a:rPr>
            <a:t>0.8</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上昇</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経常経費充当一般財源は</a:t>
          </a:r>
          <a:r>
            <a:rPr kumimoji="1" lang="en-US" altLang="ja-JP" sz="1100" b="0" i="0" u="none" strike="noStrike" kern="0" cap="none" spc="0" normalizeH="0" baseline="0" noProof="0">
              <a:ln>
                <a:noFill/>
              </a:ln>
              <a:solidFill>
                <a:prstClr val="black"/>
              </a:solidFill>
              <a:effectLst/>
              <a:uLnTx/>
              <a:uFillTx/>
              <a:latin typeface="+mn-lt"/>
              <a:ea typeface="+mn-ea"/>
              <a:cs typeface="+mn-cs"/>
            </a:rPr>
            <a:t>3,942,411</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千円で、</a:t>
          </a:r>
          <a:r>
            <a:rPr kumimoji="1" lang="ja-JP" altLang="en-US" sz="1100" b="0" i="0" u="none" strike="noStrike" kern="0" cap="none" spc="0" normalizeH="0" baseline="0" noProof="0">
              <a:ln>
                <a:noFill/>
              </a:ln>
              <a:solidFill>
                <a:prstClr val="black"/>
              </a:solidFill>
              <a:effectLst/>
              <a:uLnTx/>
              <a:uFillTx/>
              <a:latin typeface="+mn-lt"/>
              <a:ea typeface="+mn-ea"/>
              <a:cs typeface="+mn-cs"/>
            </a:rPr>
            <a:t>前</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275,571</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保育運営費</a:t>
          </a:r>
          <a:r>
            <a:rPr kumimoji="0" lang="ja-JP" altLang="ja-JP" sz="1100" b="0" i="0" u="none" strike="noStrike" kern="0" cap="none" spc="0" normalizeH="0" baseline="0" noProof="0">
              <a:ln>
                <a:noFill/>
              </a:ln>
              <a:solidFill>
                <a:prstClr val="black"/>
              </a:solidFill>
              <a:effectLst/>
              <a:uLnTx/>
              <a:uFillTx/>
              <a:latin typeface="+mn-lt"/>
              <a:ea typeface="+mn-ea"/>
              <a:cs typeface="+mn-cs"/>
            </a:rPr>
            <a:t>、法内扶助費</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生活保護法</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障害福祉サービス費が増加し</a:t>
          </a:r>
          <a:r>
            <a:rPr kumimoji="0" lang="ja-JP" altLang="ja-JP" sz="1100" b="0" i="0" u="none" strike="noStrike" kern="0" cap="none" spc="0" normalizeH="0" baseline="0" noProof="0">
              <a:ln>
                <a:noFill/>
              </a:ln>
              <a:solidFill>
                <a:prstClr val="black"/>
              </a:solidFill>
              <a:effectLst/>
              <a:uLnTx/>
              <a:uFillTx/>
              <a:latin typeface="+mn-lt"/>
              <a:ea typeface="+mn-ea"/>
              <a:cs typeface="+mn-cs"/>
            </a:rPr>
            <a:t>たことなどが主な要因である。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今後も高齢化や医療費の伸びなどにより、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扶助費の増加傾向は続くと考えられるが、</a:t>
          </a:r>
          <a:r>
            <a:rPr kumimoji="1" lang="ja-JP" altLang="en-US" sz="1100" b="0" i="0" u="none" strike="noStrike" kern="0" cap="none" spc="0" normalizeH="0" baseline="0" noProof="0">
              <a:ln>
                <a:noFill/>
              </a:ln>
              <a:solidFill>
                <a:prstClr val="black"/>
              </a:solidFill>
              <a:effectLst/>
              <a:uLnTx/>
              <a:uFillTx/>
              <a:latin typeface="+mn-lt"/>
              <a:ea typeface="+mn-ea"/>
              <a:cs typeface="+mn-cs"/>
            </a:rPr>
            <a:t>市の裁量度の高い任意的事業については伸びを抑制していく</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57</xdr:row>
      <xdr:rowOff>146050</xdr:rowOff>
    </xdr:to>
    <xdr:cxnSp macro="">
      <xdr:nvCxnSpPr>
        <xdr:cNvPr id="188" name="直線コネクタ 187"/>
        <xdr:cNvCxnSpPr/>
      </xdr:nvCxnSpPr>
      <xdr:spPr>
        <a:xfrm>
          <a:off x="3987800" y="98316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9"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102507</xdr:rowOff>
    </xdr:to>
    <xdr:cxnSp macro="">
      <xdr:nvCxnSpPr>
        <xdr:cNvPr id="191" name="直線コネクタ 190"/>
        <xdr:cNvCxnSpPr/>
      </xdr:nvCxnSpPr>
      <xdr:spPr>
        <a:xfrm flipV="1">
          <a:off x="3098800" y="9831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193" name="テキスト ボックス 192"/>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102507</xdr:rowOff>
    </xdr:to>
    <xdr:cxnSp macro="">
      <xdr:nvCxnSpPr>
        <xdr:cNvPr id="194" name="直線コネクタ 193"/>
        <xdr:cNvCxnSpPr/>
      </xdr:nvCxnSpPr>
      <xdr:spPr>
        <a:xfrm>
          <a:off x="2209800" y="9711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195" name="フローチャート: 判断 194"/>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196" name="テキスト ボックス 195"/>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110672</xdr:rowOff>
    </xdr:to>
    <xdr:cxnSp macro="">
      <xdr:nvCxnSpPr>
        <xdr:cNvPr id="197" name="直線コネクタ 196"/>
        <xdr:cNvCxnSpPr/>
      </xdr:nvCxnSpPr>
      <xdr:spPr>
        <a:xfrm>
          <a:off x="1320800" y="9668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199" name="テキスト ボックス 198"/>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1" name="テキスト ボックス 200"/>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09" name="楕円 208"/>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0" name="テキスト ボックス 209"/>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1" name="楕円 210"/>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2" name="テキスト ボックス 211"/>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5" name="楕円 214"/>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16" name="テキスト ボックス 215"/>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29</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年度は</a:t>
          </a:r>
          <a:r>
            <a:rPr kumimoji="1" lang="en-US" altLang="ja-JP" sz="1000" b="0" i="0" u="none" strike="noStrike" kern="0" cap="none" spc="0" normalizeH="0" baseline="0" noProof="0">
              <a:ln>
                <a:noFill/>
              </a:ln>
              <a:solidFill>
                <a:prstClr val="black"/>
              </a:solidFill>
              <a:effectLst/>
              <a:uLnTx/>
              <a:uFillTx/>
              <a:latin typeface="+mn-lt"/>
              <a:ea typeface="+mn-ea"/>
              <a:cs typeface="+mn-cs"/>
            </a:rPr>
            <a:t>15.2</a:t>
          </a:r>
          <a:r>
            <a:rPr kumimoji="1" lang="ja-JP" altLang="ja-JP" sz="1000" b="0" i="0" u="none" strike="noStrike" kern="0" cap="none" spc="0" normalizeH="0" baseline="0" noProof="0">
              <a:ln>
                <a:noFill/>
              </a:ln>
              <a:solidFill>
                <a:prstClr val="black"/>
              </a:solidFill>
              <a:effectLst/>
              <a:uLnTx/>
              <a:uFillTx/>
              <a:latin typeface="+mn-lt"/>
              <a:ea typeface="+mn-ea"/>
              <a:cs typeface="+mn-cs"/>
            </a:rPr>
            <a:t>％で、</a:t>
          </a:r>
          <a:r>
            <a:rPr kumimoji="1" lang="en-US" altLang="ja-JP" sz="1000" b="0" i="0" u="none" strike="noStrike" kern="0" cap="none" spc="0" normalizeH="0" baseline="0" noProof="0">
              <a:ln>
                <a:noFill/>
              </a:ln>
              <a:solidFill>
                <a:prstClr val="black"/>
              </a:solidFill>
              <a:effectLst/>
              <a:uLnTx/>
              <a:uFillTx/>
              <a:latin typeface="+mn-lt"/>
              <a:ea typeface="+mn-ea"/>
              <a:cs typeface="+mn-cs"/>
            </a:rPr>
            <a:t>0.5</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ポイント上昇した。</a:t>
          </a:r>
          <a:endParaRPr kumimoji="0" lang="ja-JP" altLang="ja-JP" sz="10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経常経費充当一般財源は</a:t>
          </a:r>
          <a:r>
            <a:rPr kumimoji="1" lang="en-US" altLang="ja-JP" sz="1000" b="0" i="0" u="none" strike="noStrike" kern="0" cap="none" spc="0" normalizeH="0" baseline="0" noProof="0">
              <a:ln>
                <a:noFill/>
              </a:ln>
              <a:solidFill>
                <a:prstClr val="black"/>
              </a:solidFill>
              <a:effectLst/>
              <a:uLnTx/>
              <a:uFillTx/>
              <a:latin typeface="+mn-lt"/>
              <a:ea typeface="+mn-ea"/>
              <a:cs typeface="+mn-cs"/>
            </a:rPr>
            <a:t>3,479,692</a:t>
          </a:r>
          <a:r>
            <a:rPr kumimoji="1" lang="ja-JP" altLang="ja-JP" sz="1000" b="0" i="0" u="none" strike="noStrike" kern="0" cap="none" spc="0" normalizeH="0" baseline="0" noProof="0">
              <a:ln>
                <a:noFill/>
              </a:ln>
              <a:solidFill>
                <a:prstClr val="black"/>
              </a:solidFill>
              <a:effectLst/>
              <a:uLnTx/>
              <a:uFillTx/>
              <a:latin typeface="+mn-lt"/>
              <a:ea typeface="+mn-ea"/>
              <a:cs typeface="+mn-cs"/>
            </a:rPr>
            <a:t>千円で、</a:t>
          </a:r>
          <a:r>
            <a:rPr kumimoji="1" lang="ja-JP" altLang="en-US" sz="1000" b="0" i="0" u="none" strike="noStrike" kern="0" cap="none" spc="0" normalizeH="0" baseline="0" noProof="0">
              <a:ln>
                <a:noFill/>
              </a:ln>
              <a:solidFill>
                <a:prstClr val="black"/>
              </a:solidFill>
              <a:effectLst/>
              <a:uLnTx/>
              <a:uFillTx/>
              <a:latin typeface="+mn-lt"/>
              <a:ea typeface="+mn-ea"/>
              <a:cs typeface="+mn-cs"/>
            </a:rPr>
            <a:t>前</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000" b="0" i="0" u="none" strike="noStrike" kern="0" cap="none" spc="0" normalizeH="0" baseline="0" noProof="0">
              <a:ln>
                <a:noFill/>
              </a:ln>
              <a:solidFill>
                <a:prstClr val="black"/>
              </a:solidFill>
              <a:effectLst/>
              <a:uLnTx/>
              <a:uFillTx/>
              <a:latin typeface="+mn-lt"/>
              <a:ea typeface="+mn-ea"/>
              <a:cs typeface="+mn-cs"/>
            </a:rPr>
            <a:t>5,571</a:t>
          </a:r>
          <a:r>
            <a:rPr kumimoji="1" lang="ja-JP" altLang="ja-JP" sz="1000" b="0" i="0" u="none" strike="noStrike" kern="0" cap="none" spc="0" normalizeH="0" baseline="0" noProof="0">
              <a:ln>
                <a:noFill/>
              </a:ln>
              <a:solidFill>
                <a:prstClr val="black"/>
              </a:solidFill>
              <a:effectLst/>
              <a:uLnTx/>
              <a:uFillTx/>
              <a:latin typeface="+mn-lt"/>
              <a:ea typeface="+mn-ea"/>
              <a:cs typeface="+mn-cs"/>
            </a:rPr>
            <a:t>千円増加（維持補修費が</a:t>
          </a:r>
          <a:r>
            <a:rPr kumimoji="1" lang="en-US" altLang="ja-JP" sz="1000" b="0" i="0" u="none" strike="noStrike" kern="0" cap="none" spc="0" normalizeH="0" baseline="0" noProof="0">
              <a:ln>
                <a:noFill/>
              </a:ln>
              <a:solidFill>
                <a:prstClr val="black"/>
              </a:solidFill>
              <a:effectLst/>
              <a:uLnTx/>
              <a:uFillTx/>
              <a:latin typeface="+mn-lt"/>
              <a:ea typeface="+mn-ea"/>
              <a:cs typeface="+mn-cs"/>
            </a:rPr>
            <a:t>5,528</a:t>
          </a:r>
          <a:r>
            <a:rPr kumimoji="1" lang="ja-JP" altLang="ja-JP" sz="1000" b="0" i="0" u="none" strike="noStrike" kern="0" cap="none" spc="0" normalizeH="0" baseline="0" noProof="0">
              <a:ln>
                <a:noFill/>
              </a:ln>
              <a:solidFill>
                <a:prstClr val="black"/>
              </a:solidFill>
              <a:effectLst/>
              <a:uLnTx/>
              <a:uFillTx/>
              <a:latin typeface="+mn-lt"/>
              <a:ea typeface="+mn-ea"/>
              <a:cs typeface="+mn-cs"/>
            </a:rPr>
            <a:t>千円減少、投資及び出資金・貸付金が</a:t>
          </a:r>
          <a:r>
            <a:rPr kumimoji="1" lang="en-US" altLang="ja-JP" sz="1000" b="0" i="0" u="none" strike="noStrike" kern="0" cap="none" spc="0" normalizeH="0" baseline="0" noProof="0">
              <a:ln>
                <a:noFill/>
              </a:ln>
              <a:solidFill>
                <a:prstClr val="black"/>
              </a:solidFill>
              <a:effectLst/>
              <a:uLnTx/>
              <a:uFillTx/>
              <a:latin typeface="+mn-lt"/>
              <a:ea typeface="+mn-ea"/>
              <a:cs typeface="+mn-cs"/>
            </a:rPr>
            <a:t>30</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、繰出金が</a:t>
          </a:r>
          <a:r>
            <a:rPr kumimoji="1" lang="en-US" altLang="ja-JP" sz="1000" b="0" i="0" u="none" strike="noStrike" kern="0" cap="none" spc="0" normalizeH="0" baseline="0" noProof="0">
              <a:ln>
                <a:noFill/>
              </a:ln>
              <a:solidFill>
                <a:prstClr val="black"/>
              </a:solidFill>
              <a:effectLst/>
              <a:uLnTx/>
              <a:uFillTx/>
              <a:latin typeface="+mn-lt"/>
              <a:ea typeface="+mn-ea"/>
              <a:cs typeface="+mn-cs"/>
            </a:rPr>
            <a:t>11,069</a:t>
          </a:r>
          <a:r>
            <a:rPr kumimoji="1" lang="ja-JP" altLang="ja-JP" sz="1000" b="0" i="0" u="none" strike="noStrike" kern="0" cap="none" spc="0" normalizeH="0" baseline="0" noProof="0">
              <a:ln>
                <a:noFill/>
              </a:ln>
              <a:solidFill>
                <a:prstClr val="black"/>
              </a:solidFill>
              <a:effectLst/>
              <a:uLnTx/>
              <a:uFillTx/>
              <a:latin typeface="+mn-lt"/>
              <a:ea typeface="+mn-ea"/>
              <a:cs typeface="+mn-cs"/>
            </a:rPr>
            <a:t>千円増加）している。</a:t>
          </a:r>
          <a:endParaRPr kumimoji="0" lang="ja-JP" altLang="ja-JP" sz="10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維持補修費は、施設等の老朽化に伴う補修が</a:t>
          </a:r>
          <a:r>
            <a:rPr kumimoji="1" lang="ja-JP" altLang="en-US" sz="1000" b="0" i="0" u="none" strike="noStrike" kern="0" cap="none" spc="0" normalizeH="0" baseline="0" noProof="0">
              <a:ln>
                <a:noFill/>
              </a:ln>
              <a:solidFill>
                <a:prstClr val="black"/>
              </a:solidFill>
              <a:effectLst/>
              <a:uLnTx/>
              <a:uFillTx/>
              <a:latin typeface="+mn-lt"/>
              <a:ea typeface="+mn-ea"/>
              <a:cs typeface="+mn-cs"/>
            </a:rPr>
            <a:t>前</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年度に比べて</a:t>
          </a:r>
          <a:r>
            <a:rPr kumimoji="1" lang="en-US" altLang="ja-JP" sz="1000" b="0" i="0" u="none" strike="noStrike" kern="0" cap="none" spc="0" normalizeH="0" baseline="0" noProof="0">
              <a:ln>
                <a:noFill/>
              </a:ln>
              <a:solidFill>
                <a:prstClr val="black"/>
              </a:solidFill>
              <a:effectLst/>
              <a:uLnTx/>
              <a:uFillTx/>
              <a:latin typeface="+mn-lt"/>
              <a:ea typeface="+mn-ea"/>
              <a:cs typeface="+mn-cs"/>
            </a:rPr>
            <a:t>3.7</a:t>
          </a:r>
          <a:r>
            <a:rPr kumimoji="1" lang="ja-JP" altLang="ja-JP" sz="1000" b="0" i="0" u="none" strike="noStrike" kern="0" cap="none" spc="0" normalizeH="0" baseline="0" noProof="0">
              <a:ln>
                <a:noFill/>
              </a:ln>
              <a:solidFill>
                <a:prstClr val="black"/>
              </a:solidFill>
              <a:effectLst/>
              <a:uLnTx/>
              <a:uFillTx/>
              <a:latin typeface="+mn-lt"/>
              <a:ea typeface="+mn-ea"/>
              <a:cs typeface="+mn-cs"/>
            </a:rPr>
            <a:t>％減少している。今後は、施設等の長寿命化を図るためにも維持補修は不可欠であるが、より効果的な手法や規模について検討し、将来の負担軽減に努めていく。</a:t>
          </a:r>
          <a:endParaRPr kumimoji="0" lang="ja-JP" altLang="ja-JP" sz="10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繰出金は、</a:t>
          </a:r>
          <a:r>
            <a:rPr kumimoji="0" lang="ja-JP" altLang="ja-JP" sz="1000" b="0" i="0" u="none" strike="noStrike" kern="0" cap="none" spc="0" normalizeH="0" baseline="0" noProof="0">
              <a:ln>
                <a:noFill/>
              </a:ln>
              <a:solidFill>
                <a:prstClr val="black"/>
              </a:solidFill>
              <a:effectLst/>
              <a:uLnTx/>
              <a:uFillTx/>
              <a:latin typeface="+mn-lt"/>
              <a:ea typeface="+mn-ea"/>
              <a:cs typeface="+mn-cs"/>
            </a:rPr>
            <a:t>介護保険特別会計繰出金、後期高齢者医療特別会計繰出金</a:t>
          </a:r>
          <a:r>
            <a:rPr kumimoji="0" lang="ja-JP" altLang="en-US" sz="1000" b="0" i="0" u="none" strike="noStrike" kern="0" cap="none" spc="0" normalizeH="0" baseline="0" noProof="0">
              <a:ln>
                <a:noFill/>
              </a:ln>
              <a:solidFill>
                <a:prstClr val="black"/>
              </a:solidFill>
              <a:effectLst/>
              <a:uLnTx/>
              <a:uFillTx/>
              <a:latin typeface="+mn-lt"/>
              <a:ea typeface="+mn-ea"/>
              <a:cs typeface="+mn-cs"/>
            </a:rPr>
            <a:t>へ</a:t>
          </a:r>
          <a:r>
            <a:rPr kumimoji="1" lang="ja-JP" altLang="ja-JP" sz="1000" b="0" i="0" u="none" strike="noStrike" kern="0" cap="none" spc="0" normalizeH="0" baseline="0" noProof="0">
              <a:ln>
                <a:noFill/>
              </a:ln>
              <a:solidFill>
                <a:prstClr val="black"/>
              </a:solidFill>
              <a:effectLst/>
              <a:uLnTx/>
              <a:uFillTx/>
              <a:latin typeface="+mn-lt"/>
              <a:ea typeface="+mn-ea"/>
              <a:cs typeface="+mn-cs"/>
            </a:rPr>
            <a:t>の繰出金が増加していることが主な要因である。今後は、独立採算が原則である各事業会計において事業の見直しや受益者負担の適正化などに取り組み、繰出金の減少に努めていく。</a:t>
          </a:r>
          <a:endParaRPr kumimoji="0" lang="ja-JP" altLang="ja-JP" sz="10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57</xdr:row>
      <xdr:rowOff>158750</xdr:rowOff>
    </xdr:to>
    <xdr:cxnSp macro="">
      <xdr:nvCxnSpPr>
        <xdr:cNvPr id="249" name="直線コネクタ 248"/>
        <xdr:cNvCxnSpPr/>
      </xdr:nvCxnSpPr>
      <xdr:spPr>
        <a:xfrm flipV="1">
          <a:off x="15671800" y="9867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57</xdr:row>
      <xdr:rowOff>158750</xdr:rowOff>
    </xdr:to>
    <xdr:cxnSp macro="">
      <xdr:nvCxnSpPr>
        <xdr:cNvPr id="252" name="直線コネクタ 251"/>
        <xdr:cNvCxnSpPr/>
      </xdr:nvCxnSpPr>
      <xdr:spPr>
        <a:xfrm>
          <a:off x="14782800" y="9829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4" name="テキスト ボックス 253"/>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57150</xdr:rowOff>
    </xdr:from>
    <xdr:to>
      <xdr:col>73</xdr:col>
      <xdr:colOff>180975</xdr:colOff>
      <xdr:row>57</xdr:row>
      <xdr:rowOff>82550</xdr:rowOff>
    </xdr:to>
    <xdr:cxnSp macro="">
      <xdr:nvCxnSpPr>
        <xdr:cNvPr id="255" name="直線コネクタ 254"/>
        <xdr:cNvCxnSpPr/>
      </xdr:nvCxnSpPr>
      <xdr:spPr>
        <a:xfrm flipV="1">
          <a:off x="13893800" y="982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6" name="フローチャート: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82550</xdr:rowOff>
    </xdr:to>
    <xdr:cxnSp macro="">
      <xdr:nvCxnSpPr>
        <xdr:cNvPr id="258" name="直線コネクタ 257"/>
        <xdr:cNvCxnSpPr/>
      </xdr:nvCxnSpPr>
      <xdr:spPr>
        <a:xfrm>
          <a:off x="13004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0" name="テキスト ボックス 259"/>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68" name="楕円 267"/>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16527</xdr:rowOff>
    </xdr:from>
    <xdr:ext cx="762000" cy="259045"/>
    <xdr:sp macro="" textlink="">
      <xdr:nvSpPr>
        <xdr:cNvPr id="269" name="その他該当値テキスト"/>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70" name="楕円 269"/>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22877</xdr:rowOff>
    </xdr:from>
    <xdr:ext cx="736600" cy="259045"/>
    <xdr:sp macro="" textlink="">
      <xdr:nvSpPr>
        <xdr:cNvPr id="271" name="テキスト ボックス 270"/>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2" name="楕円 271"/>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73" name="テキスト ボックス 272"/>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31750</xdr:rowOff>
    </xdr:from>
    <xdr:to>
      <xdr:col>69</xdr:col>
      <xdr:colOff>142875</xdr:colOff>
      <xdr:row>57</xdr:row>
      <xdr:rowOff>133350</xdr:rowOff>
    </xdr:to>
    <xdr:sp macro="" textlink="">
      <xdr:nvSpPr>
        <xdr:cNvPr id="274" name="楕円 273"/>
        <xdr:cNvSpPr/>
      </xdr:nvSpPr>
      <xdr:spPr>
        <a:xfrm>
          <a:off x="13843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118127</xdr:rowOff>
    </xdr:from>
    <xdr:ext cx="762000" cy="259045"/>
    <xdr:sp macro="" textlink="">
      <xdr:nvSpPr>
        <xdr:cNvPr id="275" name="テキスト ボックス 274"/>
        <xdr:cNvSpPr txBox="1"/>
      </xdr:nvSpPr>
      <xdr:spPr>
        <a:xfrm>
          <a:off x="13512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6" name="楕円 275"/>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7" name="テキスト ボックス 276"/>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1" lang="en-US" altLang="ja-JP" sz="1100" b="0" i="0" u="none" strike="noStrike" kern="0" cap="none" spc="0" normalizeH="0" baseline="0" noProof="0">
              <a:ln>
                <a:noFill/>
              </a:ln>
              <a:solidFill>
                <a:prstClr val="black"/>
              </a:solidFill>
              <a:effectLst/>
              <a:uLnTx/>
              <a:uFillTx/>
              <a:latin typeface="+mn-lt"/>
              <a:ea typeface="+mn-ea"/>
              <a:cs typeface="+mn-cs"/>
            </a:rPr>
            <a:t>12.6</a:t>
          </a:r>
          <a:r>
            <a:rPr kumimoji="1" lang="ja-JP" altLang="ja-JP" sz="1100" b="0" i="0" u="none" strike="noStrike" kern="0" cap="none" spc="0" normalizeH="0" baseline="0" noProof="0">
              <a:ln>
                <a:noFill/>
              </a:ln>
              <a:solidFill>
                <a:prstClr val="black"/>
              </a:solidFill>
              <a:effectLst/>
              <a:uLnTx/>
              <a:uFillTx/>
              <a:latin typeface="+mn-lt"/>
              <a:ea typeface="+mn-ea"/>
              <a:cs typeface="+mn-cs"/>
            </a:rPr>
            <a:t>％で、</a:t>
          </a:r>
          <a:r>
            <a:rPr kumimoji="1" lang="ja-JP" altLang="en-US" sz="1100" b="0" i="0" u="none" strike="noStrike" kern="0" cap="none" spc="0" normalizeH="0" baseline="0" noProof="0">
              <a:ln>
                <a:noFill/>
              </a:ln>
              <a:solidFill>
                <a:prstClr val="black"/>
              </a:solidFill>
              <a:effectLst/>
              <a:uLnTx/>
              <a:uFillTx/>
              <a:latin typeface="+mn-lt"/>
              <a:ea typeface="+mn-ea"/>
              <a:cs typeface="+mn-cs"/>
            </a:rPr>
            <a:t>前</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0.2</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下降</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経常経費充当一般財源等は</a:t>
          </a:r>
          <a:r>
            <a:rPr kumimoji="1" lang="en-US" altLang="ja-JP" sz="1100" b="0" i="0" u="none" strike="noStrike" kern="0" cap="none" spc="0" normalizeH="0" baseline="0" noProof="0">
              <a:ln>
                <a:noFill/>
              </a:ln>
              <a:solidFill>
                <a:prstClr val="black"/>
              </a:solidFill>
              <a:effectLst/>
              <a:uLnTx/>
              <a:uFillTx/>
              <a:latin typeface="+mn-lt"/>
              <a:ea typeface="+mn-ea"/>
              <a:cs typeface="+mn-cs"/>
            </a:rPr>
            <a:t>2,880,334</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千円で、</a:t>
          </a:r>
          <a:r>
            <a:rPr kumimoji="1" lang="ja-JP" altLang="en-US" sz="1100" b="0" i="0" u="none" strike="noStrike" kern="0" cap="none" spc="0" normalizeH="0" baseline="0" noProof="0">
              <a:ln>
                <a:noFill/>
              </a:ln>
              <a:solidFill>
                <a:prstClr val="black"/>
              </a:solidFill>
              <a:effectLst/>
              <a:uLnTx/>
              <a:uFillTx/>
              <a:latin typeface="+mn-lt"/>
              <a:ea typeface="+mn-ea"/>
              <a:cs typeface="+mn-cs"/>
            </a:rPr>
            <a:t>前</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17,859</a:t>
          </a:r>
          <a:r>
            <a:rPr kumimoji="1" lang="ja-JP" altLang="ja-JP" sz="1100" b="0" i="0" u="none" strike="noStrike" kern="0" cap="none" spc="0" normalizeH="0" baseline="0" noProof="0">
              <a:ln>
                <a:noFill/>
              </a:ln>
              <a:solidFill>
                <a:prstClr val="black"/>
              </a:solidFill>
              <a:effectLst/>
              <a:uLnTx/>
              <a:uFillTx/>
              <a:latin typeface="+mn-lt"/>
              <a:ea typeface="+mn-ea"/>
              <a:cs typeface="+mn-cs"/>
            </a:rPr>
            <a:t>千円増加している。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柳泉園組合負担金、</a:t>
          </a:r>
          <a:r>
            <a:rPr kumimoji="0" lang="ja-JP" altLang="en-US" sz="1100" b="0" i="0" u="none" strike="noStrike" kern="0" cap="none" spc="0" normalizeH="0" baseline="0" noProof="0">
              <a:ln>
                <a:noFill/>
              </a:ln>
              <a:solidFill>
                <a:prstClr val="black"/>
              </a:solidFill>
              <a:effectLst/>
              <a:uLnTx/>
              <a:uFillTx/>
              <a:latin typeface="+mn-lt"/>
              <a:ea typeface="+mn-ea"/>
              <a:cs typeface="+mn-cs"/>
            </a:rPr>
            <a:t>多摩六都科学館組合負担金、私立幼稚園就園奨励費補助金の増加など</a:t>
          </a:r>
          <a:r>
            <a:rPr kumimoji="1" lang="ja-JP" altLang="ja-JP" sz="1100" b="0" i="0" u="none" strike="noStrike" kern="0" cap="none" spc="0" normalizeH="0" baseline="0" noProof="0">
              <a:ln>
                <a:noFill/>
              </a:ln>
              <a:solidFill>
                <a:prstClr val="black"/>
              </a:solidFill>
              <a:effectLst/>
              <a:uLnTx/>
              <a:uFillTx/>
              <a:latin typeface="+mn-lt"/>
              <a:ea typeface="+mn-ea"/>
              <a:cs typeface="+mn-cs"/>
            </a:rPr>
            <a:t>経常経費充当一般財源が増加したものの、経常一般財源等の増が主な要因である。</a:t>
          </a:r>
          <a:endParaRPr kumimoji="0" lang="ja-JP" altLang="ja-JP" sz="11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今後は、市の補助制度について目的、公益性、事業効果、成果実績等から必要性の再検討を行い、適正化に努めていく。</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12700</xdr:rowOff>
    </xdr:from>
    <xdr:to>
      <xdr:col>82</xdr:col>
      <xdr:colOff>107950</xdr:colOff>
      <xdr:row>40</xdr:row>
      <xdr:rowOff>38100</xdr:rowOff>
    </xdr:to>
    <xdr:cxnSp macro="">
      <xdr:nvCxnSpPr>
        <xdr:cNvPr id="310" name="直線コネクタ 309"/>
        <xdr:cNvCxnSpPr/>
      </xdr:nvCxnSpPr>
      <xdr:spPr>
        <a:xfrm flipV="1">
          <a:off x="15671800" y="6870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158750</xdr:rowOff>
    </xdr:from>
    <xdr:to>
      <xdr:col>78</xdr:col>
      <xdr:colOff>69850</xdr:colOff>
      <xdr:row>40</xdr:row>
      <xdr:rowOff>38100</xdr:rowOff>
    </xdr:to>
    <xdr:cxnSp macro="">
      <xdr:nvCxnSpPr>
        <xdr:cNvPr id="313" name="直線コネクタ 312"/>
        <xdr:cNvCxnSpPr/>
      </xdr:nvCxnSpPr>
      <xdr:spPr>
        <a:xfrm>
          <a:off x="14782800" y="684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158750</xdr:rowOff>
    </xdr:from>
    <xdr:to>
      <xdr:col>73</xdr:col>
      <xdr:colOff>180975</xdr:colOff>
      <xdr:row>41</xdr:row>
      <xdr:rowOff>19050</xdr:rowOff>
    </xdr:to>
    <xdr:cxnSp macro="">
      <xdr:nvCxnSpPr>
        <xdr:cNvPr id="316" name="直線コネクタ 315"/>
        <xdr:cNvCxnSpPr/>
      </xdr:nvCxnSpPr>
      <xdr:spPr>
        <a:xfrm flipV="1">
          <a:off x="13893800" y="6845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69850</xdr:rowOff>
    </xdr:from>
    <xdr:to>
      <xdr:col>74</xdr:col>
      <xdr:colOff>31750</xdr:colOff>
      <xdr:row>38</xdr:row>
      <xdr:rowOff>0</xdr:rowOff>
    </xdr:to>
    <xdr:sp macro="" textlink="">
      <xdr:nvSpPr>
        <xdr:cNvPr id="317" name="フローチャート: 判断 316"/>
        <xdr:cNvSpPr/>
      </xdr:nvSpPr>
      <xdr:spPr>
        <a:xfrm>
          <a:off x="14732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19050</xdr:rowOff>
    </xdr:from>
    <xdr:to>
      <xdr:col>69</xdr:col>
      <xdr:colOff>92075</xdr:colOff>
      <xdr:row>41</xdr:row>
      <xdr:rowOff>57150</xdr:rowOff>
    </xdr:to>
    <xdr:cxnSp macro="">
      <xdr:nvCxnSpPr>
        <xdr:cNvPr id="319" name="直線コネクタ 318"/>
        <xdr:cNvCxnSpPr/>
      </xdr:nvCxnSpPr>
      <xdr:spPr>
        <a:xfrm flipV="1">
          <a:off x="13004800" y="704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1" name="テキスト ボックス 320"/>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3" name="テキスト ボックス 322"/>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133350</xdr:rowOff>
    </xdr:from>
    <xdr:to>
      <xdr:col>82</xdr:col>
      <xdr:colOff>158750</xdr:colOff>
      <xdr:row>40</xdr:row>
      <xdr:rowOff>63500</xdr:rowOff>
    </xdr:to>
    <xdr:sp macro="" textlink="">
      <xdr:nvSpPr>
        <xdr:cNvPr id="329" name="楕円 328"/>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105427</xdr:rowOff>
    </xdr:from>
    <xdr:ext cx="762000" cy="259045"/>
    <xdr:sp macro="" textlink="">
      <xdr:nvSpPr>
        <xdr:cNvPr id="330" name="補助費等該当値テキスト"/>
        <xdr:cNvSpPr txBox="1"/>
      </xdr:nvSpPr>
      <xdr:spPr>
        <a:xfrm>
          <a:off x="16598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158750</xdr:rowOff>
    </xdr:from>
    <xdr:to>
      <xdr:col>78</xdr:col>
      <xdr:colOff>120650</xdr:colOff>
      <xdr:row>40</xdr:row>
      <xdr:rowOff>88900</xdr:rowOff>
    </xdr:to>
    <xdr:sp macro="" textlink="">
      <xdr:nvSpPr>
        <xdr:cNvPr id="331" name="楕円 330"/>
        <xdr:cNvSpPr/>
      </xdr:nvSpPr>
      <xdr:spPr>
        <a:xfrm>
          <a:off x="15621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73677</xdr:rowOff>
    </xdr:from>
    <xdr:ext cx="736600" cy="259045"/>
    <xdr:sp macro="" textlink="">
      <xdr:nvSpPr>
        <xdr:cNvPr id="332" name="テキスト ボックス 331"/>
        <xdr:cNvSpPr txBox="1"/>
      </xdr:nvSpPr>
      <xdr:spPr>
        <a:xfrm>
          <a:off x="15290800" y="693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107950</xdr:rowOff>
    </xdr:from>
    <xdr:to>
      <xdr:col>74</xdr:col>
      <xdr:colOff>31750</xdr:colOff>
      <xdr:row>40</xdr:row>
      <xdr:rowOff>38100</xdr:rowOff>
    </xdr:to>
    <xdr:sp macro="" textlink="">
      <xdr:nvSpPr>
        <xdr:cNvPr id="333" name="楕円 332"/>
        <xdr:cNvSpPr/>
      </xdr:nvSpPr>
      <xdr:spPr>
        <a:xfrm>
          <a:off x="14732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22877</xdr:rowOff>
    </xdr:from>
    <xdr:ext cx="762000" cy="259045"/>
    <xdr:sp macro="" textlink="">
      <xdr:nvSpPr>
        <xdr:cNvPr id="334" name="テキスト ボックス 333"/>
        <xdr:cNvSpPr txBox="1"/>
      </xdr:nvSpPr>
      <xdr:spPr>
        <a:xfrm>
          <a:off x="14401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139700</xdr:rowOff>
    </xdr:from>
    <xdr:to>
      <xdr:col>69</xdr:col>
      <xdr:colOff>142875</xdr:colOff>
      <xdr:row>41</xdr:row>
      <xdr:rowOff>69850</xdr:rowOff>
    </xdr:to>
    <xdr:sp macro="" textlink="">
      <xdr:nvSpPr>
        <xdr:cNvPr id="335" name="楕円 334"/>
        <xdr:cNvSpPr/>
      </xdr:nvSpPr>
      <xdr:spPr>
        <a:xfrm>
          <a:off x="13843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54627</xdr:rowOff>
    </xdr:from>
    <xdr:ext cx="762000" cy="259045"/>
    <xdr:sp macro="" textlink="">
      <xdr:nvSpPr>
        <xdr:cNvPr id="336" name="テキスト ボックス 335"/>
        <xdr:cNvSpPr txBox="1"/>
      </xdr:nvSpPr>
      <xdr:spPr>
        <a:xfrm>
          <a:off x="13512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6350</xdr:rowOff>
    </xdr:from>
    <xdr:to>
      <xdr:col>65</xdr:col>
      <xdr:colOff>53975</xdr:colOff>
      <xdr:row>41</xdr:row>
      <xdr:rowOff>107950</xdr:rowOff>
    </xdr:to>
    <xdr:sp macro="" textlink="">
      <xdr:nvSpPr>
        <xdr:cNvPr id="337" name="楕円 336"/>
        <xdr:cNvSpPr/>
      </xdr:nvSpPr>
      <xdr:spPr>
        <a:xfrm>
          <a:off x="129540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92727</xdr:rowOff>
    </xdr:from>
    <xdr:ext cx="762000" cy="259045"/>
    <xdr:sp macro="" textlink="">
      <xdr:nvSpPr>
        <xdr:cNvPr id="338" name="テキスト ボックス 337"/>
        <xdr:cNvSpPr txBox="1"/>
      </xdr:nvSpPr>
      <xdr:spPr>
        <a:xfrm>
          <a:off x="126238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1" lang="en-US" altLang="ja-JP" sz="1100" b="0" i="0" u="none" strike="noStrike" kern="0" cap="none" spc="0" normalizeH="0" baseline="0" noProof="0">
              <a:ln>
                <a:noFill/>
              </a:ln>
              <a:solidFill>
                <a:prstClr val="black"/>
              </a:solidFill>
              <a:effectLst/>
              <a:uLnTx/>
              <a:uFillTx/>
              <a:latin typeface="+mn-lt"/>
              <a:ea typeface="+mn-ea"/>
              <a:cs typeface="+mn-cs"/>
            </a:rPr>
            <a:t>11.0</a:t>
          </a:r>
          <a:r>
            <a:rPr kumimoji="1" lang="ja-JP" altLang="ja-JP" sz="1100" b="0" i="0" u="none" strike="noStrike" kern="0" cap="none" spc="0" normalizeH="0" baseline="0" noProof="0">
              <a:ln>
                <a:noFill/>
              </a:ln>
              <a:solidFill>
                <a:prstClr val="black"/>
              </a:solidFill>
              <a:effectLst/>
              <a:uLnTx/>
              <a:uFillTx/>
              <a:latin typeface="+mn-lt"/>
              <a:ea typeface="+mn-ea"/>
              <a:cs typeface="+mn-cs"/>
            </a:rPr>
            <a:t>％で、</a:t>
          </a:r>
          <a:r>
            <a:rPr kumimoji="1" lang="ja-JP" altLang="en-US" sz="1100" b="0" i="0" u="none" strike="noStrike" kern="0" cap="none" spc="0" normalizeH="0" baseline="0" noProof="0">
              <a:ln>
                <a:noFill/>
              </a:ln>
              <a:solidFill>
                <a:prstClr val="black"/>
              </a:solidFill>
              <a:effectLst/>
              <a:uLnTx/>
              <a:uFillTx/>
              <a:latin typeface="+mn-lt"/>
              <a:ea typeface="+mn-ea"/>
              <a:cs typeface="+mn-cs"/>
            </a:rPr>
            <a:t>前</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0.1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ポイント下降した。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経常経費充当一般財源等は</a:t>
          </a:r>
          <a:r>
            <a:rPr kumimoji="1" lang="en-US" altLang="ja-JP" sz="1100" b="0" i="0" u="none" strike="noStrike" kern="0" cap="none" spc="0" normalizeH="0" baseline="0" noProof="0">
              <a:ln>
                <a:noFill/>
              </a:ln>
              <a:solidFill>
                <a:prstClr val="black"/>
              </a:solidFill>
              <a:effectLst/>
              <a:uLnTx/>
              <a:uFillTx/>
              <a:latin typeface="+mn-lt"/>
              <a:ea typeface="+mn-ea"/>
              <a:cs typeface="+mn-cs"/>
            </a:rPr>
            <a:t>2,521,927</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千円で、</a:t>
          </a:r>
          <a:r>
            <a:rPr kumimoji="1" lang="ja-JP" altLang="en-US" sz="1100" b="0" i="0" u="none" strike="noStrike" kern="0" cap="none" spc="0" normalizeH="0" baseline="0" noProof="0">
              <a:ln>
                <a:noFill/>
              </a:ln>
              <a:solidFill>
                <a:prstClr val="black"/>
              </a:solidFill>
              <a:effectLst/>
              <a:uLnTx/>
              <a:uFillTx/>
              <a:latin typeface="+mn-lt"/>
              <a:ea typeface="+mn-ea"/>
              <a:cs typeface="+mn-cs"/>
            </a:rPr>
            <a:t>前</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54,204</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普通建設事業などの</a:t>
          </a:r>
          <a:r>
            <a:rPr kumimoji="0" lang="ja-JP" altLang="en-US" sz="1100" b="0" i="0" u="none" strike="noStrike" kern="0" cap="none" spc="0" normalizeH="0" baseline="0" noProof="0">
              <a:ln>
                <a:noFill/>
              </a:ln>
              <a:solidFill>
                <a:prstClr val="black"/>
              </a:solidFill>
              <a:effectLst/>
              <a:uLnTx/>
              <a:uFillTx/>
              <a:latin typeface="+mn-lt"/>
              <a:ea typeface="+mn-ea"/>
              <a:cs typeface="+mn-cs"/>
            </a:rPr>
            <a:t>償還は減少したものの、臨時財政対策債における前年度に償還完了となった額と平成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年度から元金償還が始まった額との差が増加したことが主な要因である。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今後は、後年度負担増に十分配慮しつつ、公共施設の適切な改修による長寿命化や、世代間における負担の公平性にも考慮しながら、魅力あるまちづくりのために、</a:t>
          </a:r>
          <a:r>
            <a:rPr kumimoji="1" lang="ja-JP" altLang="en-US" sz="1100" b="0" i="0" u="none" strike="noStrike" kern="0" cap="none" spc="0" normalizeH="0" baseline="0" noProof="0">
              <a:ln>
                <a:noFill/>
              </a:ln>
              <a:solidFill>
                <a:prstClr val="black"/>
              </a:solidFill>
              <a:effectLst/>
              <a:uLnTx/>
              <a:uFillTx/>
              <a:latin typeface="+mn-lt"/>
              <a:ea typeface="+mn-ea"/>
              <a:cs typeface="+mn-cs"/>
            </a:rPr>
            <a:t>財政規律を守りながら</a:t>
          </a:r>
          <a:r>
            <a:rPr kumimoji="1" lang="ja-JP" altLang="ja-JP" sz="1100" b="0" i="0" u="none" strike="noStrike" kern="0" cap="none" spc="0" normalizeH="0" baseline="0" noProof="0">
              <a:ln>
                <a:noFill/>
              </a:ln>
              <a:solidFill>
                <a:prstClr val="black"/>
              </a:solidFill>
              <a:effectLst/>
              <a:uLnTx/>
              <a:uFillTx/>
              <a:latin typeface="+mn-lt"/>
              <a:ea typeface="+mn-ea"/>
              <a:cs typeface="+mn-cs"/>
            </a:rPr>
            <a:t>地方債の有効活用に努めていく。</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62992</xdr:rowOff>
    </xdr:to>
    <xdr:cxnSp macro="">
      <xdr:nvCxnSpPr>
        <xdr:cNvPr id="368" name="直線コネクタ 367"/>
        <xdr:cNvCxnSpPr/>
      </xdr:nvCxnSpPr>
      <xdr:spPr>
        <a:xfrm flipV="1">
          <a:off x="3987800" y="13088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81280</xdr:rowOff>
    </xdr:to>
    <xdr:cxnSp macro="">
      <xdr:nvCxnSpPr>
        <xdr:cNvPr id="371" name="直線コネクタ 370"/>
        <xdr:cNvCxnSpPr/>
      </xdr:nvCxnSpPr>
      <xdr:spPr>
        <a:xfrm flipV="1">
          <a:off x="3098800" y="13093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140715</xdr:rowOff>
    </xdr:to>
    <xdr:cxnSp macro="">
      <xdr:nvCxnSpPr>
        <xdr:cNvPr id="374" name="直線コネクタ 373"/>
        <xdr:cNvCxnSpPr/>
      </xdr:nvCxnSpPr>
      <xdr:spPr>
        <a:xfrm flipV="1">
          <a:off x="2209800" y="131114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5" name="フローチャート: 判断 374"/>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6" name="テキスト ボックス 375"/>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163576</xdr:rowOff>
    </xdr:to>
    <xdr:cxnSp macro="">
      <xdr:nvCxnSpPr>
        <xdr:cNvPr id="377" name="直線コネクタ 376"/>
        <xdr:cNvCxnSpPr/>
      </xdr:nvCxnSpPr>
      <xdr:spPr>
        <a:xfrm flipV="1">
          <a:off x="1320800" y="131709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9" name="テキスト ボックス 378"/>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1" name="テキスト ボックス 380"/>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7" name="楕円 386"/>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8"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9" name="楕円 388"/>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90" name="テキスト ボックス 389"/>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1" name="楕円 390"/>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2" name="テキスト ボックス 391"/>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3" name="楕円 392"/>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4" name="テキスト ボックス 393"/>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5" name="楕円 394"/>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6" name="テキスト ボックス 395"/>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0" lang="en-US" altLang="ja-JP" sz="1100" b="0" i="0" u="none" strike="noStrike" kern="0" cap="none" spc="0" normalizeH="0" baseline="0" noProof="0">
              <a:ln>
                <a:noFill/>
              </a:ln>
              <a:solidFill>
                <a:prstClr val="black"/>
              </a:solidFill>
              <a:effectLst/>
              <a:uLnTx/>
              <a:uFillTx/>
              <a:latin typeface="+mn-lt"/>
              <a:ea typeface="+mn-ea"/>
              <a:cs typeface="+mn-cs"/>
            </a:rPr>
            <a:t>2.0</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ポイント上昇した。</a:t>
          </a:r>
          <a:r>
            <a:rPr kumimoji="0" lang="ja-JP" altLang="en-US" sz="1100" b="0" i="0" u="none" strike="noStrike" kern="0" cap="none" spc="0" normalizeH="0" baseline="0" noProof="0">
              <a:ln>
                <a:noFill/>
              </a:ln>
              <a:solidFill>
                <a:prstClr val="black"/>
              </a:solidFill>
              <a:effectLst/>
              <a:uLnTx/>
              <a:uFillTx/>
              <a:latin typeface="+mn-lt"/>
              <a:ea typeface="+mn-ea"/>
              <a:cs typeface="+mn-cs"/>
            </a:rPr>
            <a:t>人件費、物件費、補助費等、維持補修費等でそれぞれ減少しているものの、</a:t>
          </a:r>
          <a:r>
            <a:rPr kumimoji="0" lang="ja-JP" altLang="ja-JP" sz="1100" b="0" i="0" u="none" strike="noStrike" kern="0" cap="none" spc="0" normalizeH="0" baseline="0" noProof="0">
              <a:ln>
                <a:noFill/>
              </a:ln>
              <a:solidFill>
                <a:prstClr val="black"/>
              </a:solidFill>
              <a:effectLst/>
              <a:uLnTx/>
              <a:uFillTx/>
              <a:latin typeface="+mn-lt"/>
              <a:ea typeface="+mn-ea"/>
              <a:cs typeface="+mn-cs"/>
            </a:rPr>
            <a:t>扶助費が増加した</a:t>
          </a:r>
          <a:r>
            <a:rPr kumimoji="0" lang="ja-JP" altLang="en-US" sz="1100" b="0" i="0" u="none" strike="noStrike" kern="0" cap="none" spc="0" normalizeH="0" baseline="0" noProof="0">
              <a:ln>
                <a:noFill/>
              </a:ln>
              <a:solidFill>
                <a:prstClr val="black"/>
              </a:solidFill>
              <a:effectLst/>
              <a:uLnTx/>
              <a:uFillTx/>
              <a:latin typeface="+mn-lt"/>
              <a:ea typeface="+mn-ea"/>
              <a:cs typeface="+mn-cs"/>
            </a:rPr>
            <a:t>ことや、繰出金のおいて</a:t>
          </a:r>
          <a:r>
            <a:rPr kumimoji="0" lang="ja-JP" altLang="ja-JP" sz="1100" b="0" i="0" u="none" strike="noStrike" kern="0" cap="none" spc="0" normalizeH="0" baseline="0" noProof="0">
              <a:ln>
                <a:noFill/>
              </a:ln>
              <a:solidFill>
                <a:prstClr val="black"/>
              </a:solidFill>
              <a:effectLst/>
              <a:uLnTx/>
              <a:uFillTx/>
              <a:latin typeface="+mn-lt"/>
              <a:ea typeface="+mn-ea"/>
              <a:cs typeface="+mn-cs"/>
            </a:rPr>
            <a:t>介護保険特別会計繰出金、後期高齢者医療特別会計繰出金</a:t>
          </a:r>
          <a:r>
            <a:rPr kumimoji="0" lang="ja-JP" altLang="en-US" sz="1100" b="0" i="0" u="none" strike="noStrike" kern="0" cap="none" spc="0" normalizeH="0" baseline="0" noProof="0">
              <a:ln>
                <a:noFill/>
              </a:ln>
              <a:solidFill>
                <a:prstClr val="black"/>
              </a:solidFill>
              <a:effectLst/>
              <a:uLnTx/>
              <a:uFillTx/>
              <a:latin typeface="+mn-lt"/>
              <a:ea typeface="+mn-ea"/>
              <a:cs typeface="+mn-cs"/>
            </a:rPr>
            <a:t>へ</a:t>
          </a:r>
          <a:r>
            <a:rPr kumimoji="1" lang="ja-JP" altLang="ja-JP" sz="1100" b="0" i="0" u="none" strike="noStrike" kern="0" cap="none" spc="0" normalizeH="0" baseline="0" noProof="0">
              <a:ln>
                <a:noFill/>
              </a:ln>
              <a:solidFill>
                <a:prstClr val="black"/>
              </a:solidFill>
              <a:effectLst/>
              <a:uLnTx/>
              <a:uFillTx/>
              <a:latin typeface="+mn-lt"/>
              <a:ea typeface="+mn-ea"/>
              <a:cs typeface="+mn-cs"/>
            </a:rPr>
            <a:t>の繰出金が増加していること</a:t>
          </a:r>
          <a:r>
            <a:rPr kumimoji="1" lang="ja-JP" altLang="en-US" sz="1100" b="0" i="0" u="none" strike="noStrike" kern="0" cap="none" spc="0" normalizeH="0" baseline="0" noProof="0">
              <a:ln>
                <a:noFill/>
              </a:ln>
              <a:solidFill>
                <a:prstClr val="black"/>
              </a:solidFill>
              <a:effectLst/>
              <a:uLnTx/>
              <a:uFillTx/>
              <a:latin typeface="+mn-lt"/>
              <a:ea typeface="+mn-ea"/>
              <a:cs typeface="+mn-cs"/>
            </a:rPr>
            <a:t>が主な要因である。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今後は、行財政改革の取組を通じ、歳入において経常一般財源を増加させ、歳出において人件費のほか事務事業の見直しを行い、事業執行に係る経常経費の削減に努めていく。</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78994</xdr:rowOff>
    </xdr:to>
    <xdr:cxnSp macro="">
      <xdr:nvCxnSpPr>
        <xdr:cNvPr id="427" name="直線コネクタ 426"/>
        <xdr:cNvCxnSpPr/>
      </xdr:nvCxnSpPr>
      <xdr:spPr>
        <a:xfrm flipV="1">
          <a:off x="15671800" y="136006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78994</xdr:rowOff>
    </xdr:to>
    <xdr:cxnSp macro="">
      <xdr:nvCxnSpPr>
        <xdr:cNvPr id="430" name="直線コネクタ 429"/>
        <xdr:cNvCxnSpPr/>
      </xdr:nvCxnSpPr>
      <xdr:spPr>
        <a:xfrm>
          <a:off x="14782800" y="135321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24130</xdr:rowOff>
    </xdr:to>
    <xdr:cxnSp macro="">
      <xdr:nvCxnSpPr>
        <xdr:cNvPr id="433" name="直線コネクタ 432"/>
        <xdr:cNvCxnSpPr/>
      </xdr:nvCxnSpPr>
      <xdr:spPr>
        <a:xfrm flipV="1">
          <a:off x="13893800" y="135321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4" name="フローチャート: 判断 433"/>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5" name="テキスト ボックス 434"/>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56135</xdr:rowOff>
    </xdr:to>
    <xdr:cxnSp macro="">
      <xdr:nvCxnSpPr>
        <xdr:cNvPr id="436" name="直線コネクタ 435"/>
        <xdr:cNvCxnSpPr/>
      </xdr:nvCxnSpPr>
      <xdr:spPr>
        <a:xfrm flipV="1">
          <a:off x="13004800" y="135686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6" name="楕円 445"/>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47"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28194</xdr:rowOff>
    </xdr:from>
    <xdr:to>
      <xdr:col>78</xdr:col>
      <xdr:colOff>120650</xdr:colOff>
      <xdr:row>79</xdr:row>
      <xdr:rowOff>129794</xdr:rowOff>
    </xdr:to>
    <xdr:sp macro="" textlink="">
      <xdr:nvSpPr>
        <xdr:cNvPr id="448" name="楕円 447"/>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49" name="テキスト ボックス 448"/>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50" name="楕円 449"/>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51" name="テキスト ボックス 450"/>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2" name="楕円 451"/>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3" name="テキスト ボックス 452"/>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4" name="楕円 453"/>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5" name="テキスト ボックス 454"/>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160256</xdr:rowOff>
    </xdr:from>
    <xdr:to>
      <xdr:col>29</xdr:col>
      <xdr:colOff>127000</xdr:colOff>
      <xdr:row>18</xdr:row>
      <xdr:rowOff>8596</xdr:rowOff>
    </xdr:to>
    <xdr:cxnSp macro="">
      <xdr:nvCxnSpPr>
        <xdr:cNvPr id="52" name="直線コネクタ 51"/>
        <xdr:cNvCxnSpPr/>
      </xdr:nvCxnSpPr>
      <xdr:spPr bwMode="auto">
        <a:xfrm flipV="1">
          <a:off x="5003800" y="3122531"/>
          <a:ext cx="6477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169041</xdr:rowOff>
    </xdr:from>
    <xdr:to>
      <xdr:col>26</xdr:col>
      <xdr:colOff>50800</xdr:colOff>
      <xdr:row>18</xdr:row>
      <xdr:rowOff>8596</xdr:rowOff>
    </xdr:to>
    <xdr:cxnSp macro="">
      <xdr:nvCxnSpPr>
        <xdr:cNvPr id="55" name="直線コネクタ 54"/>
        <xdr:cNvCxnSpPr/>
      </xdr:nvCxnSpPr>
      <xdr:spPr bwMode="auto">
        <a:xfrm>
          <a:off x="4305300" y="3131316"/>
          <a:ext cx="698500" cy="11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169041</xdr:rowOff>
    </xdr:from>
    <xdr:to>
      <xdr:col>22</xdr:col>
      <xdr:colOff>114300</xdr:colOff>
      <xdr:row>18</xdr:row>
      <xdr:rowOff>21920</xdr:rowOff>
    </xdr:to>
    <xdr:cxnSp macro="">
      <xdr:nvCxnSpPr>
        <xdr:cNvPr id="58" name="直線コネクタ 57"/>
        <xdr:cNvCxnSpPr/>
      </xdr:nvCxnSpPr>
      <xdr:spPr bwMode="auto">
        <a:xfrm flipV="1">
          <a:off x="3606800" y="3131316"/>
          <a:ext cx="698500" cy="2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54820</xdr:rowOff>
    </xdr:from>
    <xdr:to>
      <xdr:col>22</xdr:col>
      <xdr:colOff>165100</xdr:colOff>
      <xdr:row>15</xdr:row>
      <xdr:rowOff>156420</xdr:rowOff>
    </xdr:to>
    <xdr:sp macro="" textlink="">
      <xdr:nvSpPr>
        <xdr:cNvPr id="59" name="フローチャート: 判断 58"/>
        <xdr:cNvSpPr/>
      </xdr:nvSpPr>
      <xdr:spPr bwMode="auto">
        <a:xfrm>
          <a:off x="42545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166597</xdr:rowOff>
    </xdr:from>
    <xdr:ext cx="762000" cy="259045"/>
    <xdr:sp macro="" textlink="">
      <xdr:nvSpPr>
        <xdr:cNvPr id="60" name="テキスト ボックス 59"/>
        <xdr:cNvSpPr txBox="1"/>
      </xdr:nvSpPr>
      <xdr:spPr>
        <a:xfrm>
          <a:off x="39243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10621</xdr:rowOff>
    </xdr:from>
    <xdr:to>
      <xdr:col>18</xdr:col>
      <xdr:colOff>177800</xdr:colOff>
      <xdr:row>18</xdr:row>
      <xdr:rowOff>21920</xdr:rowOff>
    </xdr:to>
    <xdr:cxnSp macro="">
      <xdr:nvCxnSpPr>
        <xdr:cNvPr id="61" name="直線コネクタ 60"/>
        <xdr:cNvCxnSpPr/>
      </xdr:nvCxnSpPr>
      <xdr:spPr bwMode="auto">
        <a:xfrm>
          <a:off x="2908300" y="3144346"/>
          <a:ext cx="6985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59025</xdr:rowOff>
    </xdr:from>
    <xdr:ext cx="762000" cy="259045"/>
    <xdr:sp macro="" textlink="">
      <xdr:nvSpPr>
        <xdr:cNvPr id="63" name="テキスト ボックス 62"/>
        <xdr:cNvSpPr txBox="1"/>
      </xdr:nvSpPr>
      <xdr:spPr>
        <a:xfrm>
          <a:off x="32258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109456</xdr:rowOff>
    </xdr:from>
    <xdr:to>
      <xdr:col>29</xdr:col>
      <xdr:colOff>177800</xdr:colOff>
      <xdr:row>18</xdr:row>
      <xdr:rowOff>39606</xdr:rowOff>
    </xdr:to>
    <xdr:sp macro="" textlink="">
      <xdr:nvSpPr>
        <xdr:cNvPr id="71" name="楕円 70"/>
        <xdr:cNvSpPr/>
      </xdr:nvSpPr>
      <xdr:spPr bwMode="auto">
        <a:xfrm>
          <a:off x="5600700" y="307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81533</xdr:rowOff>
    </xdr:from>
    <xdr:ext cx="762000" cy="259045"/>
    <xdr:sp macro="" textlink="">
      <xdr:nvSpPr>
        <xdr:cNvPr id="72" name="人口1人当たり決算額の推移該当値テキスト130"/>
        <xdr:cNvSpPr txBox="1"/>
      </xdr:nvSpPr>
      <xdr:spPr>
        <a:xfrm>
          <a:off x="5740400" y="304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129246</xdr:rowOff>
    </xdr:from>
    <xdr:to>
      <xdr:col>26</xdr:col>
      <xdr:colOff>101600</xdr:colOff>
      <xdr:row>18</xdr:row>
      <xdr:rowOff>59396</xdr:rowOff>
    </xdr:to>
    <xdr:sp macro="" textlink="">
      <xdr:nvSpPr>
        <xdr:cNvPr id="73" name="楕円 72"/>
        <xdr:cNvSpPr/>
      </xdr:nvSpPr>
      <xdr:spPr bwMode="auto">
        <a:xfrm>
          <a:off x="4953000" y="3091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44173</xdr:rowOff>
    </xdr:from>
    <xdr:ext cx="736600" cy="259045"/>
    <xdr:sp macro="" textlink="">
      <xdr:nvSpPr>
        <xdr:cNvPr id="74" name="テキスト ボックス 73"/>
        <xdr:cNvSpPr txBox="1"/>
      </xdr:nvSpPr>
      <xdr:spPr>
        <a:xfrm>
          <a:off x="4622800" y="317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118241</xdr:rowOff>
    </xdr:from>
    <xdr:to>
      <xdr:col>22</xdr:col>
      <xdr:colOff>165100</xdr:colOff>
      <xdr:row>18</xdr:row>
      <xdr:rowOff>48391</xdr:rowOff>
    </xdr:to>
    <xdr:sp macro="" textlink="">
      <xdr:nvSpPr>
        <xdr:cNvPr id="75" name="楕円 74"/>
        <xdr:cNvSpPr/>
      </xdr:nvSpPr>
      <xdr:spPr bwMode="auto">
        <a:xfrm>
          <a:off x="4254500" y="3080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33168</xdr:rowOff>
    </xdr:from>
    <xdr:ext cx="762000" cy="259045"/>
    <xdr:sp macro="" textlink="">
      <xdr:nvSpPr>
        <xdr:cNvPr id="76" name="テキスト ボックス 75"/>
        <xdr:cNvSpPr txBox="1"/>
      </xdr:nvSpPr>
      <xdr:spPr>
        <a:xfrm>
          <a:off x="3924300" y="316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142570</xdr:rowOff>
    </xdr:from>
    <xdr:to>
      <xdr:col>19</xdr:col>
      <xdr:colOff>38100</xdr:colOff>
      <xdr:row>18</xdr:row>
      <xdr:rowOff>72720</xdr:rowOff>
    </xdr:to>
    <xdr:sp macro="" textlink="">
      <xdr:nvSpPr>
        <xdr:cNvPr id="77" name="楕円 76"/>
        <xdr:cNvSpPr/>
      </xdr:nvSpPr>
      <xdr:spPr bwMode="auto">
        <a:xfrm>
          <a:off x="3556000" y="3104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57497</xdr:rowOff>
    </xdr:from>
    <xdr:ext cx="762000" cy="259045"/>
    <xdr:sp macro="" textlink="">
      <xdr:nvSpPr>
        <xdr:cNvPr id="78" name="テキスト ボックス 77"/>
        <xdr:cNvSpPr txBox="1"/>
      </xdr:nvSpPr>
      <xdr:spPr>
        <a:xfrm>
          <a:off x="3225800" y="31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131271</xdr:rowOff>
    </xdr:from>
    <xdr:to>
      <xdr:col>15</xdr:col>
      <xdr:colOff>101600</xdr:colOff>
      <xdr:row>18</xdr:row>
      <xdr:rowOff>61421</xdr:rowOff>
    </xdr:to>
    <xdr:sp macro="" textlink="">
      <xdr:nvSpPr>
        <xdr:cNvPr id="79" name="楕円 78"/>
        <xdr:cNvSpPr/>
      </xdr:nvSpPr>
      <xdr:spPr bwMode="auto">
        <a:xfrm>
          <a:off x="2857500" y="309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46198</xdr:rowOff>
    </xdr:from>
    <xdr:ext cx="762000" cy="259045"/>
    <xdr:sp macro="" textlink="">
      <xdr:nvSpPr>
        <xdr:cNvPr id="80" name="テキスト ボックス 79"/>
        <xdr:cNvSpPr txBox="1"/>
      </xdr:nvSpPr>
      <xdr:spPr>
        <a:xfrm>
          <a:off x="2527300" y="317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29007</xdr:rowOff>
    </xdr:from>
    <xdr:to>
      <xdr:col>29</xdr:col>
      <xdr:colOff>127000</xdr:colOff>
      <xdr:row>37</xdr:row>
      <xdr:rowOff>52629</xdr:rowOff>
    </xdr:to>
    <xdr:cxnSp macro="">
      <xdr:nvCxnSpPr>
        <xdr:cNvPr id="113" name="直線コネクタ 112"/>
        <xdr:cNvCxnSpPr/>
      </xdr:nvCxnSpPr>
      <xdr:spPr bwMode="auto">
        <a:xfrm flipV="1">
          <a:off x="5003800" y="7153707"/>
          <a:ext cx="647700" cy="2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152146</xdr:rowOff>
    </xdr:from>
    <xdr:to>
      <xdr:col>26</xdr:col>
      <xdr:colOff>50800</xdr:colOff>
      <xdr:row>37</xdr:row>
      <xdr:rowOff>52629</xdr:rowOff>
    </xdr:to>
    <xdr:cxnSp macro="">
      <xdr:nvCxnSpPr>
        <xdr:cNvPr id="116" name="直線コネクタ 115"/>
        <xdr:cNvCxnSpPr/>
      </xdr:nvCxnSpPr>
      <xdr:spPr bwMode="auto">
        <a:xfrm>
          <a:off x="4305300" y="7105396"/>
          <a:ext cx="698500" cy="71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148107</xdr:rowOff>
    </xdr:from>
    <xdr:to>
      <xdr:col>22</xdr:col>
      <xdr:colOff>114300</xdr:colOff>
      <xdr:row>36</xdr:row>
      <xdr:rowOff>152146</xdr:rowOff>
    </xdr:to>
    <xdr:cxnSp macro="">
      <xdr:nvCxnSpPr>
        <xdr:cNvPr id="119" name="直線コネクタ 118"/>
        <xdr:cNvCxnSpPr/>
      </xdr:nvCxnSpPr>
      <xdr:spPr bwMode="auto">
        <a:xfrm>
          <a:off x="3606800" y="7101357"/>
          <a:ext cx="698500" cy="4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2439</xdr:rowOff>
    </xdr:from>
    <xdr:to>
      <xdr:col>22</xdr:col>
      <xdr:colOff>165100</xdr:colOff>
      <xdr:row>35</xdr:row>
      <xdr:rowOff>104039</xdr:rowOff>
    </xdr:to>
    <xdr:sp macro="" textlink="">
      <xdr:nvSpPr>
        <xdr:cNvPr id="120" name="フローチャート: 判断 119"/>
        <xdr:cNvSpPr/>
      </xdr:nvSpPr>
      <xdr:spPr bwMode="auto">
        <a:xfrm>
          <a:off x="42545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114215</xdr:rowOff>
    </xdr:from>
    <xdr:ext cx="762000" cy="259045"/>
    <xdr:sp macro="" textlink="">
      <xdr:nvSpPr>
        <xdr:cNvPr id="121" name="テキスト ボックス 120"/>
        <xdr:cNvSpPr txBox="1"/>
      </xdr:nvSpPr>
      <xdr:spPr>
        <a:xfrm>
          <a:off x="3924300" y="63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51600</xdr:rowOff>
    </xdr:from>
    <xdr:to>
      <xdr:col>18</xdr:col>
      <xdr:colOff>177800</xdr:colOff>
      <xdr:row>36</xdr:row>
      <xdr:rowOff>148107</xdr:rowOff>
    </xdr:to>
    <xdr:cxnSp macro="">
      <xdr:nvCxnSpPr>
        <xdr:cNvPr id="122" name="直線コネクタ 121"/>
        <xdr:cNvCxnSpPr/>
      </xdr:nvCxnSpPr>
      <xdr:spPr bwMode="auto">
        <a:xfrm>
          <a:off x="2908300" y="7004850"/>
          <a:ext cx="698500" cy="96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149657</xdr:rowOff>
    </xdr:from>
    <xdr:to>
      <xdr:col>29</xdr:col>
      <xdr:colOff>177800</xdr:colOff>
      <xdr:row>37</xdr:row>
      <xdr:rowOff>79807</xdr:rowOff>
    </xdr:to>
    <xdr:sp macro="" textlink="">
      <xdr:nvSpPr>
        <xdr:cNvPr id="132" name="楕円 131"/>
        <xdr:cNvSpPr/>
      </xdr:nvSpPr>
      <xdr:spPr bwMode="auto">
        <a:xfrm>
          <a:off x="5600700" y="710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121734</xdr:rowOff>
    </xdr:from>
    <xdr:ext cx="762000" cy="259045"/>
    <xdr:sp macro="" textlink="">
      <xdr:nvSpPr>
        <xdr:cNvPr id="133" name="人口1人当たり決算額の推移該当値テキスト445"/>
        <xdr:cNvSpPr txBox="1"/>
      </xdr:nvSpPr>
      <xdr:spPr>
        <a:xfrm>
          <a:off x="5740400" y="707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1829</xdr:rowOff>
    </xdr:from>
    <xdr:to>
      <xdr:col>26</xdr:col>
      <xdr:colOff>101600</xdr:colOff>
      <xdr:row>37</xdr:row>
      <xdr:rowOff>103429</xdr:rowOff>
    </xdr:to>
    <xdr:sp macro="" textlink="">
      <xdr:nvSpPr>
        <xdr:cNvPr id="134" name="楕円 133"/>
        <xdr:cNvSpPr/>
      </xdr:nvSpPr>
      <xdr:spPr bwMode="auto">
        <a:xfrm>
          <a:off x="4953000" y="7126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88206</xdr:rowOff>
    </xdr:from>
    <xdr:ext cx="736600" cy="259045"/>
    <xdr:sp macro="" textlink="">
      <xdr:nvSpPr>
        <xdr:cNvPr id="135" name="テキスト ボックス 134"/>
        <xdr:cNvSpPr txBox="1"/>
      </xdr:nvSpPr>
      <xdr:spPr>
        <a:xfrm>
          <a:off x="4622800" y="721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101346</xdr:rowOff>
    </xdr:from>
    <xdr:to>
      <xdr:col>22</xdr:col>
      <xdr:colOff>165100</xdr:colOff>
      <xdr:row>37</xdr:row>
      <xdr:rowOff>31496</xdr:rowOff>
    </xdr:to>
    <xdr:sp macro="" textlink="">
      <xdr:nvSpPr>
        <xdr:cNvPr id="136" name="楕円 135"/>
        <xdr:cNvSpPr/>
      </xdr:nvSpPr>
      <xdr:spPr bwMode="auto">
        <a:xfrm>
          <a:off x="4254500" y="7054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16273</xdr:rowOff>
    </xdr:from>
    <xdr:ext cx="762000" cy="259045"/>
    <xdr:sp macro="" textlink="">
      <xdr:nvSpPr>
        <xdr:cNvPr id="137" name="テキスト ボックス 136"/>
        <xdr:cNvSpPr txBox="1"/>
      </xdr:nvSpPr>
      <xdr:spPr>
        <a:xfrm>
          <a:off x="3924300" y="714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97307</xdr:rowOff>
    </xdr:from>
    <xdr:to>
      <xdr:col>19</xdr:col>
      <xdr:colOff>38100</xdr:colOff>
      <xdr:row>37</xdr:row>
      <xdr:rowOff>27457</xdr:rowOff>
    </xdr:to>
    <xdr:sp macro="" textlink="">
      <xdr:nvSpPr>
        <xdr:cNvPr id="138" name="楕円 137"/>
        <xdr:cNvSpPr/>
      </xdr:nvSpPr>
      <xdr:spPr bwMode="auto">
        <a:xfrm>
          <a:off x="3556000" y="7050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12234</xdr:rowOff>
    </xdr:from>
    <xdr:ext cx="762000" cy="259045"/>
    <xdr:sp macro="" textlink="">
      <xdr:nvSpPr>
        <xdr:cNvPr id="139" name="テキスト ボックス 138"/>
        <xdr:cNvSpPr txBox="1"/>
      </xdr:nvSpPr>
      <xdr:spPr>
        <a:xfrm>
          <a:off x="3225800" y="713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800</xdr:rowOff>
    </xdr:from>
    <xdr:to>
      <xdr:col>15</xdr:col>
      <xdr:colOff>101600</xdr:colOff>
      <xdr:row>36</xdr:row>
      <xdr:rowOff>102400</xdr:rowOff>
    </xdr:to>
    <xdr:sp macro="" textlink="">
      <xdr:nvSpPr>
        <xdr:cNvPr id="140" name="楕円 139"/>
        <xdr:cNvSpPr/>
      </xdr:nvSpPr>
      <xdr:spPr bwMode="auto">
        <a:xfrm>
          <a:off x="2857500" y="695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87177</xdr:rowOff>
    </xdr:from>
    <xdr:ext cx="762000" cy="259045"/>
    <xdr:sp macro="" textlink="">
      <xdr:nvSpPr>
        <xdr:cNvPr id="141" name="テキスト ボックス 140"/>
        <xdr:cNvSpPr txBox="1"/>
      </xdr:nvSpPr>
      <xdr:spPr>
        <a:xfrm>
          <a:off x="2527300" y="70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116,830
114,875
12.88
40,892,702
40,062,167
686,828
22,585,958
24,339,666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86012</xdr:rowOff>
    </xdr:from>
    <xdr:to>
      <xdr:col>24</xdr:col>
      <xdr:colOff>63500</xdr:colOff>
      <xdr:row>36</xdr:row>
      <xdr:rowOff>98813</xdr:rowOff>
    </xdr:to>
    <xdr:cxnSp macro="">
      <xdr:nvCxnSpPr>
        <xdr:cNvPr id="63" name="直線コネクタ 62"/>
        <xdr:cNvCxnSpPr/>
      </xdr:nvCxnSpPr>
      <xdr:spPr>
        <a:xfrm flipV="1">
          <a:off x="3797300" y="6258212"/>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65960</xdr:rowOff>
    </xdr:from>
    <xdr:to>
      <xdr:col>19</xdr:col>
      <xdr:colOff>177800</xdr:colOff>
      <xdr:row>36</xdr:row>
      <xdr:rowOff>98813</xdr:rowOff>
    </xdr:to>
    <xdr:cxnSp macro="">
      <xdr:nvCxnSpPr>
        <xdr:cNvPr id="66" name="直線コネクタ 65"/>
        <xdr:cNvCxnSpPr/>
      </xdr:nvCxnSpPr>
      <xdr:spPr>
        <a:xfrm>
          <a:off x="2908300" y="6238160"/>
          <a:ext cx="889000" cy="3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157682</xdr:rowOff>
    </xdr:from>
    <xdr:ext cx="534377" cy="259045"/>
    <xdr:sp macro="" textlink="">
      <xdr:nvSpPr>
        <xdr:cNvPr id="68" name="テキスト ボックス 67"/>
        <xdr:cNvSpPr txBox="1"/>
      </xdr:nvSpPr>
      <xdr:spPr>
        <a:xfrm>
          <a:off x="3530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65960</xdr:rowOff>
    </xdr:from>
    <xdr:to>
      <xdr:col>15</xdr:col>
      <xdr:colOff>50800</xdr:colOff>
      <xdr:row>36</xdr:row>
      <xdr:rowOff>96527</xdr:rowOff>
    </xdr:to>
    <xdr:cxnSp macro="">
      <xdr:nvCxnSpPr>
        <xdr:cNvPr id="69" name="直線コネクタ 68"/>
        <xdr:cNvCxnSpPr/>
      </xdr:nvCxnSpPr>
      <xdr:spPr>
        <a:xfrm flipV="1">
          <a:off x="2019300" y="6238160"/>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115842</xdr:rowOff>
    </xdr:from>
    <xdr:to>
      <xdr:col>15</xdr:col>
      <xdr:colOff>101600</xdr:colOff>
      <xdr:row>34</xdr:row>
      <xdr:rowOff>45992</xdr:rowOff>
    </xdr:to>
    <xdr:sp macro="" textlink="">
      <xdr:nvSpPr>
        <xdr:cNvPr id="70" name="フローチャート: 判断 69"/>
        <xdr:cNvSpPr/>
      </xdr:nvSpPr>
      <xdr:spPr>
        <a:xfrm>
          <a:off x="2857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62519</xdr:rowOff>
    </xdr:from>
    <xdr:ext cx="534377" cy="259045"/>
    <xdr:sp macro="" textlink="">
      <xdr:nvSpPr>
        <xdr:cNvPr id="71" name="テキスト ボックス 70"/>
        <xdr:cNvSpPr txBox="1"/>
      </xdr:nvSpPr>
      <xdr:spPr>
        <a:xfrm>
          <a:off x="2641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56326</xdr:rowOff>
    </xdr:from>
    <xdr:to>
      <xdr:col>10</xdr:col>
      <xdr:colOff>114300</xdr:colOff>
      <xdr:row>36</xdr:row>
      <xdr:rowOff>96527</xdr:rowOff>
    </xdr:to>
    <xdr:cxnSp macro="">
      <xdr:nvCxnSpPr>
        <xdr:cNvPr id="72" name="直線コネクタ 71"/>
        <xdr:cNvCxnSpPr/>
      </xdr:nvCxnSpPr>
      <xdr:spPr>
        <a:xfrm>
          <a:off x="1130300" y="6228526"/>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77672</xdr:rowOff>
    </xdr:from>
    <xdr:ext cx="534377" cy="259045"/>
    <xdr:sp macro="" textlink="">
      <xdr:nvSpPr>
        <xdr:cNvPr id="74" name="テキスト ボックス 73"/>
        <xdr:cNvSpPr txBox="1"/>
      </xdr:nvSpPr>
      <xdr:spPr>
        <a:xfrm>
          <a:off x="1752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95928</xdr:rowOff>
    </xdr:from>
    <xdr:ext cx="534377" cy="259045"/>
    <xdr:sp macro="" textlink="">
      <xdr:nvSpPr>
        <xdr:cNvPr id="76" name="テキスト ボックス 75"/>
        <xdr:cNvSpPr txBox="1"/>
      </xdr:nvSpPr>
      <xdr:spPr>
        <a:xfrm>
          <a:off x="863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35212</xdr:rowOff>
    </xdr:from>
    <xdr:to>
      <xdr:col>24</xdr:col>
      <xdr:colOff>114300</xdr:colOff>
      <xdr:row>36</xdr:row>
      <xdr:rowOff>136812</xdr:rowOff>
    </xdr:to>
    <xdr:sp macro="" textlink="">
      <xdr:nvSpPr>
        <xdr:cNvPr id="82" name="楕円 81"/>
        <xdr:cNvSpPr/>
      </xdr:nvSpPr>
      <xdr:spPr>
        <a:xfrm>
          <a:off x="4584700" y="62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13639</xdr:rowOff>
    </xdr:from>
    <xdr:ext cx="534377" cy="259045"/>
    <xdr:sp macro="" textlink="">
      <xdr:nvSpPr>
        <xdr:cNvPr id="83" name="人件費該当値テキスト"/>
        <xdr:cNvSpPr txBox="1"/>
      </xdr:nvSpPr>
      <xdr:spPr>
        <a:xfrm>
          <a:off x="4686300" y="61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48013</xdr:rowOff>
    </xdr:from>
    <xdr:to>
      <xdr:col>20</xdr:col>
      <xdr:colOff>38100</xdr:colOff>
      <xdr:row>36</xdr:row>
      <xdr:rowOff>149613</xdr:rowOff>
    </xdr:to>
    <xdr:sp macro="" textlink="">
      <xdr:nvSpPr>
        <xdr:cNvPr id="84" name="楕円 83"/>
        <xdr:cNvSpPr/>
      </xdr:nvSpPr>
      <xdr:spPr>
        <a:xfrm>
          <a:off x="3746500" y="62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140740</xdr:rowOff>
    </xdr:from>
    <xdr:ext cx="534377" cy="259045"/>
    <xdr:sp macro="" textlink="">
      <xdr:nvSpPr>
        <xdr:cNvPr id="85" name="テキスト ボックス 84"/>
        <xdr:cNvSpPr txBox="1"/>
      </xdr:nvSpPr>
      <xdr:spPr>
        <a:xfrm>
          <a:off x="3530111" y="63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15160</xdr:rowOff>
    </xdr:from>
    <xdr:to>
      <xdr:col>15</xdr:col>
      <xdr:colOff>101600</xdr:colOff>
      <xdr:row>36</xdr:row>
      <xdr:rowOff>116760</xdr:rowOff>
    </xdr:to>
    <xdr:sp macro="" textlink="">
      <xdr:nvSpPr>
        <xdr:cNvPr id="86" name="楕円 85"/>
        <xdr:cNvSpPr/>
      </xdr:nvSpPr>
      <xdr:spPr>
        <a:xfrm>
          <a:off x="2857500" y="618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107887</xdr:rowOff>
    </xdr:from>
    <xdr:ext cx="534377" cy="259045"/>
    <xdr:sp macro="" textlink="">
      <xdr:nvSpPr>
        <xdr:cNvPr id="87" name="テキスト ボックス 86"/>
        <xdr:cNvSpPr txBox="1"/>
      </xdr:nvSpPr>
      <xdr:spPr>
        <a:xfrm>
          <a:off x="2641111" y="628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45727</xdr:rowOff>
    </xdr:from>
    <xdr:to>
      <xdr:col>10</xdr:col>
      <xdr:colOff>165100</xdr:colOff>
      <xdr:row>36</xdr:row>
      <xdr:rowOff>147327</xdr:rowOff>
    </xdr:to>
    <xdr:sp macro="" textlink="">
      <xdr:nvSpPr>
        <xdr:cNvPr id="88" name="楕円 87"/>
        <xdr:cNvSpPr/>
      </xdr:nvSpPr>
      <xdr:spPr>
        <a:xfrm>
          <a:off x="1968500" y="621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138454</xdr:rowOff>
    </xdr:from>
    <xdr:ext cx="534377" cy="259045"/>
    <xdr:sp macro="" textlink="">
      <xdr:nvSpPr>
        <xdr:cNvPr id="89" name="テキスト ボックス 88"/>
        <xdr:cNvSpPr txBox="1"/>
      </xdr:nvSpPr>
      <xdr:spPr>
        <a:xfrm>
          <a:off x="1752111" y="631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5526</xdr:rowOff>
    </xdr:from>
    <xdr:to>
      <xdr:col>6</xdr:col>
      <xdr:colOff>38100</xdr:colOff>
      <xdr:row>36</xdr:row>
      <xdr:rowOff>107126</xdr:rowOff>
    </xdr:to>
    <xdr:sp macro="" textlink="">
      <xdr:nvSpPr>
        <xdr:cNvPr id="90" name="楕円 89"/>
        <xdr:cNvSpPr/>
      </xdr:nvSpPr>
      <xdr:spPr>
        <a:xfrm>
          <a:off x="1079500" y="617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98253</xdr:rowOff>
    </xdr:from>
    <xdr:ext cx="534377" cy="259045"/>
    <xdr:sp macro="" textlink="">
      <xdr:nvSpPr>
        <xdr:cNvPr id="91" name="テキスト ボックス 90"/>
        <xdr:cNvSpPr txBox="1"/>
      </xdr:nvSpPr>
      <xdr:spPr>
        <a:xfrm>
          <a:off x="863111" y="62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64422</xdr:rowOff>
    </xdr:from>
    <xdr:to>
      <xdr:col>24</xdr:col>
      <xdr:colOff>63500</xdr:colOff>
      <xdr:row>56</xdr:row>
      <xdr:rowOff>95740</xdr:rowOff>
    </xdr:to>
    <xdr:cxnSp macro="">
      <xdr:nvCxnSpPr>
        <xdr:cNvPr id="119" name="直線コネクタ 118"/>
        <xdr:cNvCxnSpPr/>
      </xdr:nvCxnSpPr>
      <xdr:spPr>
        <a:xfrm flipV="1">
          <a:off x="3797300" y="9665622"/>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134421</xdr:rowOff>
    </xdr:from>
    <xdr:ext cx="534377" cy="259045"/>
    <xdr:sp macro="" textlink="">
      <xdr:nvSpPr>
        <xdr:cNvPr id="120" name="物件費平均値テキスト"/>
        <xdr:cNvSpPr txBox="1"/>
      </xdr:nvSpPr>
      <xdr:spPr>
        <a:xfrm>
          <a:off x="4686300" y="973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95740</xdr:rowOff>
    </xdr:from>
    <xdr:to>
      <xdr:col>19</xdr:col>
      <xdr:colOff>177800</xdr:colOff>
      <xdr:row>56</xdr:row>
      <xdr:rowOff>168504</xdr:rowOff>
    </xdr:to>
    <xdr:cxnSp macro="">
      <xdr:nvCxnSpPr>
        <xdr:cNvPr id="122" name="直線コネクタ 121"/>
        <xdr:cNvCxnSpPr/>
      </xdr:nvCxnSpPr>
      <xdr:spPr>
        <a:xfrm flipV="1">
          <a:off x="2908300" y="9696940"/>
          <a:ext cx="889000" cy="7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168504</xdr:rowOff>
    </xdr:from>
    <xdr:to>
      <xdr:col>15</xdr:col>
      <xdr:colOff>50800</xdr:colOff>
      <xdr:row>57</xdr:row>
      <xdr:rowOff>36350</xdr:rowOff>
    </xdr:to>
    <xdr:cxnSp macro="">
      <xdr:nvCxnSpPr>
        <xdr:cNvPr id="125" name="直線コネクタ 124"/>
        <xdr:cNvCxnSpPr/>
      </xdr:nvCxnSpPr>
      <xdr:spPr>
        <a:xfrm flipV="1">
          <a:off x="2019300" y="9769704"/>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93907</xdr:rowOff>
    </xdr:from>
    <xdr:to>
      <xdr:col>15</xdr:col>
      <xdr:colOff>101600</xdr:colOff>
      <xdr:row>57</xdr:row>
      <xdr:rowOff>24057</xdr:rowOff>
    </xdr:to>
    <xdr:sp macro="" textlink="">
      <xdr:nvSpPr>
        <xdr:cNvPr id="126" name="フローチャート: 判断 125"/>
        <xdr:cNvSpPr/>
      </xdr:nvSpPr>
      <xdr:spPr>
        <a:xfrm>
          <a:off x="28575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40584</xdr:rowOff>
    </xdr:from>
    <xdr:ext cx="534377" cy="259045"/>
    <xdr:sp macro="" textlink="">
      <xdr:nvSpPr>
        <xdr:cNvPr id="127" name="テキスト ボックス 126"/>
        <xdr:cNvSpPr txBox="1"/>
      </xdr:nvSpPr>
      <xdr:spPr>
        <a:xfrm>
          <a:off x="2641111" y="94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36350</xdr:rowOff>
    </xdr:from>
    <xdr:to>
      <xdr:col>10</xdr:col>
      <xdr:colOff>114300</xdr:colOff>
      <xdr:row>57</xdr:row>
      <xdr:rowOff>55987</xdr:rowOff>
    </xdr:to>
    <xdr:cxnSp macro="">
      <xdr:nvCxnSpPr>
        <xdr:cNvPr id="128" name="直線コネクタ 127"/>
        <xdr:cNvCxnSpPr/>
      </xdr:nvCxnSpPr>
      <xdr:spPr>
        <a:xfrm flipV="1">
          <a:off x="1130300" y="9809000"/>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119036</xdr:rowOff>
    </xdr:from>
    <xdr:ext cx="534377" cy="259045"/>
    <xdr:sp macro="" textlink="">
      <xdr:nvSpPr>
        <xdr:cNvPr id="130" name="テキスト ボックス 129"/>
        <xdr:cNvSpPr txBox="1"/>
      </xdr:nvSpPr>
      <xdr:spPr>
        <a:xfrm>
          <a:off x="1752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7022</xdr:rowOff>
    </xdr:from>
    <xdr:ext cx="534377" cy="259045"/>
    <xdr:sp macro="" textlink="">
      <xdr:nvSpPr>
        <xdr:cNvPr id="132" name="テキスト ボックス 131"/>
        <xdr:cNvSpPr txBox="1"/>
      </xdr:nvSpPr>
      <xdr:spPr>
        <a:xfrm>
          <a:off x="863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13622</xdr:rowOff>
    </xdr:from>
    <xdr:to>
      <xdr:col>24</xdr:col>
      <xdr:colOff>114300</xdr:colOff>
      <xdr:row>56</xdr:row>
      <xdr:rowOff>115222</xdr:rowOff>
    </xdr:to>
    <xdr:sp macro="" textlink="">
      <xdr:nvSpPr>
        <xdr:cNvPr id="138" name="楕円 137"/>
        <xdr:cNvSpPr/>
      </xdr:nvSpPr>
      <xdr:spPr>
        <a:xfrm>
          <a:off x="4584700" y="961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36499</xdr:rowOff>
    </xdr:from>
    <xdr:ext cx="534377" cy="259045"/>
    <xdr:sp macro="" textlink="">
      <xdr:nvSpPr>
        <xdr:cNvPr id="139" name="物件費該当値テキスト"/>
        <xdr:cNvSpPr txBox="1"/>
      </xdr:nvSpPr>
      <xdr:spPr>
        <a:xfrm>
          <a:off x="4686300" y="94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44940</xdr:rowOff>
    </xdr:from>
    <xdr:to>
      <xdr:col>20</xdr:col>
      <xdr:colOff>38100</xdr:colOff>
      <xdr:row>56</xdr:row>
      <xdr:rowOff>146540</xdr:rowOff>
    </xdr:to>
    <xdr:sp macro="" textlink="">
      <xdr:nvSpPr>
        <xdr:cNvPr id="140" name="楕円 139"/>
        <xdr:cNvSpPr/>
      </xdr:nvSpPr>
      <xdr:spPr>
        <a:xfrm>
          <a:off x="3746500" y="96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163067</xdr:rowOff>
    </xdr:from>
    <xdr:ext cx="534377" cy="259045"/>
    <xdr:sp macro="" textlink="">
      <xdr:nvSpPr>
        <xdr:cNvPr id="141" name="テキスト ボックス 140"/>
        <xdr:cNvSpPr txBox="1"/>
      </xdr:nvSpPr>
      <xdr:spPr>
        <a:xfrm>
          <a:off x="3530111" y="942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117704</xdr:rowOff>
    </xdr:from>
    <xdr:to>
      <xdr:col>15</xdr:col>
      <xdr:colOff>101600</xdr:colOff>
      <xdr:row>57</xdr:row>
      <xdr:rowOff>47854</xdr:rowOff>
    </xdr:to>
    <xdr:sp macro="" textlink="">
      <xdr:nvSpPr>
        <xdr:cNvPr id="142" name="楕円 141"/>
        <xdr:cNvSpPr/>
      </xdr:nvSpPr>
      <xdr:spPr>
        <a:xfrm>
          <a:off x="2857500" y="97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38981</xdr:rowOff>
    </xdr:from>
    <xdr:ext cx="534377" cy="259045"/>
    <xdr:sp macro="" textlink="">
      <xdr:nvSpPr>
        <xdr:cNvPr id="143" name="テキスト ボックス 142"/>
        <xdr:cNvSpPr txBox="1"/>
      </xdr:nvSpPr>
      <xdr:spPr>
        <a:xfrm>
          <a:off x="2641111" y="98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157000</xdr:rowOff>
    </xdr:from>
    <xdr:to>
      <xdr:col>10</xdr:col>
      <xdr:colOff>165100</xdr:colOff>
      <xdr:row>57</xdr:row>
      <xdr:rowOff>87150</xdr:rowOff>
    </xdr:to>
    <xdr:sp macro="" textlink="">
      <xdr:nvSpPr>
        <xdr:cNvPr id="144" name="楕円 143"/>
        <xdr:cNvSpPr/>
      </xdr:nvSpPr>
      <xdr:spPr>
        <a:xfrm>
          <a:off x="1968500" y="975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103677</xdr:rowOff>
    </xdr:from>
    <xdr:ext cx="534377" cy="259045"/>
    <xdr:sp macro="" textlink="">
      <xdr:nvSpPr>
        <xdr:cNvPr id="145" name="テキスト ボックス 144"/>
        <xdr:cNvSpPr txBox="1"/>
      </xdr:nvSpPr>
      <xdr:spPr>
        <a:xfrm>
          <a:off x="1752111" y="95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46" name="楕円 145"/>
        <xdr:cNvSpPr/>
      </xdr:nvSpPr>
      <xdr:spPr>
        <a:xfrm>
          <a:off x="1079500" y="97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47" name="テキスト ボックス 146"/>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37973</xdr:rowOff>
    </xdr:from>
    <xdr:to>
      <xdr:col>24</xdr:col>
      <xdr:colOff>63500</xdr:colOff>
      <xdr:row>78</xdr:row>
      <xdr:rowOff>46228</xdr:rowOff>
    </xdr:to>
    <xdr:cxnSp macro="">
      <xdr:nvCxnSpPr>
        <xdr:cNvPr id="176" name="直線コネクタ 175"/>
        <xdr:cNvCxnSpPr/>
      </xdr:nvCxnSpPr>
      <xdr:spPr>
        <a:xfrm>
          <a:off x="3797300" y="13411073"/>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19431</xdr:rowOff>
    </xdr:from>
    <xdr:to>
      <xdr:col>19</xdr:col>
      <xdr:colOff>177800</xdr:colOff>
      <xdr:row>78</xdr:row>
      <xdr:rowOff>37973</xdr:rowOff>
    </xdr:to>
    <xdr:cxnSp macro="">
      <xdr:nvCxnSpPr>
        <xdr:cNvPr id="179" name="直線コネクタ 178"/>
        <xdr:cNvCxnSpPr/>
      </xdr:nvCxnSpPr>
      <xdr:spPr>
        <a:xfrm>
          <a:off x="2908300" y="13392531"/>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3175</xdr:rowOff>
    </xdr:from>
    <xdr:to>
      <xdr:col>15</xdr:col>
      <xdr:colOff>50800</xdr:colOff>
      <xdr:row>78</xdr:row>
      <xdr:rowOff>19431</xdr:rowOff>
    </xdr:to>
    <xdr:cxnSp macro="">
      <xdr:nvCxnSpPr>
        <xdr:cNvPr id="182" name="直線コネクタ 181"/>
        <xdr:cNvCxnSpPr/>
      </xdr:nvCxnSpPr>
      <xdr:spPr>
        <a:xfrm>
          <a:off x="2019300" y="13376275"/>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163449</xdr:rowOff>
    </xdr:from>
    <xdr:to>
      <xdr:col>15</xdr:col>
      <xdr:colOff>101600</xdr:colOff>
      <xdr:row>76</xdr:row>
      <xdr:rowOff>93599</xdr:rowOff>
    </xdr:to>
    <xdr:sp macro="" textlink="">
      <xdr:nvSpPr>
        <xdr:cNvPr id="183" name="フローチャート: 判断 182"/>
        <xdr:cNvSpPr/>
      </xdr:nvSpPr>
      <xdr:spPr>
        <a:xfrm>
          <a:off x="2857500" y="130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110126</xdr:rowOff>
    </xdr:from>
    <xdr:ext cx="469744" cy="259045"/>
    <xdr:sp macro="" textlink="">
      <xdr:nvSpPr>
        <xdr:cNvPr id="184" name="テキスト ボックス 183"/>
        <xdr:cNvSpPr txBox="1"/>
      </xdr:nvSpPr>
      <xdr:spPr>
        <a:xfrm>
          <a:off x="2673428" y="127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3175</xdr:rowOff>
    </xdr:from>
    <xdr:to>
      <xdr:col>10</xdr:col>
      <xdr:colOff>114300</xdr:colOff>
      <xdr:row>78</xdr:row>
      <xdr:rowOff>15112</xdr:rowOff>
    </xdr:to>
    <xdr:cxnSp macro="">
      <xdr:nvCxnSpPr>
        <xdr:cNvPr id="185" name="直線コネクタ 184"/>
        <xdr:cNvCxnSpPr/>
      </xdr:nvCxnSpPr>
      <xdr:spPr>
        <a:xfrm flipV="1">
          <a:off x="1130300" y="13376275"/>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166878</xdr:rowOff>
    </xdr:from>
    <xdr:to>
      <xdr:col>24</xdr:col>
      <xdr:colOff>114300</xdr:colOff>
      <xdr:row>78</xdr:row>
      <xdr:rowOff>97028</xdr:rowOff>
    </xdr:to>
    <xdr:sp macro="" textlink="">
      <xdr:nvSpPr>
        <xdr:cNvPr id="195" name="楕円 194"/>
        <xdr:cNvSpPr/>
      </xdr:nvSpPr>
      <xdr:spPr>
        <a:xfrm>
          <a:off x="4584700" y="1336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81805</xdr:rowOff>
    </xdr:from>
    <xdr:ext cx="469744" cy="259045"/>
    <xdr:sp macro="" textlink="">
      <xdr:nvSpPr>
        <xdr:cNvPr id="196" name="維持補修費該当値テキスト"/>
        <xdr:cNvSpPr txBox="1"/>
      </xdr:nvSpPr>
      <xdr:spPr>
        <a:xfrm>
          <a:off x="4686300" y="1328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158623</xdr:rowOff>
    </xdr:from>
    <xdr:to>
      <xdr:col>20</xdr:col>
      <xdr:colOff>38100</xdr:colOff>
      <xdr:row>78</xdr:row>
      <xdr:rowOff>88773</xdr:rowOff>
    </xdr:to>
    <xdr:sp macro="" textlink="">
      <xdr:nvSpPr>
        <xdr:cNvPr id="197" name="楕円 196"/>
        <xdr:cNvSpPr/>
      </xdr:nvSpPr>
      <xdr:spPr>
        <a:xfrm>
          <a:off x="3746500" y="13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79900</xdr:rowOff>
    </xdr:from>
    <xdr:ext cx="469744" cy="259045"/>
    <xdr:sp macro="" textlink="">
      <xdr:nvSpPr>
        <xdr:cNvPr id="198" name="テキスト ボックス 197"/>
        <xdr:cNvSpPr txBox="1"/>
      </xdr:nvSpPr>
      <xdr:spPr>
        <a:xfrm>
          <a:off x="3562428" y="1345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140081</xdr:rowOff>
    </xdr:from>
    <xdr:to>
      <xdr:col>15</xdr:col>
      <xdr:colOff>101600</xdr:colOff>
      <xdr:row>78</xdr:row>
      <xdr:rowOff>70231</xdr:rowOff>
    </xdr:to>
    <xdr:sp macro="" textlink="">
      <xdr:nvSpPr>
        <xdr:cNvPr id="199" name="楕円 198"/>
        <xdr:cNvSpPr/>
      </xdr:nvSpPr>
      <xdr:spPr>
        <a:xfrm>
          <a:off x="2857500" y="133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61358</xdr:rowOff>
    </xdr:from>
    <xdr:ext cx="469744" cy="259045"/>
    <xdr:sp macro="" textlink="">
      <xdr:nvSpPr>
        <xdr:cNvPr id="200" name="テキスト ボックス 199"/>
        <xdr:cNvSpPr txBox="1"/>
      </xdr:nvSpPr>
      <xdr:spPr>
        <a:xfrm>
          <a:off x="2673428" y="1343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123825</xdr:rowOff>
    </xdr:from>
    <xdr:to>
      <xdr:col>10</xdr:col>
      <xdr:colOff>165100</xdr:colOff>
      <xdr:row>78</xdr:row>
      <xdr:rowOff>53975</xdr:rowOff>
    </xdr:to>
    <xdr:sp macro="" textlink="">
      <xdr:nvSpPr>
        <xdr:cNvPr id="201" name="楕円 200"/>
        <xdr:cNvSpPr/>
      </xdr:nvSpPr>
      <xdr:spPr>
        <a:xfrm>
          <a:off x="19685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45102</xdr:rowOff>
    </xdr:from>
    <xdr:ext cx="469744" cy="259045"/>
    <xdr:sp macro="" textlink="">
      <xdr:nvSpPr>
        <xdr:cNvPr id="202" name="テキスト ボックス 201"/>
        <xdr:cNvSpPr txBox="1"/>
      </xdr:nvSpPr>
      <xdr:spPr>
        <a:xfrm>
          <a:off x="1784428"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135762</xdr:rowOff>
    </xdr:from>
    <xdr:to>
      <xdr:col>6</xdr:col>
      <xdr:colOff>38100</xdr:colOff>
      <xdr:row>78</xdr:row>
      <xdr:rowOff>65912</xdr:rowOff>
    </xdr:to>
    <xdr:sp macro="" textlink="">
      <xdr:nvSpPr>
        <xdr:cNvPr id="203" name="楕円 202"/>
        <xdr:cNvSpPr/>
      </xdr:nvSpPr>
      <xdr:spPr>
        <a:xfrm>
          <a:off x="1079500" y="133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57039</xdr:rowOff>
    </xdr:from>
    <xdr:ext cx="469744" cy="259045"/>
    <xdr:sp macro="" textlink="">
      <xdr:nvSpPr>
        <xdr:cNvPr id="204" name="テキスト ボックス 203"/>
        <xdr:cNvSpPr txBox="1"/>
      </xdr:nvSpPr>
      <xdr:spPr>
        <a:xfrm>
          <a:off x="895428" y="1343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33832</xdr:rowOff>
    </xdr:from>
    <xdr:to>
      <xdr:col>24</xdr:col>
      <xdr:colOff>63500</xdr:colOff>
      <xdr:row>95</xdr:row>
      <xdr:rowOff>88709</xdr:rowOff>
    </xdr:to>
    <xdr:cxnSp macro="">
      <xdr:nvCxnSpPr>
        <xdr:cNvPr id="234" name="直線コネクタ 233"/>
        <xdr:cNvCxnSpPr/>
      </xdr:nvCxnSpPr>
      <xdr:spPr>
        <a:xfrm flipV="1">
          <a:off x="3797300" y="16321582"/>
          <a:ext cx="838200" cy="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131894</xdr:rowOff>
    </xdr:from>
    <xdr:ext cx="599010" cy="259045"/>
    <xdr:sp macro="" textlink="">
      <xdr:nvSpPr>
        <xdr:cNvPr id="235" name="扶助費平均値テキスト"/>
        <xdr:cNvSpPr txBox="1"/>
      </xdr:nvSpPr>
      <xdr:spPr>
        <a:xfrm>
          <a:off x="4686300" y="16419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88709</xdr:rowOff>
    </xdr:from>
    <xdr:to>
      <xdr:col>19</xdr:col>
      <xdr:colOff>177800</xdr:colOff>
      <xdr:row>95</xdr:row>
      <xdr:rowOff>146062</xdr:rowOff>
    </xdr:to>
    <xdr:cxnSp macro="">
      <xdr:nvCxnSpPr>
        <xdr:cNvPr id="237" name="直線コネクタ 236"/>
        <xdr:cNvCxnSpPr/>
      </xdr:nvCxnSpPr>
      <xdr:spPr>
        <a:xfrm flipV="1">
          <a:off x="2908300" y="16376459"/>
          <a:ext cx="889000" cy="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107193</xdr:rowOff>
    </xdr:from>
    <xdr:ext cx="534377" cy="259045"/>
    <xdr:sp macro="" textlink="">
      <xdr:nvSpPr>
        <xdr:cNvPr id="239" name="テキスト ボックス 238"/>
        <xdr:cNvSpPr txBox="1"/>
      </xdr:nvSpPr>
      <xdr:spPr>
        <a:xfrm>
          <a:off x="3530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146062</xdr:rowOff>
    </xdr:from>
    <xdr:to>
      <xdr:col>15</xdr:col>
      <xdr:colOff>50800</xdr:colOff>
      <xdr:row>96</xdr:row>
      <xdr:rowOff>47334</xdr:rowOff>
    </xdr:to>
    <xdr:cxnSp macro="">
      <xdr:nvCxnSpPr>
        <xdr:cNvPr id="240" name="直線コネクタ 239"/>
        <xdr:cNvCxnSpPr/>
      </xdr:nvCxnSpPr>
      <xdr:spPr>
        <a:xfrm flipV="1">
          <a:off x="2019300" y="16433812"/>
          <a:ext cx="889000" cy="7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1" name="フローチャート: 判断 240"/>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57039</xdr:rowOff>
    </xdr:from>
    <xdr:ext cx="599010" cy="259045"/>
    <xdr:sp macro="" textlink="">
      <xdr:nvSpPr>
        <xdr:cNvPr id="242" name="テキスト ボックス 241"/>
        <xdr:cNvSpPr txBox="1"/>
      </xdr:nvSpPr>
      <xdr:spPr>
        <a:xfrm>
          <a:off x="2608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47334</xdr:rowOff>
    </xdr:from>
    <xdr:to>
      <xdr:col>10</xdr:col>
      <xdr:colOff>114300</xdr:colOff>
      <xdr:row>96</xdr:row>
      <xdr:rowOff>128905</xdr:rowOff>
    </xdr:to>
    <xdr:cxnSp macro="">
      <xdr:nvCxnSpPr>
        <xdr:cNvPr id="243" name="直線コネクタ 242"/>
        <xdr:cNvCxnSpPr/>
      </xdr:nvCxnSpPr>
      <xdr:spPr>
        <a:xfrm flipV="1">
          <a:off x="1130300" y="16506534"/>
          <a:ext cx="889000" cy="8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5" name="テキスト ボックス 244"/>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7" name="テキスト ボックス 246"/>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154482</xdr:rowOff>
    </xdr:from>
    <xdr:to>
      <xdr:col>24</xdr:col>
      <xdr:colOff>114300</xdr:colOff>
      <xdr:row>95</xdr:row>
      <xdr:rowOff>84632</xdr:rowOff>
    </xdr:to>
    <xdr:sp macro="" textlink="">
      <xdr:nvSpPr>
        <xdr:cNvPr id="253" name="楕円 252"/>
        <xdr:cNvSpPr/>
      </xdr:nvSpPr>
      <xdr:spPr>
        <a:xfrm>
          <a:off x="4584700" y="162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5909</xdr:rowOff>
    </xdr:from>
    <xdr:ext cx="599010" cy="259045"/>
    <xdr:sp macro="" textlink="">
      <xdr:nvSpPr>
        <xdr:cNvPr id="254" name="扶助費該当値テキスト"/>
        <xdr:cNvSpPr txBox="1"/>
      </xdr:nvSpPr>
      <xdr:spPr>
        <a:xfrm>
          <a:off x="4686300" y="161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37909</xdr:rowOff>
    </xdr:from>
    <xdr:to>
      <xdr:col>20</xdr:col>
      <xdr:colOff>38100</xdr:colOff>
      <xdr:row>95</xdr:row>
      <xdr:rowOff>139509</xdr:rowOff>
    </xdr:to>
    <xdr:sp macro="" textlink="">
      <xdr:nvSpPr>
        <xdr:cNvPr id="255" name="楕円 254"/>
        <xdr:cNvSpPr/>
      </xdr:nvSpPr>
      <xdr:spPr>
        <a:xfrm>
          <a:off x="3746500" y="163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156036</xdr:rowOff>
    </xdr:from>
    <xdr:ext cx="599010" cy="259045"/>
    <xdr:sp macro="" textlink="">
      <xdr:nvSpPr>
        <xdr:cNvPr id="256" name="テキスト ボックス 255"/>
        <xdr:cNvSpPr txBox="1"/>
      </xdr:nvSpPr>
      <xdr:spPr>
        <a:xfrm>
          <a:off x="3497795" y="1610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95262</xdr:rowOff>
    </xdr:from>
    <xdr:to>
      <xdr:col>15</xdr:col>
      <xdr:colOff>101600</xdr:colOff>
      <xdr:row>96</xdr:row>
      <xdr:rowOff>25412</xdr:rowOff>
    </xdr:to>
    <xdr:sp macro="" textlink="">
      <xdr:nvSpPr>
        <xdr:cNvPr id="257" name="楕円 256"/>
        <xdr:cNvSpPr/>
      </xdr:nvSpPr>
      <xdr:spPr>
        <a:xfrm>
          <a:off x="2857500" y="163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41939</xdr:rowOff>
    </xdr:from>
    <xdr:ext cx="599010" cy="259045"/>
    <xdr:sp macro="" textlink="">
      <xdr:nvSpPr>
        <xdr:cNvPr id="258" name="テキスト ボックス 257"/>
        <xdr:cNvSpPr txBox="1"/>
      </xdr:nvSpPr>
      <xdr:spPr>
        <a:xfrm>
          <a:off x="2608795" y="1615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167984</xdr:rowOff>
    </xdr:from>
    <xdr:to>
      <xdr:col>10</xdr:col>
      <xdr:colOff>165100</xdr:colOff>
      <xdr:row>96</xdr:row>
      <xdr:rowOff>98134</xdr:rowOff>
    </xdr:to>
    <xdr:sp macro="" textlink="">
      <xdr:nvSpPr>
        <xdr:cNvPr id="259" name="楕円 258"/>
        <xdr:cNvSpPr/>
      </xdr:nvSpPr>
      <xdr:spPr>
        <a:xfrm>
          <a:off x="1968500" y="164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114661</xdr:rowOff>
    </xdr:from>
    <xdr:ext cx="599010" cy="259045"/>
    <xdr:sp macro="" textlink="">
      <xdr:nvSpPr>
        <xdr:cNvPr id="260" name="テキスト ボックス 259"/>
        <xdr:cNvSpPr txBox="1"/>
      </xdr:nvSpPr>
      <xdr:spPr>
        <a:xfrm>
          <a:off x="1719795" y="162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78105</xdr:rowOff>
    </xdr:from>
    <xdr:to>
      <xdr:col>6</xdr:col>
      <xdr:colOff>38100</xdr:colOff>
      <xdr:row>97</xdr:row>
      <xdr:rowOff>8255</xdr:rowOff>
    </xdr:to>
    <xdr:sp macro="" textlink="">
      <xdr:nvSpPr>
        <xdr:cNvPr id="261" name="楕円 260"/>
        <xdr:cNvSpPr/>
      </xdr:nvSpPr>
      <xdr:spPr>
        <a:xfrm>
          <a:off x="10795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24782</xdr:rowOff>
    </xdr:from>
    <xdr:ext cx="534377" cy="259045"/>
    <xdr:sp macro="" textlink="">
      <xdr:nvSpPr>
        <xdr:cNvPr id="262" name="テキスト ボックス 261"/>
        <xdr:cNvSpPr txBox="1"/>
      </xdr:nvSpPr>
      <xdr:spPr>
        <a:xfrm>
          <a:off x="863111" y="163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111836</xdr:rowOff>
    </xdr:from>
    <xdr:to>
      <xdr:col>55</xdr:col>
      <xdr:colOff>0</xdr:colOff>
      <xdr:row>36</xdr:row>
      <xdr:rowOff>123685</xdr:rowOff>
    </xdr:to>
    <xdr:cxnSp macro="">
      <xdr:nvCxnSpPr>
        <xdr:cNvPr id="291" name="直線コネクタ 290"/>
        <xdr:cNvCxnSpPr/>
      </xdr:nvCxnSpPr>
      <xdr:spPr>
        <a:xfrm flipV="1">
          <a:off x="9639300" y="6284036"/>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68406</xdr:rowOff>
    </xdr:from>
    <xdr:ext cx="534377" cy="259045"/>
    <xdr:sp macro="" textlink="">
      <xdr:nvSpPr>
        <xdr:cNvPr id="292" name="補助費等平均値テキスト"/>
        <xdr:cNvSpPr txBox="1"/>
      </xdr:nvSpPr>
      <xdr:spPr>
        <a:xfrm>
          <a:off x="10528300" y="6240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119380</xdr:rowOff>
    </xdr:from>
    <xdr:to>
      <xdr:col>50</xdr:col>
      <xdr:colOff>114300</xdr:colOff>
      <xdr:row>36</xdr:row>
      <xdr:rowOff>123685</xdr:rowOff>
    </xdr:to>
    <xdr:cxnSp macro="">
      <xdr:nvCxnSpPr>
        <xdr:cNvPr id="294" name="直線コネクタ 293"/>
        <xdr:cNvCxnSpPr/>
      </xdr:nvCxnSpPr>
      <xdr:spPr>
        <a:xfrm>
          <a:off x="8750300" y="6291580"/>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30243</xdr:rowOff>
    </xdr:from>
    <xdr:ext cx="534377" cy="259045"/>
    <xdr:sp macro="" textlink="">
      <xdr:nvSpPr>
        <xdr:cNvPr id="296" name="テキスト ボックス 295"/>
        <xdr:cNvSpPr txBox="1"/>
      </xdr:nvSpPr>
      <xdr:spPr>
        <a:xfrm>
          <a:off x="9372111" y="63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93866</xdr:rowOff>
    </xdr:from>
    <xdr:to>
      <xdr:col>45</xdr:col>
      <xdr:colOff>177800</xdr:colOff>
      <xdr:row>36</xdr:row>
      <xdr:rowOff>119380</xdr:rowOff>
    </xdr:to>
    <xdr:cxnSp macro="">
      <xdr:nvCxnSpPr>
        <xdr:cNvPr id="297" name="直線コネクタ 296"/>
        <xdr:cNvCxnSpPr/>
      </xdr:nvCxnSpPr>
      <xdr:spPr>
        <a:xfrm>
          <a:off x="7861300" y="6266066"/>
          <a:ext cx="889000" cy="2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156108</xdr:rowOff>
    </xdr:from>
    <xdr:to>
      <xdr:col>46</xdr:col>
      <xdr:colOff>38100</xdr:colOff>
      <xdr:row>36</xdr:row>
      <xdr:rowOff>86258</xdr:rowOff>
    </xdr:to>
    <xdr:sp macro="" textlink="">
      <xdr:nvSpPr>
        <xdr:cNvPr id="298" name="フローチャート: 判断 297"/>
        <xdr:cNvSpPr/>
      </xdr:nvSpPr>
      <xdr:spPr>
        <a:xfrm>
          <a:off x="8699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102785</xdr:rowOff>
    </xdr:from>
    <xdr:ext cx="534377" cy="259045"/>
    <xdr:sp macro="" textlink="">
      <xdr:nvSpPr>
        <xdr:cNvPr id="299" name="テキスト ボックス 298"/>
        <xdr:cNvSpPr txBox="1"/>
      </xdr:nvSpPr>
      <xdr:spPr>
        <a:xfrm>
          <a:off x="8483111" y="59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93866</xdr:rowOff>
    </xdr:from>
    <xdr:to>
      <xdr:col>41</xdr:col>
      <xdr:colOff>50800</xdr:colOff>
      <xdr:row>36</xdr:row>
      <xdr:rowOff>102451</xdr:rowOff>
    </xdr:to>
    <xdr:cxnSp macro="">
      <xdr:nvCxnSpPr>
        <xdr:cNvPr id="300" name="直線コネクタ 299"/>
        <xdr:cNvCxnSpPr/>
      </xdr:nvCxnSpPr>
      <xdr:spPr>
        <a:xfrm flipV="1">
          <a:off x="6972300" y="6266066"/>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21734</xdr:rowOff>
    </xdr:from>
    <xdr:ext cx="534377" cy="259045"/>
    <xdr:sp macro="" textlink="">
      <xdr:nvSpPr>
        <xdr:cNvPr id="302" name="テキスト ボックス 301"/>
        <xdr:cNvSpPr txBox="1"/>
      </xdr:nvSpPr>
      <xdr:spPr>
        <a:xfrm>
          <a:off x="7594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20388</xdr:rowOff>
    </xdr:from>
    <xdr:ext cx="534377" cy="259045"/>
    <xdr:sp macro="" textlink="">
      <xdr:nvSpPr>
        <xdr:cNvPr id="304" name="テキスト ボックス 303"/>
        <xdr:cNvSpPr txBox="1"/>
      </xdr:nvSpPr>
      <xdr:spPr>
        <a:xfrm>
          <a:off x="6705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61036</xdr:rowOff>
    </xdr:from>
    <xdr:to>
      <xdr:col>55</xdr:col>
      <xdr:colOff>50800</xdr:colOff>
      <xdr:row>36</xdr:row>
      <xdr:rowOff>162636</xdr:rowOff>
    </xdr:to>
    <xdr:sp macro="" textlink="">
      <xdr:nvSpPr>
        <xdr:cNvPr id="310" name="楕円 309"/>
        <xdr:cNvSpPr/>
      </xdr:nvSpPr>
      <xdr:spPr>
        <a:xfrm>
          <a:off x="10426700" y="62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83913</xdr:rowOff>
    </xdr:from>
    <xdr:ext cx="534377" cy="259045"/>
    <xdr:sp macro="" textlink="">
      <xdr:nvSpPr>
        <xdr:cNvPr id="311" name="補助費等該当値テキスト"/>
        <xdr:cNvSpPr txBox="1"/>
      </xdr:nvSpPr>
      <xdr:spPr>
        <a:xfrm>
          <a:off x="10528300" y="608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72885</xdr:rowOff>
    </xdr:from>
    <xdr:to>
      <xdr:col>50</xdr:col>
      <xdr:colOff>165100</xdr:colOff>
      <xdr:row>37</xdr:row>
      <xdr:rowOff>3035</xdr:rowOff>
    </xdr:to>
    <xdr:sp macro="" textlink="">
      <xdr:nvSpPr>
        <xdr:cNvPr id="312" name="楕円 311"/>
        <xdr:cNvSpPr/>
      </xdr:nvSpPr>
      <xdr:spPr>
        <a:xfrm>
          <a:off x="9588500" y="62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19562</xdr:rowOff>
    </xdr:from>
    <xdr:ext cx="534377" cy="259045"/>
    <xdr:sp macro="" textlink="">
      <xdr:nvSpPr>
        <xdr:cNvPr id="313" name="テキスト ボックス 312"/>
        <xdr:cNvSpPr txBox="1"/>
      </xdr:nvSpPr>
      <xdr:spPr>
        <a:xfrm>
          <a:off x="9372111" y="60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68580</xdr:rowOff>
    </xdr:from>
    <xdr:to>
      <xdr:col>46</xdr:col>
      <xdr:colOff>38100</xdr:colOff>
      <xdr:row>36</xdr:row>
      <xdr:rowOff>170180</xdr:rowOff>
    </xdr:to>
    <xdr:sp macro="" textlink="">
      <xdr:nvSpPr>
        <xdr:cNvPr id="314" name="楕円 313"/>
        <xdr:cNvSpPr/>
      </xdr:nvSpPr>
      <xdr:spPr>
        <a:xfrm>
          <a:off x="8699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161307</xdr:rowOff>
    </xdr:from>
    <xdr:ext cx="534377" cy="259045"/>
    <xdr:sp macro="" textlink="">
      <xdr:nvSpPr>
        <xdr:cNvPr id="315" name="テキスト ボックス 314"/>
        <xdr:cNvSpPr txBox="1"/>
      </xdr:nvSpPr>
      <xdr:spPr>
        <a:xfrm>
          <a:off x="8483111" y="63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43066</xdr:rowOff>
    </xdr:from>
    <xdr:to>
      <xdr:col>41</xdr:col>
      <xdr:colOff>101600</xdr:colOff>
      <xdr:row>36</xdr:row>
      <xdr:rowOff>144666</xdr:rowOff>
    </xdr:to>
    <xdr:sp macro="" textlink="">
      <xdr:nvSpPr>
        <xdr:cNvPr id="316" name="楕円 315"/>
        <xdr:cNvSpPr/>
      </xdr:nvSpPr>
      <xdr:spPr>
        <a:xfrm>
          <a:off x="7810500" y="62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161193</xdr:rowOff>
    </xdr:from>
    <xdr:ext cx="534377" cy="259045"/>
    <xdr:sp macro="" textlink="">
      <xdr:nvSpPr>
        <xdr:cNvPr id="317" name="テキスト ボックス 316"/>
        <xdr:cNvSpPr txBox="1"/>
      </xdr:nvSpPr>
      <xdr:spPr>
        <a:xfrm>
          <a:off x="7594111" y="599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51651</xdr:rowOff>
    </xdr:from>
    <xdr:to>
      <xdr:col>36</xdr:col>
      <xdr:colOff>165100</xdr:colOff>
      <xdr:row>36</xdr:row>
      <xdr:rowOff>153251</xdr:rowOff>
    </xdr:to>
    <xdr:sp macro="" textlink="">
      <xdr:nvSpPr>
        <xdr:cNvPr id="318" name="楕円 317"/>
        <xdr:cNvSpPr/>
      </xdr:nvSpPr>
      <xdr:spPr>
        <a:xfrm>
          <a:off x="6921500" y="622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169778</xdr:rowOff>
    </xdr:from>
    <xdr:ext cx="534377" cy="259045"/>
    <xdr:sp macro="" textlink="">
      <xdr:nvSpPr>
        <xdr:cNvPr id="319" name="テキスト ボックス 318"/>
        <xdr:cNvSpPr txBox="1"/>
      </xdr:nvSpPr>
      <xdr:spPr>
        <a:xfrm>
          <a:off x="6705111" y="599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47051</xdr:rowOff>
    </xdr:from>
    <xdr:to>
      <xdr:col>55</xdr:col>
      <xdr:colOff>0</xdr:colOff>
      <xdr:row>58</xdr:row>
      <xdr:rowOff>88831</xdr:rowOff>
    </xdr:to>
    <xdr:cxnSp macro="">
      <xdr:nvCxnSpPr>
        <xdr:cNvPr id="350" name="直線コネクタ 349"/>
        <xdr:cNvCxnSpPr/>
      </xdr:nvCxnSpPr>
      <xdr:spPr>
        <a:xfrm flipV="1">
          <a:off x="9639300" y="9991151"/>
          <a:ext cx="838200" cy="4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88831</xdr:rowOff>
    </xdr:from>
    <xdr:to>
      <xdr:col>50</xdr:col>
      <xdr:colOff>114300</xdr:colOff>
      <xdr:row>58</xdr:row>
      <xdr:rowOff>110450</xdr:rowOff>
    </xdr:to>
    <xdr:cxnSp macro="">
      <xdr:nvCxnSpPr>
        <xdr:cNvPr id="353" name="直線コネクタ 352"/>
        <xdr:cNvCxnSpPr/>
      </xdr:nvCxnSpPr>
      <xdr:spPr>
        <a:xfrm flipV="1">
          <a:off x="8750300" y="10032931"/>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88984</xdr:rowOff>
    </xdr:from>
    <xdr:to>
      <xdr:col>45</xdr:col>
      <xdr:colOff>177800</xdr:colOff>
      <xdr:row>58</xdr:row>
      <xdr:rowOff>110450</xdr:rowOff>
    </xdr:to>
    <xdr:cxnSp macro="">
      <xdr:nvCxnSpPr>
        <xdr:cNvPr id="356" name="直線コネクタ 355"/>
        <xdr:cNvCxnSpPr/>
      </xdr:nvCxnSpPr>
      <xdr:spPr>
        <a:xfrm>
          <a:off x="7861300" y="10033084"/>
          <a:ext cx="8890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101952</xdr:rowOff>
    </xdr:from>
    <xdr:to>
      <xdr:col>46</xdr:col>
      <xdr:colOff>38100</xdr:colOff>
      <xdr:row>56</xdr:row>
      <xdr:rowOff>32102</xdr:rowOff>
    </xdr:to>
    <xdr:sp macro="" textlink="">
      <xdr:nvSpPr>
        <xdr:cNvPr id="357" name="フローチャート: 判断 356"/>
        <xdr:cNvSpPr/>
      </xdr:nvSpPr>
      <xdr:spPr>
        <a:xfrm>
          <a:off x="8699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48629</xdr:rowOff>
    </xdr:from>
    <xdr:ext cx="534377" cy="259045"/>
    <xdr:sp macro="" textlink="">
      <xdr:nvSpPr>
        <xdr:cNvPr id="358" name="テキスト ボックス 357"/>
        <xdr:cNvSpPr txBox="1"/>
      </xdr:nvSpPr>
      <xdr:spPr>
        <a:xfrm>
          <a:off x="8483111" y="930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23963</xdr:rowOff>
    </xdr:from>
    <xdr:to>
      <xdr:col>41</xdr:col>
      <xdr:colOff>50800</xdr:colOff>
      <xdr:row>58</xdr:row>
      <xdr:rowOff>88984</xdr:rowOff>
    </xdr:to>
    <xdr:cxnSp macro="">
      <xdr:nvCxnSpPr>
        <xdr:cNvPr id="359" name="直線コネクタ 358"/>
        <xdr:cNvCxnSpPr/>
      </xdr:nvCxnSpPr>
      <xdr:spPr>
        <a:xfrm>
          <a:off x="6972300" y="9968063"/>
          <a:ext cx="889000" cy="6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1" name="テキスト ボックス 360"/>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3" name="テキスト ボックス 362"/>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167701</xdr:rowOff>
    </xdr:from>
    <xdr:to>
      <xdr:col>55</xdr:col>
      <xdr:colOff>50800</xdr:colOff>
      <xdr:row>58</xdr:row>
      <xdr:rowOff>97851</xdr:rowOff>
    </xdr:to>
    <xdr:sp macro="" textlink="">
      <xdr:nvSpPr>
        <xdr:cNvPr id="369" name="楕円 368"/>
        <xdr:cNvSpPr/>
      </xdr:nvSpPr>
      <xdr:spPr>
        <a:xfrm>
          <a:off x="10426700" y="99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82628</xdr:rowOff>
    </xdr:from>
    <xdr:ext cx="534377" cy="259045"/>
    <xdr:sp macro="" textlink="">
      <xdr:nvSpPr>
        <xdr:cNvPr id="370" name="普通建設事業費該当値テキスト"/>
        <xdr:cNvSpPr txBox="1"/>
      </xdr:nvSpPr>
      <xdr:spPr>
        <a:xfrm>
          <a:off x="10528300" y="985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38031</xdr:rowOff>
    </xdr:from>
    <xdr:to>
      <xdr:col>50</xdr:col>
      <xdr:colOff>165100</xdr:colOff>
      <xdr:row>58</xdr:row>
      <xdr:rowOff>139631</xdr:rowOff>
    </xdr:to>
    <xdr:sp macro="" textlink="">
      <xdr:nvSpPr>
        <xdr:cNvPr id="371" name="楕円 370"/>
        <xdr:cNvSpPr/>
      </xdr:nvSpPr>
      <xdr:spPr>
        <a:xfrm>
          <a:off x="9588500" y="99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130758</xdr:rowOff>
    </xdr:from>
    <xdr:ext cx="534377" cy="259045"/>
    <xdr:sp macro="" textlink="">
      <xdr:nvSpPr>
        <xdr:cNvPr id="372" name="テキスト ボックス 371"/>
        <xdr:cNvSpPr txBox="1"/>
      </xdr:nvSpPr>
      <xdr:spPr>
        <a:xfrm>
          <a:off x="9372111" y="10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59650</xdr:rowOff>
    </xdr:from>
    <xdr:to>
      <xdr:col>46</xdr:col>
      <xdr:colOff>38100</xdr:colOff>
      <xdr:row>58</xdr:row>
      <xdr:rowOff>161250</xdr:rowOff>
    </xdr:to>
    <xdr:sp macro="" textlink="">
      <xdr:nvSpPr>
        <xdr:cNvPr id="373" name="楕円 372"/>
        <xdr:cNvSpPr/>
      </xdr:nvSpPr>
      <xdr:spPr>
        <a:xfrm>
          <a:off x="8699500" y="100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152377</xdr:rowOff>
    </xdr:from>
    <xdr:ext cx="534377" cy="259045"/>
    <xdr:sp macro="" textlink="">
      <xdr:nvSpPr>
        <xdr:cNvPr id="374" name="テキスト ボックス 373"/>
        <xdr:cNvSpPr txBox="1"/>
      </xdr:nvSpPr>
      <xdr:spPr>
        <a:xfrm>
          <a:off x="8483111" y="1009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38184</xdr:rowOff>
    </xdr:from>
    <xdr:to>
      <xdr:col>41</xdr:col>
      <xdr:colOff>101600</xdr:colOff>
      <xdr:row>58</xdr:row>
      <xdr:rowOff>139784</xdr:rowOff>
    </xdr:to>
    <xdr:sp macro="" textlink="">
      <xdr:nvSpPr>
        <xdr:cNvPr id="375" name="楕円 374"/>
        <xdr:cNvSpPr/>
      </xdr:nvSpPr>
      <xdr:spPr>
        <a:xfrm>
          <a:off x="7810500" y="99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130911</xdr:rowOff>
    </xdr:from>
    <xdr:ext cx="534377" cy="259045"/>
    <xdr:sp macro="" textlink="">
      <xdr:nvSpPr>
        <xdr:cNvPr id="376" name="テキスト ボックス 375"/>
        <xdr:cNvSpPr txBox="1"/>
      </xdr:nvSpPr>
      <xdr:spPr>
        <a:xfrm>
          <a:off x="7594111" y="100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144613</xdr:rowOff>
    </xdr:from>
    <xdr:to>
      <xdr:col>36</xdr:col>
      <xdr:colOff>165100</xdr:colOff>
      <xdr:row>58</xdr:row>
      <xdr:rowOff>74763</xdr:rowOff>
    </xdr:to>
    <xdr:sp macro="" textlink="">
      <xdr:nvSpPr>
        <xdr:cNvPr id="377" name="楕円 376"/>
        <xdr:cNvSpPr/>
      </xdr:nvSpPr>
      <xdr:spPr>
        <a:xfrm>
          <a:off x="6921500" y="99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65890</xdr:rowOff>
    </xdr:from>
    <xdr:ext cx="534377" cy="259045"/>
    <xdr:sp macro="" textlink="">
      <xdr:nvSpPr>
        <xdr:cNvPr id="378" name="テキスト ボックス 377"/>
        <xdr:cNvSpPr txBox="1"/>
      </xdr:nvSpPr>
      <xdr:spPr>
        <a:xfrm>
          <a:off x="6705111" y="100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17464</xdr:rowOff>
    </xdr:from>
    <xdr:to>
      <xdr:col>55</xdr:col>
      <xdr:colOff>0</xdr:colOff>
      <xdr:row>79</xdr:row>
      <xdr:rowOff>49795</xdr:rowOff>
    </xdr:to>
    <xdr:cxnSp macro="">
      <xdr:nvCxnSpPr>
        <xdr:cNvPr id="409" name="直線コネクタ 408"/>
        <xdr:cNvCxnSpPr/>
      </xdr:nvCxnSpPr>
      <xdr:spPr>
        <a:xfrm flipV="1">
          <a:off x="9639300" y="13390564"/>
          <a:ext cx="838200" cy="20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48456</xdr:rowOff>
    </xdr:from>
    <xdr:to>
      <xdr:col>50</xdr:col>
      <xdr:colOff>114300</xdr:colOff>
      <xdr:row>79</xdr:row>
      <xdr:rowOff>49795</xdr:rowOff>
    </xdr:to>
    <xdr:cxnSp macro="">
      <xdr:nvCxnSpPr>
        <xdr:cNvPr id="412" name="直線コネクタ 411"/>
        <xdr:cNvCxnSpPr/>
      </xdr:nvCxnSpPr>
      <xdr:spPr>
        <a:xfrm>
          <a:off x="8750300" y="13593006"/>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4" name="テキスト ボックス 413"/>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48456</xdr:rowOff>
    </xdr:from>
    <xdr:to>
      <xdr:col>45</xdr:col>
      <xdr:colOff>177800</xdr:colOff>
      <xdr:row>79</xdr:row>
      <xdr:rowOff>68997</xdr:rowOff>
    </xdr:to>
    <xdr:cxnSp macro="">
      <xdr:nvCxnSpPr>
        <xdr:cNvPr id="415" name="直線コネクタ 414"/>
        <xdr:cNvCxnSpPr/>
      </xdr:nvCxnSpPr>
      <xdr:spPr>
        <a:xfrm flipV="1">
          <a:off x="7861300" y="13593006"/>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399</xdr:rowOff>
    </xdr:from>
    <xdr:to>
      <xdr:col>46</xdr:col>
      <xdr:colOff>38100</xdr:colOff>
      <xdr:row>75</xdr:row>
      <xdr:rowOff>101999</xdr:rowOff>
    </xdr:to>
    <xdr:sp macro="" textlink="">
      <xdr:nvSpPr>
        <xdr:cNvPr id="416" name="フローチャート: 判断 415"/>
        <xdr:cNvSpPr/>
      </xdr:nvSpPr>
      <xdr:spPr>
        <a:xfrm>
          <a:off x="8699500" y="1285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118526</xdr:rowOff>
    </xdr:from>
    <xdr:ext cx="534377" cy="259045"/>
    <xdr:sp macro="" textlink="">
      <xdr:nvSpPr>
        <xdr:cNvPr id="417" name="テキスト ボックス 416"/>
        <xdr:cNvSpPr txBox="1"/>
      </xdr:nvSpPr>
      <xdr:spPr>
        <a:xfrm>
          <a:off x="8483111" y="126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138114</xdr:rowOff>
    </xdr:from>
    <xdr:to>
      <xdr:col>55</xdr:col>
      <xdr:colOff>50800</xdr:colOff>
      <xdr:row>78</xdr:row>
      <xdr:rowOff>68264</xdr:rowOff>
    </xdr:to>
    <xdr:sp macro="" textlink="">
      <xdr:nvSpPr>
        <xdr:cNvPr id="425" name="楕円 424"/>
        <xdr:cNvSpPr/>
      </xdr:nvSpPr>
      <xdr:spPr>
        <a:xfrm>
          <a:off x="10426700" y="133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116541</xdr:rowOff>
    </xdr:from>
    <xdr:ext cx="469744" cy="259045"/>
    <xdr:sp macro="" textlink="">
      <xdr:nvSpPr>
        <xdr:cNvPr id="426" name="普通建設事業費 （ うち新規整備　）該当値テキスト"/>
        <xdr:cNvSpPr txBox="1"/>
      </xdr:nvSpPr>
      <xdr:spPr>
        <a:xfrm>
          <a:off x="10528300" y="1331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170445</xdr:rowOff>
    </xdr:from>
    <xdr:to>
      <xdr:col>50</xdr:col>
      <xdr:colOff>165100</xdr:colOff>
      <xdr:row>79</xdr:row>
      <xdr:rowOff>100595</xdr:rowOff>
    </xdr:to>
    <xdr:sp macro="" textlink="">
      <xdr:nvSpPr>
        <xdr:cNvPr id="427" name="楕円 426"/>
        <xdr:cNvSpPr/>
      </xdr:nvSpPr>
      <xdr:spPr>
        <a:xfrm>
          <a:off x="9588500" y="1354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91722</xdr:rowOff>
    </xdr:from>
    <xdr:ext cx="469744" cy="259045"/>
    <xdr:sp macro="" textlink="">
      <xdr:nvSpPr>
        <xdr:cNvPr id="428" name="テキスト ボックス 427"/>
        <xdr:cNvSpPr txBox="1"/>
      </xdr:nvSpPr>
      <xdr:spPr>
        <a:xfrm>
          <a:off x="9404428" y="1363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169106</xdr:rowOff>
    </xdr:from>
    <xdr:to>
      <xdr:col>46</xdr:col>
      <xdr:colOff>38100</xdr:colOff>
      <xdr:row>79</xdr:row>
      <xdr:rowOff>99256</xdr:rowOff>
    </xdr:to>
    <xdr:sp macro="" textlink="">
      <xdr:nvSpPr>
        <xdr:cNvPr id="429" name="楕円 428"/>
        <xdr:cNvSpPr/>
      </xdr:nvSpPr>
      <xdr:spPr>
        <a:xfrm>
          <a:off x="8699500" y="135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90383</xdr:rowOff>
    </xdr:from>
    <xdr:ext cx="469744" cy="259045"/>
    <xdr:sp macro="" textlink="">
      <xdr:nvSpPr>
        <xdr:cNvPr id="430" name="テキスト ボックス 429"/>
        <xdr:cNvSpPr txBox="1"/>
      </xdr:nvSpPr>
      <xdr:spPr>
        <a:xfrm>
          <a:off x="8515428" y="1363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18197</xdr:rowOff>
    </xdr:from>
    <xdr:to>
      <xdr:col>41</xdr:col>
      <xdr:colOff>101600</xdr:colOff>
      <xdr:row>79</xdr:row>
      <xdr:rowOff>119797</xdr:rowOff>
    </xdr:to>
    <xdr:sp macro="" textlink="">
      <xdr:nvSpPr>
        <xdr:cNvPr id="431" name="楕円 430"/>
        <xdr:cNvSpPr/>
      </xdr:nvSpPr>
      <xdr:spPr>
        <a:xfrm>
          <a:off x="7810500" y="135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110924</xdr:rowOff>
    </xdr:from>
    <xdr:ext cx="378565" cy="259045"/>
    <xdr:sp macro="" textlink="">
      <xdr:nvSpPr>
        <xdr:cNvPr id="432" name="テキスト ボックス 431"/>
        <xdr:cNvSpPr txBox="1"/>
      </xdr:nvSpPr>
      <xdr:spPr>
        <a:xfrm>
          <a:off x="7672017" y="13655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103009</xdr:rowOff>
    </xdr:from>
    <xdr:to>
      <xdr:col>55</xdr:col>
      <xdr:colOff>0</xdr:colOff>
      <xdr:row>98</xdr:row>
      <xdr:rowOff>113182</xdr:rowOff>
    </xdr:to>
    <xdr:cxnSp macro="">
      <xdr:nvCxnSpPr>
        <xdr:cNvPr id="461" name="直線コネクタ 460"/>
        <xdr:cNvCxnSpPr/>
      </xdr:nvCxnSpPr>
      <xdr:spPr>
        <a:xfrm>
          <a:off x="9639300" y="16905109"/>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103009</xdr:rowOff>
    </xdr:from>
    <xdr:to>
      <xdr:col>50</xdr:col>
      <xdr:colOff>114300</xdr:colOff>
      <xdr:row>98</xdr:row>
      <xdr:rowOff>136271</xdr:rowOff>
    </xdr:to>
    <xdr:cxnSp macro="">
      <xdr:nvCxnSpPr>
        <xdr:cNvPr id="464" name="直線コネクタ 463"/>
        <xdr:cNvCxnSpPr/>
      </xdr:nvCxnSpPr>
      <xdr:spPr>
        <a:xfrm flipV="1">
          <a:off x="8750300" y="16905109"/>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118160</xdr:rowOff>
    </xdr:from>
    <xdr:to>
      <xdr:col>45</xdr:col>
      <xdr:colOff>177800</xdr:colOff>
      <xdr:row>98</xdr:row>
      <xdr:rowOff>136271</xdr:rowOff>
    </xdr:to>
    <xdr:cxnSp macro="">
      <xdr:nvCxnSpPr>
        <xdr:cNvPr id="467" name="直線コネクタ 466"/>
        <xdr:cNvCxnSpPr/>
      </xdr:nvCxnSpPr>
      <xdr:spPr>
        <a:xfrm>
          <a:off x="7861300" y="16920260"/>
          <a:ext cx="889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51422</xdr:rowOff>
    </xdr:from>
    <xdr:to>
      <xdr:col>46</xdr:col>
      <xdr:colOff>38100</xdr:colOff>
      <xdr:row>97</xdr:row>
      <xdr:rowOff>153022</xdr:rowOff>
    </xdr:to>
    <xdr:sp macro="" textlink="">
      <xdr:nvSpPr>
        <xdr:cNvPr id="468" name="フローチャート: 判断 467"/>
        <xdr:cNvSpPr/>
      </xdr:nvSpPr>
      <xdr:spPr>
        <a:xfrm>
          <a:off x="8699500" y="1668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169549</xdr:rowOff>
    </xdr:from>
    <xdr:ext cx="534377" cy="259045"/>
    <xdr:sp macro="" textlink="">
      <xdr:nvSpPr>
        <xdr:cNvPr id="469" name="テキスト ボックス 468"/>
        <xdr:cNvSpPr txBox="1"/>
      </xdr:nvSpPr>
      <xdr:spPr>
        <a:xfrm>
          <a:off x="8483111" y="164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1" name="テキスト ボックス 470"/>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62382</xdr:rowOff>
    </xdr:from>
    <xdr:to>
      <xdr:col>55</xdr:col>
      <xdr:colOff>50800</xdr:colOff>
      <xdr:row>98</xdr:row>
      <xdr:rowOff>163982</xdr:rowOff>
    </xdr:to>
    <xdr:sp macro="" textlink="">
      <xdr:nvSpPr>
        <xdr:cNvPr id="477" name="楕円 476"/>
        <xdr:cNvSpPr/>
      </xdr:nvSpPr>
      <xdr:spPr>
        <a:xfrm>
          <a:off x="10426700" y="168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148759</xdr:rowOff>
    </xdr:from>
    <xdr:ext cx="469744" cy="259045"/>
    <xdr:sp macro="" textlink="">
      <xdr:nvSpPr>
        <xdr:cNvPr id="478" name="普通建設事業費 （ うち更新整備　）該当値テキスト"/>
        <xdr:cNvSpPr txBox="1"/>
      </xdr:nvSpPr>
      <xdr:spPr>
        <a:xfrm>
          <a:off x="10528300" y="1677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52209</xdr:rowOff>
    </xdr:from>
    <xdr:to>
      <xdr:col>50</xdr:col>
      <xdr:colOff>165100</xdr:colOff>
      <xdr:row>98</xdr:row>
      <xdr:rowOff>153809</xdr:rowOff>
    </xdr:to>
    <xdr:sp macro="" textlink="">
      <xdr:nvSpPr>
        <xdr:cNvPr id="479" name="楕円 478"/>
        <xdr:cNvSpPr/>
      </xdr:nvSpPr>
      <xdr:spPr>
        <a:xfrm>
          <a:off x="9588500" y="168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144936</xdr:rowOff>
    </xdr:from>
    <xdr:ext cx="469744" cy="259045"/>
    <xdr:sp macro="" textlink="">
      <xdr:nvSpPr>
        <xdr:cNvPr id="480" name="テキスト ボックス 479"/>
        <xdr:cNvSpPr txBox="1"/>
      </xdr:nvSpPr>
      <xdr:spPr>
        <a:xfrm>
          <a:off x="9404428" y="169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85471</xdr:rowOff>
    </xdr:from>
    <xdr:to>
      <xdr:col>46</xdr:col>
      <xdr:colOff>38100</xdr:colOff>
      <xdr:row>99</xdr:row>
      <xdr:rowOff>15621</xdr:rowOff>
    </xdr:to>
    <xdr:sp macro="" textlink="">
      <xdr:nvSpPr>
        <xdr:cNvPr id="481" name="楕円 480"/>
        <xdr:cNvSpPr/>
      </xdr:nvSpPr>
      <xdr:spPr>
        <a:xfrm>
          <a:off x="8699500" y="168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6748</xdr:rowOff>
    </xdr:from>
    <xdr:ext cx="469744" cy="259045"/>
    <xdr:sp macro="" textlink="">
      <xdr:nvSpPr>
        <xdr:cNvPr id="482" name="テキスト ボックス 481"/>
        <xdr:cNvSpPr txBox="1"/>
      </xdr:nvSpPr>
      <xdr:spPr>
        <a:xfrm>
          <a:off x="8515428" y="1698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67360</xdr:rowOff>
    </xdr:from>
    <xdr:to>
      <xdr:col>41</xdr:col>
      <xdr:colOff>101600</xdr:colOff>
      <xdr:row>98</xdr:row>
      <xdr:rowOff>168960</xdr:rowOff>
    </xdr:to>
    <xdr:sp macro="" textlink="">
      <xdr:nvSpPr>
        <xdr:cNvPr id="483" name="楕円 482"/>
        <xdr:cNvSpPr/>
      </xdr:nvSpPr>
      <xdr:spPr>
        <a:xfrm>
          <a:off x="7810500" y="168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160087</xdr:rowOff>
    </xdr:from>
    <xdr:ext cx="469744" cy="259045"/>
    <xdr:sp macro="" textlink="">
      <xdr:nvSpPr>
        <xdr:cNvPr id="484" name="テキスト ボックス 483"/>
        <xdr:cNvSpPr txBox="1"/>
      </xdr:nvSpPr>
      <xdr:spPr>
        <a:xfrm>
          <a:off x="7626428" y="1696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5" name="直線コネクタ 51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8" name="直線コネクタ 51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1" name="直線コネクタ 52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136906</xdr:rowOff>
    </xdr:from>
    <xdr:to>
      <xdr:col>76</xdr:col>
      <xdr:colOff>165100</xdr:colOff>
      <xdr:row>38</xdr:row>
      <xdr:rowOff>67056</xdr:rowOff>
    </xdr:to>
    <xdr:sp macro="" textlink="">
      <xdr:nvSpPr>
        <xdr:cNvPr id="522" name="フローチャート: 判断 521"/>
        <xdr:cNvSpPr/>
      </xdr:nvSpPr>
      <xdr:spPr>
        <a:xfrm>
          <a:off x="14541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83583</xdr:rowOff>
    </xdr:from>
    <xdr:ext cx="378565" cy="259045"/>
    <xdr:sp macro="" textlink="">
      <xdr:nvSpPr>
        <xdr:cNvPr id="523" name="テキスト ボックス 522"/>
        <xdr:cNvSpPr txBox="1"/>
      </xdr:nvSpPr>
      <xdr:spPr>
        <a:xfrm>
          <a:off x="14403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4" name="直線コネクタ 52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6" name="テキスト ボックス 525"/>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4" name="楕円 53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6" name="楕円 53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8" name="楕円 53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0" name="楕円 53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1" name="テキスト ボックス 54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2" name="楕円 54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3" name="テキスト ボックス 54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147586</xdr:rowOff>
    </xdr:from>
    <xdr:to>
      <xdr:col>85</xdr:col>
      <xdr:colOff>127000</xdr:colOff>
      <xdr:row>76</xdr:row>
      <xdr:rowOff>156541</xdr:rowOff>
    </xdr:to>
    <xdr:cxnSp macro="">
      <xdr:nvCxnSpPr>
        <xdr:cNvPr id="621" name="直線コネクタ 620"/>
        <xdr:cNvCxnSpPr/>
      </xdr:nvCxnSpPr>
      <xdr:spPr>
        <a:xfrm flipV="1">
          <a:off x="15481300" y="13177786"/>
          <a:ext cx="838200" cy="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131318</xdr:rowOff>
    </xdr:from>
    <xdr:to>
      <xdr:col>81</xdr:col>
      <xdr:colOff>50800</xdr:colOff>
      <xdr:row>76</xdr:row>
      <xdr:rowOff>156541</xdr:rowOff>
    </xdr:to>
    <xdr:cxnSp macro="">
      <xdr:nvCxnSpPr>
        <xdr:cNvPr id="624" name="直線コネクタ 623"/>
        <xdr:cNvCxnSpPr/>
      </xdr:nvCxnSpPr>
      <xdr:spPr>
        <a:xfrm>
          <a:off x="14592300" y="13161518"/>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92818</xdr:rowOff>
    </xdr:from>
    <xdr:to>
      <xdr:col>76</xdr:col>
      <xdr:colOff>114300</xdr:colOff>
      <xdr:row>76</xdr:row>
      <xdr:rowOff>131318</xdr:rowOff>
    </xdr:to>
    <xdr:cxnSp macro="">
      <xdr:nvCxnSpPr>
        <xdr:cNvPr id="627" name="直線コネクタ 626"/>
        <xdr:cNvCxnSpPr/>
      </xdr:nvCxnSpPr>
      <xdr:spPr>
        <a:xfrm>
          <a:off x="13703300" y="13123018"/>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99301</xdr:rowOff>
    </xdr:from>
    <xdr:to>
      <xdr:col>76</xdr:col>
      <xdr:colOff>165100</xdr:colOff>
      <xdr:row>75</xdr:row>
      <xdr:rowOff>29451</xdr:rowOff>
    </xdr:to>
    <xdr:sp macro="" textlink="">
      <xdr:nvSpPr>
        <xdr:cNvPr id="628" name="フローチャート: 判断 627"/>
        <xdr:cNvSpPr/>
      </xdr:nvSpPr>
      <xdr:spPr>
        <a:xfrm>
          <a:off x="14541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45978</xdr:rowOff>
    </xdr:from>
    <xdr:ext cx="534377" cy="259045"/>
    <xdr:sp macro="" textlink="">
      <xdr:nvSpPr>
        <xdr:cNvPr id="629" name="テキスト ボックス 628"/>
        <xdr:cNvSpPr txBox="1"/>
      </xdr:nvSpPr>
      <xdr:spPr>
        <a:xfrm>
          <a:off x="14325111" y="125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67063</xdr:rowOff>
    </xdr:from>
    <xdr:to>
      <xdr:col>71</xdr:col>
      <xdr:colOff>177800</xdr:colOff>
      <xdr:row>76</xdr:row>
      <xdr:rowOff>92818</xdr:rowOff>
    </xdr:to>
    <xdr:cxnSp macro="">
      <xdr:nvCxnSpPr>
        <xdr:cNvPr id="630" name="直線コネクタ 629"/>
        <xdr:cNvCxnSpPr/>
      </xdr:nvCxnSpPr>
      <xdr:spPr>
        <a:xfrm>
          <a:off x="12814300" y="13097263"/>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2" name="テキスト ボックス 631"/>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4" name="テキスト ボックス 633"/>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96786</xdr:rowOff>
    </xdr:from>
    <xdr:to>
      <xdr:col>85</xdr:col>
      <xdr:colOff>177800</xdr:colOff>
      <xdr:row>77</xdr:row>
      <xdr:rowOff>26936</xdr:rowOff>
    </xdr:to>
    <xdr:sp macro="" textlink="">
      <xdr:nvSpPr>
        <xdr:cNvPr id="640" name="楕円 639"/>
        <xdr:cNvSpPr/>
      </xdr:nvSpPr>
      <xdr:spPr>
        <a:xfrm>
          <a:off x="16268700" y="131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75213</xdr:rowOff>
    </xdr:from>
    <xdr:ext cx="534377" cy="259045"/>
    <xdr:sp macro="" textlink="">
      <xdr:nvSpPr>
        <xdr:cNvPr id="641" name="公債費該当値テキスト"/>
        <xdr:cNvSpPr txBox="1"/>
      </xdr:nvSpPr>
      <xdr:spPr>
        <a:xfrm>
          <a:off x="16370300" y="131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105741</xdr:rowOff>
    </xdr:from>
    <xdr:to>
      <xdr:col>81</xdr:col>
      <xdr:colOff>101600</xdr:colOff>
      <xdr:row>77</xdr:row>
      <xdr:rowOff>35891</xdr:rowOff>
    </xdr:to>
    <xdr:sp macro="" textlink="">
      <xdr:nvSpPr>
        <xdr:cNvPr id="642" name="楕円 641"/>
        <xdr:cNvSpPr/>
      </xdr:nvSpPr>
      <xdr:spPr>
        <a:xfrm>
          <a:off x="15430500" y="131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27018</xdr:rowOff>
    </xdr:from>
    <xdr:ext cx="534377" cy="259045"/>
    <xdr:sp macro="" textlink="">
      <xdr:nvSpPr>
        <xdr:cNvPr id="643" name="テキスト ボックス 642"/>
        <xdr:cNvSpPr txBox="1"/>
      </xdr:nvSpPr>
      <xdr:spPr>
        <a:xfrm>
          <a:off x="15214111" y="1322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80518</xdr:rowOff>
    </xdr:from>
    <xdr:to>
      <xdr:col>76</xdr:col>
      <xdr:colOff>165100</xdr:colOff>
      <xdr:row>77</xdr:row>
      <xdr:rowOff>10668</xdr:rowOff>
    </xdr:to>
    <xdr:sp macro="" textlink="">
      <xdr:nvSpPr>
        <xdr:cNvPr id="644" name="楕円 643"/>
        <xdr:cNvSpPr/>
      </xdr:nvSpPr>
      <xdr:spPr>
        <a:xfrm>
          <a:off x="14541500" y="131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1795</xdr:rowOff>
    </xdr:from>
    <xdr:ext cx="534377" cy="259045"/>
    <xdr:sp macro="" textlink="">
      <xdr:nvSpPr>
        <xdr:cNvPr id="645" name="テキスト ボックス 644"/>
        <xdr:cNvSpPr txBox="1"/>
      </xdr:nvSpPr>
      <xdr:spPr>
        <a:xfrm>
          <a:off x="14325111" y="132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42018</xdr:rowOff>
    </xdr:from>
    <xdr:to>
      <xdr:col>72</xdr:col>
      <xdr:colOff>38100</xdr:colOff>
      <xdr:row>76</xdr:row>
      <xdr:rowOff>143618</xdr:rowOff>
    </xdr:to>
    <xdr:sp macro="" textlink="">
      <xdr:nvSpPr>
        <xdr:cNvPr id="646" name="楕円 645"/>
        <xdr:cNvSpPr/>
      </xdr:nvSpPr>
      <xdr:spPr>
        <a:xfrm>
          <a:off x="13652500" y="130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134745</xdr:rowOff>
    </xdr:from>
    <xdr:ext cx="534377" cy="259045"/>
    <xdr:sp macro="" textlink="">
      <xdr:nvSpPr>
        <xdr:cNvPr id="647" name="テキスト ボックス 646"/>
        <xdr:cNvSpPr txBox="1"/>
      </xdr:nvSpPr>
      <xdr:spPr>
        <a:xfrm>
          <a:off x="13436111" y="1316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16263</xdr:rowOff>
    </xdr:from>
    <xdr:to>
      <xdr:col>67</xdr:col>
      <xdr:colOff>101600</xdr:colOff>
      <xdr:row>76</xdr:row>
      <xdr:rowOff>117863</xdr:rowOff>
    </xdr:to>
    <xdr:sp macro="" textlink="">
      <xdr:nvSpPr>
        <xdr:cNvPr id="648" name="楕円 647"/>
        <xdr:cNvSpPr/>
      </xdr:nvSpPr>
      <xdr:spPr>
        <a:xfrm>
          <a:off x="12763500" y="130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108990</xdr:rowOff>
    </xdr:from>
    <xdr:ext cx="534377" cy="259045"/>
    <xdr:sp macro="" textlink="">
      <xdr:nvSpPr>
        <xdr:cNvPr id="649" name="テキスト ボックス 648"/>
        <xdr:cNvSpPr txBox="1"/>
      </xdr:nvSpPr>
      <xdr:spPr>
        <a:xfrm>
          <a:off x="12547111" y="1313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150864</xdr:rowOff>
    </xdr:from>
    <xdr:to>
      <xdr:col>85</xdr:col>
      <xdr:colOff>127000</xdr:colOff>
      <xdr:row>99</xdr:row>
      <xdr:rowOff>11829</xdr:rowOff>
    </xdr:to>
    <xdr:cxnSp macro="">
      <xdr:nvCxnSpPr>
        <xdr:cNvPr id="678" name="直線コネクタ 677"/>
        <xdr:cNvCxnSpPr/>
      </xdr:nvCxnSpPr>
      <xdr:spPr>
        <a:xfrm>
          <a:off x="15481300" y="16952964"/>
          <a:ext cx="8382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150864</xdr:rowOff>
    </xdr:from>
    <xdr:to>
      <xdr:col>81</xdr:col>
      <xdr:colOff>50800</xdr:colOff>
      <xdr:row>98</xdr:row>
      <xdr:rowOff>156829</xdr:rowOff>
    </xdr:to>
    <xdr:cxnSp macro="">
      <xdr:nvCxnSpPr>
        <xdr:cNvPr id="681" name="直線コネクタ 680"/>
        <xdr:cNvCxnSpPr/>
      </xdr:nvCxnSpPr>
      <xdr:spPr>
        <a:xfrm flipV="1">
          <a:off x="14592300" y="16952964"/>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3" name="テキスト ボックス 682"/>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156829</xdr:rowOff>
    </xdr:from>
    <xdr:to>
      <xdr:col>76</xdr:col>
      <xdr:colOff>114300</xdr:colOff>
      <xdr:row>98</xdr:row>
      <xdr:rowOff>167925</xdr:rowOff>
    </xdr:to>
    <xdr:cxnSp macro="">
      <xdr:nvCxnSpPr>
        <xdr:cNvPr id="684" name="直線コネクタ 683"/>
        <xdr:cNvCxnSpPr/>
      </xdr:nvCxnSpPr>
      <xdr:spPr>
        <a:xfrm flipV="1">
          <a:off x="13703300" y="16958929"/>
          <a:ext cx="889000" cy="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64165</xdr:rowOff>
    </xdr:from>
    <xdr:to>
      <xdr:col>76</xdr:col>
      <xdr:colOff>165100</xdr:colOff>
      <xdr:row>98</xdr:row>
      <xdr:rowOff>165765</xdr:rowOff>
    </xdr:to>
    <xdr:sp macro="" textlink="">
      <xdr:nvSpPr>
        <xdr:cNvPr id="685" name="フローチャート: 判断 684"/>
        <xdr:cNvSpPr/>
      </xdr:nvSpPr>
      <xdr:spPr>
        <a:xfrm>
          <a:off x="14541500" y="168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10842</xdr:rowOff>
    </xdr:from>
    <xdr:ext cx="534377" cy="259045"/>
    <xdr:sp macro="" textlink="">
      <xdr:nvSpPr>
        <xdr:cNvPr id="686" name="テキスト ボックス 685"/>
        <xdr:cNvSpPr txBox="1"/>
      </xdr:nvSpPr>
      <xdr:spPr>
        <a:xfrm>
          <a:off x="14325111" y="166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167925</xdr:rowOff>
    </xdr:from>
    <xdr:to>
      <xdr:col>71</xdr:col>
      <xdr:colOff>177800</xdr:colOff>
      <xdr:row>99</xdr:row>
      <xdr:rowOff>14717</xdr:rowOff>
    </xdr:to>
    <xdr:cxnSp macro="">
      <xdr:nvCxnSpPr>
        <xdr:cNvPr id="687" name="直線コネクタ 686"/>
        <xdr:cNvCxnSpPr/>
      </xdr:nvCxnSpPr>
      <xdr:spPr>
        <a:xfrm flipV="1">
          <a:off x="12814300" y="16970025"/>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89" name="テキスト ボックス 688"/>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1" name="テキスト ボックス 690"/>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132479</xdr:rowOff>
    </xdr:from>
    <xdr:to>
      <xdr:col>85</xdr:col>
      <xdr:colOff>177800</xdr:colOff>
      <xdr:row>99</xdr:row>
      <xdr:rowOff>62629</xdr:rowOff>
    </xdr:to>
    <xdr:sp macro="" textlink="">
      <xdr:nvSpPr>
        <xdr:cNvPr id="697" name="楕円 696"/>
        <xdr:cNvSpPr/>
      </xdr:nvSpPr>
      <xdr:spPr>
        <a:xfrm>
          <a:off x="16268700" y="1693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47406</xdr:rowOff>
    </xdr:from>
    <xdr:ext cx="469744" cy="259045"/>
    <xdr:sp macro="" textlink="">
      <xdr:nvSpPr>
        <xdr:cNvPr id="698" name="積立金該当値テキスト"/>
        <xdr:cNvSpPr txBox="1"/>
      </xdr:nvSpPr>
      <xdr:spPr>
        <a:xfrm>
          <a:off x="16370300" y="1684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100064</xdr:rowOff>
    </xdr:from>
    <xdr:to>
      <xdr:col>81</xdr:col>
      <xdr:colOff>101600</xdr:colOff>
      <xdr:row>99</xdr:row>
      <xdr:rowOff>30214</xdr:rowOff>
    </xdr:to>
    <xdr:sp macro="" textlink="">
      <xdr:nvSpPr>
        <xdr:cNvPr id="699" name="楕円 698"/>
        <xdr:cNvSpPr/>
      </xdr:nvSpPr>
      <xdr:spPr>
        <a:xfrm>
          <a:off x="15430500" y="169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21341</xdr:rowOff>
    </xdr:from>
    <xdr:ext cx="469744" cy="259045"/>
    <xdr:sp macro="" textlink="">
      <xdr:nvSpPr>
        <xdr:cNvPr id="700" name="テキスト ボックス 699"/>
        <xdr:cNvSpPr txBox="1"/>
      </xdr:nvSpPr>
      <xdr:spPr>
        <a:xfrm>
          <a:off x="15246428" y="169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106029</xdr:rowOff>
    </xdr:from>
    <xdr:to>
      <xdr:col>76</xdr:col>
      <xdr:colOff>165100</xdr:colOff>
      <xdr:row>99</xdr:row>
      <xdr:rowOff>36179</xdr:rowOff>
    </xdr:to>
    <xdr:sp macro="" textlink="">
      <xdr:nvSpPr>
        <xdr:cNvPr id="701" name="楕円 700"/>
        <xdr:cNvSpPr/>
      </xdr:nvSpPr>
      <xdr:spPr>
        <a:xfrm>
          <a:off x="14541500" y="169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27306</xdr:rowOff>
    </xdr:from>
    <xdr:ext cx="469744" cy="259045"/>
    <xdr:sp macro="" textlink="">
      <xdr:nvSpPr>
        <xdr:cNvPr id="702" name="テキスト ボックス 701"/>
        <xdr:cNvSpPr txBox="1"/>
      </xdr:nvSpPr>
      <xdr:spPr>
        <a:xfrm>
          <a:off x="14357428" y="1700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117125</xdr:rowOff>
    </xdr:from>
    <xdr:to>
      <xdr:col>72</xdr:col>
      <xdr:colOff>38100</xdr:colOff>
      <xdr:row>99</xdr:row>
      <xdr:rowOff>47275</xdr:rowOff>
    </xdr:to>
    <xdr:sp macro="" textlink="">
      <xdr:nvSpPr>
        <xdr:cNvPr id="703" name="楕円 702"/>
        <xdr:cNvSpPr/>
      </xdr:nvSpPr>
      <xdr:spPr>
        <a:xfrm>
          <a:off x="13652500" y="1691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38402</xdr:rowOff>
    </xdr:from>
    <xdr:ext cx="469744" cy="259045"/>
    <xdr:sp macro="" textlink="">
      <xdr:nvSpPr>
        <xdr:cNvPr id="704" name="テキスト ボックス 703"/>
        <xdr:cNvSpPr txBox="1"/>
      </xdr:nvSpPr>
      <xdr:spPr>
        <a:xfrm>
          <a:off x="13468428" y="1701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135367</xdr:rowOff>
    </xdr:from>
    <xdr:to>
      <xdr:col>67</xdr:col>
      <xdr:colOff>101600</xdr:colOff>
      <xdr:row>99</xdr:row>
      <xdr:rowOff>65517</xdr:rowOff>
    </xdr:to>
    <xdr:sp macro="" textlink="">
      <xdr:nvSpPr>
        <xdr:cNvPr id="705" name="楕円 704"/>
        <xdr:cNvSpPr/>
      </xdr:nvSpPr>
      <xdr:spPr>
        <a:xfrm>
          <a:off x="12763500" y="1693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56644</xdr:rowOff>
    </xdr:from>
    <xdr:ext cx="469744" cy="259045"/>
    <xdr:sp macro="" textlink="">
      <xdr:nvSpPr>
        <xdr:cNvPr id="706" name="テキスト ボックス 705"/>
        <xdr:cNvSpPr txBox="1"/>
      </xdr:nvSpPr>
      <xdr:spPr>
        <a:xfrm>
          <a:off x="12579428" y="1703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111542</xdr:rowOff>
    </xdr:from>
    <xdr:to>
      <xdr:col>107</xdr:col>
      <xdr:colOff>101600</xdr:colOff>
      <xdr:row>39</xdr:row>
      <xdr:rowOff>41692</xdr:rowOff>
    </xdr:to>
    <xdr:sp macro="" textlink="">
      <xdr:nvSpPr>
        <xdr:cNvPr id="744" name="フローチャート: 判断 743"/>
        <xdr:cNvSpPr/>
      </xdr:nvSpPr>
      <xdr:spPr>
        <a:xfrm>
          <a:off x="203835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58219</xdr:rowOff>
    </xdr:from>
    <xdr:ext cx="378565" cy="259045"/>
    <xdr:sp macro="" textlink="">
      <xdr:nvSpPr>
        <xdr:cNvPr id="745" name="テキスト ボックス 744"/>
        <xdr:cNvSpPr txBox="1"/>
      </xdr:nvSpPr>
      <xdr:spPr>
        <a:xfrm>
          <a:off x="20245017" y="640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83660</xdr:rowOff>
    </xdr:from>
    <xdr:to>
      <xdr:col>116</xdr:col>
      <xdr:colOff>63500</xdr:colOff>
      <xdr:row>59</xdr:row>
      <xdr:rowOff>83660</xdr:rowOff>
    </xdr:to>
    <xdr:cxnSp macro="">
      <xdr:nvCxnSpPr>
        <xdr:cNvPr id="796" name="直線コネクタ 795"/>
        <xdr:cNvCxnSpPr/>
      </xdr:nvCxnSpPr>
      <xdr:spPr>
        <a:xfrm>
          <a:off x="21323300" y="10199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83660</xdr:rowOff>
    </xdr:from>
    <xdr:to>
      <xdr:col>111</xdr:col>
      <xdr:colOff>177800</xdr:colOff>
      <xdr:row>59</xdr:row>
      <xdr:rowOff>83726</xdr:rowOff>
    </xdr:to>
    <xdr:cxnSp macro="">
      <xdr:nvCxnSpPr>
        <xdr:cNvPr id="799" name="直線コネクタ 798"/>
        <xdr:cNvCxnSpPr/>
      </xdr:nvCxnSpPr>
      <xdr:spPr>
        <a:xfrm flipV="1">
          <a:off x="20434300" y="1019921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83530</xdr:rowOff>
    </xdr:from>
    <xdr:to>
      <xdr:col>107</xdr:col>
      <xdr:colOff>50800</xdr:colOff>
      <xdr:row>59</xdr:row>
      <xdr:rowOff>83726</xdr:rowOff>
    </xdr:to>
    <xdr:cxnSp macro="">
      <xdr:nvCxnSpPr>
        <xdr:cNvPr id="802" name="直線コネクタ 801"/>
        <xdr:cNvCxnSpPr/>
      </xdr:nvCxnSpPr>
      <xdr:spPr>
        <a:xfrm>
          <a:off x="19545300" y="10199080"/>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162575</xdr:rowOff>
    </xdr:from>
    <xdr:to>
      <xdr:col>107</xdr:col>
      <xdr:colOff>101600</xdr:colOff>
      <xdr:row>58</xdr:row>
      <xdr:rowOff>92725</xdr:rowOff>
    </xdr:to>
    <xdr:sp macro="" textlink="">
      <xdr:nvSpPr>
        <xdr:cNvPr id="803" name="フローチャート: 判断 802"/>
        <xdr:cNvSpPr/>
      </xdr:nvSpPr>
      <xdr:spPr>
        <a:xfrm>
          <a:off x="20383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109252</xdr:rowOff>
    </xdr:from>
    <xdr:ext cx="469744" cy="259045"/>
    <xdr:sp macro="" textlink="">
      <xdr:nvSpPr>
        <xdr:cNvPr id="804" name="テキスト ボックス 803"/>
        <xdr:cNvSpPr txBox="1"/>
      </xdr:nvSpPr>
      <xdr:spPr>
        <a:xfrm>
          <a:off x="20199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83530</xdr:rowOff>
    </xdr:from>
    <xdr:to>
      <xdr:col>102</xdr:col>
      <xdr:colOff>114300</xdr:colOff>
      <xdr:row>59</xdr:row>
      <xdr:rowOff>83595</xdr:rowOff>
    </xdr:to>
    <xdr:cxnSp macro="">
      <xdr:nvCxnSpPr>
        <xdr:cNvPr id="805" name="直線コネクタ 804"/>
        <xdr:cNvCxnSpPr/>
      </xdr:nvCxnSpPr>
      <xdr:spPr>
        <a:xfrm flipV="1">
          <a:off x="18656300" y="1019908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7" name="テキスト ボックス 806"/>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32860</xdr:rowOff>
    </xdr:from>
    <xdr:to>
      <xdr:col>116</xdr:col>
      <xdr:colOff>114300</xdr:colOff>
      <xdr:row>59</xdr:row>
      <xdr:rowOff>134460</xdr:rowOff>
    </xdr:to>
    <xdr:sp macro="" textlink="">
      <xdr:nvSpPr>
        <xdr:cNvPr id="815" name="楕円 814"/>
        <xdr:cNvSpPr/>
      </xdr:nvSpPr>
      <xdr:spPr>
        <a:xfrm>
          <a:off x="22110700" y="101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119237</xdr:rowOff>
    </xdr:from>
    <xdr:ext cx="378565" cy="259045"/>
    <xdr:sp macro="" textlink="">
      <xdr:nvSpPr>
        <xdr:cNvPr id="816" name="貸付金該当値テキスト"/>
        <xdr:cNvSpPr txBox="1"/>
      </xdr:nvSpPr>
      <xdr:spPr>
        <a:xfrm>
          <a:off x="22212300" y="10063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32860</xdr:rowOff>
    </xdr:from>
    <xdr:to>
      <xdr:col>112</xdr:col>
      <xdr:colOff>38100</xdr:colOff>
      <xdr:row>59</xdr:row>
      <xdr:rowOff>134460</xdr:rowOff>
    </xdr:to>
    <xdr:sp macro="" textlink="">
      <xdr:nvSpPr>
        <xdr:cNvPr id="817" name="楕円 816"/>
        <xdr:cNvSpPr/>
      </xdr:nvSpPr>
      <xdr:spPr>
        <a:xfrm>
          <a:off x="21272500" y="101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125587</xdr:rowOff>
    </xdr:from>
    <xdr:ext cx="378565" cy="259045"/>
    <xdr:sp macro="" textlink="">
      <xdr:nvSpPr>
        <xdr:cNvPr id="818" name="テキスト ボックス 817"/>
        <xdr:cNvSpPr txBox="1"/>
      </xdr:nvSpPr>
      <xdr:spPr>
        <a:xfrm>
          <a:off x="21134017" y="10241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32926</xdr:rowOff>
    </xdr:from>
    <xdr:to>
      <xdr:col>107</xdr:col>
      <xdr:colOff>101600</xdr:colOff>
      <xdr:row>59</xdr:row>
      <xdr:rowOff>134526</xdr:rowOff>
    </xdr:to>
    <xdr:sp macro="" textlink="">
      <xdr:nvSpPr>
        <xdr:cNvPr id="819" name="楕円 818"/>
        <xdr:cNvSpPr/>
      </xdr:nvSpPr>
      <xdr:spPr>
        <a:xfrm>
          <a:off x="20383500" y="101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125653</xdr:rowOff>
    </xdr:from>
    <xdr:ext cx="378565" cy="259045"/>
    <xdr:sp macro="" textlink="">
      <xdr:nvSpPr>
        <xdr:cNvPr id="820" name="テキスト ボックス 819"/>
        <xdr:cNvSpPr txBox="1"/>
      </xdr:nvSpPr>
      <xdr:spPr>
        <a:xfrm>
          <a:off x="20245017" y="10241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32730</xdr:rowOff>
    </xdr:from>
    <xdr:to>
      <xdr:col>102</xdr:col>
      <xdr:colOff>165100</xdr:colOff>
      <xdr:row>59</xdr:row>
      <xdr:rowOff>134330</xdr:rowOff>
    </xdr:to>
    <xdr:sp macro="" textlink="">
      <xdr:nvSpPr>
        <xdr:cNvPr id="821" name="楕円 820"/>
        <xdr:cNvSpPr/>
      </xdr:nvSpPr>
      <xdr:spPr>
        <a:xfrm>
          <a:off x="19494500" y="101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125457</xdr:rowOff>
    </xdr:from>
    <xdr:ext cx="378565" cy="259045"/>
    <xdr:sp macro="" textlink="">
      <xdr:nvSpPr>
        <xdr:cNvPr id="822" name="テキスト ボックス 821"/>
        <xdr:cNvSpPr txBox="1"/>
      </xdr:nvSpPr>
      <xdr:spPr>
        <a:xfrm>
          <a:off x="19356017" y="1024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32795</xdr:rowOff>
    </xdr:from>
    <xdr:to>
      <xdr:col>98</xdr:col>
      <xdr:colOff>38100</xdr:colOff>
      <xdr:row>59</xdr:row>
      <xdr:rowOff>134395</xdr:rowOff>
    </xdr:to>
    <xdr:sp macro="" textlink="">
      <xdr:nvSpPr>
        <xdr:cNvPr id="823" name="楕円 822"/>
        <xdr:cNvSpPr/>
      </xdr:nvSpPr>
      <xdr:spPr>
        <a:xfrm>
          <a:off x="18605500" y="101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125522</xdr:rowOff>
    </xdr:from>
    <xdr:ext cx="378565" cy="259045"/>
    <xdr:sp macro="" textlink="">
      <xdr:nvSpPr>
        <xdr:cNvPr id="824" name="テキスト ボックス 823"/>
        <xdr:cNvSpPr txBox="1"/>
      </xdr:nvSpPr>
      <xdr:spPr>
        <a:xfrm>
          <a:off x="18467017" y="1024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129718</xdr:rowOff>
    </xdr:from>
    <xdr:to>
      <xdr:col>116</xdr:col>
      <xdr:colOff>63500</xdr:colOff>
      <xdr:row>74</xdr:row>
      <xdr:rowOff>158864</xdr:rowOff>
    </xdr:to>
    <xdr:cxnSp macro="">
      <xdr:nvCxnSpPr>
        <xdr:cNvPr id="854" name="直線コネクタ 853"/>
        <xdr:cNvCxnSpPr/>
      </xdr:nvCxnSpPr>
      <xdr:spPr>
        <a:xfrm flipV="1">
          <a:off x="21323300" y="12817018"/>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125353</xdr:rowOff>
    </xdr:from>
    <xdr:ext cx="534377" cy="259045"/>
    <xdr:sp macro="" textlink="">
      <xdr:nvSpPr>
        <xdr:cNvPr id="855" name="繰出金平均値テキスト"/>
        <xdr:cNvSpPr txBox="1"/>
      </xdr:nvSpPr>
      <xdr:spPr>
        <a:xfrm>
          <a:off x="22212300" y="1281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152044</xdr:rowOff>
    </xdr:from>
    <xdr:to>
      <xdr:col>111</xdr:col>
      <xdr:colOff>177800</xdr:colOff>
      <xdr:row>74</xdr:row>
      <xdr:rowOff>158864</xdr:rowOff>
    </xdr:to>
    <xdr:cxnSp macro="">
      <xdr:nvCxnSpPr>
        <xdr:cNvPr id="857" name="直線コネクタ 856"/>
        <xdr:cNvCxnSpPr/>
      </xdr:nvCxnSpPr>
      <xdr:spPr>
        <a:xfrm>
          <a:off x="20434300" y="12839344"/>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34332</xdr:rowOff>
    </xdr:from>
    <xdr:ext cx="534377" cy="259045"/>
    <xdr:sp macro="" textlink="">
      <xdr:nvSpPr>
        <xdr:cNvPr id="859" name="テキスト ボックス 858"/>
        <xdr:cNvSpPr txBox="1"/>
      </xdr:nvSpPr>
      <xdr:spPr>
        <a:xfrm>
          <a:off x="21056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152044</xdr:rowOff>
    </xdr:from>
    <xdr:to>
      <xdr:col>107</xdr:col>
      <xdr:colOff>50800</xdr:colOff>
      <xdr:row>75</xdr:row>
      <xdr:rowOff>25705</xdr:rowOff>
    </xdr:to>
    <xdr:cxnSp macro="">
      <xdr:nvCxnSpPr>
        <xdr:cNvPr id="860" name="直線コネクタ 859"/>
        <xdr:cNvCxnSpPr/>
      </xdr:nvCxnSpPr>
      <xdr:spPr>
        <a:xfrm flipV="1">
          <a:off x="19545300" y="12839344"/>
          <a:ext cx="8890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127191</xdr:rowOff>
    </xdr:from>
    <xdr:to>
      <xdr:col>107</xdr:col>
      <xdr:colOff>101600</xdr:colOff>
      <xdr:row>74</xdr:row>
      <xdr:rowOff>57341</xdr:rowOff>
    </xdr:to>
    <xdr:sp macro="" textlink="">
      <xdr:nvSpPr>
        <xdr:cNvPr id="861" name="フローチャート: 判断 860"/>
        <xdr:cNvSpPr/>
      </xdr:nvSpPr>
      <xdr:spPr>
        <a:xfrm>
          <a:off x="20383500" y="126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73868</xdr:rowOff>
    </xdr:from>
    <xdr:ext cx="534377" cy="259045"/>
    <xdr:sp macro="" textlink="">
      <xdr:nvSpPr>
        <xdr:cNvPr id="862" name="テキスト ボックス 861"/>
        <xdr:cNvSpPr txBox="1"/>
      </xdr:nvSpPr>
      <xdr:spPr>
        <a:xfrm>
          <a:off x="20167111" y="124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25705</xdr:rowOff>
    </xdr:from>
    <xdr:to>
      <xdr:col>102</xdr:col>
      <xdr:colOff>114300</xdr:colOff>
      <xdr:row>75</xdr:row>
      <xdr:rowOff>47651</xdr:rowOff>
    </xdr:to>
    <xdr:cxnSp macro="">
      <xdr:nvCxnSpPr>
        <xdr:cNvPr id="863" name="直線コネクタ 862"/>
        <xdr:cNvCxnSpPr/>
      </xdr:nvCxnSpPr>
      <xdr:spPr>
        <a:xfrm flipV="1">
          <a:off x="18656300" y="1288445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47350</xdr:rowOff>
    </xdr:from>
    <xdr:ext cx="534377" cy="259045"/>
    <xdr:sp macro="" textlink="">
      <xdr:nvSpPr>
        <xdr:cNvPr id="865" name="テキスト ボックス 864"/>
        <xdr:cNvSpPr txBox="1"/>
      </xdr:nvSpPr>
      <xdr:spPr>
        <a:xfrm>
          <a:off x="19278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81449</xdr:rowOff>
    </xdr:from>
    <xdr:ext cx="534377" cy="259045"/>
    <xdr:sp macro="" textlink="">
      <xdr:nvSpPr>
        <xdr:cNvPr id="867" name="テキスト ボックス 866"/>
        <xdr:cNvSpPr txBox="1"/>
      </xdr:nvSpPr>
      <xdr:spPr>
        <a:xfrm>
          <a:off x="18389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78918</xdr:rowOff>
    </xdr:from>
    <xdr:to>
      <xdr:col>116</xdr:col>
      <xdr:colOff>114300</xdr:colOff>
      <xdr:row>75</xdr:row>
      <xdr:rowOff>9068</xdr:rowOff>
    </xdr:to>
    <xdr:sp macro="" textlink="">
      <xdr:nvSpPr>
        <xdr:cNvPr id="873" name="楕円 872"/>
        <xdr:cNvSpPr/>
      </xdr:nvSpPr>
      <xdr:spPr>
        <a:xfrm>
          <a:off x="22110700" y="127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101795</xdr:rowOff>
    </xdr:from>
    <xdr:ext cx="534377" cy="259045"/>
    <xdr:sp macro="" textlink="">
      <xdr:nvSpPr>
        <xdr:cNvPr id="874" name="繰出金該当値テキスト"/>
        <xdr:cNvSpPr txBox="1"/>
      </xdr:nvSpPr>
      <xdr:spPr>
        <a:xfrm>
          <a:off x="22212300" y="126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108064</xdr:rowOff>
    </xdr:from>
    <xdr:to>
      <xdr:col>112</xdr:col>
      <xdr:colOff>38100</xdr:colOff>
      <xdr:row>75</xdr:row>
      <xdr:rowOff>38214</xdr:rowOff>
    </xdr:to>
    <xdr:sp macro="" textlink="">
      <xdr:nvSpPr>
        <xdr:cNvPr id="875" name="楕円 874"/>
        <xdr:cNvSpPr/>
      </xdr:nvSpPr>
      <xdr:spPr>
        <a:xfrm>
          <a:off x="21272500" y="127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54741</xdr:rowOff>
    </xdr:from>
    <xdr:ext cx="534377" cy="259045"/>
    <xdr:sp macro="" textlink="">
      <xdr:nvSpPr>
        <xdr:cNvPr id="876" name="テキスト ボックス 875"/>
        <xdr:cNvSpPr txBox="1"/>
      </xdr:nvSpPr>
      <xdr:spPr>
        <a:xfrm>
          <a:off x="21056111" y="125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101244</xdr:rowOff>
    </xdr:from>
    <xdr:to>
      <xdr:col>107</xdr:col>
      <xdr:colOff>101600</xdr:colOff>
      <xdr:row>75</xdr:row>
      <xdr:rowOff>31394</xdr:rowOff>
    </xdr:to>
    <xdr:sp macro="" textlink="">
      <xdr:nvSpPr>
        <xdr:cNvPr id="877" name="楕円 876"/>
        <xdr:cNvSpPr/>
      </xdr:nvSpPr>
      <xdr:spPr>
        <a:xfrm>
          <a:off x="20383500" y="127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22521</xdr:rowOff>
    </xdr:from>
    <xdr:ext cx="534377" cy="259045"/>
    <xdr:sp macro="" textlink="">
      <xdr:nvSpPr>
        <xdr:cNvPr id="878" name="テキスト ボックス 877"/>
        <xdr:cNvSpPr txBox="1"/>
      </xdr:nvSpPr>
      <xdr:spPr>
        <a:xfrm>
          <a:off x="20167111" y="128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146355</xdr:rowOff>
    </xdr:from>
    <xdr:to>
      <xdr:col>102</xdr:col>
      <xdr:colOff>165100</xdr:colOff>
      <xdr:row>75</xdr:row>
      <xdr:rowOff>76505</xdr:rowOff>
    </xdr:to>
    <xdr:sp macro="" textlink="">
      <xdr:nvSpPr>
        <xdr:cNvPr id="879" name="楕円 878"/>
        <xdr:cNvSpPr/>
      </xdr:nvSpPr>
      <xdr:spPr>
        <a:xfrm>
          <a:off x="19494500" y="128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67632</xdr:rowOff>
    </xdr:from>
    <xdr:ext cx="534377" cy="259045"/>
    <xdr:sp macro="" textlink="">
      <xdr:nvSpPr>
        <xdr:cNvPr id="880" name="テキスト ボックス 879"/>
        <xdr:cNvSpPr txBox="1"/>
      </xdr:nvSpPr>
      <xdr:spPr>
        <a:xfrm>
          <a:off x="19278111" y="129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168301</xdr:rowOff>
    </xdr:from>
    <xdr:to>
      <xdr:col>98</xdr:col>
      <xdr:colOff>38100</xdr:colOff>
      <xdr:row>75</xdr:row>
      <xdr:rowOff>98451</xdr:rowOff>
    </xdr:to>
    <xdr:sp macro="" textlink="">
      <xdr:nvSpPr>
        <xdr:cNvPr id="881" name="楕円 880"/>
        <xdr:cNvSpPr/>
      </xdr:nvSpPr>
      <xdr:spPr>
        <a:xfrm>
          <a:off x="18605500" y="128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89578</xdr:rowOff>
    </xdr:from>
    <xdr:ext cx="534377" cy="259045"/>
    <xdr:sp macro="" textlink="">
      <xdr:nvSpPr>
        <xdr:cNvPr id="882" name="テキスト ボックス 881"/>
        <xdr:cNvSpPr txBox="1"/>
      </xdr:nvSpPr>
      <xdr:spPr>
        <a:xfrm>
          <a:off x="18389111" y="1294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人件費は、地方公務員共済組合等負担金、嘱託職員報酬の増などにより、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前</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年度と比べて</a:t>
          </a:r>
          <a:r>
            <a:rPr kumimoji="0" lang="en-US" altLang="ja-JP" sz="1100" b="0" i="0" u="none" strike="noStrike" kern="0" cap="none" spc="0" normalizeH="0" baseline="0" noProof="0">
              <a:ln>
                <a:noFill/>
              </a:ln>
              <a:solidFill>
                <a:prstClr val="black"/>
              </a:solidFill>
              <a:effectLst/>
              <a:uLnTx/>
              <a:uFillTx/>
              <a:latin typeface="+mn-lt"/>
              <a:ea typeface="+mn-ea"/>
              <a:cs typeface="+mn-cs"/>
            </a:rPr>
            <a:t>392</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している。物件費は、財務会計システム開発業務委託、家庭廃棄物指定収集袋製造業務委託、小学校給食調理業務委託、住民票等コンビ二交付導入事業の増などにより、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前</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年度と比べて</a:t>
          </a:r>
          <a:r>
            <a:rPr kumimoji="0" lang="en-US" altLang="ja-JP" sz="1100" b="0" i="0" u="none" strike="noStrike" kern="0" cap="none" spc="0" normalizeH="0" baseline="0" noProof="0">
              <a:ln>
                <a:noFill/>
              </a:ln>
              <a:solidFill>
                <a:prstClr val="black"/>
              </a:solidFill>
              <a:effectLst/>
              <a:uLnTx/>
              <a:uFillTx/>
              <a:latin typeface="+mn-lt"/>
              <a:ea typeface="+mn-ea"/>
              <a:cs typeface="+mn-cs"/>
            </a:rPr>
            <a:t>1,370</a:t>
          </a:r>
          <a:r>
            <a:rPr kumimoji="0" lang="ja-JP" altLang="ja-JP" sz="1100" b="0" i="0" u="none" strike="noStrike" kern="0" cap="none" spc="0" normalizeH="0" baseline="0" noProof="0">
              <a:ln>
                <a:noFill/>
              </a:ln>
              <a:solidFill>
                <a:prstClr val="black"/>
              </a:solidFill>
              <a:effectLst/>
              <a:uLnTx/>
              <a:uFillTx/>
              <a:latin typeface="+mn-lt"/>
              <a:ea typeface="+mn-ea"/>
              <a:cs typeface="+mn-cs"/>
            </a:rPr>
            <a:t>円増加している。維持補修費は、交通安全施設修繕工事、小学校諸工事の減などにより、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前</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年度と比べて</a:t>
          </a:r>
          <a:r>
            <a:rPr kumimoji="0" lang="en-US" altLang="ja-JP" sz="1100" b="0" i="0" u="none" strike="noStrike" kern="0" cap="none" spc="0" normalizeH="0" baseline="0" noProof="0">
              <a:ln>
                <a:noFill/>
              </a:ln>
              <a:solidFill>
                <a:prstClr val="black"/>
              </a:solidFill>
              <a:effectLst/>
              <a:uLnTx/>
              <a:uFillTx/>
              <a:latin typeface="+mn-lt"/>
              <a:ea typeface="+mn-ea"/>
              <a:cs typeface="+mn-cs"/>
            </a:rPr>
            <a:t>65</a:t>
          </a:r>
          <a:r>
            <a:rPr kumimoji="0" lang="ja-JP" altLang="ja-JP" sz="1100" b="0" i="0" u="none" strike="noStrike" kern="0" cap="none" spc="0" normalizeH="0" baseline="0" noProof="0">
              <a:ln>
                <a:noFill/>
              </a:ln>
              <a:solidFill>
                <a:prstClr val="black"/>
              </a:solidFill>
              <a:effectLst/>
              <a:uLnTx/>
              <a:uFillTx/>
              <a:latin typeface="+mn-lt"/>
              <a:ea typeface="+mn-ea"/>
              <a:cs typeface="+mn-cs"/>
            </a:rPr>
            <a:t>円減少している。扶助費は、保育運営費（管内）、臨時福祉給付金、小規模保育給付費、障害福祉サービス費の増などにより、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前</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年度と比べて</a:t>
          </a:r>
          <a:r>
            <a:rPr kumimoji="0" lang="en-US" altLang="ja-JP" sz="1100" b="0" i="0" u="none" strike="noStrike" kern="0" cap="none" spc="0" normalizeH="0" baseline="0" noProof="0">
              <a:ln>
                <a:noFill/>
              </a:ln>
              <a:solidFill>
                <a:prstClr val="black"/>
              </a:solidFill>
              <a:effectLst/>
              <a:uLnTx/>
              <a:uFillTx/>
              <a:latin typeface="+mn-lt"/>
              <a:ea typeface="+mn-ea"/>
              <a:cs typeface="+mn-cs"/>
            </a:rPr>
            <a:t>4,321</a:t>
          </a:r>
          <a:r>
            <a:rPr kumimoji="0" lang="ja-JP" altLang="ja-JP" sz="1100" b="0" i="0" u="none" strike="noStrike" kern="0" cap="none" spc="0" normalizeH="0" baseline="0" noProof="0">
              <a:ln>
                <a:noFill/>
              </a:ln>
              <a:solidFill>
                <a:prstClr val="black"/>
              </a:solidFill>
              <a:effectLst/>
              <a:uLnTx/>
              <a:uFillTx/>
              <a:latin typeface="+mn-lt"/>
              <a:ea typeface="+mn-ea"/>
              <a:cs typeface="+mn-cs"/>
            </a:rPr>
            <a:t>円増加している。補助費等は、国庫支出金過年度返還金、都支出金過年度返還金、保育士等キャリアアップ補助金の増などにより</a:t>
          </a:r>
          <a:r>
            <a:rPr kumimoji="0" lang="en-US" altLang="ja-JP" sz="1100" b="0" i="0" u="none" strike="noStrike" kern="0" cap="none" spc="0" normalizeH="0" baseline="0" noProof="0">
              <a:ln>
                <a:noFill/>
              </a:ln>
              <a:solidFill>
                <a:prstClr val="black"/>
              </a:solidFill>
              <a:effectLst/>
              <a:uLnTx/>
              <a:uFillTx/>
              <a:latin typeface="+mn-lt"/>
              <a:ea typeface="+mn-ea"/>
              <a:cs typeface="+mn-cs"/>
            </a:rPr>
            <a:t>933</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している。普通建設事業費は、市庁舎７階改修事業、南部地域センターエレベーター改修事業、新児童館新設事業が増となったことなどによ</a:t>
          </a:r>
          <a:r>
            <a:rPr kumimoji="0" lang="ja-JP" altLang="en-US" sz="1100" b="0" i="0" u="none" strike="noStrike" kern="0" cap="none" spc="0" normalizeH="0" baseline="0" noProof="0">
              <a:ln>
                <a:noFill/>
              </a:ln>
              <a:solidFill>
                <a:prstClr val="black"/>
              </a:solidFill>
              <a:effectLst/>
              <a:uLnTx/>
              <a:uFillTx/>
              <a:latin typeface="+mn-lt"/>
              <a:ea typeface="+mn-ea"/>
              <a:cs typeface="+mn-cs"/>
            </a:rPr>
            <a:t>り</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前</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年度と比べて全体として</a:t>
          </a:r>
          <a:r>
            <a:rPr kumimoji="0" lang="en-US" altLang="ja-JP" sz="1100" b="0" i="0" u="none" strike="noStrike" kern="0" cap="none" spc="0" normalizeH="0" baseline="0" noProof="0">
              <a:ln>
                <a:noFill/>
              </a:ln>
              <a:solidFill>
                <a:prstClr val="black"/>
              </a:solidFill>
              <a:effectLst/>
              <a:uLnTx/>
              <a:uFillTx/>
              <a:latin typeface="+mn-lt"/>
              <a:ea typeface="+mn-ea"/>
              <a:cs typeface="+mn-cs"/>
            </a:rPr>
            <a:t>3,838</a:t>
          </a:r>
          <a:r>
            <a:rPr kumimoji="0" lang="ja-JP" altLang="ja-JP" sz="1100" b="0" i="0" u="none" strike="noStrike" kern="0" cap="none" spc="0" normalizeH="0" baseline="0" noProof="0">
              <a:ln>
                <a:noFill/>
              </a:ln>
              <a:solidFill>
                <a:prstClr val="black"/>
              </a:solidFill>
              <a:effectLst/>
              <a:uLnTx/>
              <a:uFillTx/>
              <a:latin typeface="+mn-lt"/>
              <a:ea typeface="+mn-ea"/>
              <a:cs typeface="+mn-cs"/>
            </a:rPr>
            <a:t>円の増加している。新規整備は、新児童館新設事業</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都市計画道路東</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ja-JP" sz="1100" b="0" i="0" u="none" strike="noStrike" kern="0" cap="none" spc="0" normalizeH="0" baseline="0" noProof="0">
              <a:ln>
                <a:noFill/>
              </a:ln>
              <a:solidFill>
                <a:prstClr val="black"/>
              </a:solidFill>
              <a:effectLst/>
              <a:uLnTx/>
              <a:uFillTx/>
              <a:latin typeface="+mn-lt"/>
              <a:ea typeface="+mn-ea"/>
              <a:cs typeface="+mn-cs"/>
            </a:rPr>
            <a:t>号線整備事業</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都市計画道路東</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en-US" altLang="ja-JP" sz="1100" b="0" i="0" u="none" strike="noStrike" kern="0" cap="none" spc="0" normalizeH="0" baseline="0" noProof="0">
              <a:ln>
                <a:noFill/>
              </a:ln>
              <a:solidFill>
                <a:prstClr val="black"/>
              </a:solidFill>
              <a:effectLst/>
              <a:uLnTx/>
              <a:uFillTx/>
              <a:latin typeface="+mn-lt"/>
              <a:ea typeface="+mn-ea"/>
              <a:cs typeface="+mn-cs"/>
            </a:rPr>
            <a:t>20</a:t>
          </a:r>
          <a:r>
            <a:rPr kumimoji="0" lang="ja-JP" altLang="ja-JP" sz="1100" b="0" i="0" u="none" strike="noStrike" kern="0" cap="none" spc="0" normalizeH="0" baseline="0" noProof="0">
              <a:ln>
                <a:noFill/>
              </a:ln>
              <a:solidFill>
                <a:prstClr val="black"/>
              </a:solidFill>
              <a:effectLst/>
              <a:uLnTx/>
              <a:uFillTx/>
              <a:latin typeface="+mn-lt"/>
              <a:ea typeface="+mn-ea"/>
              <a:cs typeface="+mn-cs"/>
            </a:rPr>
            <a:t>号線整備事業などの</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a:t>
          </a:r>
          <a:r>
            <a:rPr kumimoji="0" lang="en-US" altLang="ja-JP" sz="1100" b="0" i="0" u="none" strike="noStrike" kern="0" cap="none" spc="0" normalizeH="0" baseline="0" noProof="0">
              <a:ln>
                <a:noFill/>
              </a:ln>
              <a:solidFill>
                <a:prstClr val="black"/>
              </a:solidFill>
              <a:effectLst/>
              <a:uLnTx/>
              <a:uFillTx/>
              <a:latin typeface="+mn-lt"/>
              <a:ea typeface="+mn-ea"/>
              <a:cs typeface="+mn-cs"/>
            </a:rPr>
            <a:t>6,240</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しているものの、更新整備については、ごみ対策課庁舎等建築事業、第五小学校校舎棟増築事業などが増となった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ものの、</a:t>
          </a:r>
          <a:r>
            <a:rPr kumimoji="0" lang="ja-JP" altLang="ja-JP" sz="1100" b="0" i="0" u="none" strike="noStrike" kern="0" cap="none" spc="0" normalizeH="0" baseline="0" noProof="0">
              <a:ln>
                <a:noFill/>
              </a:ln>
              <a:solidFill>
                <a:prstClr val="black"/>
              </a:solidFill>
              <a:effectLst/>
              <a:uLnTx/>
              <a:uFillTx/>
              <a:latin typeface="+mn-lt"/>
              <a:ea typeface="+mn-ea"/>
              <a:cs typeface="+mn-cs"/>
            </a:rPr>
            <a:t>生涯学習センター設備改修事業、中央中学校体育館大規模改造事業、神宝小学校大規模改造事業など</a:t>
          </a:r>
          <a:r>
            <a:rPr kumimoji="0" lang="ja-JP" altLang="en-US" sz="1100" b="0" i="0" u="none" strike="noStrike" kern="0" cap="none" spc="0" normalizeH="0" baseline="0" noProof="0">
              <a:ln>
                <a:noFill/>
              </a:ln>
              <a:solidFill>
                <a:prstClr val="black"/>
              </a:solidFill>
              <a:effectLst/>
              <a:uLnTx/>
              <a:uFillTx/>
              <a:latin typeface="+mn-lt"/>
              <a:ea typeface="+mn-ea"/>
              <a:cs typeface="+mn-cs"/>
            </a:rPr>
            <a:t>が減となったことなど、減要因が増要因を上回ったこ</a:t>
          </a:r>
          <a:r>
            <a:rPr kumimoji="0" lang="ja-JP" altLang="ja-JP" sz="1100" b="0" i="0" u="none" strike="noStrike" kern="0" cap="none" spc="0" normalizeH="0" baseline="0" noProof="0">
              <a:ln>
                <a:noFill/>
              </a:ln>
              <a:solidFill>
                <a:prstClr val="black"/>
              </a:solidFill>
              <a:effectLst/>
              <a:uLnTx/>
              <a:uFillTx/>
              <a:latin typeface="+mn-lt"/>
              <a:ea typeface="+mn-ea"/>
              <a:cs typeface="+mn-cs"/>
            </a:rPr>
            <a:t>とから</a:t>
          </a:r>
          <a:r>
            <a:rPr kumimoji="0" lang="en-US" altLang="ja-JP" sz="1100" b="0" i="0" u="none" strike="noStrike" kern="0" cap="none" spc="0" normalizeH="0" baseline="0" noProof="0">
              <a:ln>
                <a:noFill/>
              </a:ln>
              <a:solidFill>
                <a:prstClr val="black"/>
              </a:solidFill>
              <a:effectLst/>
              <a:uLnTx/>
              <a:uFillTx/>
              <a:latin typeface="+mn-lt"/>
              <a:ea typeface="+mn-ea"/>
              <a:cs typeface="+mn-cs"/>
            </a:rPr>
            <a:t>801</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ja-JP" altLang="en-US" sz="1100" b="0" i="0" u="none" strike="noStrike" kern="0" cap="none" spc="0" normalizeH="0" baseline="0" noProof="0">
              <a:ln>
                <a:noFill/>
              </a:ln>
              <a:solidFill>
                <a:prstClr val="black"/>
              </a:solidFill>
              <a:effectLst/>
              <a:uLnTx/>
              <a:uFillTx/>
              <a:latin typeface="+mn-lt"/>
              <a:ea typeface="+mn-ea"/>
              <a:cs typeface="+mn-cs"/>
            </a:rPr>
            <a:t>減少</a:t>
          </a:r>
          <a:r>
            <a:rPr kumimoji="0" lang="ja-JP" altLang="ja-JP" sz="1100" b="0" i="0" u="none" strike="noStrike" kern="0" cap="none" spc="0" normalizeH="0" baseline="0" noProof="0">
              <a:ln>
                <a:noFill/>
              </a:ln>
              <a:solidFill>
                <a:prstClr val="black"/>
              </a:solidFill>
              <a:effectLst/>
              <a:uLnTx/>
              <a:uFillTx/>
              <a:latin typeface="+mn-lt"/>
              <a:ea typeface="+mn-ea"/>
              <a:cs typeface="+mn-cs"/>
            </a:rPr>
            <a:t>している。公債費は、臨時財政対策債の償還額が増加となったことなどにより、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前</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年度と比べて</a:t>
          </a:r>
          <a:r>
            <a:rPr kumimoji="0" lang="en-US" altLang="ja-JP" sz="1100" b="0" i="0" u="none" strike="noStrike" kern="0" cap="none" spc="0" normalizeH="0" baseline="0" noProof="0">
              <a:ln>
                <a:noFill/>
              </a:ln>
              <a:solidFill>
                <a:prstClr val="black"/>
              </a:solidFill>
              <a:effectLst/>
              <a:uLnTx/>
              <a:uFillTx/>
              <a:latin typeface="+mn-lt"/>
              <a:ea typeface="+mn-ea"/>
              <a:cs typeface="+mn-cs"/>
            </a:rPr>
            <a:t>470</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している。積立金は、財政調整基金積立金、公共施設等整備基金積立金</a:t>
          </a:r>
          <a:r>
            <a:rPr kumimoji="0" lang="ja-JP" altLang="en-US" sz="1100" b="0" i="0" u="none" strike="noStrike" kern="0" cap="none" spc="0" normalizeH="0" baseline="0" noProof="0">
              <a:ln>
                <a:noFill/>
              </a:ln>
              <a:solidFill>
                <a:prstClr val="black"/>
              </a:solidFill>
              <a:effectLst/>
              <a:uLnTx/>
              <a:uFillTx/>
              <a:latin typeface="+mn-lt"/>
              <a:ea typeface="+mn-ea"/>
              <a:cs typeface="+mn-cs"/>
            </a:rPr>
            <a:t>の減</a:t>
          </a:r>
          <a:r>
            <a:rPr kumimoji="0" lang="ja-JP" altLang="ja-JP" sz="1100" b="0" i="0" u="none" strike="noStrike" kern="0" cap="none" spc="0" normalizeH="0" baseline="0" noProof="0">
              <a:ln>
                <a:noFill/>
              </a:ln>
              <a:solidFill>
                <a:prstClr val="black"/>
              </a:solidFill>
              <a:effectLst/>
              <a:uLnTx/>
              <a:uFillTx/>
              <a:latin typeface="+mn-lt"/>
              <a:ea typeface="+mn-ea"/>
              <a:cs typeface="+mn-cs"/>
            </a:rPr>
            <a:t>などにより</a:t>
          </a:r>
          <a:r>
            <a:rPr kumimoji="0" lang="en-US" altLang="ja-JP" sz="1100" b="0" i="0" u="none" strike="noStrike" kern="0" cap="none" spc="0" normalizeH="0" baseline="0" noProof="0">
              <a:ln>
                <a:noFill/>
              </a:ln>
              <a:solidFill>
                <a:prstClr val="black"/>
              </a:solidFill>
              <a:effectLst/>
              <a:uLnTx/>
              <a:uFillTx/>
              <a:latin typeface="+mn-lt"/>
              <a:ea typeface="+mn-ea"/>
              <a:cs typeface="+mn-cs"/>
            </a:rPr>
            <a:t>4,254</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ja-JP" altLang="en-US" sz="1100" b="0" i="0" u="none" strike="noStrike" kern="0" cap="none" spc="0" normalizeH="0" baseline="0" noProof="0">
              <a:ln>
                <a:noFill/>
              </a:ln>
              <a:solidFill>
                <a:prstClr val="black"/>
              </a:solidFill>
              <a:effectLst/>
              <a:uLnTx/>
              <a:uFillTx/>
              <a:latin typeface="+mn-lt"/>
              <a:ea typeface="+mn-ea"/>
              <a:cs typeface="+mn-cs"/>
            </a:rPr>
            <a:t>減少</a:t>
          </a:r>
          <a:r>
            <a:rPr kumimoji="0" lang="ja-JP" altLang="ja-JP" sz="1100" b="0" i="0" u="none" strike="noStrike" kern="0" cap="none" spc="0" normalizeH="0" baseline="0" noProof="0">
              <a:ln>
                <a:noFill/>
              </a:ln>
              <a:solidFill>
                <a:prstClr val="black"/>
              </a:solidFill>
              <a:effectLst/>
              <a:uLnTx/>
              <a:uFillTx/>
              <a:latin typeface="+mn-lt"/>
              <a:ea typeface="+mn-ea"/>
              <a:cs typeface="+mn-cs"/>
            </a:rPr>
            <a:t>している。繰出金は、介護保険特別会計繰出金、後期高齢者医療特別会計繰出金の増</a:t>
          </a:r>
          <a:r>
            <a:rPr kumimoji="0" lang="ja-JP" altLang="en-US" sz="1100" b="0" i="0" u="none" strike="noStrike" kern="0" cap="none" spc="0" normalizeH="0" baseline="0" noProof="0">
              <a:ln>
                <a:noFill/>
              </a:ln>
              <a:solidFill>
                <a:prstClr val="black"/>
              </a:solidFill>
              <a:effectLst/>
              <a:uLnTx/>
              <a:uFillTx/>
              <a:latin typeface="+mn-lt"/>
              <a:ea typeface="+mn-ea"/>
              <a:cs typeface="+mn-cs"/>
            </a:rPr>
            <a:t>などにより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前</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年度と比べて</a:t>
          </a:r>
          <a:r>
            <a:rPr kumimoji="0" lang="en-US" altLang="ja-JP" sz="1100" b="0" i="0" u="none" strike="noStrike" kern="0" cap="none" spc="0" normalizeH="0" baseline="0" noProof="0">
              <a:ln>
                <a:noFill/>
              </a:ln>
              <a:solidFill>
                <a:prstClr val="black"/>
              </a:solidFill>
              <a:effectLst/>
              <a:uLnTx/>
              <a:uFillTx/>
              <a:latin typeface="+mn-lt"/>
              <a:ea typeface="+mn-ea"/>
              <a:cs typeface="+mn-cs"/>
            </a:rPr>
            <a:t>765</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している。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116,830
114,875
12.88
40,892,702
40,062,167
686,828
22,585,958
24,339,666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72644</xdr:rowOff>
    </xdr:from>
    <xdr:to>
      <xdr:col>24</xdr:col>
      <xdr:colOff>63500</xdr:colOff>
      <xdr:row>36</xdr:row>
      <xdr:rowOff>163322</xdr:rowOff>
    </xdr:to>
    <xdr:cxnSp macro="">
      <xdr:nvCxnSpPr>
        <xdr:cNvPr id="61" name="直線コネクタ 60"/>
        <xdr:cNvCxnSpPr/>
      </xdr:nvCxnSpPr>
      <xdr:spPr>
        <a:xfrm>
          <a:off x="3797300" y="6244844"/>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86360</xdr:rowOff>
    </xdr:from>
    <xdr:to>
      <xdr:col>19</xdr:col>
      <xdr:colOff>177800</xdr:colOff>
      <xdr:row>36</xdr:row>
      <xdr:rowOff>72644</xdr:rowOff>
    </xdr:to>
    <xdr:cxnSp macro="">
      <xdr:nvCxnSpPr>
        <xdr:cNvPr id="64" name="直線コネクタ 63"/>
        <xdr:cNvCxnSpPr/>
      </xdr:nvCxnSpPr>
      <xdr:spPr>
        <a:xfrm>
          <a:off x="2908300" y="6087110"/>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86360</xdr:rowOff>
    </xdr:from>
    <xdr:to>
      <xdr:col>15</xdr:col>
      <xdr:colOff>50800</xdr:colOff>
      <xdr:row>35</xdr:row>
      <xdr:rowOff>137414</xdr:rowOff>
    </xdr:to>
    <xdr:cxnSp macro="">
      <xdr:nvCxnSpPr>
        <xdr:cNvPr id="67" name="直線コネクタ 66"/>
        <xdr:cNvCxnSpPr/>
      </xdr:nvCxnSpPr>
      <xdr:spPr>
        <a:xfrm flipV="1">
          <a:off x="2019300" y="6087110"/>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75184</xdr:rowOff>
    </xdr:from>
    <xdr:to>
      <xdr:col>15</xdr:col>
      <xdr:colOff>101600</xdr:colOff>
      <xdr:row>35</xdr:row>
      <xdr:rowOff>5334</xdr:rowOff>
    </xdr:to>
    <xdr:sp macro="" textlink="">
      <xdr:nvSpPr>
        <xdr:cNvPr id="68" name="フローチャート: 判断 67"/>
        <xdr:cNvSpPr/>
      </xdr:nvSpPr>
      <xdr:spPr>
        <a:xfrm>
          <a:off x="2857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21861</xdr:rowOff>
    </xdr:from>
    <xdr:ext cx="469744" cy="259045"/>
    <xdr:sp macro="" textlink="">
      <xdr:nvSpPr>
        <xdr:cNvPr id="69" name="テキスト ボックス 68"/>
        <xdr:cNvSpPr txBox="1"/>
      </xdr:nvSpPr>
      <xdr:spPr>
        <a:xfrm>
          <a:off x="2673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137414</xdr:rowOff>
    </xdr:from>
    <xdr:to>
      <xdr:col>10</xdr:col>
      <xdr:colOff>114300</xdr:colOff>
      <xdr:row>35</xdr:row>
      <xdr:rowOff>166370</xdr:rowOff>
    </xdr:to>
    <xdr:cxnSp macro="">
      <xdr:nvCxnSpPr>
        <xdr:cNvPr id="70" name="直線コネクタ 69"/>
        <xdr:cNvCxnSpPr/>
      </xdr:nvCxnSpPr>
      <xdr:spPr>
        <a:xfrm flipV="1">
          <a:off x="1130300" y="61381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2" name="テキスト ボックス 71"/>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74" name="テキスト ボックス 73"/>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112522</xdr:rowOff>
    </xdr:from>
    <xdr:to>
      <xdr:col>24</xdr:col>
      <xdr:colOff>114300</xdr:colOff>
      <xdr:row>37</xdr:row>
      <xdr:rowOff>42672</xdr:rowOff>
    </xdr:to>
    <xdr:sp macro="" textlink="">
      <xdr:nvSpPr>
        <xdr:cNvPr id="80" name="楕円 79"/>
        <xdr:cNvSpPr/>
      </xdr:nvSpPr>
      <xdr:spPr>
        <a:xfrm>
          <a:off x="4584700" y="62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90949</xdr:rowOff>
    </xdr:from>
    <xdr:ext cx="469744" cy="259045"/>
    <xdr:sp macro="" textlink="">
      <xdr:nvSpPr>
        <xdr:cNvPr id="81" name="議会費該当値テキスト"/>
        <xdr:cNvSpPr txBox="1"/>
      </xdr:nvSpPr>
      <xdr:spPr>
        <a:xfrm>
          <a:off x="4686300"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21844</xdr:rowOff>
    </xdr:from>
    <xdr:to>
      <xdr:col>20</xdr:col>
      <xdr:colOff>38100</xdr:colOff>
      <xdr:row>36</xdr:row>
      <xdr:rowOff>123444</xdr:rowOff>
    </xdr:to>
    <xdr:sp macro="" textlink="">
      <xdr:nvSpPr>
        <xdr:cNvPr id="82" name="楕円 81"/>
        <xdr:cNvSpPr/>
      </xdr:nvSpPr>
      <xdr:spPr>
        <a:xfrm>
          <a:off x="37465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114571</xdr:rowOff>
    </xdr:from>
    <xdr:ext cx="469744" cy="259045"/>
    <xdr:sp macro="" textlink="">
      <xdr:nvSpPr>
        <xdr:cNvPr id="83" name="テキスト ボックス 82"/>
        <xdr:cNvSpPr txBox="1"/>
      </xdr:nvSpPr>
      <xdr:spPr>
        <a:xfrm>
          <a:off x="3562428" y="62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35560</xdr:rowOff>
    </xdr:from>
    <xdr:to>
      <xdr:col>15</xdr:col>
      <xdr:colOff>101600</xdr:colOff>
      <xdr:row>35</xdr:row>
      <xdr:rowOff>137160</xdr:rowOff>
    </xdr:to>
    <xdr:sp macro="" textlink="">
      <xdr:nvSpPr>
        <xdr:cNvPr id="84" name="楕円 83"/>
        <xdr:cNvSpPr/>
      </xdr:nvSpPr>
      <xdr:spPr>
        <a:xfrm>
          <a:off x="2857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128287</xdr:rowOff>
    </xdr:from>
    <xdr:ext cx="469744" cy="259045"/>
    <xdr:sp macro="" textlink="">
      <xdr:nvSpPr>
        <xdr:cNvPr id="85" name="テキスト ボックス 84"/>
        <xdr:cNvSpPr txBox="1"/>
      </xdr:nvSpPr>
      <xdr:spPr>
        <a:xfrm>
          <a:off x="2673428"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86614</xdr:rowOff>
    </xdr:from>
    <xdr:to>
      <xdr:col>10</xdr:col>
      <xdr:colOff>165100</xdr:colOff>
      <xdr:row>36</xdr:row>
      <xdr:rowOff>16764</xdr:rowOff>
    </xdr:to>
    <xdr:sp macro="" textlink="">
      <xdr:nvSpPr>
        <xdr:cNvPr id="86" name="楕円 85"/>
        <xdr:cNvSpPr/>
      </xdr:nvSpPr>
      <xdr:spPr>
        <a:xfrm>
          <a:off x="1968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87" name="テキスト ボックス 86"/>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115570</xdr:rowOff>
    </xdr:from>
    <xdr:to>
      <xdr:col>6</xdr:col>
      <xdr:colOff>38100</xdr:colOff>
      <xdr:row>36</xdr:row>
      <xdr:rowOff>45720</xdr:rowOff>
    </xdr:to>
    <xdr:sp macro="" textlink="">
      <xdr:nvSpPr>
        <xdr:cNvPr id="88" name="楕円 87"/>
        <xdr:cNvSpPr/>
      </xdr:nvSpPr>
      <xdr:spPr>
        <a:xfrm>
          <a:off x="1079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36847</xdr:rowOff>
    </xdr:from>
    <xdr:ext cx="469744" cy="259045"/>
    <xdr:sp macro="" textlink="">
      <xdr:nvSpPr>
        <xdr:cNvPr id="89" name="テキスト ボックス 88"/>
        <xdr:cNvSpPr txBox="1"/>
      </xdr:nvSpPr>
      <xdr:spPr>
        <a:xfrm>
          <a:off x="895428"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150746</xdr:rowOff>
    </xdr:from>
    <xdr:to>
      <xdr:col>24</xdr:col>
      <xdr:colOff>63500</xdr:colOff>
      <xdr:row>57</xdr:row>
      <xdr:rowOff>170428</xdr:rowOff>
    </xdr:to>
    <xdr:cxnSp macro="">
      <xdr:nvCxnSpPr>
        <xdr:cNvPr id="116" name="直線コネクタ 115"/>
        <xdr:cNvCxnSpPr/>
      </xdr:nvCxnSpPr>
      <xdr:spPr>
        <a:xfrm>
          <a:off x="3797300" y="9923396"/>
          <a:ext cx="838200" cy="1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150746</xdr:rowOff>
    </xdr:from>
    <xdr:to>
      <xdr:col>19</xdr:col>
      <xdr:colOff>177800</xdr:colOff>
      <xdr:row>57</xdr:row>
      <xdr:rowOff>154861</xdr:rowOff>
    </xdr:to>
    <xdr:cxnSp macro="">
      <xdr:nvCxnSpPr>
        <xdr:cNvPr id="119" name="直線コネクタ 118"/>
        <xdr:cNvCxnSpPr/>
      </xdr:nvCxnSpPr>
      <xdr:spPr>
        <a:xfrm flipV="1">
          <a:off x="2908300" y="992339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154861</xdr:rowOff>
    </xdr:from>
    <xdr:to>
      <xdr:col>15</xdr:col>
      <xdr:colOff>50800</xdr:colOff>
      <xdr:row>57</xdr:row>
      <xdr:rowOff>158262</xdr:rowOff>
    </xdr:to>
    <xdr:cxnSp macro="">
      <xdr:nvCxnSpPr>
        <xdr:cNvPr id="122" name="直線コネクタ 121"/>
        <xdr:cNvCxnSpPr/>
      </xdr:nvCxnSpPr>
      <xdr:spPr>
        <a:xfrm flipV="1">
          <a:off x="2019300" y="9927511"/>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21627</xdr:rowOff>
    </xdr:from>
    <xdr:to>
      <xdr:col>15</xdr:col>
      <xdr:colOff>101600</xdr:colOff>
      <xdr:row>57</xdr:row>
      <xdr:rowOff>123227</xdr:rowOff>
    </xdr:to>
    <xdr:sp macro="" textlink="">
      <xdr:nvSpPr>
        <xdr:cNvPr id="123" name="フローチャート: 判断 122"/>
        <xdr:cNvSpPr/>
      </xdr:nvSpPr>
      <xdr:spPr>
        <a:xfrm>
          <a:off x="2857500" y="979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139754</xdr:rowOff>
    </xdr:from>
    <xdr:ext cx="534377" cy="259045"/>
    <xdr:sp macro="" textlink="">
      <xdr:nvSpPr>
        <xdr:cNvPr id="124" name="テキスト ボックス 123"/>
        <xdr:cNvSpPr txBox="1"/>
      </xdr:nvSpPr>
      <xdr:spPr>
        <a:xfrm>
          <a:off x="2641111" y="9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158262</xdr:rowOff>
    </xdr:from>
    <xdr:to>
      <xdr:col>10</xdr:col>
      <xdr:colOff>114300</xdr:colOff>
      <xdr:row>58</xdr:row>
      <xdr:rowOff>6024</xdr:rowOff>
    </xdr:to>
    <xdr:cxnSp macro="">
      <xdr:nvCxnSpPr>
        <xdr:cNvPr id="125" name="直線コネクタ 124"/>
        <xdr:cNvCxnSpPr/>
      </xdr:nvCxnSpPr>
      <xdr:spPr>
        <a:xfrm flipV="1">
          <a:off x="1130300" y="9930912"/>
          <a:ext cx="889000" cy="1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119628</xdr:rowOff>
    </xdr:from>
    <xdr:to>
      <xdr:col>24</xdr:col>
      <xdr:colOff>114300</xdr:colOff>
      <xdr:row>58</xdr:row>
      <xdr:rowOff>49778</xdr:rowOff>
    </xdr:to>
    <xdr:sp macro="" textlink="">
      <xdr:nvSpPr>
        <xdr:cNvPr id="135" name="楕円 134"/>
        <xdr:cNvSpPr/>
      </xdr:nvSpPr>
      <xdr:spPr>
        <a:xfrm>
          <a:off x="4584700" y="98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34555</xdr:rowOff>
    </xdr:from>
    <xdr:ext cx="534377" cy="259045"/>
    <xdr:sp macro="" textlink="">
      <xdr:nvSpPr>
        <xdr:cNvPr id="136" name="総務費該当値テキスト"/>
        <xdr:cNvSpPr txBox="1"/>
      </xdr:nvSpPr>
      <xdr:spPr>
        <a:xfrm>
          <a:off x="4686300" y="980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99946</xdr:rowOff>
    </xdr:from>
    <xdr:to>
      <xdr:col>20</xdr:col>
      <xdr:colOff>38100</xdr:colOff>
      <xdr:row>58</xdr:row>
      <xdr:rowOff>30096</xdr:rowOff>
    </xdr:to>
    <xdr:sp macro="" textlink="">
      <xdr:nvSpPr>
        <xdr:cNvPr id="137" name="楕円 136"/>
        <xdr:cNvSpPr/>
      </xdr:nvSpPr>
      <xdr:spPr>
        <a:xfrm>
          <a:off x="3746500" y="98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21223</xdr:rowOff>
    </xdr:from>
    <xdr:ext cx="534377" cy="259045"/>
    <xdr:sp macro="" textlink="">
      <xdr:nvSpPr>
        <xdr:cNvPr id="138" name="テキスト ボックス 137"/>
        <xdr:cNvSpPr txBox="1"/>
      </xdr:nvSpPr>
      <xdr:spPr>
        <a:xfrm>
          <a:off x="3530111" y="99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104061</xdr:rowOff>
    </xdr:from>
    <xdr:to>
      <xdr:col>15</xdr:col>
      <xdr:colOff>101600</xdr:colOff>
      <xdr:row>58</xdr:row>
      <xdr:rowOff>34211</xdr:rowOff>
    </xdr:to>
    <xdr:sp macro="" textlink="">
      <xdr:nvSpPr>
        <xdr:cNvPr id="139" name="楕円 138"/>
        <xdr:cNvSpPr/>
      </xdr:nvSpPr>
      <xdr:spPr>
        <a:xfrm>
          <a:off x="2857500" y="98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25338</xdr:rowOff>
    </xdr:from>
    <xdr:ext cx="534377" cy="259045"/>
    <xdr:sp macro="" textlink="">
      <xdr:nvSpPr>
        <xdr:cNvPr id="140" name="テキスト ボックス 139"/>
        <xdr:cNvSpPr txBox="1"/>
      </xdr:nvSpPr>
      <xdr:spPr>
        <a:xfrm>
          <a:off x="2641111" y="996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107462</xdr:rowOff>
    </xdr:from>
    <xdr:to>
      <xdr:col>10</xdr:col>
      <xdr:colOff>165100</xdr:colOff>
      <xdr:row>58</xdr:row>
      <xdr:rowOff>37612</xdr:rowOff>
    </xdr:to>
    <xdr:sp macro="" textlink="">
      <xdr:nvSpPr>
        <xdr:cNvPr id="141" name="楕円 140"/>
        <xdr:cNvSpPr/>
      </xdr:nvSpPr>
      <xdr:spPr>
        <a:xfrm>
          <a:off x="1968500" y="98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28739</xdr:rowOff>
    </xdr:from>
    <xdr:ext cx="534377" cy="259045"/>
    <xdr:sp macro="" textlink="">
      <xdr:nvSpPr>
        <xdr:cNvPr id="142" name="テキスト ボックス 141"/>
        <xdr:cNvSpPr txBox="1"/>
      </xdr:nvSpPr>
      <xdr:spPr>
        <a:xfrm>
          <a:off x="1752111" y="99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126674</xdr:rowOff>
    </xdr:from>
    <xdr:to>
      <xdr:col>6</xdr:col>
      <xdr:colOff>38100</xdr:colOff>
      <xdr:row>58</xdr:row>
      <xdr:rowOff>56824</xdr:rowOff>
    </xdr:to>
    <xdr:sp macro="" textlink="">
      <xdr:nvSpPr>
        <xdr:cNvPr id="143" name="楕円 142"/>
        <xdr:cNvSpPr/>
      </xdr:nvSpPr>
      <xdr:spPr>
        <a:xfrm>
          <a:off x="1079500" y="989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47951</xdr:rowOff>
    </xdr:from>
    <xdr:ext cx="534377" cy="259045"/>
    <xdr:sp macro="" textlink="">
      <xdr:nvSpPr>
        <xdr:cNvPr id="144" name="テキスト ボックス 143"/>
        <xdr:cNvSpPr txBox="1"/>
      </xdr:nvSpPr>
      <xdr:spPr>
        <a:xfrm>
          <a:off x="863111" y="9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88417</xdr:rowOff>
    </xdr:from>
    <xdr:to>
      <xdr:col>24</xdr:col>
      <xdr:colOff>63500</xdr:colOff>
      <xdr:row>74</xdr:row>
      <xdr:rowOff>11651</xdr:rowOff>
    </xdr:to>
    <xdr:cxnSp macro="">
      <xdr:nvCxnSpPr>
        <xdr:cNvPr id="176" name="直線コネクタ 175"/>
        <xdr:cNvCxnSpPr/>
      </xdr:nvCxnSpPr>
      <xdr:spPr>
        <a:xfrm flipV="1">
          <a:off x="3797300" y="12604267"/>
          <a:ext cx="838200" cy="9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133828</xdr:rowOff>
    </xdr:from>
    <xdr:ext cx="599010" cy="259045"/>
    <xdr:sp macro="" textlink="">
      <xdr:nvSpPr>
        <xdr:cNvPr id="177" name="民生費平均値テキスト"/>
        <xdr:cNvSpPr txBox="1"/>
      </xdr:nvSpPr>
      <xdr:spPr>
        <a:xfrm>
          <a:off x="4686300" y="12821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11651</xdr:rowOff>
    </xdr:from>
    <xdr:to>
      <xdr:col>19</xdr:col>
      <xdr:colOff>177800</xdr:colOff>
      <xdr:row>74</xdr:row>
      <xdr:rowOff>106640</xdr:rowOff>
    </xdr:to>
    <xdr:cxnSp macro="">
      <xdr:nvCxnSpPr>
        <xdr:cNvPr id="179" name="直線コネクタ 178"/>
        <xdr:cNvCxnSpPr/>
      </xdr:nvCxnSpPr>
      <xdr:spPr>
        <a:xfrm flipV="1">
          <a:off x="2908300" y="12698951"/>
          <a:ext cx="889000" cy="9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116335</xdr:rowOff>
    </xdr:from>
    <xdr:ext cx="599010" cy="259045"/>
    <xdr:sp macro="" textlink="">
      <xdr:nvSpPr>
        <xdr:cNvPr id="181" name="テキスト ボックス 180"/>
        <xdr:cNvSpPr txBox="1"/>
      </xdr:nvSpPr>
      <xdr:spPr>
        <a:xfrm>
          <a:off x="3497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106640</xdr:rowOff>
    </xdr:from>
    <xdr:to>
      <xdr:col>15</xdr:col>
      <xdr:colOff>50800</xdr:colOff>
      <xdr:row>75</xdr:row>
      <xdr:rowOff>7906</xdr:rowOff>
    </xdr:to>
    <xdr:cxnSp macro="">
      <xdr:nvCxnSpPr>
        <xdr:cNvPr id="182" name="直線コネクタ 181"/>
        <xdr:cNvCxnSpPr/>
      </xdr:nvCxnSpPr>
      <xdr:spPr>
        <a:xfrm flipV="1">
          <a:off x="2019300" y="12793940"/>
          <a:ext cx="889000" cy="7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103029</xdr:rowOff>
    </xdr:from>
    <xdr:to>
      <xdr:col>15</xdr:col>
      <xdr:colOff>101600</xdr:colOff>
      <xdr:row>75</xdr:row>
      <xdr:rowOff>33179</xdr:rowOff>
    </xdr:to>
    <xdr:sp macro="" textlink="">
      <xdr:nvSpPr>
        <xdr:cNvPr id="183" name="フローチャート: 判断 182"/>
        <xdr:cNvSpPr/>
      </xdr:nvSpPr>
      <xdr:spPr>
        <a:xfrm>
          <a:off x="2857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24306</xdr:rowOff>
    </xdr:from>
    <xdr:ext cx="599010" cy="259045"/>
    <xdr:sp macro="" textlink="">
      <xdr:nvSpPr>
        <xdr:cNvPr id="184" name="テキスト ボックス 183"/>
        <xdr:cNvSpPr txBox="1"/>
      </xdr:nvSpPr>
      <xdr:spPr>
        <a:xfrm>
          <a:off x="2608795" y="1288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7906</xdr:rowOff>
    </xdr:from>
    <xdr:to>
      <xdr:col>10</xdr:col>
      <xdr:colOff>114300</xdr:colOff>
      <xdr:row>75</xdr:row>
      <xdr:rowOff>81766</xdr:rowOff>
    </xdr:to>
    <xdr:cxnSp macro="">
      <xdr:nvCxnSpPr>
        <xdr:cNvPr id="185" name="直線コネクタ 184"/>
        <xdr:cNvCxnSpPr/>
      </xdr:nvCxnSpPr>
      <xdr:spPr>
        <a:xfrm flipV="1">
          <a:off x="1130300" y="12866656"/>
          <a:ext cx="889000" cy="7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95913</xdr:rowOff>
    </xdr:from>
    <xdr:ext cx="599010" cy="259045"/>
    <xdr:sp macro="" textlink="">
      <xdr:nvSpPr>
        <xdr:cNvPr id="187" name="テキスト ボックス 186"/>
        <xdr:cNvSpPr txBox="1"/>
      </xdr:nvSpPr>
      <xdr:spPr>
        <a:xfrm>
          <a:off x="1719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26049</xdr:rowOff>
    </xdr:from>
    <xdr:ext cx="599010" cy="259045"/>
    <xdr:sp macro="" textlink="">
      <xdr:nvSpPr>
        <xdr:cNvPr id="189" name="テキスト ボックス 188"/>
        <xdr:cNvSpPr txBox="1"/>
      </xdr:nvSpPr>
      <xdr:spPr>
        <a:xfrm>
          <a:off x="830795"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37617</xdr:rowOff>
    </xdr:from>
    <xdr:to>
      <xdr:col>24</xdr:col>
      <xdr:colOff>114300</xdr:colOff>
      <xdr:row>73</xdr:row>
      <xdr:rowOff>139217</xdr:rowOff>
    </xdr:to>
    <xdr:sp macro="" textlink="">
      <xdr:nvSpPr>
        <xdr:cNvPr id="195" name="楕円 194"/>
        <xdr:cNvSpPr/>
      </xdr:nvSpPr>
      <xdr:spPr>
        <a:xfrm>
          <a:off x="4584700" y="125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60494</xdr:rowOff>
    </xdr:from>
    <xdr:ext cx="599010" cy="259045"/>
    <xdr:sp macro="" textlink="">
      <xdr:nvSpPr>
        <xdr:cNvPr id="196" name="民生費該当値テキスト"/>
        <xdr:cNvSpPr txBox="1"/>
      </xdr:nvSpPr>
      <xdr:spPr>
        <a:xfrm>
          <a:off x="4686300" y="1240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132301</xdr:rowOff>
    </xdr:from>
    <xdr:to>
      <xdr:col>20</xdr:col>
      <xdr:colOff>38100</xdr:colOff>
      <xdr:row>74</xdr:row>
      <xdr:rowOff>62451</xdr:rowOff>
    </xdr:to>
    <xdr:sp macro="" textlink="">
      <xdr:nvSpPr>
        <xdr:cNvPr id="197" name="楕円 196"/>
        <xdr:cNvSpPr/>
      </xdr:nvSpPr>
      <xdr:spPr>
        <a:xfrm>
          <a:off x="3746500" y="126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78978</xdr:rowOff>
    </xdr:from>
    <xdr:ext cx="599010" cy="259045"/>
    <xdr:sp macro="" textlink="">
      <xdr:nvSpPr>
        <xdr:cNvPr id="198" name="テキスト ボックス 197"/>
        <xdr:cNvSpPr txBox="1"/>
      </xdr:nvSpPr>
      <xdr:spPr>
        <a:xfrm>
          <a:off x="3497795" y="1242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55840</xdr:rowOff>
    </xdr:from>
    <xdr:to>
      <xdr:col>15</xdr:col>
      <xdr:colOff>101600</xdr:colOff>
      <xdr:row>74</xdr:row>
      <xdr:rowOff>157440</xdr:rowOff>
    </xdr:to>
    <xdr:sp macro="" textlink="">
      <xdr:nvSpPr>
        <xdr:cNvPr id="199" name="楕円 198"/>
        <xdr:cNvSpPr/>
      </xdr:nvSpPr>
      <xdr:spPr>
        <a:xfrm>
          <a:off x="2857500" y="127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2517</xdr:rowOff>
    </xdr:from>
    <xdr:ext cx="599010" cy="259045"/>
    <xdr:sp macro="" textlink="">
      <xdr:nvSpPr>
        <xdr:cNvPr id="200" name="テキスト ボックス 199"/>
        <xdr:cNvSpPr txBox="1"/>
      </xdr:nvSpPr>
      <xdr:spPr>
        <a:xfrm>
          <a:off x="2608795" y="1251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128556</xdr:rowOff>
    </xdr:from>
    <xdr:to>
      <xdr:col>10</xdr:col>
      <xdr:colOff>165100</xdr:colOff>
      <xdr:row>75</xdr:row>
      <xdr:rowOff>58706</xdr:rowOff>
    </xdr:to>
    <xdr:sp macro="" textlink="">
      <xdr:nvSpPr>
        <xdr:cNvPr id="201" name="楕円 200"/>
        <xdr:cNvSpPr/>
      </xdr:nvSpPr>
      <xdr:spPr>
        <a:xfrm>
          <a:off x="1968500" y="1281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202" name="テキスト ボックス 201"/>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30966</xdr:rowOff>
    </xdr:from>
    <xdr:to>
      <xdr:col>6</xdr:col>
      <xdr:colOff>38100</xdr:colOff>
      <xdr:row>75</xdr:row>
      <xdr:rowOff>132566</xdr:rowOff>
    </xdr:to>
    <xdr:sp macro="" textlink="">
      <xdr:nvSpPr>
        <xdr:cNvPr id="203" name="楕円 202"/>
        <xdr:cNvSpPr/>
      </xdr:nvSpPr>
      <xdr:spPr>
        <a:xfrm>
          <a:off x="1079500" y="128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149093</xdr:rowOff>
    </xdr:from>
    <xdr:ext cx="599010" cy="259045"/>
    <xdr:sp macro="" textlink="">
      <xdr:nvSpPr>
        <xdr:cNvPr id="204" name="テキスト ボックス 203"/>
        <xdr:cNvSpPr txBox="1"/>
      </xdr:nvSpPr>
      <xdr:spPr>
        <a:xfrm>
          <a:off x="830795" y="1266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162423</xdr:rowOff>
    </xdr:from>
    <xdr:to>
      <xdr:col>24</xdr:col>
      <xdr:colOff>63500</xdr:colOff>
      <xdr:row>98</xdr:row>
      <xdr:rowOff>9992</xdr:rowOff>
    </xdr:to>
    <xdr:cxnSp macro="">
      <xdr:nvCxnSpPr>
        <xdr:cNvPr id="232" name="直線コネクタ 231"/>
        <xdr:cNvCxnSpPr/>
      </xdr:nvCxnSpPr>
      <xdr:spPr>
        <a:xfrm flipV="1">
          <a:off x="3797300" y="16793073"/>
          <a:ext cx="8382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9992</xdr:rowOff>
    </xdr:from>
    <xdr:to>
      <xdr:col>19</xdr:col>
      <xdr:colOff>177800</xdr:colOff>
      <xdr:row>98</xdr:row>
      <xdr:rowOff>40694</xdr:rowOff>
    </xdr:to>
    <xdr:cxnSp macro="">
      <xdr:nvCxnSpPr>
        <xdr:cNvPr id="235" name="直線コネクタ 234"/>
        <xdr:cNvCxnSpPr/>
      </xdr:nvCxnSpPr>
      <xdr:spPr>
        <a:xfrm flipV="1">
          <a:off x="2908300" y="16812092"/>
          <a:ext cx="8890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30314</xdr:rowOff>
    </xdr:from>
    <xdr:to>
      <xdr:col>15</xdr:col>
      <xdr:colOff>50800</xdr:colOff>
      <xdr:row>98</xdr:row>
      <xdr:rowOff>40694</xdr:rowOff>
    </xdr:to>
    <xdr:cxnSp macro="">
      <xdr:nvCxnSpPr>
        <xdr:cNvPr id="238" name="直線コネクタ 237"/>
        <xdr:cNvCxnSpPr/>
      </xdr:nvCxnSpPr>
      <xdr:spPr>
        <a:xfrm>
          <a:off x="2019300" y="16832414"/>
          <a:ext cx="889000" cy="1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9" name="フローチャート: 判断 238"/>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40" name="テキスト ボックス 239"/>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30314</xdr:rowOff>
    </xdr:from>
    <xdr:to>
      <xdr:col>10</xdr:col>
      <xdr:colOff>114300</xdr:colOff>
      <xdr:row>98</xdr:row>
      <xdr:rowOff>40305</xdr:rowOff>
    </xdr:to>
    <xdr:cxnSp macro="">
      <xdr:nvCxnSpPr>
        <xdr:cNvPr id="241" name="直線コネクタ 240"/>
        <xdr:cNvCxnSpPr/>
      </xdr:nvCxnSpPr>
      <xdr:spPr>
        <a:xfrm flipV="1">
          <a:off x="1130300" y="16832414"/>
          <a:ext cx="889000" cy="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3" name="テキスト ボックス 242"/>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5" name="テキスト ボックス 244"/>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111623</xdr:rowOff>
    </xdr:from>
    <xdr:to>
      <xdr:col>24</xdr:col>
      <xdr:colOff>114300</xdr:colOff>
      <xdr:row>98</xdr:row>
      <xdr:rowOff>41773</xdr:rowOff>
    </xdr:to>
    <xdr:sp macro="" textlink="">
      <xdr:nvSpPr>
        <xdr:cNvPr id="251" name="楕円 250"/>
        <xdr:cNvSpPr/>
      </xdr:nvSpPr>
      <xdr:spPr>
        <a:xfrm>
          <a:off x="4584700" y="1674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90050</xdr:rowOff>
    </xdr:from>
    <xdr:ext cx="534377" cy="259045"/>
    <xdr:sp macro="" textlink="">
      <xdr:nvSpPr>
        <xdr:cNvPr id="252" name="衛生費該当値テキスト"/>
        <xdr:cNvSpPr txBox="1"/>
      </xdr:nvSpPr>
      <xdr:spPr>
        <a:xfrm>
          <a:off x="4686300" y="167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130642</xdr:rowOff>
    </xdr:from>
    <xdr:to>
      <xdr:col>20</xdr:col>
      <xdr:colOff>38100</xdr:colOff>
      <xdr:row>98</xdr:row>
      <xdr:rowOff>60792</xdr:rowOff>
    </xdr:to>
    <xdr:sp macro="" textlink="">
      <xdr:nvSpPr>
        <xdr:cNvPr id="253" name="楕円 252"/>
        <xdr:cNvSpPr/>
      </xdr:nvSpPr>
      <xdr:spPr>
        <a:xfrm>
          <a:off x="3746500" y="167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51919</xdr:rowOff>
    </xdr:from>
    <xdr:ext cx="534377" cy="259045"/>
    <xdr:sp macro="" textlink="">
      <xdr:nvSpPr>
        <xdr:cNvPr id="254" name="テキスト ボックス 253"/>
        <xdr:cNvSpPr txBox="1"/>
      </xdr:nvSpPr>
      <xdr:spPr>
        <a:xfrm>
          <a:off x="3530111" y="1685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161344</xdr:rowOff>
    </xdr:from>
    <xdr:to>
      <xdr:col>15</xdr:col>
      <xdr:colOff>101600</xdr:colOff>
      <xdr:row>98</xdr:row>
      <xdr:rowOff>91494</xdr:rowOff>
    </xdr:to>
    <xdr:sp macro="" textlink="">
      <xdr:nvSpPr>
        <xdr:cNvPr id="255" name="楕円 254"/>
        <xdr:cNvSpPr/>
      </xdr:nvSpPr>
      <xdr:spPr>
        <a:xfrm>
          <a:off x="2857500" y="167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82621</xdr:rowOff>
    </xdr:from>
    <xdr:ext cx="534377" cy="259045"/>
    <xdr:sp macro="" textlink="">
      <xdr:nvSpPr>
        <xdr:cNvPr id="256" name="テキスト ボックス 255"/>
        <xdr:cNvSpPr txBox="1"/>
      </xdr:nvSpPr>
      <xdr:spPr>
        <a:xfrm>
          <a:off x="2641111" y="1688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150964</xdr:rowOff>
    </xdr:from>
    <xdr:to>
      <xdr:col>10</xdr:col>
      <xdr:colOff>165100</xdr:colOff>
      <xdr:row>98</xdr:row>
      <xdr:rowOff>81114</xdr:rowOff>
    </xdr:to>
    <xdr:sp macro="" textlink="">
      <xdr:nvSpPr>
        <xdr:cNvPr id="257" name="楕円 256"/>
        <xdr:cNvSpPr/>
      </xdr:nvSpPr>
      <xdr:spPr>
        <a:xfrm>
          <a:off x="1968500" y="167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72241</xdr:rowOff>
    </xdr:from>
    <xdr:ext cx="534377" cy="259045"/>
    <xdr:sp macro="" textlink="">
      <xdr:nvSpPr>
        <xdr:cNvPr id="258" name="テキスト ボックス 257"/>
        <xdr:cNvSpPr txBox="1"/>
      </xdr:nvSpPr>
      <xdr:spPr>
        <a:xfrm>
          <a:off x="1752111" y="1687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160955</xdr:rowOff>
    </xdr:from>
    <xdr:to>
      <xdr:col>6</xdr:col>
      <xdr:colOff>38100</xdr:colOff>
      <xdr:row>98</xdr:row>
      <xdr:rowOff>91105</xdr:rowOff>
    </xdr:to>
    <xdr:sp macro="" textlink="">
      <xdr:nvSpPr>
        <xdr:cNvPr id="259" name="楕円 258"/>
        <xdr:cNvSpPr/>
      </xdr:nvSpPr>
      <xdr:spPr>
        <a:xfrm>
          <a:off x="1079500" y="167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82232</xdr:rowOff>
    </xdr:from>
    <xdr:ext cx="534377" cy="259045"/>
    <xdr:sp macro="" textlink="">
      <xdr:nvSpPr>
        <xdr:cNvPr id="260" name="テキスト ボックス 259"/>
        <xdr:cNvSpPr txBox="1"/>
      </xdr:nvSpPr>
      <xdr:spPr>
        <a:xfrm>
          <a:off x="863111" y="1688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70891</xdr:rowOff>
    </xdr:from>
    <xdr:to>
      <xdr:col>55</xdr:col>
      <xdr:colOff>0</xdr:colOff>
      <xdr:row>36</xdr:row>
      <xdr:rowOff>81636</xdr:rowOff>
    </xdr:to>
    <xdr:cxnSp macro="">
      <xdr:nvCxnSpPr>
        <xdr:cNvPr id="287" name="直線コネクタ 286"/>
        <xdr:cNvCxnSpPr/>
      </xdr:nvCxnSpPr>
      <xdr:spPr>
        <a:xfrm flipV="1">
          <a:off x="9639300" y="6243091"/>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21150</xdr:rowOff>
    </xdr:from>
    <xdr:ext cx="378565" cy="259045"/>
    <xdr:sp macro="" textlink="">
      <xdr:nvSpPr>
        <xdr:cNvPr id="288" name="労働費平均値テキスト"/>
        <xdr:cNvSpPr txBox="1"/>
      </xdr:nvSpPr>
      <xdr:spPr>
        <a:xfrm>
          <a:off x="10528300" y="6364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81636</xdr:rowOff>
    </xdr:from>
    <xdr:to>
      <xdr:col>50</xdr:col>
      <xdr:colOff>114300</xdr:colOff>
      <xdr:row>36</xdr:row>
      <xdr:rowOff>101524</xdr:rowOff>
    </xdr:to>
    <xdr:cxnSp macro="">
      <xdr:nvCxnSpPr>
        <xdr:cNvPr id="290" name="直線コネクタ 289"/>
        <xdr:cNvCxnSpPr/>
      </xdr:nvCxnSpPr>
      <xdr:spPr>
        <a:xfrm flipV="1">
          <a:off x="8750300" y="6253836"/>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146651</xdr:rowOff>
    </xdr:from>
    <xdr:ext cx="378565" cy="259045"/>
    <xdr:sp macro="" textlink="">
      <xdr:nvSpPr>
        <xdr:cNvPr id="292" name="テキスト ボックス 291"/>
        <xdr:cNvSpPr txBox="1"/>
      </xdr:nvSpPr>
      <xdr:spPr>
        <a:xfrm>
          <a:off x="9450017" y="64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61290</xdr:rowOff>
    </xdr:from>
    <xdr:to>
      <xdr:col>45</xdr:col>
      <xdr:colOff>177800</xdr:colOff>
      <xdr:row>36</xdr:row>
      <xdr:rowOff>101524</xdr:rowOff>
    </xdr:to>
    <xdr:cxnSp macro="">
      <xdr:nvCxnSpPr>
        <xdr:cNvPr id="293" name="直線コネクタ 292"/>
        <xdr:cNvCxnSpPr/>
      </xdr:nvCxnSpPr>
      <xdr:spPr>
        <a:xfrm>
          <a:off x="7861300" y="6233490"/>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71069</xdr:rowOff>
    </xdr:from>
    <xdr:to>
      <xdr:col>46</xdr:col>
      <xdr:colOff>38100</xdr:colOff>
      <xdr:row>37</xdr:row>
      <xdr:rowOff>1219</xdr:rowOff>
    </xdr:to>
    <xdr:sp macro="" textlink="">
      <xdr:nvSpPr>
        <xdr:cNvPr id="294" name="フローチャート: 判断 293"/>
        <xdr:cNvSpPr/>
      </xdr:nvSpPr>
      <xdr:spPr>
        <a:xfrm>
          <a:off x="8699500" y="62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163796</xdr:rowOff>
    </xdr:from>
    <xdr:ext cx="469744" cy="259045"/>
    <xdr:sp macro="" textlink="">
      <xdr:nvSpPr>
        <xdr:cNvPr id="295" name="テキスト ボックス 294"/>
        <xdr:cNvSpPr txBox="1"/>
      </xdr:nvSpPr>
      <xdr:spPr>
        <a:xfrm>
          <a:off x="8515428" y="63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154331</xdr:rowOff>
    </xdr:from>
    <xdr:to>
      <xdr:col>41</xdr:col>
      <xdr:colOff>50800</xdr:colOff>
      <xdr:row>36</xdr:row>
      <xdr:rowOff>61290</xdr:rowOff>
    </xdr:to>
    <xdr:cxnSp macro="">
      <xdr:nvCxnSpPr>
        <xdr:cNvPr id="296" name="直線コネクタ 295"/>
        <xdr:cNvCxnSpPr/>
      </xdr:nvCxnSpPr>
      <xdr:spPr>
        <a:xfrm>
          <a:off x="6972300" y="6155081"/>
          <a:ext cx="889000" cy="7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125849</xdr:rowOff>
    </xdr:from>
    <xdr:ext cx="469744" cy="259045"/>
    <xdr:sp macro="" textlink="">
      <xdr:nvSpPr>
        <xdr:cNvPr id="298" name="テキスト ボックス 297"/>
        <xdr:cNvSpPr txBox="1"/>
      </xdr:nvSpPr>
      <xdr:spPr>
        <a:xfrm>
          <a:off x="7626428" y="62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79900</xdr:rowOff>
    </xdr:from>
    <xdr:ext cx="469744" cy="259045"/>
    <xdr:sp macro="" textlink="">
      <xdr:nvSpPr>
        <xdr:cNvPr id="300" name="テキスト ボックス 299"/>
        <xdr:cNvSpPr txBox="1"/>
      </xdr:nvSpPr>
      <xdr:spPr>
        <a:xfrm>
          <a:off x="6737428" y="62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20091</xdr:rowOff>
    </xdr:from>
    <xdr:to>
      <xdr:col>55</xdr:col>
      <xdr:colOff>50800</xdr:colOff>
      <xdr:row>36</xdr:row>
      <xdr:rowOff>121691</xdr:rowOff>
    </xdr:to>
    <xdr:sp macro="" textlink="">
      <xdr:nvSpPr>
        <xdr:cNvPr id="306" name="楕円 305"/>
        <xdr:cNvSpPr/>
      </xdr:nvSpPr>
      <xdr:spPr>
        <a:xfrm>
          <a:off x="10426700" y="61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42968</xdr:rowOff>
    </xdr:from>
    <xdr:ext cx="469744" cy="259045"/>
    <xdr:sp macro="" textlink="">
      <xdr:nvSpPr>
        <xdr:cNvPr id="307" name="労働費該当値テキスト"/>
        <xdr:cNvSpPr txBox="1"/>
      </xdr:nvSpPr>
      <xdr:spPr>
        <a:xfrm>
          <a:off x="10528300" y="60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30836</xdr:rowOff>
    </xdr:from>
    <xdr:to>
      <xdr:col>50</xdr:col>
      <xdr:colOff>165100</xdr:colOff>
      <xdr:row>36</xdr:row>
      <xdr:rowOff>132436</xdr:rowOff>
    </xdr:to>
    <xdr:sp macro="" textlink="">
      <xdr:nvSpPr>
        <xdr:cNvPr id="308" name="楕円 307"/>
        <xdr:cNvSpPr/>
      </xdr:nvSpPr>
      <xdr:spPr>
        <a:xfrm>
          <a:off x="9588500" y="62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148963</xdr:rowOff>
    </xdr:from>
    <xdr:ext cx="469744" cy="259045"/>
    <xdr:sp macro="" textlink="">
      <xdr:nvSpPr>
        <xdr:cNvPr id="309" name="テキスト ボックス 308"/>
        <xdr:cNvSpPr txBox="1"/>
      </xdr:nvSpPr>
      <xdr:spPr>
        <a:xfrm>
          <a:off x="9404428" y="597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50724</xdr:rowOff>
    </xdr:from>
    <xdr:to>
      <xdr:col>46</xdr:col>
      <xdr:colOff>38100</xdr:colOff>
      <xdr:row>36</xdr:row>
      <xdr:rowOff>152324</xdr:rowOff>
    </xdr:to>
    <xdr:sp macro="" textlink="">
      <xdr:nvSpPr>
        <xdr:cNvPr id="310" name="楕円 309"/>
        <xdr:cNvSpPr/>
      </xdr:nvSpPr>
      <xdr:spPr>
        <a:xfrm>
          <a:off x="8699500" y="62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168851</xdr:rowOff>
    </xdr:from>
    <xdr:ext cx="469744" cy="259045"/>
    <xdr:sp macro="" textlink="">
      <xdr:nvSpPr>
        <xdr:cNvPr id="311" name="テキスト ボックス 310"/>
        <xdr:cNvSpPr txBox="1"/>
      </xdr:nvSpPr>
      <xdr:spPr>
        <a:xfrm>
          <a:off x="8515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10490</xdr:rowOff>
    </xdr:from>
    <xdr:to>
      <xdr:col>41</xdr:col>
      <xdr:colOff>101600</xdr:colOff>
      <xdr:row>36</xdr:row>
      <xdr:rowOff>112090</xdr:rowOff>
    </xdr:to>
    <xdr:sp macro="" textlink="">
      <xdr:nvSpPr>
        <xdr:cNvPr id="312" name="楕円 311"/>
        <xdr:cNvSpPr/>
      </xdr:nvSpPr>
      <xdr:spPr>
        <a:xfrm>
          <a:off x="7810500" y="61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128617</xdr:rowOff>
    </xdr:from>
    <xdr:ext cx="469744" cy="259045"/>
    <xdr:sp macro="" textlink="">
      <xdr:nvSpPr>
        <xdr:cNvPr id="313" name="テキスト ボックス 312"/>
        <xdr:cNvSpPr txBox="1"/>
      </xdr:nvSpPr>
      <xdr:spPr>
        <a:xfrm>
          <a:off x="7626428" y="595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103531</xdr:rowOff>
    </xdr:from>
    <xdr:to>
      <xdr:col>36</xdr:col>
      <xdr:colOff>165100</xdr:colOff>
      <xdr:row>36</xdr:row>
      <xdr:rowOff>33681</xdr:rowOff>
    </xdr:to>
    <xdr:sp macro="" textlink="">
      <xdr:nvSpPr>
        <xdr:cNvPr id="314" name="楕円 313"/>
        <xdr:cNvSpPr/>
      </xdr:nvSpPr>
      <xdr:spPr>
        <a:xfrm>
          <a:off x="6921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50208</xdr:rowOff>
    </xdr:from>
    <xdr:ext cx="469744" cy="259045"/>
    <xdr:sp macro="" textlink="">
      <xdr:nvSpPr>
        <xdr:cNvPr id="315" name="テキスト ボックス 314"/>
        <xdr:cNvSpPr txBox="1"/>
      </xdr:nvSpPr>
      <xdr:spPr>
        <a:xfrm>
          <a:off x="6737428"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5435</xdr:rowOff>
    </xdr:from>
    <xdr:to>
      <xdr:col>55</xdr:col>
      <xdr:colOff>0</xdr:colOff>
      <xdr:row>59</xdr:row>
      <xdr:rowOff>21666</xdr:rowOff>
    </xdr:to>
    <xdr:cxnSp macro="">
      <xdr:nvCxnSpPr>
        <xdr:cNvPr id="344" name="直線コネクタ 343"/>
        <xdr:cNvCxnSpPr/>
      </xdr:nvCxnSpPr>
      <xdr:spPr>
        <a:xfrm>
          <a:off x="9639300" y="10120985"/>
          <a:ext cx="8382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5435</xdr:rowOff>
    </xdr:from>
    <xdr:to>
      <xdr:col>50</xdr:col>
      <xdr:colOff>114300</xdr:colOff>
      <xdr:row>59</xdr:row>
      <xdr:rowOff>22276</xdr:rowOff>
    </xdr:to>
    <xdr:cxnSp macro="">
      <xdr:nvCxnSpPr>
        <xdr:cNvPr id="347" name="直線コネクタ 346"/>
        <xdr:cNvCxnSpPr/>
      </xdr:nvCxnSpPr>
      <xdr:spPr>
        <a:xfrm flipV="1">
          <a:off x="8750300" y="10120985"/>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14313</xdr:rowOff>
    </xdr:from>
    <xdr:to>
      <xdr:col>45</xdr:col>
      <xdr:colOff>177800</xdr:colOff>
      <xdr:row>59</xdr:row>
      <xdr:rowOff>22276</xdr:rowOff>
    </xdr:to>
    <xdr:cxnSp macro="">
      <xdr:nvCxnSpPr>
        <xdr:cNvPr id="350" name="直線コネクタ 349"/>
        <xdr:cNvCxnSpPr/>
      </xdr:nvCxnSpPr>
      <xdr:spPr>
        <a:xfrm>
          <a:off x="7861300" y="10129863"/>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45428</xdr:rowOff>
    </xdr:from>
    <xdr:to>
      <xdr:col>46</xdr:col>
      <xdr:colOff>38100</xdr:colOff>
      <xdr:row>56</xdr:row>
      <xdr:rowOff>147028</xdr:rowOff>
    </xdr:to>
    <xdr:sp macro="" textlink="">
      <xdr:nvSpPr>
        <xdr:cNvPr id="351" name="フローチャート: 判断 350"/>
        <xdr:cNvSpPr/>
      </xdr:nvSpPr>
      <xdr:spPr>
        <a:xfrm>
          <a:off x="8699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163555</xdr:rowOff>
    </xdr:from>
    <xdr:ext cx="534377" cy="259045"/>
    <xdr:sp macro="" textlink="">
      <xdr:nvSpPr>
        <xdr:cNvPr id="352" name="テキスト ボックス 351"/>
        <xdr:cNvSpPr txBox="1"/>
      </xdr:nvSpPr>
      <xdr:spPr>
        <a:xfrm>
          <a:off x="8483111" y="94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14313</xdr:rowOff>
    </xdr:from>
    <xdr:to>
      <xdr:col>41</xdr:col>
      <xdr:colOff>50800</xdr:colOff>
      <xdr:row>59</xdr:row>
      <xdr:rowOff>15342</xdr:rowOff>
    </xdr:to>
    <xdr:cxnSp macro="">
      <xdr:nvCxnSpPr>
        <xdr:cNvPr id="353" name="直線コネクタ 352"/>
        <xdr:cNvCxnSpPr/>
      </xdr:nvCxnSpPr>
      <xdr:spPr>
        <a:xfrm flipV="1">
          <a:off x="6972300" y="10129863"/>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142316</xdr:rowOff>
    </xdr:from>
    <xdr:to>
      <xdr:col>55</xdr:col>
      <xdr:colOff>50800</xdr:colOff>
      <xdr:row>59</xdr:row>
      <xdr:rowOff>72466</xdr:rowOff>
    </xdr:to>
    <xdr:sp macro="" textlink="">
      <xdr:nvSpPr>
        <xdr:cNvPr id="363" name="楕円 362"/>
        <xdr:cNvSpPr/>
      </xdr:nvSpPr>
      <xdr:spPr>
        <a:xfrm>
          <a:off x="10426700" y="1008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57243</xdr:rowOff>
    </xdr:from>
    <xdr:ext cx="378565" cy="259045"/>
    <xdr:sp macro="" textlink="">
      <xdr:nvSpPr>
        <xdr:cNvPr id="364" name="農林水産業費該当値テキスト"/>
        <xdr:cNvSpPr txBox="1"/>
      </xdr:nvSpPr>
      <xdr:spPr>
        <a:xfrm>
          <a:off x="10528300" y="10001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126085</xdr:rowOff>
    </xdr:from>
    <xdr:to>
      <xdr:col>50</xdr:col>
      <xdr:colOff>165100</xdr:colOff>
      <xdr:row>59</xdr:row>
      <xdr:rowOff>56235</xdr:rowOff>
    </xdr:to>
    <xdr:sp macro="" textlink="">
      <xdr:nvSpPr>
        <xdr:cNvPr id="365" name="楕円 364"/>
        <xdr:cNvSpPr/>
      </xdr:nvSpPr>
      <xdr:spPr>
        <a:xfrm>
          <a:off x="9588500" y="100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47362</xdr:rowOff>
    </xdr:from>
    <xdr:ext cx="469744" cy="259045"/>
    <xdr:sp macro="" textlink="">
      <xdr:nvSpPr>
        <xdr:cNvPr id="366" name="テキスト ボックス 365"/>
        <xdr:cNvSpPr txBox="1"/>
      </xdr:nvSpPr>
      <xdr:spPr>
        <a:xfrm>
          <a:off x="9404428" y="101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142926</xdr:rowOff>
    </xdr:from>
    <xdr:to>
      <xdr:col>46</xdr:col>
      <xdr:colOff>38100</xdr:colOff>
      <xdr:row>59</xdr:row>
      <xdr:rowOff>73076</xdr:rowOff>
    </xdr:to>
    <xdr:sp macro="" textlink="">
      <xdr:nvSpPr>
        <xdr:cNvPr id="367" name="楕円 366"/>
        <xdr:cNvSpPr/>
      </xdr:nvSpPr>
      <xdr:spPr>
        <a:xfrm>
          <a:off x="8699500" y="100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64203</xdr:rowOff>
    </xdr:from>
    <xdr:ext cx="378565" cy="259045"/>
    <xdr:sp macro="" textlink="">
      <xdr:nvSpPr>
        <xdr:cNvPr id="368" name="テキスト ボックス 367"/>
        <xdr:cNvSpPr txBox="1"/>
      </xdr:nvSpPr>
      <xdr:spPr>
        <a:xfrm>
          <a:off x="8561017" y="1017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134963</xdr:rowOff>
    </xdr:from>
    <xdr:to>
      <xdr:col>41</xdr:col>
      <xdr:colOff>101600</xdr:colOff>
      <xdr:row>59</xdr:row>
      <xdr:rowOff>65113</xdr:rowOff>
    </xdr:to>
    <xdr:sp macro="" textlink="">
      <xdr:nvSpPr>
        <xdr:cNvPr id="369" name="楕円 368"/>
        <xdr:cNvSpPr/>
      </xdr:nvSpPr>
      <xdr:spPr>
        <a:xfrm>
          <a:off x="7810500" y="100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56240</xdr:rowOff>
    </xdr:from>
    <xdr:ext cx="378565" cy="259045"/>
    <xdr:sp macro="" textlink="">
      <xdr:nvSpPr>
        <xdr:cNvPr id="370" name="テキスト ボックス 369"/>
        <xdr:cNvSpPr txBox="1"/>
      </xdr:nvSpPr>
      <xdr:spPr>
        <a:xfrm>
          <a:off x="7672017" y="10171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135992</xdr:rowOff>
    </xdr:from>
    <xdr:to>
      <xdr:col>36</xdr:col>
      <xdr:colOff>165100</xdr:colOff>
      <xdr:row>59</xdr:row>
      <xdr:rowOff>66142</xdr:rowOff>
    </xdr:to>
    <xdr:sp macro="" textlink="">
      <xdr:nvSpPr>
        <xdr:cNvPr id="371" name="楕円 370"/>
        <xdr:cNvSpPr/>
      </xdr:nvSpPr>
      <xdr:spPr>
        <a:xfrm>
          <a:off x="6921500" y="100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57269</xdr:rowOff>
    </xdr:from>
    <xdr:ext cx="378565" cy="259045"/>
    <xdr:sp macro="" textlink="">
      <xdr:nvSpPr>
        <xdr:cNvPr id="372" name="テキスト ボックス 371"/>
        <xdr:cNvSpPr txBox="1"/>
      </xdr:nvSpPr>
      <xdr:spPr>
        <a:xfrm>
          <a:off x="6783017" y="1017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90345</xdr:rowOff>
    </xdr:from>
    <xdr:to>
      <xdr:col>55</xdr:col>
      <xdr:colOff>0</xdr:colOff>
      <xdr:row>78</xdr:row>
      <xdr:rowOff>91670</xdr:rowOff>
    </xdr:to>
    <xdr:cxnSp macro="">
      <xdr:nvCxnSpPr>
        <xdr:cNvPr id="399" name="直線コネクタ 398"/>
        <xdr:cNvCxnSpPr/>
      </xdr:nvCxnSpPr>
      <xdr:spPr>
        <a:xfrm>
          <a:off x="9639300" y="13463445"/>
          <a:ext cx="8382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90345</xdr:rowOff>
    </xdr:from>
    <xdr:to>
      <xdr:col>50</xdr:col>
      <xdr:colOff>114300</xdr:colOff>
      <xdr:row>78</xdr:row>
      <xdr:rowOff>92540</xdr:rowOff>
    </xdr:to>
    <xdr:cxnSp macro="">
      <xdr:nvCxnSpPr>
        <xdr:cNvPr id="402" name="直線コネクタ 401"/>
        <xdr:cNvCxnSpPr/>
      </xdr:nvCxnSpPr>
      <xdr:spPr>
        <a:xfrm flipV="1">
          <a:off x="8750300" y="13463445"/>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92540</xdr:rowOff>
    </xdr:from>
    <xdr:to>
      <xdr:col>45</xdr:col>
      <xdr:colOff>177800</xdr:colOff>
      <xdr:row>78</xdr:row>
      <xdr:rowOff>117801</xdr:rowOff>
    </xdr:to>
    <xdr:cxnSp macro="">
      <xdr:nvCxnSpPr>
        <xdr:cNvPr id="405" name="直線コネクタ 404"/>
        <xdr:cNvCxnSpPr/>
      </xdr:nvCxnSpPr>
      <xdr:spPr>
        <a:xfrm flipV="1">
          <a:off x="7861300" y="13465640"/>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160840</xdr:rowOff>
    </xdr:from>
    <xdr:to>
      <xdr:col>46</xdr:col>
      <xdr:colOff>38100</xdr:colOff>
      <xdr:row>77</xdr:row>
      <xdr:rowOff>90990</xdr:rowOff>
    </xdr:to>
    <xdr:sp macro="" textlink="">
      <xdr:nvSpPr>
        <xdr:cNvPr id="406" name="フローチャート: 判断 405"/>
        <xdr:cNvSpPr/>
      </xdr:nvSpPr>
      <xdr:spPr>
        <a:xfrm>
          <a:off x="8699500" y="131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107518</xdr:rowOff>
    </xdr:from>
    <xdr:ext cx="534377" cy="259045"/>
    <xdr:sp macro="" textlink="">
      <xdr:nvSpPr>
        <xdr:cNvPr id="407" name="テキスト ボックス 406"/>
        <xdr:cNvSpPr txBox="1"/>
      </xdr:nvSpPr>
      <xdr:spPr>
        <a:xfrm>
          <a:off x="8483111" y="1296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117801</xdr:rowOff>
    </xdr:from>
    <xdr:to>
      <xdr:col>41</xdr:col>
      <xdr:colOff>50800</xdr:colOff>
      <xdr:row>78</xdr:row>
      <xdr:rowOff>118532</xdr:rowOff>
    </xdr:to>
    <xdr:cxnSp macro="">
      <xdr:nvCxnSpPr>
        <xdr:cNvPr id="408" name="直線コネクタ 407"/>
        <xdr:cNvCxnSpPr/>
      </xdr:nvCxnSpPr>
      <xdr:spPr>
        <a:xfrm flipV="1">
          <a:off x="6972300" y="13490901"/>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40870</xdr:rowOff>
    </xdr:from>
    <xdr:to>
      <xdr:col>55</xdr:col>
      <xdr:colOff>50800</xdr:colOff>
      <xdr:row>78</xdr:row>
      <xdr:rowOff>142470</xdr:rowOff>
    </xdr:to>
    <xdr:sp macro="" textlink="">
      <xdr:nvSpPr>
        <xdr:cNvPr id="418" name="楕円 417"/>
        <xdr:cNvSpPr/>
      </xdr:nvSpPr>
      <xdr:spPr>
        <a:xfrm>
          <a:off x="10426700" y="134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127247</xdr:rowOff>
    </xdr:from>
    <xdr:ext cx="469744" cy="259045"/>
    <xdr:sp macro="" textlink="">
      <xdr:nvSpPr>
        <xdr:cNvPr id="419" name="商工費該当値テキスト"/>
        <xdr:cNvSpPr txBox="1"/>
      </xdr:nvSpPr>
      <xdr:spPr>
        <a:xfrm>
          <a:off x="10528300" y="1332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39545</xdr:rowOff>
    </xdr:from>
    <xdr:to>
      <xdr:col>50</xdr:col>
      <xdr:colOff>165100</xdr:colOff>
      <xdr:row>78</xdr:row>
      <xdr:rowOff>141145</xdr:rowOff>
    </xdr:to>
    <xdr:sp macro="" textlink="">
      <xdr:nvSpPr>
        <xdr:cNvPr id="420" name="楕円 419"/>
        <xdr:cNvSpPr/>
      </xdr:nvSpPr>
      <xdr:spPr>
        <a:xfrm>
          <a:off x="9588500" y="134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132272</xdr:rowOff>
    </xdr:from>
    <xdr:ext cx="469744" cy="259045"/>
    <xdr:sp macro="" textlink="">
      <xdr:nvSpPr>
        <xdr:cNvPr id="421" name="テキスト ボックス 420"/>
        <xdr:cNvSpPr txBox="1"/>
      </xdr:nvSpPr>
      <xdr:spPr>
        <a:xfrm>
          <a:off x="9404428" y="1350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41740</xdr:rowOff>
    </xdr:from>
    <xdr:to>
      <xdr:col>46</xdr:col>
      <xdr:colOff>38100</xdr:colOff>
      <xdr:row>78</xdr:row>
      <xdr:rowOff>143340</xdr:rowOff>
    </xdr:to>
    <xdr:sp macro="" textlink="">
      <xdr:nvSpPr>
        <xdr:cNvPr id="422" name="楕円 421"/>
        <xdr:cNvSpPr/>
      </xdr:nvSpPr>
      <xdr:spPr>
        <a:xfrm>
          <a:off x="8699500" y="134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134467</xdr:rowOff>
    </xdr:from>
    <xdr:ext cx="469744" cy="259045"/>
    <xdr:sp macro="" textlink="">
      <xdr:nvSpPr>
        <xdr:cNvPr id="423" name="テキスト ボックス 422"/>
        <xdr:cNvSpPr txBox="1"/>
      </xdr:nvSpPr>
      <xdr:spPr>
        <a:xfrm>
          <a:off x="8515428" y="1350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67001</xdr:rowOff>
    </xdr:from>
    <xdr:to>
      <xdr:col>41</xdr:col>
      <xdr:colOff>101600</xdr:colOff>
      <xdr:row>78</xdr:row>
      <xdr:rowOff>168601</xdr:rowOff>
    </xdr:to>
    <xdr:sp macro="" textlink="">
      <xdr:nvSpPr>
        <xdr:cNvPr id="424" name="楕円 423"/>
        <xdr:cNvSpPr/>
      </xdr:nvSpPr>
      <xdr:spPr>
        <a:xfrm>
          <a:off x="7810500" y="134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159728</xdr:rowOff>
    </xdr:from>
    <xdr:ext cx="378565" cy="259045"/>
    <xdr:sp macro="" textlink="">
      <xdr:nvSpPr>
        <xdr:cNvPr id="425" name="テキスト ボックス 424"/>
        <xdr:cNvSpPr txBox="1"/>
      </xdr:nvSpPr>
      <xdr:spPr>
        <a:xfrm>
          <a:off x="7672017" y="1353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67732</xdr:rowOff>
    </xdr:from>
    <xdr:to>
      <xdr:col>36</xdr:col>
      <xdr:colOff>165100</xdr:colOff>
      <xdr:row>78</xdr:row>
      <xdr:rowOff>169332</xdr:rowOff>
    </xdr:to>
    <xdr:sp macro="" textlink="">
      <xdr:nvSpPr>
        <xdr:cNvPr id="426" name="楕円 425"/>
        <xdr:cNvSpPr/>
      </xdr:nvSpPr>
      <xdr:spPr>
        <a:xfrm>
          <a:off x="6921500" y="134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160459</xdr:rowOff>
    </xdr:from>
    <xdr:ext cx="378565" cy="259045"/>
    <xdr:sp macro="" textlink="">
      <xdr:nvSpPr>
        <xdr:cNvPr id="427" name="テキスト ボックス 426"/>
        <xdr:cNvSpPr txBox="1"/>
      </xdr:nvSpPr>
      <xdr:spPr>
        <a:xfrm>
          <a:off x="6783017" y="13533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16289</xdr:rowOff>
    </xdr:from>
    <xdr:to>
      <xdr:col>55</xdr:col>
      <xdr:colOff>0</xdr:colOff>
      <xdr:row>99</xdr:row>
      <xdr:rowOff>62499</xdr:rowOff>
    </xdr:to>
    <xdr:cxnSp macro="">
      <xdr:nvCxnSpPr>
        <xdr:cNvPr id="459" name="直線コネクタ 458"/>
        <xdr:cNvCxnSpPr/>
      </xdr:nvCxnSpPr>
      <xdr:spPr>
        <a:xfrm flipV="1">
          <a:off x="9639300" y="16989839"/>
          <a:ext cx="8382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154494</xdr:rowOff>
    </xdr:from>
    <xdr:to>
      <xdr:col>50</xdr:col>
      <xdr:colOff>114300</xdr:colOff>
      <xdr:row>99</xdr:row>
      <xdr:rowOff>62499</xdr:rowOff>
    </xdr:to>
    <xdr:cxnSp macro="">
      <xdr:nvCxnSpPr>
        <xdr:cNvPr id="462" name="直線コネクタ 461"/>
        <xdr:cNvCxnSpPr/>
      </xdr:nvCxnSpPr>
      <xdr:spPr>
        <a:xfrm>
          <a:off x="8750300" y="16956594"/>
          <a:ext cx="889000" cy="7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154494</xdr:rowOff>
    </xdr:from>
    <xdr:to>
      <xdr:col>45</xdr:col>
      <xdr:colOff>177800</xdr:colOff>
      <xdr:row>98</xdr:row>
      <xdr:rowOff>169582</xdr:rowOff>
    </xdr:to>
    <xdr:cxnSp macro="">
      <xdr:nvCxnSpPr>
        <xdr:cNvPr id="465" name="直線コネクタ 464"/>
        <xdr:cNvCxnSpPr/>
      </xdr:nvCxnSpPr>
      <xdr:spPr>
        <a:xfrm flipV="1">
          <a:off x="7861300" y="1695659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38232</xdr:rowOff>
    </xdr:from>
    <xdr:to>
      <xdr:col>46</xdr:col>
      <xdr:colOff>38100</xdr:colOff>
      <xdr:row>97</xdr:row>
      <xdr:rowOff>139832</xdr:rowOff>
    </xdr:to>
    <xdr:sp macro="" textlink="">
      <xdr:nvSpPr>
        <xdr:cNvPr id="466" name="フローチャート: 判断 465"/>
        <xdr:cNvSpPr/>
      </xdr:nvSpPr>
      <xdr:spPr>
        <a:xfrm>
          <a:off x="8699500" y="1666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156359</xdr:rowOff>
    </xdr:from>
    <xdr:ext cx="534377" cy="259045"/>
    <xdr:sp macro="" textlink="">
      <xdr:nvSpPr>
        <xdr:cNvPr id="467" name="テキスト ボックス 466"/>
        <xdr:cNvSpPr txBox="1"/>
      </xdr:nvSpPr>
      <xdr:spPr>
        <a:xfrm>
          <a:off x="8483111" y="1644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76296</xdr:rowOff>
    </xdr:from>
    <xdr:to>
      <xdr:col>41</xdr:col>
      <xdr:colOff>50800</xdr:colOff>
      <xdr:row>98</xdr:row>
      <xdr:rowOff>169582</xdr:rowOff>
    </xdr:to>
    <xdr:cxnSp macro="">
      <xdr:nvCxnSpPr>
        <xdr:cNvPr id="468" name="直線コネクタ 467"/>
        <xdr:cNvCxnSpPr/>
      </xdr:nvCxnSpPr>
      <xdr:spPr>
        <a:xfrm>
          <a:off x="6972300" y="16878396"/>
          <a:ext cx="889000" cy="9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136939</xdr:rowOff>
    </xdr:from>
    <xdr:to>
      <xdr:col>55</xdr:col>
      <xdr:colOff>50800</xdr:colOff>
      <xdr:row>99</xdr:row>
      <xdr:rowOff>67089</xdr:rowOff>
    </xdr:to>
    <xdr:sp macro="" textlink="">
      <xdr:nvSpPr>
        <xdr:cNvPr id="478" name="楕円 477"/>
        <xdr:cNvSpPr/>
      </xdr:nvSpPr>
      <xdr:spPr>
        <a:xfrm>
          <a:off x="10426700" y="169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51866</xdr:rowOff>
    </xdr:from>
    <xdr:ext cx="534377" cy="259045"/>
    <xdr:sp macro="" textlink="">
      <xdr:nvSpPr>
        <xdr:cNvPr id="479" name="土木費該当値テキスト"/>
        <xdr:cNvSpPr txBox="1"/>
      </xdr:nvSpPr>
      <xdr:spPr>
        <a:xfrm>
          <a:off x="10528300" y="1685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11699</xdr:rowOff>
    </xdr:from>
    <xdr:to>
      <xdr:col>50</xdr:col>
      <xdr:colOff>165100</xdr:colOff>
      <xdr:row>99</xdr:row>
      <xdr:rowOff>113299</xdr:rowOff>
    </xdr:to>
    <xdr:sp macro="" textlink="">
      <xdr:nvSpPr>
        <xdr:cNvPr id="480" name="楕円 479"/>
        <xdr:cNvSpPr/>
      </xdr:nvSpPr>
      <xdr:spPr>
        <a:xfrm>
          <a:off x="9588500" y="169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104426</xdr:rowOff>
    </xdr:from>
    <xdr:ext cx="534377" cy="259045"/>
    <xdr:sp macro="" textlink="">
      <xdr:nvSpPr>
        <xdr:cNvPr id="481" name="テキスト ボックス 480"/>
        <xdr:cNvSpPr txBox="1"/>
      </xdr:nvSpPr>
      <xdr:spPr>
        <a:xfrm>
          <a:off x="9372111" y="170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103694</xdr:rowOff>
    </xdr:from>
    <xdr:to>
      <xdr:col>46</xdr:col>
      <xdr:colOff>38100</xdr:colOff>
      <xdr:row>99</xdr:row>
      <xdr:rowOff>33844</xdr:rowOff>
    </xdr:to>
    <xdr:sp macro="" textlink="">
      <xdr:nvSpPr>
        <xdr:cNvPr id="482" name="楕円 481"/>
        <xdr:cNvSpPr/>
      </xdr:nvSpPr>
      <xdr:spPr>
        <a:xfrm>
          <a:off x="8699500" y="169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24971</xdr:rowOff>
    </xdr:from>
    <xdr:ext cx="534377" cy="259045"/>
    <xdr:sp macro="" textlink="">
      <xdr:nvSpPr>
        <xdr:cNvPr id="483" name="テキスト ボックス 482"/>
        <xdr:cNvSpPr txBox="1"/>
      </xdr:nvSpPr>
      <xdr:spPr>
        <a:xfrm>
          <a:off x="8483111" y="169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118782</xdr:rowOff>
    </xdr:from>
    <xdr:to>
      <xdr:col>41</xdr:col>
      <xdr:colOff>101600</xdr:colOff>
      <xdr:row>99</xdr:row>
      <xdr:rowOff>48932</xdr:rowOff>
    </xdr:to>
    <xdr:sp macro="" textlink="">
      <xdr:nvSpPr>
        <xdr:cNvPr id="484" name="楕円 483"/>
        <xdr:cNvSpPr/>
      </xdr:nvSpPr>
      <xdr:spPr>
        <a:xfrm>
          <a:off x="7810500" y="169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40059</xdr:rowOff>
    </xdr:from>
    <xdr:ext cx="534377" cy="259045"/>
    <xdr:sp macro="" textlink="">
      <xdr:nvSpPr>
        <xdr:cNvPr id="485" name="テキスト ボックス 484"/>
        <xdr:cNvSpPr txBox="1"/>
      </xdr:nvSpPr>
      <xdr:spPr>
        <a:xfrm>
          <a:off x="7594111" y="1701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25496</xdr:rowOff>
    </xdr:from>
    <xdr:to>
      <xdr:col>36</xdr:col>
      <xdr:colOff>165100</xdr:colOff>
      <xdr:row>98</xdr:row>
      <xdr:rowOff>127096</xdr:rowOff>
    </xdr:to>
    <xdr:sp macro="" textlink="">
      <xdr:nvSpPr>
        <xdr:cNvPr id="486" name="楕円 485"/>
        <xdr:cNvSpPr/>
      </xdr:nvSpPr>
      <xdr:spPr>
        <a:xfrm>
          <a:off x="6921500" y="168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118223</xdr:rowOff>
    </xdr:from>
    <xdr:ext cx="534377" cy="259045"/>
    <xdr:sp macro="" textlink="">
      <xdr:nvSpPr>
        <xdr:cNvPr id="487" name="テキスト ボックス 486"/>
        <xdr:cNvSpPr txBox="1"/>
      </xdr:nvSpPr>
      <xdr:spPr>
        <a:xfrm>
          <a:off x="6705111" y="1692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167208</xdr:rowOff>
    </xdr:from>
    <xdr:to>
      <xdr:col>85</xdr:col>
      <xdr:colOff>127000</xdr:colOff>
      <xdr:row>35</xdr:row>
      <xdr:rowOff>42850</xdr:rowOff>
    </xdr:to>
    <xdr:cxnSp macro="">
      <xdr:nvCxnSpPr>
        <xdr:cNvPr id="517" name="直線コネクタ 516"/>
        <xdr:cNvCxnSpPr/>
      </xdr:nvCxnSpPr>
      <xdr:spPr>
        <a:xfrm>
          <a:off x="15481300" y="5996508"/>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2938</xdr:rowOff>
    </xdr:from>
    <xdr:ext cx="534377" cy="259045"/>
    <xdr:sp macro="" textlink="">
      <xdr:nvSpPr>
        <xdr:cNvPr id="518" name="消防費平均値テキスト"/>
        <xdr:cNvSpPr txBox="1"/>
      </xdr:nvSpPr>
      <xdr:spPr>
        <a:xfrm>
          <a:off x="16370300" y="6003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138252</xdr:rowOff>
    </xdr:from>
    <xdr:to>
      <xdr:col>81</xdr:col>
      <xdr:colOff>50800</xdr:colOff>
      <xdr:row>34</xdr:row>
      <xdr:rowOff>167208</xdr:rowOff>
    </xdr:to>
    <xdr:cxnSp macro="">
      <xdr:nvCxnSpPr>
        <xdr:cNvPr id="520" name="直線コネクタ 519"/>
        <xdr:cNvCxnSpPr/>
      </xdr:nvCxnSpPr>
      <xdr:spPr>
        <a:xfrm>
          <a:off x="14592300" y="59675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121505</xdr:rowOff>
    </xdr:from>
    <xdr:ext cx="534377" cy="259045"/>
    <xdr:sp macro="" textlink="">
      <xdr:nvSpPr>
        <xdr:cNvPr id="522" name="テキスト ボックス 521"/>
        <xdr:cNvSpPr txBox="1"/>
      </xdr:nvSpPr>
      <xdr:spPr>
        <a:xfrm>
          <a:off x="15214111" y="61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138252</xdr:rowOff>
    </xdr:from>
    <xdr:to>
      <xdr:col>76</xdr:col>
      <xdr:colOff>114300</xdr:colOff>
      <xdr:row>35</xdr:row>
      <xdr:rowOff>3912</xdr:rowOff>
    </xdr:to>
    <xdr:cxnSp macro="">
      <xdr:nvCxnSpPr>
        <xdr:cNvPr id="523" name="直線コネクタ 522"/>
        <xdr:cNvCxnSpPr/>
      </xdr:nvCxnSpPr>
      <xdr:spPr>
        <a:xfrm flipV="1">
          <a:off x="13703300" y="5967552"/>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4" name="フローチャート: 判断 523"/>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127855</xdr:rowOff>
    </xdr:from>
    <xdr:ext cx="534377" cy="259045"/>
    <xdr:sp macro="" textlink="">
      <xdr:nvSpPr>
        <xdr:cNvPr id="525" name="テキスト ボックス 524"/>
        <xdr:cNvSpPr txBox="1"/>
      </xdr:nvSpPr>
      <xdr:spPr>
        <a:xfrm>
          <a:off x="14325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3912</xdr:rowOff>
    </xdr:from>
    <xdr:to>
      <xdr:col>71</xdr:col>
      <xdr:colOff>177800</xdr:colOff>
      <xdr:row>35</xdr:row>
      <xdr:rowOff>91770</xdr:rowOff>
    </xdr:to>
    <xdr:cxnSp macro="">
      <xdr:nvCxnSpPr>
        <xdr:cNvPr id="526" name="直線コネクタ 525"/>
        <xdr:cNvCxnSpPr/>
      </xdr:nvCxnSpPr>
      <xdr:spPr>
        <a:xfrm flipV="1">
          <a:off x="12814300" y="6004662"/>
          <a:ext cx="8890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8" name="テキスト ボックス 527"/>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163500</xdr:rowOff>
    </xdr:from>
    <xdr:to>
      <xdr:col>85</xdr:col>
      <xdr:colOff>177800</xdr:colOff>
      <xdr:row>35</xdr:row>
      <xdr:rowOff>93650</xdr:rowOff>
    </xdr:to>
    <xdr:sp macro="" textlink="">
      <xdr:nvSpPr>
        <xdr:cNvPr id="536" name="楕円 535"/>
        <xdr:cNvSpPr/>
      </xdr:nvSpPr>
      <xdr:spPr>
        <a:xfrm>
          <a:off x="16268700" y="59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14927</xdr:rowOff>
    </xdr:from>
    <xdr:ext cx="534377" cy="259045"/>
    <xdr:sp macro="" textlink="">
      <xdr:nvSpPr>
        <xdr:cNvPr id="537" name="消防費該当値テキスト"/>
        <xdr:cNvSpPr txBox="1"/>
      </xdr:nvSpPr>
      <xdr:spPr>
        <a:xfrm>
          <a:off x="16370300" y="58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116408</xdr:rowOff>
    </xdr:from>
    <xdr:to>
      <xdr:col>81</xdr:col>
      <xdr:colOff>101600</xdr:colOff>
      <xdr:row>35</xdr:row>
      <xdr:rowOff>46558</xdr:rowOff>
    </xdr:to>
    <xdr:sp macro="" textlink="">
      <xdr:nvSpPr>
        <xdr:cNvPr id="538" name="楕円 537"/>
        <xdr:cNvSpPr/>
      </xdr:nvSpPr>
      <xdr:spPr>
        <a:xfrm>
          <a:off x="15430500" y="59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63085</xdr:rowOff>
    </xdr:from>
    <xdr:ext cx="534377" cy="259045"/>
    <xdr:sp macro="" textlink="">
      <xdr:nvSpPr>
        <xdr:cNvPr id="539" name="テキスト ボックス 538"/>
        <xdr:cNvSpPr txBox="1"/>
      </xdr:nvSpPr>
      <xdr:spPr>
        <a:xfrm>
          <a:off x="15214111" y="57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87452</xdr:rowOff>
    </xdr:from>
    <xdr:to>
      <xdr:col>76</xdr:col>
      <xdr:colOff>165100</xdr:colOff>
      <xdr:row>35</xdr:row>
      <xdr:rowOff>17602</xdr:rowOff>
    </xdr:to>
    <xdr:sp macro="" textlink="">
      <xdr:nvSpPr>
        <xdr:cNvPr id="540" name="楕円 539"/>
        <xdr:cNvSpPr/>
      </xdr:nvSpPr>
      <xdr:spPr>
        <a:xfrm>
          <a:off x="14541500" y="59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8729</xdr:rowOff>
    </xdr:from>
    <xdr:ext cx="534377" cy="259045"/>
    <xdr:sp macro="" textlink="">
      <xdr:nvSpPr>
        <xdr:cNvPr id="541" name="テキスト ボックス 540"/>
        <xdr:cNvSpPr txBox="1"/>
      </xdr:nvSpPr>
      <xdr:spPr>
        <a:xfrm>
          <a:off x="14325111" y="600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124562</xdr:rowOff>
    </xdr:from>
    <xdr:to>
      <xdr:col>72</xdr:col>
      <xdr:colOff>38100</xdr:colOff>
      <xdr:row>35</xdr:row>
      <xdr:rowOff>54712</xdr:rowOff>
    </xdr:to>
    <xdr:sp macro="" textlink="">
      <xdr:nvSpPr>
        <xdr:cNvPr id="542" name="楕円 541"/>
        <xdr:cNvSpPr/>
      </xdr:nvSpPr>
      <xdr:spPr>
        <a:xfrm>
          <a:off x="13652500" y="595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45839</xdr:rowOff>
    </xdr:from>
    <xdr:ext cx="534377" cy="259045"/>
    <xdr:sp macro="" textlink="">
      <xdr:nvSpPr>
        <xdr:cNvPr id="543" name="テキスト ボックス 542"/>
        <xdr:cNvSpPr txBox="1"/>
      </xdr:nvSpPr>
      <xdr:spPr>
        <a:xfrm>
          <a:off x="13436111" y="604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40970</xdr:rowOff>
    </xdr:from>
    <xdr:to>
      <xdr:col>67</xdr:col>
      <xdr:colOff>101600</xdr:colOff>
      <xdr:row>35</xdr:row>
      <xdr:rowOff>142570</xdr:rowOff>
    </xdr:to>
    <xdr:sp macro="" textlink="">
      <xdr:nvSpPr>
        <xdr:cNvPr id="544" name="楕円 543"/>
        <xdr:cNvSpPr/>
      </xdr:nvSpPr>
      <xdr:spPr>
        <a:xfrm>
          <a:off x="12763500" y="60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133697</xdr:rowOff>
    </xdr:from>
    <xdr:ext cx="534377" cy="259045"/>
    <xdr:sp macro="" textlink="">
      <xdr:nvSpPr>
        <xdr:cNvPr id="545" name="テキスト ボックス 544"/>
        <xdr:cNvSpPr txBox="1"/>
      </xdr:nvSpPr>
      <xdr:spPr>
        <a:xfrm>
          <a:off x="12547111" y="61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25880</xdr:rowOff>
    </xdr:from>
    <xdr:to>
      <xdr:col>85</xdr:col>
      <xdr:colOff>127000</xdr:colOff>
      <xdr:row>57</xdr:row>
      <xdr:rowOff>35413</xdr:rowOff>
    </xdr:to>
    <xdr:cxnSp macro="">
      <xdr:nvCxnSpPr>
        <xdr:cNvPr id="573" name="直線コネクタ 572"/>
        <xdr:cNvCxnSpPr/>
      </xdr:nvCxnSpPr>
      <xdr:spPr>
        <a:xfrm flipV="1">
          <a:off x="15481300" y="9798530"/>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35413</xdr:rowOff>
    </xdr:from>
    <xdr:to>
      <xdr:col>81</xdr:col>
      <xdr:colOff>50800</xdr:colOff>
      <xdr:row>57</xdr:row>
      <xdr:rowOff>96243</xdr:rowOff>
    </xdr:to>
    <xdr:cxnSp macro="">
      <xdr:nvCxnSpPr>
        <xdr:cNvPr id="576" name="直線コネクタ 575"/>
        <xdr:cNvCxnSpPr/>
      </xdr:nvCxnSpPr>
      <xdr:spPr>
        <a:xfrm flipV="1">
          <a:off x="14592300" y="9808063"/>
          <a:ext cx="889000" cy="6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44534</xdr:rowOff>
    </xdr:from>
    <xdr:to>
      <xdr:col>76</xdr:col>
      <xdr:colOff>114300</xdr:colOff>
      <xdr:row>57</xdr:row>
      <xdr:rowOff>96243</xdr:rowOff>
    </xdr:to>
    <xdr:cxnSp macro="">
      <xdr:nvCxnSpPr>
        <xdr:cNvPr id="579" name="直線コネクタ 578"/>
        <xdr:cNvCxnSpPr/>
      </xdr:nvCxnSpPr>
      <xdr:spPr>
        <a:xfrm>
          <a:off x="13703300" y="9817184"/>
          <a:ext cx="8890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106022</xdr:rowOff>
    </xdr:from>
    <xdr:to>
      <xdr:col>76</xdr:col>
      <xdr:colOff>165100</xdr:colOff>
      <xdr:row>55</xdr:row>
      <xdr:rowOff>36172</xdr:rowOff>
    </xdr:to>
    <xdr:sp macro="" textlink="">
      <xdr:nvSpPr>
        <xdr:cNvPr id="580" name="フローチャート: 判断 579"/>
        <xdr:cNvSpPr/>
      </xdr:nvSpPr>
      <xdr:spPr>
        <a:xfrm>
          <a:off x="14541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52699</xdr:rowOff>
    </xdr:from>
    <xdr:ext cx="534377" cy="259045"/>
    <xdr:sp macro="" textlink="">
      <xdr:nvSpPr>
        <xdr:cNvPr id="581" name="テキスト ボックス 580"/>
        <xdr:cNvSpPr txBox="1"/>
      </xdr:nvSpPr>
      <xdr:spPr>
        <a:xfrm>
          <a:off x="14325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152067</xdr:rowOff>
    </xdr:from>
    <xdr:to>
      <xdr:col>71</xdr:col>
      <xdr:colOff>177800</xdr:colOff>
      <xdr:row>57</xdr:row>
      <xdr:rowOff>44534</xdr:rowOff>
    </xdr:to>
    <xdr:cxnSp macro="">
      <xdr:nvCxnSpPr>
        <xdr:cNvPr id="582" name="直線コネクタ 581"/>
        <xdr:cNvCxnSpPr/>
      </xdr:nvCxnSpPr>
      <xdr:spPr>
        <a:xfrm>
          <a:off x="12814300" y="9753267"/>
          <a:ext cx="889000" cy="6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4" name="テキスト ボックス 583"/>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146530</xdr:rowOff>
    </xdr:from>
    <xdr:to>
      <xdr:col>85</xdr:col>
      <xdr:colOff>177800</xdr:colOff>
      <xdr:row>57</xdr:row>
      <xdr:rowOff>76680</xdr:rowOff>
    </xdr:to>
    <xdr:sp macro="" textlink="">
      <xdr:nvSpPr>
        <xdr:cNvPr id="592" name="楕円 591"/>
        <xdr:cNvSpPr/>
      </xdr:nvSpPr>
      <xdr:spPr>
        <a:xfrm>
          <a:off x="16268700" y="97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124957</xdr:rowOff>
    </xdr:from>
    <xdr:ext cx="534377" cy="259045"/>
    <xdr:sp macro="" textlink="">
      <xdr:nvSpPr>
        <xdr:cNvPr id="593" name="教育費該当値テキスト"/>
        <xdr:cNvSpPr txBox="1"/>
      </xdr:nvSpPr>
      <xdr:spPr>
        <a:xfrm>
          <a:off x="16370300" y="972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156063</xdr:rowOff>
    </xdr:from>
    <xdr:to>
      <xdr:col>81</xdr:col>
      <xdr:colOff>101600</xdr:colOff>
      <xdr:row>57</xdr:row>
      <xdr:rowOff>86213</xdr:rowOff>
    </xdr:to>
    <xdr:sp macro="" textlink="">
      <xdr:nvSpPr>
        <xdr:cNvPr id="594" name="楕円 593"/>
        <xdr:cNvSpPr/>
      </xdr:nvSpPr>
      <xdr:spPr>
        <a:xfrm>
          <a:off x="15430500" y="97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77340</xdr:rowOff>
    </xdr:from>
    <xdr:ext cx="534377" cy="259045"/>
    <xdr:sp macro="" textlink="">
      <xdr:nvSpPr>
        <xdr:cNvPr id="595" name="テキスト ボックス 594"/>
        <xdr:cNvSpPr txBox="1"/>
      </xdr:nvSpPr>
      <xdr:spPr>
        <a:xfrm>
          <a:off x="15214111" y="984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45443</xdr:rowOff>
    </xdr:from>
    <xdr:to>
      <xdr:col>76</xdr:col>
      <xdr:colOff>165100</xdr:colOff>
      <xdr:row>57</xdr:row>
      <xdr:rowOff>147043</xdr:rowOff>
    </xdr:to>
    <xdr:sp macro="" textlink="">
      <xdr:nvSpPr>
        <xdr:cNvPr id="596" name="楕円 595"/>
        <xdr:cNvSpPr/>
      </xdr:nvSpPr>
      <xdr:spPr>
        <a:xfrm>
          <a:off x="14541500" y="981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138170</xdr:rowOff>
    </xdr:from>
    <xdr:ext cx="534377" cy="259045"/>
    <xdr:sp macro="" textlink="">
      <xdr:nvSpPr>
        <xdr:cNvPr id="597" name="テキスト ボックス 596"/>
        <xdr:cNvSpPr txBox="1"/>
      </xdr:nvSpPr>
      <xdr:spPr>
        <a:xfrm>
          <a:off x="14325111" y="99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165184</xdr:rowOff>
    </xdr:from>
    <xdr:to>
      <xdr:col>72</xdr:col>
      <xdr:colOff>38100</xdr:colOff>
      <xdr:row>57</xdr:row>
      <xdr:rowOff>95334</xdr:rowOff>
    </xdr:to>
    <xdr:sp macro="" textlink="">
      <xdr:nvSpPr>
        <xdr:cNvPr id="598" name="楕円 597"/>
        <xdr:cNvSpPr/>
      </xdr:nvSpPr>
      <xdr:spPr>
        <a:xfrm>
          <a:off x="13652500" y="97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86461</xdr:rowOff>
    </xdr:from>
    <xdr:ext cx="534377" cy="259045"/>
    <xdr:sp macro="" textlink="">
      <xdr:nvSpPr>
        <xdr:cNvPr id="599" name="テキスト ボックス 598"/>
        <xdr:cNvSpPr txBox="1"/>
      </xdr:nvSpPr>
      <xdr:spPr>
        <a:xfrm>
          <a:off x="13436111" y="985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101267</xdr:rowOff>
    </xdr:from>
    <xdr:to>
      <xdr:col>67</xdr:col>
      <xdr:colOff>101600</xdr:colOff>
      <xdr:row>57</xdr:row>
      <xdr:rowOff>31417</xdr:rowOff>
    </xdr:to>
    <xdr:sp macro="" textlink="">
      <xdr:nvSpPr>
        <xdr:cNvPr id="600" name="楕円 599"/>
        <xdr:cNvSpPr/>
      </xdr:nvSpPr>
      <xdr:spPr>
        <a:xfrm>
          <a:off x="12763500" y="97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22544</xdr:rowOff>
    </xdr:from>
    <xdr:ext cx="534377" cy="259045"/>
    <xdr:sp macro="" textlink="">
      <xdr:nvSpPr>
        <xdr:cNvPr id="601" name="テキスト ボックス 600"/>
        <xdr:cNvSpPr txBox="1"/>
      </xdr:nvSpPr>
      <xdr:spPr>
        <a:xfrm>
          <a:off x="12547111" y="979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136906</xdr:rowOff>
    </xdr:from>
    <xdr:to>
      <xdr:col>76</xdr:col>
      <xdr:colOff>165100</xdr:colOff>
      <xdr:row>78</xdr:row>
      <xdr:rowOff>67056</xdr:rowOff>
    </xdr:to>
    <xdr:sp macro="" textlink="">
      <xdr:nvSpPr>
        <xdr:cNvPr id="639" name="フローチャート: 判断 638"/>
        <xdr:cNvSpPr/>
      </xdr:nvSpPr>
      <xdr:spPr>
        <a:xfrm>
          <a:off x="14541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83583</xdr:rowOff>
    </xdr:from>
    <xdr:ext cx="378565" cy="259045"/>
    <xdr:sp macro="" textlink="">
      <xdr:nvSpPr>
        <xdr:cNvPr id="640" name="テキスト ボックス 639"/>
        <xdr:cNvSpPr txBox="1"/>
      </xdr:nvSpPr>
      <xdr:spPr>
        <a:xfrm>
          <a:off x="14403017" y="1311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147586</xdr:rowOff>
    </xdr:from>
    <xdr:to>
      <xdr:col>85</xdr:col>
      <xdr:colOff>127000</xdr:colOff>
      <xdr:row>96</xdr:row>
      <xdr:rowOff>156541</xdr:rowOff>
    </xdr:to>
    <xdr:cxnSp macro="">
      <xdr:nvCxnSpPr>
        <xdr:cNvPr id="689" name="直線コネクタ 688"/>
        <xdr:cNvCxnSpPr/>
      </xdr:nvCxnSpPr>
      <xdr:spPr>
        <a:xfrm flipV="1">
          <a:off x="15481300" y="16606786"/>
          <a:ext cx="838200" cy="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131318</xdr:rowOff>
    </xdr:from>
    <xdr:to>
      <xdr:col>81</xdr:col>
      <xdr:colOff>50800</xdr:colOff>
      <xdr:row>96</xdr:row>
      <xdr:rowOff>156541</xdr:rowOff>
    </xdr:to>
    <xdr:cxnSp macro="">
      <xdr:nvCxnSpPr>
        <xdr:cNvPr id="692" name="直線コネクタ 691"/>
        <xdr:cNvCxnSpPr/>
      </xdr:nvCxnSpPr>
      <xdr:spPr>
        <a:xfrm>
          <a:off x="14592300" y="16590518"/>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92818</xdr:rowOff>
    </xdr:from>
    <xdr:to>
      <xdr:col>76</xdr:col>
      <xdr:colOff>114300</xdr:colOff>
      <xdr:row>96</xdr:row>
      <xdr:rowOff>131318</xdr:rowOff>
    </xdr:to>
    <xdr:cxnSp macro="">
      <xdr:nvCxnSpPr>
        <xdr:cNvPr id="695" name="直線コネクタ 694"/>
        <xdr:cNvCxnSpPr/>
      </xdr:nvCxnSpPr>
      <xdr:spPr>
        <a:xfrm>
          <a:off x="13703300" y="16552018"/>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99282</xdr:rowOff>
    </xdr:from>
    <xdr:to>
      <xdr:col>76</xdr:col>
      <xdr:colOff>165100</xdr:colOff>
      <xdr:row>95</xdr:row>
      <xdr:rowOff>29432</xdr:rowOff>
    </xdr:to>
    <xdr:sp macro="" textlink="">
      <xdr:nvSpPr>
        <xdr:cNvPr id="696" name="フローチャート: 判断 695"/>
        <xdr:cNvSpPr/>
      </xdr:nvSpPr>
      <xdr:spPr>
        <a:xfrm>
          <a:off x="14541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45959</xdr:rowOff>
    </xdr:from>
    <xdr:ext cx="534377" cy="259045"/>
    <xdr:sp macro="" textlink="">
      <xdr:nvSpPr>
        <xdr:cNvPr id="697" name="テキスト ボックス 696"/>
        <xdr:cNvSpPr txBox="1"/>
      </xdr:nvSpPr>
      <xdr:spPr>
        <a:xfrm>
          <a:off x="14325111" y="15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67063</xdr:rowOff>
    </xdr:from>
    <xdr:to>
      <xdr:col>71</xdr:col>
      <xdr:colOff>177800</xdr:colOff>
      <xdr:row>96</xdr:row>
      <xdr:rowOff>92818</xdr:rowOff>
    </xdr:to>
    <xdr:cxnSp macro="">
      <xdr:nvCxnSpPr>
        <xdr:cNvPr id="698" name="直線コネクタ 697"/>
        <xdr:cNvCxnSpPr/>
      </xdr:nvCxnSpPr>
      <xdr:spPr>
        <a:xfrm>
          <a:off x="12814300" y="16526263"/>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96786</xdr:rowOff>
    </xdr:from>
    <xdr:to>
      <xdr:col>85</xdr:col>
      <xdr:colOff>177800</xdr:colOff>
      <xdr:row>97</xdr:row>
      <xdr:rowOff>26936</xdr:rowOff>
    </xdr:to>
    <xdr:sp macro="" textlink="">
      <xdr:nvSpPr>
        <xdr:cNvPr id="708" name="楕円 707"/>
        <xdr:cNvSpPr/>
      </xdr:nvSpPr>
      <xdr:spPr>
        <a:xfrm>
          <a:off x="16268700" y="16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75213</xdr:rowOff>
    </xdr:from>
    <xdr:ext cx="534377" cy="259045"/>
    <xdr:sp macro="" textlink="">
      <xdr:nvSpPr>
        <xdr:cNvPr id="709" name="公債費該当値テキスト"/>
        <xdr:cNvSpPr txBox="1"/>
      </xdr:nvSpPr>
      <xdr:spPr>
        <a:xfrm>
          <a:off x="16370300" y="1653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105741</xdr:rowOff>
    </xdr:from>
    <xdr:to>
      <xdr:col>81</xdr:col>
      <xdr:colOff>101600</xdr:colOff>
      <xdr:row>97</xdr:row>
      <xdr:rowOff>35891</xdr:rowOff>
    </xdr:to>
    <xdr:sp macro="" textlink="">
      <xdr:nvSpPr>
        <xdr:cNvPr id="710" name="楕円 709"/>
        <xdr:cNvSpPr/>
      </xdr:nvSpPr>
      <xdr:spPr>
        <a:xfrm>
          <a:off x="15430500" y="165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27018</xdr:rowOff>
    </xdr:from>
    <xdr:ext cx="534377" cy="259045"/>
    <xdr:sp macro="" textlink="">
      <xdr:nvSpPr>
        <xdr:cNvPr id="711" name="テキスト ボックス 710"/>
        <xdr:cNvSpPr txBox="1"/>
      </xdr:nvSpPr>
      <xdr:spPr>
        <a:xfrm>
          <a:off x="15214111" y="166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80518</xdr:rowOff>
    </xdr:from>
    <xdr:to>
      <xdr:col>76</xdr:col>
      <xdr:colOff>165100</xdr:colOff>
      <xdr:row>97</xdr:row>
      <xdr:rowOff>10668</xdr:rowOff>
    </xdr:to>
    <xdr:sp macro="" textlink="">
      <xdr:nvSpPr>
        <xdr:cNvPr id="712" name="楕円 711"/>
        <xdr:cNvSpPr/>
      </xdr:nvSpPr>
      <xdr:spPr>
        <a:xfrm>
          <a:off x="14541500" y="16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1795</xdr:rowOff>
    </xdr:from>
    <xdr:ext cx="534377" cy="259045"/>
    <xdr:sp macro="" textlink="">
      <xdr:nvSpPr>
        <xdr:cNvPr id="713" name="テキスト ボックス 712"/>
        <xdr:cNvSpPr txBox="1"/>
      </xdr:nvSpPr>
      <xdr:spPr>
        <a:xfrm>
          <a:off x="14325111" y="166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42018</xdr:rowOff>
    </xdr:from>
    <xdr:to>
      <xdr:col>72</xdr:col>
      <xdr:colOff>38100</xdr:colOff>
      <xdr:row>96</xdr:row>
      <xdr:rowOff>143618</xdr:rowOff>
    </xdr:to>
    <xdr:sp macro="" textlink="">
      <xdr:nvSpPr>
        <xdr:cNvPr id="714" name="楕円 713"/>
        <xdr:cNvSpPr/>
      </xdr:nvSpPr>
      <xdr:spPr>
        <a:xfrm>
          <a:off x="13652500" y="165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134745</xdr:rowOff>
    </xdr:from>
    <xdr:ext cx="534377" cy="259045"/>
    <xdr:sp macro="" textlink="">
      <xdr:nvSpPr>
        <xdr:cNvPr id="715" name="テキスト ボックス 714"/>
        <xdr:cNvSpPr txBox="1"/>
      </xdr:nvSpPr>
      <xdr:spPr>
        <a:xfrm>
          <a:off x="13436111" y="1659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16263</xdr:rowOff>
    </xdr:from>
    <xdr:to>
      <xdr:col>67</xdr:col>
      <xdr:colOff>101600</xdr:colOff>
      <xdr:row>96</xdr:row>
      <xdr:rowOff>117863</xdr:rowOff>
    </xdr:to>
    <xdr:sp macro="" textlink="">
      <xdr:nvSpPr>
        <xdr:cNvPr id="716" name="楕円 715"/>
        <xdr:cNvSpPr/>
      </xdr:nvSpPr>
      <xdr:spPr>
        <a:xfrm>
          <a:off x="12763500" y="164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108990</xdr:rowOff>
    </xdr:from>
    <xdr:ext cx="534377" cy="259045"/>
    <xdr:sp macro="" textlink="">
      <xdr:nvSpPr>
        <xdr:cNvPr id="717" name="テキスト ボックス 716"/>
        <xdr:cNvSpPr txBox="1"/>
      </xdr:nvSpPr>
      <xdr:spPr>
        <a:xfrm>
          <a:off x="12547111" y="1656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170869</xdr:rowOff>
    </xdr:from>
    <xdr:to>
      <xdr:col>107</xdr:col>
      <xdr:colOff>101600</xdr:colOff>
      <xdr:row>39</xdr:row>
      <xdr:rowOff>101019</xdr:rowOff>
    </xdr:to>
    <xdr:sp macro="" textlink="">
      <xdr:nvSpPr>
        <xdr:cNvPr id="755" name="フローチャート: 判断 754"/>
        <xdr:cNvSpPr/>
      </xdr:nvSpPr>
      <xdr:spPr>
        <a:xfrm>
          <a:off x="20383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117546</xdr:rowOff>
    </xdr:from>
    <xdr:ext cx="378565" cy="259045"/>
    <xdr:sp macro="" textlink="">
      <xdr:nvSpPr>
        <xdr:cNvPr id="756" name="テキスト ボックス 755"/>
        <xdr:cNvSpPr txBox="1"/>
      </xdr:nvSpPr>
      <xdr:spPr>
        <a:xfrm>
          <a:off x="20245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議会費は、</a:t>
          </a:r>
          <a:r>
            <a:rPr kumimoji="0" lang="ja-JP" altLang="ja-JP" sz="700" b="0" i="0" u="none" strike="noStrike" kern="100" cap="none" spc="0" normalizeH="0" baseline="0" noProof="0">
              <a:ln>
                <a:noFill/>
              </a:ln>
              <a:solidFill>
                <a:prstClr val="black"/>
              </a:solidFill>
              <a:effectLst/>
              <a:uLnTx/>
              <a:uFillTx/>
              <a:latin typeface="+mn-lt"/>
              <a:ea typeface="ＭＳ ゴシック"/>
              <a:cs typeface="Times New Roman"/>
            </a:rPr>
            <a:t>本会議場カメラ交換工事などが増となったものの、議員報酬、議員手当等などが減となっ</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たため、</a:t>
          </a:r>
          <a:r>
            <a:rPr kumimoji="0" lang="en-US" altLang="ja-JP" sz="700" b="0" i="0" u="none" strike="noStrike" kern="0" cap="none" spc="0" normalizeH="0" baseline="0" noProof="0">
              <a:ln>
                <a:noFill/>
              </a:ln>
              <a:solidFill>
                <a:prstClr val="black"/>
              </a:solidFill>
              <a:effectLst/>
              <a:uLnTx/>
              <a:uFillTx/>
              <a:latin typeface="+mn-lt"/>
              <a:ea typeface="ＭＳ Ｐゴシック"/>
              <a:cs typeface="+mn-cs"/>
            </a:rPr>
            <a:t>119</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円減少している</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総務費は、</a:t>
          </a:r>
          <a:r>
            <a:rPr kumimoji="0" lang="ja-JP" altLang="ja-JP" sz="700" b="0" i="0" u="none" strike="noStrike" kern="100" cap="none" spc="0" normalizeH="0" baseline="0" noProof="0">
              <a:ln>
                <a:noFill/>
              </a:ln>
              <a:solidFill>
                <a:prstClr val="black"/>
              </a:solidFill>
              <a:effectLst/>
              <a:uLnTx/>
              <a:uFillTx/>
              <a:latin typeface="+mn-lt"/>
              <a:ea typeface="ＭＳ ゴシック"/>
              <a:cs typeface="Times New Roman"/>
            </a:rPr>
            <a:t>財務会計システム開発業務委託、市庁舎非常用発電機燃料制御装置更新等工事などが増となったものの、財政調整基金積立金、公共施設等整備基金積立金などが減</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となった</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ため、</a:t>
          </a:r>
          <a:r>
            <a:rPr kumimoji="0" lang="en-US" altLang="ja-JP" sz="700" b="0" i="0" u="none" strike="noStrike" kern="0" cap="none" spc="0" normalizeH="0" baseline="0" noProof="0">
              <a:ln>
                <a:noFill/>
              </a:ln>
              <a:solidFill>
                <a:prstClr val="black"/>
              </a:solidFill>
              <a:effectLst/>
              <a:uLnTx/>
              <a:uFillTx/>
              <a:latin typeface="+mn-lt"/>
              <a:ea typeface="ＭＳ Ｐゴシック"/>
              <a:cs typeface="+mn-cs"/>
            </a:rPr>
            <a:t>4,305</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円減少している</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民生費は、</a:t>
          </a:r>
          <a:r>
            <a:rPr kumimoji="0" lang="ja-JP" altLang="ja-JP" sz="700" b="0" i="0" u="none" strike="noStrike" kern="100" cap="none" spc="0" normalizeH="0" baseline="0" noProof="0">
              <a:ln>
                <a:noFill/>
              </a:ln>
              <a:solidFill>
                <a:prstClr val="black"/>
              </a:solidFill>
              <a:effectLst/>
              <a:uLnTx/>
              <a:uFillTx/>
              <a:latin typeface="+mn-lt"/>
              <a:ea typeface="ＭＳ ゴシック"/>
              <a:cs typeface="Times New Roman"/>
            </a:rPr>
            <a:t>年金生活者等支援臨時福祉給付金、小規模保育事業施設整備費補助金、国民健康保険特別会計繰出金、法内扶助費（生活保護法）などが減となったものの、臨時福祉給付金、障害福祉サービス費、介護保険特別会計繰出金、保育運営費（管内）、小規模保育給付費、児童館新設工事などが増</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となった</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ため、</a:t>
          </a:r>
          <a:r>
            <a:rPr kumimoji="0" lang="en-US" altLang="ja-JP" sz="700" b="0" i="0" u="none" strike="noStrike" kern="0" cap="none" spc="0" normalizeH="0" baseline="0" noProof="0">
              <a:ln>
                <a:noFill/>
              </a:ln>
              <a:solidFill>
                <a:prstClr val="black"/>
              </a:solidFill>
              <a:effectLst/>
              <a:uLnTx/>
              <a:uFillTx/>
              <a:latin typeface="+mn-lt"/>
              <a:ea typeface="ＭＳ Ｐゴシック"/>
              <a:cs typeface="+mn-cs"/>
            </a:rPr>
            <a:t>8,698</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円増加している</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衛生費は、</a:t>
          </a:r>
          <a:r>
            <a:rPr kumimoji="0" lang="ja-JP" altLang="ja-JP" sz="700" b="0" i="0" u="none" strike="noStrike" kern="100" cap="none" spc="0" normalizeH="0" baseline="0" noProof="0">
              <a:ln>
                <a:noFill/>
              </a:ln>
              <a:solidFill>
                <a:prstClr val="black"/>
              </a:solidFill>
              <a:effectLst/>
              <a:uLnTx/>
              <a:uFillTx/>
              <a:latin typeface="+mn-lt"/>
              <a:ea typeface="ＭＳ ゴシック"/>
              <a:cs typeface="Times New Roman"/>
            </a:rPr>
            <a:t>柳泉園組合負担金、ダストボックス撤去業務委託、ごみ対策課庁舎解体工事などが減となったものの、家庭廃棄物指定収集袋製造業務委託、家庭廃棄物指定収集袋取扱委託、ごみ対策課庁舎等建築工事、仮設庁舎購入費などが増</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となった</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ため、</a:t>
          </a:r>
          <a:r>
            <a:rPr kumimoji="0" lang="en-US" altLang="ja-JP" sz="700" b="0" i="0" u="none" strike="noStrike" kern="0" cap="none" spc="0" normalizeH="0" baseline="0" noProof="0">
              <a:ln>
                <a:noFill/>
              </a:ln>
              <a:solidFill>
                <a:prstClr val="black"/>
              </a:solidFill>
              <a:effectLst/>
              <a:uLnTx/>
              <a:uFillTx/>
              <a:latin typeface="+mn-lt"/>
              <a:ea typeface="ＭＳ Ｐゴシック"/>
              <a:cs typeface="+mn-cs"/>
            </a:rPr>
            <a:t>832</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円増加している。</a:t>
          </a:r>
          <a:endParaRPr kumimoji="0" lang="ja-JP" altLang="ja-JP" sz="7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労働費は、</a:t>
          </a:r>
          <a:r>
            <a:rPr kumimoji="0" lang="ja-JP" altLang="ja-JP" sz="700" b="0" i="0" u="none" strike="noStrike" kern="100" cap="none" spc="0" normalizeH="0" baseline="0" noProof="0">
              <a:ln>
                <a:noFill/>
              </a:ln>
              <a:solidFill>
                <a:prstClr val="black"/>
              </a:solidFill>
              <a:effectLst/>
              <a:uLnTx/>
              <a:uFillTx/>
              <a:latin typeface="+mn-lt"/>
              <a:ea typeface="ＭＳ ゴシック"/>
              <a:cs typeface="Times New Roman"/>
            </a:rPr>
            <a:t>小学校施設管理委託、男女平等推進センター維持管理委託が減となったものの、放課後子供教室運営委託、旧下里幼稚園耐震補強工事などが</a:t>
          </a:r>
          <a:r>
            <a:rPr kumimoji="0" lang="ja-JP" altLang="ja-JP" sz="800" b="0" i="0" u="none" strike="noStrike" kern="100" cap="none" spc="0" normalizeH="0" baseline="0" noProof="0">
              <a:ln>
                <a:noFill/>
              </a:ln>
              <a:solidFill>
                <a:prstClr val="black"/>
              </a:solidFill>
              <a:effectLst/>
              <a:uLnTx/>
              <a:uFillTx/>
              <a:latin typeface="+mn-lt"/>
              <a:ea typeface="ＭＳ ゴシック"/>
              <a:cs typeface="Times New Roman"/>
            </a:rPr>
            <a:t>増</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となった</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ため、</a:t>
          </a:r>
          <a:r>
            <a:rPr kumimoji="0" lang="en-US" altLang="ja-JP" sz="700" b="0" i="0" u="none" strike="noStrike" kern="0" cap="none" spc="0" normalizeH="0" baseline="0" noProof="0">
              <a:ln>
                <a:noFill/>
              </a:ln>
              <a:solidFill>
                <a:prstClr val="black"/>
              </a:solidFill>
              <a:effectLst/>
              <a:uLnTx/>
              <a:uFillTx/>
              <a:latin typeface="+mn-lt"/>
              <a:ea typeface="ＭＳ Ｐゴシック"/>
              <a:cs typeface="+mn-cs"/>
            </a:rPr>
            <a:t>47</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円増加している</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農林業費は、</a:t>
          </a:r>
          <a:r>
            <a:rPr kumimoji="0" lang="ja-JP" altLang="ja-JP" sz="700" b="0" i="0" u="none" strike="noStrike" kern="100" cap="none" spc="0" normalizeH="0" baseline="0" noProof="0">
              <a:ln>
                <a:noFill/>
              </a:ln>
              <a:solidFill>
                <a:prstClr val="black"/>
              </a:solidFill>
              <a:effectLst/>
              <a:uLnTx/>
              <a:uFillTx/>
              <a:latin typeface="+mn-lt"/>
              <a:ea typeface="ＭＳ ゴシック"/>
              <a:cs typeface="Times New Roman"/>
            </a:rPr>
            <a:t>都市農地保全プロジェクト補助金などが増となったものの、都市農業活性化支援事業補助金、市民みんなのまつり（農業祭）補助金、市民農園整備工事などが減</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となった</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ため、</a:t>
          </a:r>
          <a:r>
            <a:rPr kumimoji="0" lang="en-US" altLang="ja-JP" sz="700" b="0" i="0" u="none" strike="noStrike" kern="0" cap="none" spc="0" normalizeH="0" baseline="0" noProof="0">
              <a:ln>
                <a:noFill/>
              </a:ln>
              <a:solidFill>
                <a:prstClr val="black"/>
              </a:solidFill>
              <a:effectLst/>
              <a:uLnTx/>
              <a:uFillTx/>
              <a:latin typeface="+mn-lt"/>
              <a:ea typeface="ＭＳ Ｐゴシック"/>
              <a:cs typeface="+mn-cs"/>
            </a:rPr>
            <a:t>426</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円減少している</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商工費は、</a:t>
          </a:r>
          <a:r>
            <a:rPr kumimoji="0" lang="ja-JP" altLang="ja-JP" sz="700" b="0" i="0" u="none" strike="noStrike" kern="100" cap="none" spc="0" normalizeH="0" baseline="0" noProof="0">
              <a:ln>
                <a:noFill/>
              </a:ln>
              <a:solidFill>
                <a:prstClr val="black"/>
              </a:solidFill>
              <a:effectLst/>
              <a:uLnTx/>
              <a:uFillTx/>
              <a:latin typeface="+mn-lt"/>
              <a:ea typeface="ＭＳ ゴシック"/>
              <a:cs typeface="Times New Roman"/>
            </a:rPr>
            <a:t>市民まつり設営・運営委託、新・元気を出せ商店街事業補助金などが増となったものの、Ｗｉ－Ｆｉ設置委託、市民みんなのまつり（商工祭）補助金などが減</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となった</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ため、</a:t>
          </a:r>
          <a:r>
            <a:rPr kumimoji="0" lang="en-US" altLang="ja-JP" sz="700" b="0" i="0" u="none" strike="noStrike" kern="0" cap="none" spc="0" normalizeH="0" baseline="0" noProof="0">
              <a:ln>
                <a:noFill/>
              </a:ln>
              <a:solidFill>
                <a:prstClr val="black"/>
              </a:solidFill>
              <a:effectLst/>
              <a:uLnTx/>
              <a:uFillTx/>
              <a:latin typeface="+mn-lt"/>
              <a:ea typeface="ＭＳ Ｐゴシック"/>
              <a:cs typeface="+mn-cs"/>
            </a:rPr>
            <a:t>58</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円減少している</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土木費は、</a:t>
          </a:r>
          <a:r>
            <a:rPr kumimoji="0" lang="ja-JP" altLang="ja-JP" sz="700" b="0" i="0" u="none" strike="noStrike" kern="100" cap="none" spc="0" normalizeH="0" baseline="0" noProof="0">
              <a:ln>
                <a:noFill/>
              </a:ln>
              <a:solidFill>
                <a:prstClr val="black"/>
              </a:solidFill>
              <a:effectLst/>
              <a:uLnTx/>
              <a:uFillTx/>
              <a:latin typeface="+mn-lt"/>
              <a:ea typeface="ＭＳ ゴシック"/>
              <a:cs typeface="Times New Roman"/>
            </a:rPr>
            <a:t>市道改修事業、神山堂阪公園整備事業、橋梁長寿命化事業、橋梁点検業務委託、施設整備プログラム策定支援業務委託などが減となったものの、都市計画事業基金積立金、緊急輸送道路沿道建築物耐震化促進事業助成金、都市計画道路東３・４・５号線整備事業、都市計画道路東３・４・２０号線整備事業、街灯維持管理業務委託などが増</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となった</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ため、</a:t>
          </a:r>
          <a:r>
            <a:rPr kumimoji="0" lang="en-US" altLang="ja-JP" sz="700" b="0" i="0" u="none" strike="noStrike" kern="0" cap="none" spc="0" normalizeH="0" baseline="0" noProof="0">
              <a:ln>
                <a:noFill/>
              </a:ln>
              <a:solidFill>
                <a:prstClr val="black"/>
              </a:solidFill>
              <a:effectLst/>
              <a:uLnTx/>
              <a:uFillTx/>
              <a:latin typeface="+mn-lt"/>
              <a:ea typeface="ＭＳ Ｐゴシック"/>
              <a:cs typeface="+mn-cs"/>
            </a:rPr>
            <a:t>2,830</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円増加している</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消防費は、</a:t>
          </a:r>
          <a:r>
            <a:rPr kumimoji="0" lang="ja-JP" altLang="ja-JP" sz="700" b="0" i="0" u="none" strike="noStrike" kern="100" cap="none" spc="0" normalizeH="0" baseline="0" noProof="0">
              <a:ln>
                <a:noFill/>
              </a:ln>
              <a:solidFill>
                <a:prstClr val="black"/>
              </a:solidFill>
              <a:effectLst/>
              <a:uLnTx/>
              <a:uFillTx/>
              <a:latin typeface="+mn-lt"/>
              <a:ea typeface="ＭＳ ゴシック"/>
              <a:cs typeface="Times New Roman"/>
            </a:rPr>
            <a:t>消火栓新設及び移設工事費等負担金、地域防災組織育成事業補助金、指定避難所災害用電話設置工事などが増となったものの、防災行政無線デジタル通信設備工事、防火貯水槽撤去工事、消防事務委託金などが減</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となった</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ため、</a:t>
          </a:r>
          <a:r>
            <a:rPr kumimoji="0" lang="en-US" altLang="ja-JP" sz="700" b="0" i="0" u="none" strike="noStrike" kern="0" cap="none" spc="0" normalizeH="0" baseline="0" noProof="0">
              <a:ln>
                <a:noFill/>
              </a:ln>
              <a:solidFill>
                <a:prstClr val="black"/>
              </a:solidFill>
              <a:effectLst/>
              <a:uLnTx/>
              <a:uFillTx/>
              <a:latin typeface="+mn-lt"/>
              <a:ea typeface="ＭＳ Ｐゴシック"/>
              <a:cs typeface="+mn-cs"/>
            </a:rPr>
            <a:t>618</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円減少している</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教育費は、</a:t>
          </a:r>
          <a:r>
            <a:rPr kumimoji="0" lang="ja-JP" altLang="ja-JP" sz="700" b="0" i="0" u="none" strike="noStrike" kern="100" cap="none" spc="0" normalizeH="0" baseline="0" noProof="0">
              <a:ln>
                <a:noFill/>
              </a:ln>
              <a:solidFill>
                <a:prstClr val="black"/>
              </a:solidFill>
              <a:effectLst/>
              <a:uLnTx/>
              <a:uFillTx/>
              <a:latin typeface="+mn-lt"/>
              <a:ea typeface="ＭＳ ゴシック"/>
              <a:cs typeface="Times New Roman"/>
            </a:rPr>
            <a:t>中央中学校体育館大規模改造事業、生涯学習センター舞台機構設備更新工事、生涯学習センター消防設備等改修工事、青少年センター耐震補強工事などが減となったものの、第五小学校校舎棟増築事業、神宝小学校校舎棟大規模改造事業、南町小学校校舎棟大規模改造事業、小学校給食調理業務委託、就学援助費などが増</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となった</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ため、</a:t>
          </a:r>
          <a:r>
            <a:rPr kumimoji="0" lang="en-US" altLang="ja-JP" sz="700" b="0" i="0" u="none" strike="noStrike" kern="0" cap="none" spc="0" normalizeH="0" baseline="0" noProof="0">
              <a:ln>
                <a:noFill/>
              </a:ln>
              <a:solidFill>
                <a:prstClr val="black"/>
              </a:solidFill>
              <a:effectLst/>
              <a:uLnTx/>
              <a:uFillTx/>
              <a:latin typeface="+mn-lt"/>
              <a:ea typeface="ＭＳ Ｐゴシック"/>
              <a:cs typeface="+mn-cs"/>
            </a:rPr>
            <a:t>417</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円増加している</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公債費は、</a:t>
          </a:r>
          <a:r>
            <a:rPr kumimoji="0" lang="ja-JP" altLang="ja-JP" sz="700" b="0" i="0" u="none" strike="noStrike" kern="100" cap="none" spc="0" normalizeH="0" baseline="0" noProof="0">
              <a:ln>
                <a:noFill/>
              </a:ln>
              <a:solidFill>
                <a:prstClr val="black"/>
              </a:solidFill>
              <a:effectLst/>
              <a:uLnTx/>
              <a:uFillTx/>
              <a:latin typeface="+mn-lt"/>
              <a:ea typeface="ＭＳ ゴシック"/>
              <a:cs typeface="Times New Roman"/>
            </a:rPr>
            <a:t>普通建設事業債の償還は減となったものの、臨時財政対策債における</a:t>
          </a:r>
          <a:r>
            <a:rPr kumimoji="0" lang="ja-JP" altLang="en-US" sz="700" b="0" i="0" u="none" strike="noStrike" kern="100" cap="none" spc="0" normalizeH="0" baseline="0" noProof="0">
              <a:ln>
                <a:noFill/>
              </a:ln>
              <a:solidFill>
                <a:prstClr val="black"/>
              </a:solidFill>
              <a:effectLst/>
              <a:uLnTx/>
              <a:uFillTx/>
              <a:latin typeface="+mn-lt"/>
              <a:ea typeface="ＭＳ ゴシック"/>
              <a:cs typeface="Times New Roman"/>
            </a:rPr>
            <a:t>前</a:t>
          </a:r>
          <a:r>
            <a:rPr kumimoji="0" lang="ja-JP" altLang="ja-JP" sz="700" b="0" i="0" u="none" strike="noStrike" kern="100" cap="none" spc="0" normalizeH="0" baseline="0" noProof="0">
              <a:ln>
                <a:noFill/>
              </a:ln>
              <a:solidFill>
                <a:prstClr val="black"/>
              </a:solidFill>
              <a:effectLst/>
              <a:uLnTx/>
              <a:uFillTx/>
              <a:latin typeface="+mn-lt"/>
              <a:ea typeface="ＭＳ ゴシック"/>
              <a:cs typeface="Times New Roman"/>
            </a:rPr>
            <a:t>年度で償還完了となった額と平成</a:t>
          </a:r>
          <a:r>
            <a:rPr kumimoji="0" lang="en-US" altLang="ja-JP" sz="700" b="0" i="0" u="none" strike="noStrike" kern="100" cap="none" spc="0" normalizeH="0" baseline="0" noProof="0">
              <a:ln>
                <a:noFill/>
              </a:ln>
              <a:solidFill>
                <a:prstClr val="black"/>
              </a:solidFill>
              <a:effectLst/>
              <a:uLnTx/>
              <a:uFillTx/>
              <a:latin typeface="+mn-lt"/>
              <a:ea typeface="ＭＳ ゴシック"/>
              <a:cs typeface="Times New Roman"/>
            </a:rPr>
            <a:t>29</a:t>
          </a:r>
          <a:r>
            <a:rPr kumimoji="0" lang="ja-JP" altLang="ja-JP" sz="700" b="0" i="0" u="none" strike="noStrike" kern="100" cap="none" spc="0" normalizeH="0" baseline="0" noProof="0">
              <a:ln>
                <a:noFill/>
              </a:ln>
              <a:solidFill>
                <a:prstClr val="black"/>
              </a:solidFill>
              <a:effectLst/>
              <a:uLnTx/>
              <a:uFillTx/>
              <a:latin typeface="+mn-lt"/>
              <a:ea typeface="ＭＳ ゴシック"/>
              <a:cs typeface="Times New Roman"/>
            </a:rPr>
            <a:t>年度から新たに元金償還が始まった額との差が増加</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となったため、</a:t>
          </a:r>
          <a:r>
            <a:rPr kumimoji="0" lang="en-US" altLang="ja-JP" sz="700" b="0" i="0" u="none" strike="noStrike" kern="0" cap="none" spc="0" normalizeH="0" baseline="0" noProof="0">
              <a:ln>
                <a:noFill/>
              </a:ln>
              <a:solidFill>
                <a:prstClr val="black"/>
              </a:solidFill>
              <a:effectLst/>
              <a:uLnTx/>
              <a:uFillTx/>
              <a:latin typeface="+mn-lt"/>
              <a:ea typeface="ＭＳ Ｐゴシック"/>
              <a:cs typeface="+mn-cs"/>
            </a:rPr>
            <a:t>470</a:t>
          </a:r>
          <a:r>
            <a:rPr kumimoji="0" lang="ja-JP" altLang="en-US" sz="700" b="0" i="0" u="none" strike="noStrike" kern="0" cap="none" spc="0" normalizeH="0" baseline="0" noProof="0">
              <a:ln>
                <a:noFill/>
              </a:ln>
              <a:solidFill>
                <a:prstClr val="black"/>
              </a:solidFill>
              <a:effectLst/>
              <a:uLnTx/>
              <a:uFillTx/>
              <a:latin typeface="+mn-lt"/>
              <a:ea typeface="ＭＳ Ｐゴシック"/>
              <a:cs typeface="+mn-cs"/>
            </a:rPr>
            <a:t>円増加している</a:t>
          </a:r>
          <a:r>
            <a:rPr kumimoji="0" lang="ja-JP" altLang="ja-JP" sz="700" b="0" i="0" u="none" strike="noStrike" kern="0" cap="none" spc="0" normalizeH="0" baseline="0" noProof="0">
              <a:ln>
                <a:noFill/>
              </a:ln>
              <a:solidFill>
                <a:prstClr val="black"/>
              </a:solidFill>
              <a:effectLst/>
              <a:uLnTx/>
              <a:uFillTx/>
              <a:latin typeface="+mn-lt"/>
              <a:ea typeface="ＭＳ Ｐゴシック"/>
              <a:cs typeface="+mn-cs"/>
            </a:rPr>
            <a:t>。</a:t>
          </a:r>
          <a:endParaRPr kumimoji="1" lang="ja-JP" altLang="en-US" sz="7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平成</a:t>
          </a:r>
          <a:r>
            <a:rPr kumimoji="0" lang="en-US" altLang="ja-JP" sz="1050" b="0" i="0" u="none" strike="noStrike" kern="0" cap="none" spc="0" normalizeH="0" baseline="0" noProof="0">
              <a:ln>
                <a:noFill/>
              </a:ln>
              <a:solidFill>
                <a:prstClr val="black"/>
              </a:solidFill>
              <a:effectLst/>
              <a:uLnTx/>
              <a:uFillTx/>
              <a:latin typeface="+mn-lt"/>
              <a:ea typeface="+mn-ea"/>
              <a:cs typeface="+mn-cs"/>
            </a:rPr>
            <a:t>29</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年度は、財政調整基金への積立金が</a:t>
          </a:r>
          <a:r>
            <a:rPr kumimoji="0" lang="en-US" altLang="ja-JP" sz="1050" b="0" i="0" u="none" strike="noStrike" kern="0" cap="none" spc="0" normalizeH="0" baseline="0" noProof="0">
              <a:ln>
                <a:noFill/>
              </a:ln>
              <a:solidFill>
                <a:prstClr val="black"/>
              </a:solidFill>
              <a:effectLst/>
              <a:uLnTx/>
              <a:uFillTx/>
              <a:latin typeface="+mn-lt"/>
              <a:ea typeface="+mn-ea"/>
              <a:cs typeface="+mn-cs"/>
            </a:rPr>
            <a:t>2</a:t>
          </a:r>
          <a:r>
            <a:rPr kumimoji="0" lang="ja-JP" altLang="ja-JP" sz="1050" b="0" i="0" u="none" strike="noStrike" kern="0" cap="none" spc="0" normalizeH="0" baseline="0" noProof="0">
              <a:ln>
                <a:noFill/>
              </a:ln>
              <a:solidFill>
                <a:prstClr val="black"/>
              </a:solidFill>
              <a:effectLst/>
              <a:uLnTx/>
              <a:uFillTx/>
              <a:latin typeface="+mn-lt"/>
              <a:ea typeface="+mn-ea"/>
              <a:cs typeface="+mn-cs"/>
            </a:rPr>
            <a:t>億</a:t>
          </a:r>
          <a:r>
            <a:rPr kumimoji="0" lang="en-US" altLang="ja-JP" sz="1050" b="0" i="0" u="none" strike="noStrike" kern="0" cap="none" spc="0" normalizeH="0" baseline="0" noProof="0">
              <a:ln>
                <a:noFill/>
              </a:ln>
              <a:solidFill>
                <a:prstClr val="black"/>
              </a:solidFill>
              <a:effectLst/>
              <a:uLnTx/>
              <a:uFillTx/>
              <a:latin typeface="+mn-lt"/>
              <a:ea typeface="+mn-ea"/>
              <a:cs typeface="+mn-cs"/>
            </a:rPr>
            <a:t>8,100</a:t>
          </a:r>
          <a:r>
            <a:rPr kumimoji="0" lang="ja-JP" altLang="ja-JP" sz="1050" b="0" i="0" u="none" strike="noStrike" kern="0" cap="none" spc="0" normalizeH="0" baseline="0" noProof="0">
              <a:ln>
                <a:noFill/>
              </a:ln>
              <a:solidFill>
                <a:prstClr val="black"/>
              </a:solidFill>
              <a:effectLst/>
              <a:uLnTx/>
              <a:uFillTx/>
              <a:latin typeface="+mn-lt"/>
              <a:ea typeface="+mn-ea"/>
              <a:cs typeface="+mn-cs"/>
            </a:rPr>
            <a:t>万円と、</a:t>
          </a:r>
          <a:r>
            <a:rPr kumimoji="0" lang="ja-JP" altLang="en-US" sz="1050" b="0" i="0" u="none" strike="noStrike" kern="0" cap="none" spc="0" normalizeH="0" baseline="0" noProof="0">
              <a:ln>
                <a:noFill/>
              </a:ln>
              <a:solidFill>
                <a:prstClr val="black"/>
              </a:solidFill>
              <a:effectLst/>
              <a:uLnTx/>
              <a:uFillTx/>
              <a:latin typeface="+mn-lt"/>
              <a:ea typeface="+mn-ea"/>
              <a:cs typeface="+mn-cs"/>
            </a:rPr>
            <a:t>前</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年度の</a:t>
          </a:r>
          <a:r>
            <a:rPr kumimoji="0" lang="en-US" altLang="ja-JP" sz="1050" b="0" i="0" u="none" strike="noStrike" kern="0" cap="none" spc="0" normalizeH="0" baseline="0" noProof="0">
              <a:ln>
                <a:noFill/>
              </a:ln>
              <a:solidFill>
                <a:prstClr val="black"/>
              </a:solidFill>
              <a:effectLst/>
              <a:uLnTx/>
              <a:uFillTx/>
              <a:latin typeface="+mn-lt"/>
              <a:ea typeface="+mn-ea"/>
              <a:cs typeface="+mn-cs"/>
            </a:rPr>
            <a:t>6</a:t>
          </a:r>
          <a:r>
            <a:rPr kumimoji="0" lang="ja-JP" altLang="ja-JP" sz="1050" b="0" i="0" u="none" strike="noStrike" kern="0" cap="none" spc="0" normalizeH="0" baseline="0" noProof="0">
              <a:ln>
                <a:noFill/>
              </a:ln>
              <a:solidFill>
                <a:prstClr val="black"/>
              </a:solidFill>
              <a:effectLst/>
              <a:uLnTx/>
              <a:uFillTx/>
              <a:latin typeface="+mn-lt"/>
              <a:ea typeface="+mn-ea"/>
              <a:cs typeface="+mn-cs"/>
            </a:rPr>
            <a:t>億</a:t>
          </a:r>
          <a:r>
            <a:rPr kumimoji="0" lang="en-US" altLang="ja-JP" sz="1050" b="0" i="0" u="none" strike="noStrike" kern="0" cap="none" spc="0" normalizeH="0" baseline="0" noProof="0">
              <a:ln>
                <a:noFill/>
              </a:ln>
              <a:solidFill>
                <a:prstClr val="black"/>
              </a:solidFill>
              <a:effectLst/>
              <a:uLnTx/>
              <a:uFillTx/>
              <a:latin typeface="+mn-lt"/>
              <a:ea typeface="+mn-ea"/>
              <a:cs typeface="+mn-cs"/>
            </a:rPr>
            <a:t>1,909</a:t>
          </a:r>
          <a:r>
            <a:rPr kumimoji="0" lang="ja-JP" altLang="ja-JP" sz="1050" b="0" i="0" u="none" strike="noStrike" kern="0" cap="none" spc="0" normalizeH="0" baseline="0" noProof="0">
              <a:ln>
                <a:noFill/>
              </a:ln>
              <a:solidFill>
                <a:prstClr val="black"/>
              </a:solidFill>
              <a:effectLst/>
              <a:uLnTx/>
              <a:uFillTx/>
              <a:latin typeface="+mn-lt"/>
              <a:ea typeface="+mn-ea"/>
              <a:cs typeface="+mn-cs"/>
            </a:rPr>
            <a:t>万</a:t>
          </a:r>
          <a:r>
            <a:rPr kumimoji="0" lang="en-US" altLang="ja-JP" sz="1050" b="0" i="0" u="none" strike="noStrike" kern="0" cap="none" spc="0" normalizeH="0" baseline="0" noProof="0">
              <a:ln>
                <a:noFill/>
              </a:ln>
              <a:solidFill>
                <a:prstClr val="black"/>
              </a:solidFill>
              <a:effectLst/>
              <a:uLnTx/>
              <a:uFillTx/>
              <a:latin typeface="+mn-lt"/>
              <a:ea typeface="+mn-ea"/>
              <a:cs typeface="+mn-cs"/>
            </a:rPr>
            <a:t>4</a:t>
          </a:r>
          <a:r>
            <a:rPr kumimoji="0" lang="ja-JP" altLang="ja-JP" sz="1050" b="0" i="0" u="none" strike="noStrike" kern="0" cap="none" spc="0" normalizeH="0" baseline="0" noProof="0">
              <a:ln>
                <a:noFill/>
              </a:ln>
              <a:solidFill>
                <a:prstClr val="black"/>
              </a:solidFill>
              <a:effectLst/>
              <a:uLnTx/>
              <a:uFillTx/>
              <a:latin typeface="+mn-lt"/>
              <a:ea typeface="+mn-ea"/>
              <a:cs typeface="+mn-cs"/>
            </a:rPr>
            <a:t>千円に比べて</a:t>
          </a:r>
          <a:r>
            <a:rPr kumimoji="0" lang="en-US" altLang="ja-JP" sz="1050" b="0" i="0" u="none" strike="noStrike" kern="0" cap="none" spc="0" normalizeH="0" baseline="0" noProof="0">
              <a:ln>
                <a:noFill/>
              </a:ln>
              <a:solidFill>
                <a:prstClr val="black"/>
              </a:solidFill>
              <a:effectLst/>
              <a:uLnTx/>
              <a:uFillTx/>
              <a:latin typeface="+mn-lt"/>
              <a:ea typeface="+mn-ea"/>
              <a:cs typeface="+mn-cs"/>
            </a:rPr>
            <a:t>3</a:t>
          </a:r>
          <a:r>
            <a:rPr kumimoji="0" lang="ja-JP" altLang="en-US" sz="1050" b="0" i="0" u="none" strike="noStrike" kern="0" cap="none" spc="0" normalizeH="0" baseline="0" noProof="0">
              <a:ln>
                <a:noFill/>
              </a:ln>
              <a:solidFill>
                <a:prstClr val="black"/>
              </a:solidFill>
              <a:effectLst/>
              <a:uLnTx/>
              <a:uFillTx/>
              <a:latin typeface="+mn-lt"/>
              <a:ea typeface="+mn-ea"/>
              <a:cs typeface="+mn-cs"/>
            </a:rPr>
            <a:t>億</a:t>
          </a:r>
          <a:r>
            <a:rPr kumimoji="0" lang="en-US" altLang="ja-JP" sz="1050" b="0" i="0" u="none" strike="noStrike" kern="0" cap="none" spc="0" normalizeH="0" baseline="0" noProof="0">
              <a:ln>
                <a:noFill/>
              </a:ln>
              <a:solidFill>
                <a:prstClr val="black"/>
              </a:solidFill>
              <a:effectLst/>
              <a:uLnTx/>
              <a:uFillTx/>
              <a:latin typeface="+mn-lt"/>
              <a:ea typeface="+mn-ea"/>
              <a:cs typeface="+mn-cs"/>
            </a:rPr>
            <a:t>3,809</a:t>
          </a:r>
          <a:r>
            <a:rPr kumimoji="0" lang="ja-JP" altLang="ja-JP" sz="1050" b="0" i="0" u="none" strike="noStrike" kern="0" cap="none" spc="0" normalizeH="0" baseline="0" noProof="0">
              <a:ln>
                <a:noFill/>
              </a:ln>
              <a:solidFill>
                <a:prstClr val="black"/>
              </a:solidFill>
              <a:effectLst/>
              <a:uLnTx/>
              <a:uFillTx/>
              <a:latin typeface="+mn-lt"/>
              <a:ea typeface="+mn-ea"/>
              <a:cs typeface="+mn-cs"/>
            </a:rPr>
            <a:t>万</a:t>
          </a:r>
          <a:r>
            <a:rPr kumimoji="0" lang="en-US" altLang="ja-JP" sz="1050" b="0" i="0" u="none" strike="noStrike" kern="0" cap="none" spc="0" normalizeH="0" baseline="0" noProof="0">
              <a:ln>
                <a:noFill/>
              </a:ln>
              <a:solidFill>
                <a:prstClr val="black"/>
              </a:solidFill>
              <a:effectLst/>
              <a:uLnTx/>
              <a:uFillTx/>
              <a:latin typeface="+mn-lt"/>
              <a:ea typeface="+mn-ea"/>
              <a:cs typeface="+mn-cs"/>
            </a:rPr>
            <a:t>4</a:t>
          </a:r>
          <a:r>
            <a:rPr kumimoji="0" lang="ja-JP" altLang="ja-JP" sz="1050" b="0" i="0" u="none" strike="noStrike" kern="0" cap="none" spc="0" normalizeH="0" baseline="0" noProof="0">
              <a:ln>
                <a:noFill/>
              </a:ln>
              <a:solidFill>
                <a:prstClr val="black"/>
              </a:solidFill>
              <a:effectLst/>
              <a:uLnTx/>
              <a:uFillTx/>
              <a:latin typeface="+mn-lt"/>
              <a:ea typeface="+mn-ea"/>
              <a:cs typeface="+mn-cs"/>
            </a:rPr>
            <a:t>千円</a:t>
          </a:r>
          <a:r>
            <a:rPr kumimoji="0" lang="ja-JP" altLang="en-US" sz="1050" b="0" i="0" u="none" strike="noStrike" kern="0" cap="none" spc="0" normalizeH="0" baseline="0" noProof="0">
              <a:ln>
                <a:noFill/>
              </a:ln>
              <a:solidFill>
                <a:prstClr val="black"/>
              </a:solidFill>
              <a:effectLst/>
              <a:uLnTx/>
              <a:uFillTx/>
              <a:latin typeface="+mn-lt"/>
              <a:ea typeface="+mn-ea"/>
              <a:cs typeface="+mn-cs"/>
            </a:rPr>
            <a:t>減少</a:t>
          </a:r>
          <a:r>
            <a:rPr kumimoji="0" lang="ja-JP" altLang="ja-JP" sz="1050" b="0" i="0" u="none" strike="noStrike" kern="0" cap="none" spc="0" normalizeH="0" baseline="0" noProof="0">
              <a:ln>
                <a:noFill/>
              </a:ln>
              <a:solidFill>
                <a:prstClr val="black"/>
              </a:solidFill>
              <a:effectLst/>
              <a:uLnTx/>
              <a:uFillTx/>
              <a:latin typeface="+mn-lt"/>
              <a:ea typeface="+mn-ea"/>
              <a:cs typeface="+mn-cs"/>
            </a:rPr>
            <a:t>したものの、平成</a:t>
          </a:r>
          <a:r>
            <a:rPr kumimoji="0" lang="en-US" altLang="ja-JP" sz="1050" b="0" i="0" u="none" strike="noStrike" kern="0" cap="none" spc="0" normalizeH="0" baseline="0" noProof="0">
              <a:ln>
                <a:noFill/>
              </a:ln>
              <a:solidFill>
                <a:prstClr val="black"/>
              </a:solidFill>
              <a:effectLst/>
              <a:uLnTx/>
              <a:uFillTx/>
              <a:latin typeface="+mn-lt"/>
              <a:ea typeface="+mn-ea"/>
              <a:cs typeface="+mn-cs"/>
            </a:rPr>
            <a:t>22</a:t>
          </a:r>
          <a:r>
            <a:rPr kumimoji="0" lang="ja-JP" altLang="ja-JP" sz="1050" b="0" i="0" u="none" strike="noStrike" kern="0" cap="none" spc="0" normalizeH="0" baseline="0" noProof="0">
              <a:ln>
                <a:noFill/>
              </a:ln>
              <a:solidFill>
                <a:prstClr val="black"/>
              </a:solidFill>
              <a:effectLst/>
              <a:uLnTx/>
              <a:uFillTx/>
              <a:latin typeface="+mn-lt"/>
              <a:ea typeface="+mn-ea"/>
              <a:cs typeface="+mn-cs"/>
            </a:rPr>
            <a:t>年度以降、財政調整基金の取り崩しを行っていないことから、財政調整基金残高は、平成</a:t>
          </a:r>
          <a:r>
            <a:rPr kumimoji="0" lang="en-US" altLang="ja-JP" sz="1050" b="0" i="0" u="none" strike="noStrike" kern="0" cap="none" spc="0" normalizeH="0" baseline="0" noProof="0">
              <a:ln>
                <a:noFill/>
              </a:ln>
              <a:solidFill>
                <a:prstClr val="black"/>
              </a:solidFill>
              <a:effectLst/>
              <a:uLnTx/>
              <a:uFillTx/>
              <a:latin typeface="+mn-lt"/>
              <a:ea typeface="+mn-ea"/>
              <a:cs typeface="+mn-cs"/>
            </a:rPr>
            <a:t>22</a:t>
          </a:r>
          <a:r>
            <a:rPr kumimoji="0" lang="ja-JP" altLang="ja-JP" sz="1050" b="0" i="0" u="none" strike="noStrike" kern="0" cap="none" spc="0" normalizeH="0" baseline="0" noProof="0">
              <a:ln>
                <a:noFill/>
              </a:ln>
              <a:solidFill>
                <a:prstClr val="black"/>
              </a:solidFill>
              <a:effectLst/>
              <a:uLnTx/>
              <a:uFillTx/>
              <a:latin typeface="+mn-lt"/>
              <a:ea typeface="+mn-ea"/>
              <a:cs typeface="+mn-cs"/>
            </a:rPr>
            <a:t>年度以降は</a:t>
          </a:r>
          <a:r>
            <a:rPr kumimoji="0" lang="en-US" altLang="ja-JP" sz="1050" b="0" i="0" u="none" strike="noStrike" kern="0" cap="none" spc="0" normalizeH="0" baseline="0" noProof="0">
              <a:ln>
                <a:noFill/>
              </a:ln>
              <a:solidFill>
                <a:prstClr val="black"/>
              </a:solidFill>
              <a:effectLst/>
              <a:uLnTx/>
              <a:uFillTx/>
              <a:latin typeface="+mn-lt"/>
              <a:ea typeface="+mn-ea"/>
              <a:cs typeface="+mn-cs"/>
            </a:rPr>
            <a:t>10</a:t>
          </a:r>
          <a:r>
            <a:rPr kumimoji="0" lang="ja-JP" altLang="ja-JP" sz="1050" b="0" i="0" u="none" strike="noStrike" kern="0" cap="none" spc="0" normalizeH="0" baseline="0" noProof="0">
              <a:ln>
                <a:noFill/>
              </a:ln>
              <a:solidFill>
                <a:prstClr val="black"/>
              </a:solidFill>
              <a:effectLst/>
              <a:uLnTx/>
              <a:uFillTx/>
              <a:latin typeface="+mn-lt"/>
              <a:ea typeface="+mn-ea"/>
              <a:cs typeface="+mn-cs"/>
            </a:rPr>
            <a:t>億円を超え</a:t>
          </a:r>
          <a:r>
            <a:rPr kumimoji="0" lang="ja-JP" altLang="en-US" sz="1050" b="0" i="0" u="none" strike="noStrike" kern="0" cap="none" spc="0" normalizeH="0" baseline="0" noProof="0">
              <a:ln>
                <a:noFill/>
              </a:ln>
              <a:solidFill>
                <a:prstClr val="black"/>
              </a:solidFill>
              <a:effectLst/>
              <a:uLnTx/>
              <a:uFillTx/>
              <a:latin typeface="+mn-lt"/>
              <a:ea typeface="+mn-ea"/>
              <a:cs typeface="+mn-cs"/>
            </a:rPr>
            <a:t>、平成</a:t>
          </a:r>
          <a:r>
            <a:rPr kumimoji="0" lang="en-US" altLang="ja-JP" sz="1050" b="0" i="0" u="none" strike="noStrike" kern="0" cap="none" spc="0" normalizeH="0" baseline="0" noProof="0">
              <a:ln>
                <a:noFill/>
              </a:ln>
              <a:solidFill>
                <a:prstClr val="black"/>
              </a:solidFill>
              <a:effectLst/>
              <a:uLnTx/>
              <a:uFillTx/>
              <a:latin typeface="+mn-lt"/>
              <a:ea typeface="+mn-ea"/>
              <a:cs typeface="+mn-cs"/>
            </a:rPr>
            <a:t>29</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年度では</a:t>
          </a:r>
          <a:r>
            <a:rPr kumimoji="0" lang="en-US" altLang="ja-JP" sz="1050" b="0" i="0" u="none" strike="noStrike" kern="0" cap="none" spc="0" normalizeH="0" baseline="0" noProof="0">
              <a:ln>
                <a:noFill/>
              </a:ln>
              <a:solidFill>
                <a:prstClr val="black"/>
              </a:solidFill>
              <a:effectLst/>
              <a:uLnTx/>
              <a:uFillTx/>
              <a:latin typeface="+mn-lt"/>
              <a:ea typeface="+mn-ea"/>
              <a:cs typeface="+mn-cs"/>
            </a:rPr>
            <a:t>46</a:t>
          </a:r>
          <a:r>
            <a:rPr kumimoji="0" lang="ja-JP" altLang="ja-JP" sz="1050" b="0" i="0" u="none" strike="noStrike" kern="0" cap="none" spc="0" normalizeH="0" baseline="0" noProof="0">
              <a:ln>
                <a:noFill/>
              </a:ln>
              <a:solidFill>
                <a:prstClr val="black"/>
              </a:solidFill>
              <a:effectLst/>
              <a:uLnTx/>
              <a:uFillTx/>
              <a:latin typeface="+mn-lt"/>
              <a:ea typeface="+mn-ea"/>
              <a:cs typeface="+mn-cs"/>
            </a:rPr>
            <a:t>億</a:t>
          </a:r>
          <a:r>
            <a:rPr kumimoji="0" lang="en-US" altLang="ja-JP" sz="1050" b="0" i="0" u="none" strike="noStrike" kern="0" cap="none" spc="0" normalizeH="0" baseline="0" noProof="0">
              <a:ln>
                <a:noFill/>
              </a:ln>
              <a:solidFill>
                <a:prstClr val="black"/>
              </a:solidFill>
              <a:effectLst/>
              <a:uLnTx/>
              <a:uFillTx/>
              <a:latin typeface="+mn-lt"/>
              <a:ea typeface="+mn-ea"/>
              <a:cs typeface="+mn-cs"/>
            </a:rPr>
            <a:t>2,973</a:t>
          </a:r>
          <a:r>
            <a:rPr kumimoji="0" lang="ja-JP" altLang="ja-JP" sz="1050" b="0" i="0" u="none" strike="noStrike" kern="0" cap="none" spc="0" normalizeH="0" baseline="0" noProof="0">
              <a:ln>
                <a:noFill/>
              </a:ln>
              <a:solidFill>
                <a:prstClr val="black"/>
              </a:solidFill>
              <a:effectLst/>
              <a:uLnTx/>
              <a:uFillTx/>
              <a:latin typeface="+mn-lt"/>
              <a:ea typeface="+mn-ea"/>
              <a:cs typeface="+mn-cs"/>
            </a:rPr>
            <a:t>万</a:t>
          </a:r>
          <a:r>
            <a:rPr kumimoji="0" lang="en-US" altLang="ja-JP" sz="1050" b="0" i="0" u="none" strike="noStrike" kern="0" cap="none" spc="0" normalizeH="0" baseline="0" noProof="0">
              <a:ln>
                <a:noFill/>
              </a:ln>
              <a:solidFill>
                <a:prstClr val="black"/>
              </a:solidFill>
              <a:effectLst/>
              <a:uLnTx/>
              <a:uFillTx/>
              <a:latin typeface="+mn-lt"/>
              <a:ea typeface="+mn-ea"/>
              <a:cs typeface="+mn-cs"/>
            </a:rPr>
            <a:t>2</a:t>
          </a:r>
          <a:r>
            <a:rPr kumimoji="0" lang="ja-JP" altLang="ja-JP" sz="1050" b="0" i="0" u="none" strike="noStrike" kern="0" cap="none" spc="0" normalizeH="0" baseline="0" noProof="0">
              <a:ln>
                <a:noFill/>
              </a:ln>
              <a:solidFill>
                <a:prstClr val="black"/>
              </a:solidFill>
              <a:effectLst/>
              <a:uLnTx/>
              <a:uFillTx/>
              <a:latin typeface="+mn-lt"/>
              <a:ea typeface="+mn-ea"/>
              <a:cs typeface="+mn-cs"/>
            </a:rPr>
            <a:t>千円と</a:t>
          </a:r>
          <a:r>
            <a:rPr kumimoji="0" lang="ja-JP" altLang="en-US" sz="1050" b="0" i="0" u="none" strike="noStrike" kern="0" cap="none" spc="0" normalizeH="0" baseline="0" noProof="0">
              <a:ln>
                <a:noFill/>
              </a:ln>
              <a:solidFill>
                <a:prstClr val="black"/>
              </a:solidFill>
              <a:effectLst/>
              <a:uLnTx/>
              <a:uFillTx/>
              <a:latin typeface="+mn-lt"/>
              <a:ea typeface="+mn-ea"/>
              <a:cs typeface="+mn-cs"/>
            </a:rPr>
            <a:t>増加した</a:t>
          </a:r>
          <a:r>
            <a:rPr kumimoji="0" lang="ja-JP" altLang="ja-JP" sz="1050" b="0" i="0" u="none" strike="noStrike" kern="0" cap="none" spc="0" normalizeH="0" baseline="0" noProof="0">
              <a:ln>
                <a:noFill/>
              </a:ln>
              <a:solidFill>
                <a:prstClr val="black"/>
              </a:solidFill>
              <a:effectLst/>
              <a:uLnTx/>
              <a:uFillTx/>
              <a:latin typeface="+mn-lt"/>
              <a:ea typeface="+mn-ea"/>
              <a:cs typeface="+mn-cs"/>
            </a:rPr>
            <a:t>。</a:t>
          </a:r>
          <a:r>
            <a:rPr kumimoji="0" lang="en-US" altLang="ja-JP" sz="1050" b="0" i="0" u="none" strike="noStrike" kern="0" cap="none" spc="0" normalizeH="0" baseline="0" noProof="0">
              <a:ln>
                <a:noFill/>
              </a:ln>
              <a:solidFill>
                <a:prstClr val="black"/>
              </a:solidFill>
              <a:effectLst/>
              <a:uLnTx/>
              <a:uFillTx/>
              <a:latin typeface="+mn-lt"/>
              <a:ea typeface="+mn-ea"/>
              <a:cs typeface="+mn-cs"/>
            </a:rPr>
            <a:t>(1.09</a:t>
          </a:r>
          <a:r>
            <a:rPr kumimoji="0" lang="ja-JP" altLang="en-US" sz="1050" b="0" i="0" u="none" strike="noStrike" kern="0" cap="none" spc="0" normalizeH="0" baseline="0" noProof="0">
              <a:ln>
                <a:noFill/>
              </a:ln>
              <a:solidFill>
                <a:prstClr val="black"/>
              </a:solidFill>
              <a:effectLst/>
              <a:uLnTx/>
              <a:uFillTx/>
              <a:latin typeface="+mn-lt"/>
              <a:ea typeface="+mn-ea"/>
              <a:cs typeface="+mn-cs"/>
            </a:rPr>
            <a:t>ポイント増加</a:t>
          </a:r>
          <a:r>
            <a:rPr kumimoji="0" lang="en-US" altLang="ja-JP" sz="1050" b="0" i="0" u="none" strike="noStrike" kern="0" cap="none" spc="0" normalizeH="0" baseline="0" noProof="0">
              <a:ln>
                <a:noFill/>
              </a:ln>
              <a:solidFill>
                <a:prstClr val="black"/>
              </a:solidFill>
              <a:effectLst/>
              <a:uLnTx/>
              <a:uFillTx/>
              <a:latin typeface="+mn-lt"/>
              <a:ea typeface="+mn-ea"/>
              <a:cs typeface="+mn-cs"/>
            </a:rPr>
            <a:t>)</a:t>
          </a:r>
          <a:endParaRPr kumimoji="0" lang="ja-JP" altLang="ja-JP" sz="105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実質収支は、</a:t>
          </a:r>
          <a:r>
            <a:rPr kumimoji="0" lang="en-US" altLang="ja-JP" sz="1050" b="0" i="0" u="none" strike="noStrike" kern="0" cap="none" spc="0" normalizeH="0" baseline="0" noProof="0">
              <a:ln>
                <a:noFill/>
              </a:ln>
              <a:solidFill>
                <a:prstClr val="black"/>
              </a:solidFill>
              <a:effectLst/>
              <a:uLnTx/>
              <a:uFillTx/>
              <a:latin typeface="+mn-lt"/>
              <a:ea typeface="+mn-ea"/>
              <a:cs typeface="+mn-cs"/>
            </a:rPr>
            <a:t>6</a:t>
          </a:r>
          <a:r>
            <a:rPr kumimoji="0" lang="ja-JP" altLang="ja-JP" sz="1050" b="0" i="0" u="none" strike="noStrike" kern="0" cap="none" spc="0" normalizeH="0" baseline="0" noProof="0">
              <a:ln>
                <a:noFill/>
              </a:ln>
              <a:solidFill>
                <a:prstClr val="black"/>
              </a:solidFill>
              <a:effectLst/>
              <a:uLnTx/>
              <a:uFillTx/>
              <a:latin typeface="+mn-lt"/>
              <a:ea typeface="+mn-ea"/>
              <a:cs typeface="+mn-cs"/>
            </a:rPr>
            <a:t>億</a:t>
          </a:r>
          <a:r>
            <a:rPr kumimoji="0" lang="en-US" altLang="ja-JP" sz="1050" b="0" i="0" u="none" strike="noStrike" kern="0" cap="none" spc="0" normalizeH="0" baseline="0" noProof="0">
              <a:ln>
                <a:noFill/>
              </a:ln>
              <a:solidFill>
                <a:prstClr val="black"/>
              </a:solidFill>
              <a:effectLst/>
              <a:uLnTx/>
              <a:uFillTx/>
              <a:latin typeface="+mn-lt"/>
              <a:ea typeface="+mn-ea"/>
              <a:cs typeface="+mn-cs"/>
            </a:rPr>
            <a:t>8,682</a:t>
          </a:r>
          <a:r>
            <a:rPr kumimoji="0" lang="ja-JP" altLang="ja-JP" sz="1050" b="0" i="0" u="none" strike="noStrike" kern="0" cap="none" spc="0" normalizeH="0" baseline="0" noProof="0">
              <a:ln>
                <a:noFill/>
              </a:ln>
              <a:solidFill>
                <a:prstClr val="black"/>
              </a:solidFill>
              <a:effectLst/>
              <a:uLnTx/>
              <a:uFillTx/>
              <a:latin typeface="+mn-lt"/>
              <a:ea typeface="+mn-ea"/>
              <a:cs typeface="+mn-cs"/>
            </a:rPr>
            <a:t>万</a:t>
          </a:r>
          <a:r>
            <a:rPr kumimoji="0" lang="en-US" altLang="ja-JP" sz="1050" b="0" i="0" u="none" strike="noStrike" kern="0" cap="none" spc="0" normalizeH="0" baseline="0" noProof="0">
              <a:ln>
                <a:noFill/>
              </a:ln>
              <a:solidFill>
                <a:prstClr val="black"/>
              </a:solidFill>
              <a:effectLst/>
              <a:uLnTx/>
              <a:uFillTx/>
              <a:latin typeface="+mn-lt"/>
              <a:ea typeface="+mn-ea"/>
              <a:cs typeface="+mn-cs"/>
            </a:rPr>
            <a:t>8</a:t>
          </a:r>
          <a:r>
            <a:rPr kumimoji="0" lang="ja-JP" altLang="ja-JP" sz="1050" b="0" i="0" u="none" strike="noStrike" kern="0" cap="none" spc="0" normalizeH="0" baseline="0" noProof="0">
              <a:ln>
                <a:noFill/>
              </a:ln>
              <a:solidFill>
                <a:prstClr val="black"/>
              </a:solidFill>
              <a:effectLst/>
              <a:uLnTx/>
              <a:uFillTx/>
              <a:latin typeface="+mn-lt"/>
              <a:ea typeface="+mn-ea"/>
              <a:cs typeface="+mn-cs"/>
            </a:rPr>
            <a:t>千円となり、</a:t>
          </a:r>
          <a:r>
            <a:rPr kumimoji="0" lang="ja-JP" altLang="en-US" sz="1050" b="0" i="0" u="none" strike="noStrike" kern="0" cap="none" spc="0" normalizeH="0" baseline="0" noProof="0">
              <a:ln>
                <a:noFill/>
              </a:ln>
              <a:solidFill>
                <a:prstClr val="black"/>
              </a:solidFill>
              <a:effectLst/>
              <a:uLnTx/>
              <a:uFillTx/>
              <a:latin typeface="+mn-lt"/>
              <a:ea typeface="+mn-ea"/>
              <a:cs typeface="+mn-cs"/>
            </a:rPr>
            <a:t>前</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年度と比べ</a:t>
          </a:r>
          <a:r>
            <a:rPr kumimoji="0" lang="en-US" altLang="ja-JP" sz="1050" b="0" i="0" u="none" strike="noStrike" kern="0" cap="none" spc="0" normalizeH="0" baseline="0" noProof="0">
              <a:ln>
                <a:noFill/>
              </a:ln>
              <a:solidFill>
                <a:prstClr val="black"/>
              </a:solidFill>
              <a:effectLst/>
              <a:uLnTx/>
              <a:uFillTx/>
              <a:latin typeface="+mn-lt"/>
              <a:ea typeface="+mn-ea"/>
              <a:cs typeface="+mn-cs"/>
            </a:rPr>
            <a:t>1</a:t>
          </a:r>
          <a:r>
            <a:rPr kumimoji="0" lang="ja-JP" altLang="ja-JP" sz="1050" b="0" i="0" u="none" strike="noStrike" kern="0" cap="none" spc="0" normalizeH="0" baseline="0" noProof="0">
              <a:ln>
                <a:noFill/>
              </a:ln>
              <a:solidFill>
                <a:prstClr val="black"/>
              </a:solidFill>
              <a:effectLst/>
              <a:uLnTx/>
              <a:uFillTx/>
              <a:latin typeface="+mn-lt"/>
              <a:ea typeface="+mn-ea"/>
              <a:cs typeface="+mn-cs"/>
            </a:rPr>
            <a:t>億</a:t>
          </a:r>
          <a:r>
            <a:rPr kumimoji="0" lang="en-US" altLang="ja-JP" sz="1050" b="0" i="0" u="none" strike="noStrike" kern="0" cap="none" spc="0" normalizeH="0" baseline="0" noProof="0">
              <a:ln>
                <a:noFill/>
              </a:ln>
              <a:solidFill>
                <a:prstClr val="black"/>
              </a:solidFill>
              <a:effectLst/>
              <a:uLnTx/>
              <a:uFillTx/>
              <a:latin typeface="+mn-lt"/>
              <a:ea typeface="+mn-ea"/>
              <a:cs typeface="+mn-cs"/>
            </a:rPr>
            <a:t>2,571</a:t>
          </a:r>
          <a:r>
            <a:rPr kumimoji="0" lang="ja-JP" altLang="ja-JP" sz="1050" b="0" i="0" u="none" strike="noStrike" kern="0" cap="none" spc="0" normalizeH="0" baseline="0" noProof="0">
              <a:ln>
                <a:noFill/>
              </a:ln>
              <a:solidFill>
                <a:prstClr val="black"/>
              </a:solidFill>
              <a:effectLst/>
              <a:uLnTx/>
              <a:uFillTx/>
              <a:latin typeface="+mn-lt"/>
              <a:ea typeface="+mn-ea"/>
              <a:cs typeface="+mn-cs"/>
            </a:rPr>
            <a:t>万</a:t>
          </a:r>
          <a:r>
            <a:rPr kumimoji="0" lang="en-US" altLang="ja-JP" sz="1050" b="0" i="0" u="none" strike="noStrike" kern="0" cap="none" spc="0" normalizeH="0" baseline="0" noProof="0">
              <a:ln>
                <a:noFill/>
              </a:ln>
              <a:solidFill>
                <a:prstClr val="black"/>
              </a:solidFill>
              <a:effectLst/>
              <a:uLnTx/>
              <a:uFillTx/>
              <a:latin typeface="+mn-lt"/>
              <a:ea typeface="+mn-ea"/>
              <a:cs typeface="+mn-cs"/>
            </a:rPr>
            <a:t>1</a:t>
          </a:r>
          <a:r>
            <a:rPr kumimoji="0" lang="ja-JP" altLang="ja-JP" sz="1050" b="0" i="0" u="none" strike="noStrike" kern="0" cap="none" spc="0" normalizeH="0" baseline="0" noProof="0">
              <a:ln>
                <a:noFill/>
              </a:ln>
              <a:solidFill>
                <a:prstClr val="black"/>
              </a:solidFill>
              <a:effectLst/>
              <a:uLnTx/>
              <a:uFillTx/>
              <a:latin typeface="+mn-lt"/>
              <a:ea typeface="+mn-ea"/>
              <a:cs typeface="+mn-cs"/>
            </a:rPr>
            <a:t>千円</a:t>
          </a:r>
          <a:r>
            <a:rPr kumimoji="0" lang="ja-JP" altLang="en-US" sz="1050" b="0" i="0" u="none" strike="noStrike" kern="0" cap="none" spc="0" normalizeH="0" baseline="0" noProof="0">
              <a:ln>
                <a:noFill/>
              </a:ln>
              <a:solidFill>
                <a:prstClr val="black"/>
              </a:solidFill>
              <a:effectLst/>
              <a:uLnTx/>
              <a:uFillTx/>
              <a:latin typeface="+mn-lt"/>
              <a:ea typeface="+mn-ea"/>
              <a:cs typeface="+mn-cs"/>
            </a:rPr>
            <a:t>増加</a:t>
          </a:r>
          <a:r>
            <a:rPr kumimoji="0" lang="ja-JP" altLang="ja-JP" sz="1050" b="0" i="0" u="none" strike="noStrike" kern="0" cap="none" spc="0" normalizeH="0" baseline="0" noProof="0">
              <a:ln>
                <a:noFill/>
              </a:ln>
              <a:solidFill>
                <a:prstClr val="black"/>
              </a:solidFill>
              <a:effectLst/>
              <a:uLnTx/>
              <a:uFillTx/>
              <a:latin typeface="+mn-lt"/>
              <a:ea typeface="+mn-ea"/>
              <a:cs typeface="+mn-cs"/>
            </a:rPr>
            <a:t>した。これは、歳入が</a:t>
          </a:r>
          <a:r>
            <a:rPr kumimoji="0" lang="en-US" altLang="ja-JP" sz="1050" b="0" i="0" u="none" strike="noStrike" kern="0" cap="none" spc="0" normalizeH="0" baseline="0" noProof="0">
              <a:ln>
                <a:noFill/>
              </a:ln>
              <a:solidFill>
                <a:prstClr val="black"/>
              </a:solidFill>
              <a:effectLst/>
              <a:uLnTx/>
              <a:uFillTx/>
              <a:latin typeface="+mn-lt"/>
              <a:ea typeface="+mn-ea"/>
              <a:cs typeface="+mn-cs"/>
            </a:rPr>
            <a:t>408</a:t>
          </a:r>
          <a:r>
            <a:rPr kumimoji="0" lang="ja-JP" altLang="en-US" sz="1050" b="0" i="0" u="none" strike="noStrike" kern="0" cap="none" spc="0" normalizeH="0" baseline="0" noProof="0">
              <a:ln>
                <a:noFill/>
              </a:ln>
              <a:solidFill>
                <a:prstClr val="black"/>
              </a:solidFill>
              <a:effectLst/>
              <a:uLnTx/>
              <a:uFillTx/>
              <a:latin typeface="+mn-lt"/>
              <a:ea typeface="+mn-ea"/>
              <a:cs typeface="+mn-cs"/>
            </a:rPr>
            <a:t>億</a:t>
          </a:r>
          <a:r>
            <a:rPr kumimoji="0" lang="en-US" altLang="ja-JP" sz="1050" b="0" i="0" u="none" strike="noStrike" kern="0" cap="none" spc="0" normalizeH="0" baseline="0" noProof="0">
              <a:ln>
                <a:noFill/>
              </a:ln>
              <a:solidFill>
                <a:prstClr val="black"/>
              </a:solidFill>
              <a:effectLst/>
              <a:uLnTx/>
              <a:uFillTx/>
              <a:latin typeface="+mn-lt"/>
              <a:ea typeface="+mn-ea"/>
              <a:cs typeface="+mn-cs"/>
            </a:rPr>
            <a:t>8,197</a:t>
          </a:r>
          <a:r>
            <a:rPr kumimoji="0" lang="ja-JP" altLang="en-US" sz="1050" b="0" i="0" u="none" strike="noStrike" kern="0" cap="none" spc="0" normalizeH="0" baseline="0" noProof="0">
              <a:ln>
                <a:noFill/>
              </a:ln>
              <a:solidFill>
                <a:prstClr val="black"/>
              </a:solidFill>
              <a:effectLst/>
              <a:uLnTx/>
              <a:uFillTx/>
              <a:latin typeface="+mn-lt"/>
              <a:ea typeface="+mn-ea"/>
              <a:cs typeface="+mn-cs"/>
            </a:rPr>
            <a:t>万</a:t>
          </a:r>
          <a:r>
            <a:rPr kumimoji="0" lang="en-US" altLang="ja-JP" sz="1050" b="0" i="0" u="none" strike="noStrike" kern="0" cap="none" spc="0" normalizeH="0" baseline="0" noProof="0">
              <a:ln>
                <a:noFill/>
              </a:ln>
              <a:solidFill>
                <a:prstClr val="black"/>
              </a:solidFill>
              <a:effectLst/>
              <a:uLnTx/>
              <a:uFillTx/>
              <a:latin typeface="+mn-lt"/>
              <a:ea typeface="+mn-ea"/>
              <a:cs typeface="+mn-cs"/>
            </a:rPr>
            <a:t>6</a:t>
          </a:r>
          <a:r>
            <a:rPr kumimoji="0" lang="ja-JP" altLang="en-US" sz="1050" b="0" i="0" u="none" strike="noStrike" kern="0" cap="none" spc="0" normalizeH="0" baseline="0" noProof="0">
              <a:ln>
                <a:noFill/>
              </a:ln>
              <a:solidFill>
                <a:prstClr val="black"/>
              </a:solidFill>
              <a:effectLst/>
              <a:uLnTx/>
              <a:uFillTx/>
              <a:latin typeface="+mn-lt"/>
              <a:ea typeface="+mn-ea"/>
              <a:cs typeface="+mn-cs"/>
            </a:rPr>
            <a:t>千円、歳出が</a:t>
          </a:r>
          <a:r>
            <a:rPr kumimoji="0" lang="en-US" altLang="ja-JP" sz="1050" b="0" i="0" u="none" strike="noStrike" kern="0" cap="none" spc="0" normalizeH="0" baseline="0" noProof="0">
              <a:ln>
                <a:noFill/>
              </a:ln>
              <a:solidFill>
                <a:prstClr val="black"/>
              </a:solidFill>
              <a:effectLst/>
              <a:uLnTx/>
              <a:uFillTx/>
              <a:latin typeface="+mn-lt"/>
              <a:ea typeface="+mn-ea"/>
              <a:cs typeface="+mn-cs"/>
            </a:rPr>
            <a:t>400</a:t>
          </a:r>
          <a:r>
            <a:rPr kumimoji="0" lang="ja-JP" altLang="en-US" sz="1050" b="0" i="0" u="none" strike="noStrike" kern="0" cap="none" spc="0" normalizeH="0" baseline="0" noProof="0">
              <a:ln>
                <a:noFill/>
              </a:ln>
              <a:solidFill>
                <a:prstClr val="black"/>
              </a:solidFill>
              <a:effectLst/>
              <a:uLnTx/>
              <a:uFillTx/>
              <a:latin typeface="+mn-lt"/>
              <a:ea typeface="+mn-ea"/>
              <a:cs typeface="+mn-cs"/>
            </a:rPr>
            <a:t>億</a:t>
          </a:r>
          <a:r>
            <a:rPr kumimoji="0" lang="en-US" altLang="ja-JP" sz="1050" b="0" i="0" u="none" strike="noStrike" kern="0" cap="none" spc="0" normalizeH="0" baseline="0" noProof="0">
              <a:ln>
                <a:noFill/>
              </a:ln>
              <a:solidFill>
                <a:prstClr val="black"/>
              </a:solidFill>
              <a:effectLst/>
              <a:uLnTx/>
              <a:uFillTx/>
              <a:latin typeface="+mn-lt"/>
              <a:ea typeface="+mn-ea"/>
              <a:cs typeface="+mn-cs"/>
            </a:rPr>
            <a:t>6,581</a:t>
          </a:r>
          <a:r>
            <a:rPr kumimoji="0" lang="ja-JP" altLang="en-US" sz="1050" b="0" i="0" u="none" strike="noStrike" kern="0" cap="none" spc="0" normalizeH="0" baseline="0" noProof="0">
              <a:ln>
                <a:noFill/>
              </a:ln>
              <a:solidFill>
                <a:prstClr val="black"/>
              </a:solidFill>
              <a:effectLst/>
              <a:uLnTx/>
              <a:uFillTx/>
              <a:latin typeface="+mn-lt"/>
              <a:ea typeface="+mn-ea"/>
              <a:cs typeface="+mn-cs"/>
            </a:rPr>
            <a:t>万</a:t>
          </a:r>
          <a:r>
            <a:rPr kumimoji="0" lang="en-US" altLang="ja-JP" sz="1050" b="0" i="0" u="none" strike="noStrike" kern="0" cap="none" spc="0" normalizeH="0" baseline="0" noProof="0">
              <a:ln>
                <a:noFill/>
              </a:ln>
              <a:solidFill>
                <a:prstClr val="black"/>
              </a:solidFill>
              <a:effectLst/>
              <a:uLnTx/>
              <a:uFillTx/>
              <a:latin typeface="+mn-lt"/>
              <a:ea typeface="+mn-ea"/>
              <a:cs typeface="+mn-cs"/>
            </a:rPr>
            <a:t>6</a:t>
          </a:r>
          <a:r>
            <a:rPr kumimoji="0" lang="ja-JP" altLang="en-US" sz="1050" b="0" i="0" u="none" strike="noStrike" kern="0" cap="none" spc="0" normalizeH="0" baseline="0" noProof="0">
              <a:ln>
                <a:noFill/>
              </a:ln>
              <a:solidFill>
                <a:prstClr val="black"/>
              </a:solidFill>
              <a:effectLst/>
              <a:uLnTx/>
              <a:uFillTx/>
              <a:latin typeface="+mn-lt"/>
              <a:ea typeface="+mn-ea"/>
              <a:cs typeface="+mn-cs"/>
            </a:rPr>
            <a:t>千円となり、形式収支が前</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年度に比べ</a:t>
          </a:r>
          <a:r>
            <a:rPr kumimoji="0" lang="en-US" altLang="ja-JP" sz="1050" b="0" i="0" u="none" strike="noStrike" kern="0" cap="none" spc="0" normalizeH="0" baseline="0" noProof="0">
              <a:ln>
                <a:noFill/>
              </a:ln>
              <a:solidFill>
                <a:prstClr val="black"/>
              </a:solidFill>
              <a:effectLst/>
              <a:uLnTx/>
              <a:uFillTx/>
              <a:latin typeface="+mn-lt"/>
              <a:ea typeface="+mn-ea"/>
              <a:cs typeface="+mn-cs"/>
            </a:rPr>
            <a:t>3,150</a:t>
          </a:r>
          <a:r>
            <a:rPr kumimoji="0" lang="ja-JP" altLang="ja-JP" sz="1050" b="0" i="0" u="none" strike="noStrike" kern="0" cap="none" spc="0" normalizeH="0" baseline="0" noProof="0">
              <a:ln>
                <a:noFill/>
              </a:ln>
              <a:solidFill>
                <a:prstClr val="black"/>
              </a:solidFill>
              <a:effectLst/>
              <a:uLnTx/>
              <a:uFillTx/>
              <a:latin typeface="+mn-lt"/>
              <a:ea typeface="+mn-ea"/>
              <a:cs typeface="+mn-cs"/>
            </a:rPr>
            <a:t>万</a:t>
          </a:r>
          <a:r>
            <a:rPr kumimoji="0" lang="en-US" altLang="ja-JP" sz="1050" b="0" i="0" u="none" strike="noStrike" kern="0" cap="none" spc="0" normalizeH="0" baseline="0" noProof="0">
              <a:ln>
                <a:noFill/>
              </a:ln>
              <a:solidFill>
                <a:prstClr val="black"/>
              </a:solidFill>
              <a:effectLst/>
              <a:uLnTx/>
              <a:uFillTx/>
              <a:latin typeface="+mn-lt"/>
              <a:ea typeface="+mn-ea"/>
              <a:cs typeface="+mn-cs"/>
            </a:rPr>
            <a:t>9</a:t>
          </a:r>
          <a:r>
            <a:rPr kumimoji="0" lang="ja-JP" altLang="ja-JP" sz="1050" b="0" i="0" u="none" strike="noStrike" kern="0" cap="none" spc="0" normalizeH="0" baseline="0" noProof="0">
              <a:ln>
                <a:noFill/>
              </a:ln>
              <a:solidFill>
                <a:prstClr val="black"/>
              </a:solidFill>
              <a:effectLst/>
              <a:uLnTx/>
              <a:uFillTx/>
              <a:latin typeface="+mn-lt"/>
              <a:ea typeface="+mn-ea"/>
              <a:cs typeface="+mn-cs"/>
            </a:rPr>
            <a:t>千円増加した</a:t>
          </a:r>
          <a:r>
            <a:rPr kumimoji="0" lang="ja-JP" altLang="en-US" sz="1050" b="0" i="0" u="none" strike="noStrike" kern="0" cap="none" spc="0" normalizeH="0" baseline="0" noProof="0">
              <a:ln>
                <a:noFill/>
              </a:ln>
              <a:solidFill>
                <a:prstClr val="black"/>
              </a:solidFill>
              <a:effectLst/>
              <a:uLnTx/>
              <a:uFillTx/>
              <a:latin typeface="+mn-lt"/>
              <a:ea typeface="+mn-ea"/>
              <a:cs typeface="+mn-cs"/>
            </a:rPr>
            <a:t>ことに加え、事業繰越等繰越額が前年度に比べ</a:t>
          </a:r>
          <a:r>
            <a:rPr kumimoji="0" lang="en-US" altLang="ja-JP" sz="1050" b="0" i="0" u="none" strike="noStrike" kern="0" cap="none" spc="0" normalizeH="0" baseline="0" noProof="0">
              <a:ln>
                <a:noFill/>
              </a:ln>
              <a:solidFill>
                <a:prstClr val="black"/>
              </a:solidFill>
              <a:effectLst/>
              <a:uLnTx/>
              <a:uFillTx/>
              <a:latin typeface="+mn-lt"/>
              <a:ea typeface="+mn-ea"/>
              <a:cs typeface="+mn-cs"/>
            </a:rPr>
            <a:t>7,981</a:t>
          </a:r>
          <a:r>
            <a:rPr kumimoji="0" lang="ja-JP" altLang="en-US" sz="1050" b="0" i="0" u="none" strike="noStrike" kern="0" cap="none" spc="0" normalizeH="0" baseline="0" noProof="0">
              <a:ln>
                <a:noFill/>
              </a:ln>
              <a:solidFill>
                <a:prstClr val="black"/>
              </a:solidFill>
              <a:effectLst/>
              <a:uLnTx/>
              <a:uFillTx/>
              <a:latin typeface="+mn-lt"/>
              <a:ea typeface="+mn-ea"/>
              <a:cs typeface="+mn-cs"/>
            </a:rPr>
            <a:t>万</a:t>
          </a:r>
          <a:r>
            <a:rPr kumimoji="0" lang="en-US" altLang="ja-JP" sz="1050" b="0" i="0" u="none" strike="noStrike" kern="0" cap="none" spc="0" normalizeH="0" baseline="0" noProof="0">
              <a:ln>
                <a:noFill/>
              </a:ln>
              <a:solidFill>
                <a:prstClr val="black"/>
              </a:solidFill>
              <a:effectLst/>
              <a:uLnTx/>
              <a:uFillTx/>
              <a:latin typeface="+mn-lt"/>
              <a:ea typeface="+mn-ea"/>
              <a:cs typeface="+mn-cs"/>
            </a:rPr>
            <a:t>3</a:t>
          </a:r>
          <a:r>
            <a:rPr kumimoji="0" lang="ja-JP" altLang="en-US" sz="1050" b="0" i="0" u="none" strike="noStrike" kern="0" cap="none" spc="0" normalizeH="0" baseline="0" noProof="0">
              <a:ln>
                <a:noFill/>
              </a:ln>
              <a:solidFill>
                <a:prstClr val="black"/>
              </a:solidFill>
              <a:effectLst/>
              <a:uLnTx/>
              <a:uFillTx/>
              <a:latin typeface="+mn-lt"/>
              <a:ea typeface="+mn-ea"/>
              <a:cs typeface="+mn-cs"/>
            </a:rPr>
            <a:t>千円減少したことから、</a:t>
          </a:r>
          <a:r>
            <a:rPr kumimoji="0" lang="ja-JP" altLang="ja-JP" sz="1050" b="0" i="0" u="none" strike="noStrike" kern="0" cap="none" spc="0" normalizeH="0" baseline="0" noProof="0">
              <a:ln>
                <a:noFill/>
              </a:ln>
              <a:solidFill>
                <a:prstClr val="black"/>
              </a:solidFill>
              <a:effectLst/>
              <a:uLnTx/>
              <a:uFillTx/>
              <a:latin typeface="+mn-lt"/>
              <a:ea typeface="+mn-ea"/>
              <a:cs typeface="+mn-cs"/>
            </a:rPr>
            <a:t>前年度に比べ</a:t>
          </a:r>
          <a:r>
            <a:rPr kumimoji="0" lang="en-US" altLang="ja-JP" sz="1050" b="0" i="0" u="none" strike="noStrike" kern="0" cap="none" spc="0" normalizeH="0" baseline="0" noProof="0">
              <a:ln>
                <a:noFill/>
              </a:ln>
              <a:solidFill>
                <a:prstClr val="black"/>
              </a:solidFill>
              <a:effectLst/>
              <a:uLnTx/>
              <a:uFillTx/>
              <a:latin typeface="+mn-lt"/>
              <a:ea typeface="+mn-ea"/>
              <a:cs typeface="+mn-cs"/>
            </a:rPr>
            <a:t>1</a:t>
          </a:r>
          <a:r>
            <a:rPr kumimoji="0" lang="ja-JP" altLang="en-US" sz="1050" b="0" i="0" u="none" strike="noStrike" kern="0" cap="none" spc="0" normalizeH="0" baseline="0" noProof="0">
              <a:ln>
                <a:noFill/>
              </a:ln>
              <a:solidFill>
                <a:prstClr val="black"/>
              </a:solidFill>
              <a:effectLst/>
              <a:uLnTx/>
              <a:uFillTx/>
              <a:latin typeface="+mn-lt"/>
              <a:ea typeface="+mn-ea"/>
              <a:cs typeface="+mn-cs"/>
            </a:rPr>
            <a:t>億</a:t>
          </a:r>
          <a:r>
            <a:rPr kumimoji="0" lang="en-US" altLang="ja-JP" sz="1050" b="0" i="0" u="none" strike="noStrike" kern="0" cap="none" spc="0" normalizeH="0" baseline="0" noProof="0">
              <a:ln>
                <a:noFill/>
              </a:ln>
              <a:solidFill>
                <a:prstClr val="black"/>
              </a:solidFill>
              <a:effectLst/>
              <a:uLnTx/>
              <a:uFillTx/>
              <a:latin typeface="+mn-lt"/>
              <a:ea typeface="+mn-ea"/>
              <a:cs typeface="+mn-cs"/>
            </a:rPr>
            <a:t>1,132</a:t>
          </a:r>
          <a:r>
            <a:rPr kumimoji="0" lang="ja-JP" altLang="en-US" sz="1050" b="0" i="0" u="none" strike="noStrike" kern="0" cap="none" spc="0" normalizeH="0" baseline="0" noProof="0">
              <a:ln>
                <a:noFill/>
              </a:ln>
              <a:solidFill>
                <a:prstClr val="black"/>
              </a:solidFill>
              <a:effectLst/>
              <a:uLnTx/>
              <a:uFillTx/>
              <a:latin typeface="+mn-lt"/>
              <a:ea typeface="+mn-ea"/>
              <a:cs typeface="+mn-cs"/>
            </a:rPr>
            <a:t>万</a:t>
          </a:r>
          <a:r>
            <a:rPr kumimoji="0" lang="en-US" altLang="ja-JP" sz="1050" b="0" i="0" u="none" strike="noStrike" kern="0" cap="none" spc="0" normalizeH="0" baseline="0" noProof="0">
              <a:ln>
                <a:noFill/>
              </a:ln>
              <a:solidFill>
                <a:prstClr val="black"/>
              </a:solidFill>
              <a:effectLst/>
              <a:uLnTx/>
              <a:uFillTx/>
              <a:latin typeface="+mn-lt"/>
              <a:ea typeface="+mn-ea"/>
              <a:cs typeface="+mn-cs"/>
            </a:rPr>
            <a:t>5</a:t>
          </a:r>
          <a:r>
            <a:rPr kumimoji="0" lang="ja-JP" altLang="en-US" sz="1050" b="0" i="0" u="none" strike="noStrike" kern="0" cap="none" spc="0" normalizeH="0" baseline="0" noProof="0">
              <a:ln>
                <a:noFill/>
              </a:ln>
              <a:solidFill>
                <a:prstClr val="black"/>
              </a:solidFill>
              <a:effectLst/>
              <a:uLnTx/>
              <a:uFillTx/>
              <a:latin typeface="+mn-lt"/>
              <a:ea typeface="+mn-ea"/>
              <a:cs typeface="+mn-cs"/>
            </a:rPr>
            <a:t>千円の増加となった</a:t>
          </a:r>
          <a:r>
            <a:rPr kumimoji="0" lang="ja-JP" altLang="ja-JP" sz="1050" b="0" i="0" u="none" strike="noStrike" kern="0" cap="none" spc="0" normalizeH="0" baseline="0" noProof="0">
              <a:ln>
                <a:noFill/>
              </a:ln>
              <a:solidFill>
                <a:prstClr val="black"/>
              </a:solidFill>
              <a:effectLst/>
              <a:uLnTx/>
              <a:uFillTx/>
              <a:latin typeface="+mn-lt"/>
              <a:ea typeface="+mn-ea"/>
              <a:cs typeface="+mn-cs"/>
            </a:rPr>
            <a:t>。</a:t>
          </a:r>
          <a:r>
            <a:rPr kumimoji="0" lang="en-US" altLang="ja-JP" sz="1050" b="0" i="0" u="none" strike="noStrike" kern="0" cap="none" spc="0" normalizeH="0" baseline="0" noProof="0">
              <a:ln>
                <a:noFill/>
              </a:ln>
              <a:solidFill>
                <a:prstClr val="black"/>
              </a:solidFill>
              <a:effectLst/>
              <a:uLnTx/>
              <a:uFillTx/>
              <a:latin typeface="+mn-lt"/>
              <a:ea typeface="+mn-ea"/>
              <a:cs typeface="+mn-cs"/>
            </a:rPr>
            <a:t>(0.53</a:t>
          </a:r>
          <a:r>
            <a:rPr kumimoji="0" lang="ja-JP" altLang="en-US" sz="1050" b="0" i="0" u="none" strike="noStrike" kern="0" cap="none" spc="0" normalizeH="0" baseline="0" noProof="0">
              <a:ln>
                <a:noFill/>
              </a:ln>
              <a:solidFill>
                <a:prstClr val="black"/>
              </a:solidFill>
              <a:effectLst/>
              <a:uLnTx/>
              <a:uFillTx/>
              <a:latin typeface="+mn-lt"/>
              <a:ea typeface="+mn-ea"/>
              <a:cs typeface="+mn-cs"/>
            </a:rPr>
            <a:t>ポイント増加</a:t>
          </a:r>
          <a:r>
            <a:rPr kumimoji="0" lang="en-US" altLang="ja-JP" sz="1050" b="0" i="0" u="none" strike="noStrike" kern="0" cap="none" spc="0" normalizeH="0" baseline="0" noProof="0">
              <a:ln>
                <a:noFill/>
              </a:ln>
              <a:solidFill>
                <a:prstClr val="black"/>
              </a:solidFill>
              <a:effectLst/>
              <a:uLnTx/>
              <a:uFillTx/>
              <a:latin typeface="+mn-lt"/>
              <a:ea typeface="+mn-ea"/>
              <a:cs typeface="+mn-cs"/>
            </a:rPr>
            <a:t>)</a:t>
          </a:r>
          <a:endParaRPr kumimoji="0" lang="ja-JP" altLang="ja-JP" sz="1050" b="0" i="0" u="none" strike="noStrike" kern="0" cap="none" spc="0" normalizeH="0" baseline="0" noProof="0">
            <a:ln>
              <a:noFill/>
            </a:ln>
            <a:solidFill>
              <a:prstClr val="black"/>
            </a:solidFill>
            <a:effectLst/>
            <a:uLnTx/>
            <a:uFillTx/>
            <a:latin typeface="+mn-lt"/>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実質単年度収支</a:t>
          </a:r>
          <a:r>
            <a:rPr kumimoji="0" lang="ja-JP" altLang="en-US" sz="1050" b="0" i="0" u="none" strike="noStrike" kern="0" cap="none" spc="0" normalizeH="0" baseline="0" noProof="0">
              <a:ln>
                <a:noFill/>
              </a:ln>
              <a:solidFill>
                <a:prstClr val="black"/>
              </a:solidFill>
              <a:effectLst/>
              <a:uLnTx/>
              <a:uFillTx/>
              <a:latin typeface="+mn-lt"/>
              <a:ea typeface="+mn-ea"/>
              <a:cs typeface="+mn-cs"/>
            </a:rPr>
            <a:t>は</a:t>
          </a:r>
          <a:r>
            <a:rPr kumimoji="0" lang="ja-JP" altLang="ja-JP" sz="1050" b="0" i="0" u="none" strike="noStrike" kern="0" cap="none" spc="0" normalizeH="0" baseline="0" noProof="0">
              <a:ln>
                <a:noFill/>
              </a:ln>
              <a:solidFill>
                <a:prstClr val="black"/>
              </a:solidFill>
              <a:effectLst/>
              <a:uLnTx/>
              <a:uFillTx/>
              <a:latin typeface="+mn-lt"/>
              <a:ea typeface="+mn-ea"/>
              <a:cs typeface="+mn-cs"/>
            </a:rPr>
            <a:t>、財政調整基金の積立金が</a:t>
          </a:r>
          <a:r>
            <a:rPr kumimoji="0" lang="ja-JP" altLang="en-US" sz="1050" b="0" i="0" u="none" strike="noStrike" kern="0" cap="none" spc="0" normalizeH="0" baseline="0" noProof="0">
              <a:ln>
                <a:noFill/>
              </a:ln>
              <a:solidFill>
                <a:prstClr val="black"/>
              </a:solidFill>
              <a:effectLst/>
              <a:uLnTx/>
              <a:uFillTx/>
              <a:latin typeface="+mn-lt"/>
              <a:ea typeface="+mn-ea"/>
              <a:cs typeface="+mn-cs"/>
            </a:rPr>
            <a:t>前年度に比べ減少</a:t>
          </a:r>
          <a:r>
            <a:rPr kumimoji="0" lang="ja-JP" altLang="ja-JP" sz="1050" b="0" i="0" u="none" strike="noStrike" kern="0" cap="none" spc="0" normalizeH="0" baseline="0" noProof="0">
              <a:ln>
                <a:noFill/>
              </a:ln>
              <a:solidFill>
                <a:prstClr val="black"/>
              </a:solidFill>
              <a:effectLst/>
              <a:uLnTx/>
              <a:uFillTx/>
              <a:latin typeface="+mn-lt"/>
              <a:ea typeface="+mn-ea"/>
              <a:cs typeface="+mn-cs"/>
            </a:rPr>
            <a:t>したものの、</a:t>
          </a:r>
          <a:r>
            <a:rPr kumimoji="0" lang="ja-JP" altLang="en-US" sz="1050" b="0" i="0" u="none" strike="noStrike" kern="0" cap="none" spc="0" normalizeH="0" baseline="0" noProof="0">
              <a:ln>
                <a:noFill/>
              </a:ln>
              <a:solidFill>
                <a:prstClr val="black"/>
              </a:solidFill>
              <a:effectLst/>
              <a:uLnTx/>
              <a:uFillTx/>
              <a:latin typeface="+mn-lt"/>
              <a:ea typeface="+mn-ea"/>
              <a:cs typeface="+mn-cs"/>
            </a:rPr>
            <a:t>前年度の単年度</a:t>
          </a:r>
          <a:r>
            <a:rPr kumimoji="0" lang="ja-JP" altLang="ja-JP" sz="1050" b="0" i="0" u="none" strike="noStrike" kern="0" cap="none" spc="0" normalizeH="0" baseline="0" noProof="0">
              <a:ln>
                <a:noFill/>
              </a:ln>
              <a:solidFill>
                <a:prstClr val="black"/>
              </a:solidFill>
              <a:effectLst/>
              <a:uLnTx/>
              <a:uFillTx/>
              <a:latin typeface="+mn-lt"/>
              <a:ea typeface="+mn-ea"/>
              <a:cs typeface="+mn-cs"/>
            </a:rPr>
            <a:t>収支</a:t>
          </a:r>
          <a:r>
            <a:rPr kumimoji="0" lang="ja-JP" altLang="en-US" sz="1050" b="0" i="0" u="none" strike="noStrike" kern="0" cap="none" spc="0" normalizeH="0" baseline="0" noProof="0">
              <a:ln>
                <a:noFill/>
              </a:ln>
              <a:solidFill>
                <a:prstClr val="black"/>
              </a:solidFill>
              <a:effectLst/>
              <a:uLnTx/>
              <a:uFillTx/>
              <a:latin typeface="+mn-lt"/>
              <a:ea typeface="+mn-ea"/>
              <a:cs typeface="+mn-cs"/>
            </a:rPr>
            <a:t>が財政調整基金の積立額を下回ったことの影響により</a:t>
          </a:r>
          <a:r>
            <a:rPr kumimoji="0" lang="ja-JP" altLang="ja-JP" sz="1050" b="0" i="0" u="none" strike="noStrike" kern="0" cap="none" spc="0" normalizeH="0" baseline="0" noProof="0">
              <a:ln>
                <a:noFill/>
              </a:ln>
              <a:solidFill>
                <a:prstClr val="black"/>
              </a:solidFill>
              <a:effectLst/>
              <a:uLnTx/>
              <a:uFillTx/>
              <a:latin typeface="+mn-lt"/>
              <a:ea typeface="+mn-ea"/>
              <a:cs typeface="+mn-cs"/>
            </a:rPr>
            <a:t>、前年度と比べ</a:t>
          </a:r>
          <a:r>
            <a:rPr kumimoji="0" lang="en-US" altLang="ja-JP" sz="1050" b="0" i="0" u="none" strike="noStrike" kern="0" cap="none" spc="0" normalizeH="0" baseline="0" noProof="0">
              <a:ln>
                <a:noFill/>
              </a:ln>
              <a:solidFill>
                <a:prstClr val="black"/>
              </a:solidFill>
              <a:effectLst/>
              <a:uLnTx/>
              <a:uFillTx/>
              <a:latin typeface="+mn-lt"/>
              <a:ea typeface="+mn-ea"/>
              <a:cs typeface="+mn-cs"/>
            </a:rPr>
            <a:t>4</a:t>
          </a:r>
          <a:r>
            <a:rPr kumimoji="0" lang="ja-JP" altLang="en-US" sz="1050" b="0" i="0" u="none" strike="noStrike" kern="0" cap="none" spc="0" normalizeH="0" baseline="0" noProof="0">
              <a:ln>
                <a:noFill/>
              </a:ln>
              <a:solidFill>
                <a:prstClr val="black"/>
              </a:solidFill>
              <a:effectLst/>
              <a:uLnTx/>
              <a:uFillTx/>
              <a:latin typeface="+mn-lt"/>
              <a:ea typeface="+mn-ea"/>
              <a:cs typeface="+mn-cs"/>
            </a:rPr>
            <a:t>億</a:t>
          </a:r>
          <a:r>
            <a:rPr kumimoji="0" lang="en-US" altLang="ja-JP" sz="1050" b="0" i="0" u="none" strike="noStrike" kern="0" cap="none" spc="0" normalizeH="0" baseline="0" noProof="0">
              <a:ln>
                <a:noFill/>
              </a:ln>
              <a:solidFill>
                <a:prstClr val="black"/>
              </a:solidFill>
              <a:effectLst/>
              <a:uLnTx/>
              <a:uFillTx/>
              <a:latin typeface="+mn-lt"/>
              <a:ea typeface="+mn-ea"/>
              <a:cs typeface="+mn-cs"/>
            </a:rPr>
            <a:t>1,565</a:t>
          </a:r>
          <a:r>
            <a:rPr kumimoji="0" lang="ja-JP" altLang="ja-JP" sz="1050" b="0" i="0" u="none" strike="noStrike" kern="0" cap="none" spc="0" normalizeH="0" baseline="0" noProof="0">
              <a:ln>
                <a:noFill/>
              </a:ln>
              <a:solidFill>
                <a:prstClr val="black"/>
              </a:solidFill>
              <a:effectLst/>
              <a:uLnTx/>
              <a:uFillTx/>
              <a:latin typeface="+mn-lt"/>
              <a:ea typeface="+mn-ea"/>
              <a:cs typeface="+mn-cs"/>
            </a:rPr>
            <a:t>万</a:t>
          </a:r>
          <a:r>
            <a:rPr kumimoji="0" lang="en-US" altLang="ja-JP" sz="1050" b="0" i="0" u="none" strike="noStrike" kern="0" cap="none" spc="0" normalizeH="0" baseline="0" noProof="0">
              <a:ln>
                <a:noFill/>
              </a:ln>
              <a:solidFill>
                <a:prstClr val="black"/>
              </a:solidFill>
              <a:effectLst/>
              <a:uLnTx/>
              <a:uFillTx/>
              <a:latin typeface="+mn-lt"/>
              <a:ea typeface="+mn-ea"/>
              <a:cs typeface="+mn-cs"/>
            </a:rPr>
            <a:t>8</a:t>
          </a:r>
          <a:r>
            <a:rPr kumimoji="0" lang="ja-JP" altLang="en-US" sz="1050" b="0" i="0" u="none" strike="noStrike" kern="0" cap="none" spc="0" normalizeH="0" baseline="0" noProof="0">
              <a:ln>
                <a:noFill/>
              </a:ln>
              <a:solidFill>
                <a:prstClr val="black"/>
              </a:solidFill>
              <a:effectLst/>
              <a:uLnTx/>
              <a:uFillTx/>
              <a:latin typeface="+mn-lt"/>
              <a:ea typeface="+mn-ea"/>
              <a:cs typeface="+mn-cs"/>
            </a:rPr>
            <a:t>千</a:t>
          </a:r>
          <a:r>
            <a:rPr kumimoji="0" lang="ja-JP" altLang="ja-JP" sz="1050" b="0" i="0" u="none" strike="noStrike" kern="0" cap="none" spc="0" normalizeH="0" baseline="0" noProof="0">
              <a:ln>
                <a:noFill/>
              </a:ln>
              <a:solidFill>
                <a:prstClr val="black"/>
              </a:solidFill>
              <a:effectLst/>
              <a:uLnTx/>
              <a:uFillTx/>
              <a:latin typeface="+mn-lt"/>
              <a:ea typeface="+mn-ea"/>
              <a:cs typeface="+mn-cs"/>
            </a:rPr>
            <a:t>円増加したことが要因である。</a:t>
          </a:r>
          <a:r>
            <a:rPr kumimoji="0" lang="en-US" altLang="ja-JP" sz="1050" b="0" i="0" u="none" strike="noStrike" kern="0" cap="none" spc="0" normalizeH="0" baseline="0" noProof="0">
              <a:ln>
                <a:noFill/>
              </a:ln>
              <a:solidFill>
                <a:prstClr val="black"/>
              </a:solidFill>
              <a:effectLst/>
              <a:uLnTx/>
              <a:uFillTx/>
              <a:latin typeface="+mn-lt"/>
              <a:ea typeface="+mn-ea"/>
              <a:cs typeface="+mn-cs"/>
            </a:rPr>
            <a:t>(1.84</a:t>
          </a:r>
          <a:r>
            <a:rPr kumimoji="0" lang="ja-JP" altLang="en-US" sz="1050" b="0" i="0" u="none" strike="noStrike" kern="0" cap="none" spc="0" normalizeH="0" baseline="0" noProof="0">
              <a:ln>
                <a:noFill/>
              </a:ln>
              <a:solidFill>
                <a:prstClr val="black"/>
              </a:solidFill>
              <a:effectLst/>
              <a:uLnTx/>
              <a:uFillTx/>
              <a:latin typeface="+mn-lt"/>
              <a:ea typeface="+mn-ea"/>
              <a:cs typeface="+mn-cs"/>
            </a:rPr>
            <a:t>ポイント増加</a:t>
          </a:r>
          <a:r>
            <a:rPr kumimoji="0" lang="en-US" altLang="ja-JP" sz="1050" b="0" i="0" u="none" strike="noStrike" kern="0" cap="none" spc="0" normalizeH="0" baseline="0" noProof="0">
              <a:ln>
                <a:noFill/>
              </a:ln>
              <a:solidFill>
                <a:prstClr val="black"/>
              </a:solidFill>
              <a:effectLst/>
              <a:uLnTx/>
              <a:uFillTx/>
              <a:latin typeface="+mn-lt"/>
              <a:ea typeface="+mn-ea"/>
              <a:cs typeface="+mn-cs"/>
            </a:rPr>
            <a:t>)</a:t>
          </a:r>
          <a:endParaRPr kumimoji="0" lang="ja-JP" altLang="ja-JP" sz="1050" b="0" i="0" u="none" strike="noStrike" kern="0" cap="none" spc="0" normalizeH="0" baseline="0" noProof="0">
            <a:ln>
              <a:noFill/>
            </a:ln>
            <a:solidFill>
              <a:prstClr val="black"/>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連結実質赤字比率に係る黒字の標準財政規模に対する比率は、下水道事業特別会計の前年度比と同率であったほか、介護保険事業会計</a:t>
          </a:r>
          <a:r>
            <a:rPr kumimoji="0" lang="ja-JP" altLang="en-US" sz="1100" b="0" i="0" u="none" strike="noStrike" kern="0" cap="none" spc="0" normalizeH="0" baseline="0" noProof="0">
              <a:ln>
                <a:noFill/>
              </a:ln>
              <a:solidFill>
                <a:prstClr val="black"/>
              </a:solidFill>
              <a:effectLst/>
              <a:uLnTx/>
              <a:uFillTx/>
              <a:latin typeface="+mn-lt"/>
              <a:ea typeface="+mn-ea"/>
              <a:cs typeface="+mn-cs"/>
            </a:rPr>
            <a:t>は</a:t>
          </a:r>
          <a:r>
            <a:rPr kumimoji="0" lang="en-US" altLang="ja-JP" sz="1100" b="0" i="0" u="none" strike="noStrike" kern="0" cap="none" spc="0" normalizeH="0" baseline="0" noProof="0">
              <a:ln>
                <a:noFill/>
              </a:ln>
              <a:solidFill>
                <a:prstClr val="black"/>
              </a:solidFill>
              <a:effectLst/>
              <a:uLnTx/>
              <a:uFillTx/>
              <a:latin typeface="+mn-lt"/>
              <a:ea typeface="+mn-ea"/>
              <a:cs typeface="+mn-cs"/>
            </a:rPr>
            <a:t>1.17</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後期高齢者医療事業会計では</a:t>
          </a:r>
          <a:r>
            <a:rPr kumimoji="0" lang="en-US" altLang="ja-JP" sz="1100" b="0" i="0" u="none" strike="noStrike" kern="0" cap="none" spc="0" normalizeH="0" baseline="0" noProof="0">
              <a:ln>
                <a:noFill/>
              </a:ln>
              <a:solidFill>
                <a:prstClr val="black"/>
              </a:solidFill>
              <a:effectLst/>
              <a:uLnTx/>
              <a:uFillTx/>
              <a:latin typeface="+mn-lt"/>
              <a:ea typeface="+mn-ea"/>
              <a:cs typeface="+mn-cs"/>
            </a:rPr>
            <a:t>0.04</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減少し、一般会計</a:t>
          </a:r>
          <a:r>
            <a:rPr kumimoji="0" lang="ja-JP" altLang="en-US" sz="1100" b="0" i="0" u="none" strike="noStrike" kern="0" cap="none" spc="0" normalizeH="0" baseline="0" noProof="0">
              <a:ln>
                <a:noFill/>
              </a:ln>
              <a:solidFill>
                <a:prstClr val="black"/>
              </a:solidFill>
              <a:effectLst/>
              <a:uLnTx/>
              <a:uFillTx/>
              <a:latin typeface="+mn-lt"/>
              <a:ea typeface="+mn-ea"/>
              <a:cs typeface="+mn-cs"/>
            </a:rPr>
            <a:t>は、</a:t>
          </a:r>
          <a:r>
            <a:rPr kumimoji="0" lang="en-US" altLang="ja-JP" sz="1100" b="0" i="0" u="none" strike="noStrike" kern="0" cap="none" spc="0" normalizeH="0" baseline="0" noProof="0">
              <a:ln>
                <a:noFill/>
              </a:ln>
              <a:solidFill>
                <a:prstClr val="black"/>
              </a:solidFill>
              <a:effectLst/>
              <a:uLnTx/>
              <a:uFillTx/>
              <a:latin typeface="+mn-lt"/>
              <a:ea typeface="+mn-ea"/>
              <a:cs typeface="+mn-cs"/>
            </a:rPr>
            <a:t>0.54</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国民健康保険事業会計</a:t>
          </a:r>
          <a:r>
            <a:rPr kumimoji="0" lang="ja-JP" altLang="en-US" sz="1100" b="0" i="0" u="none" strike="noStrike" kern="0" cap="none" spc="0" normalizeH="0" baseline="0" noProof="0">
              <a:ln>
                <a:noFill/>
              </a:ln>
              <a:solidFill>
                <a:prstClr val="black"/>
              </a:solidFill>
              <a:effectLst/>
              <a:uLnTx/>
              <a:uFillTx/>
              <a:latin typeface="+mn-lt"/>
              <a:ea typeface="+mn-ea"/>
              <a:cs typeface="+mn-cs"/>
            </a:rPr>
            <a:t>で</a:t>
          </a:r>
          <a:r>
            <a:rPr kumimoji="0" lang="ja-JP" altLang="ja-JP" sz="1100" b="0" i="0" u="none" strike="noStrike" kern="0" cap="none" spc="0" normalizeH="0" baseline="0" noProof="0">
              <a:ln>
                <a:noFill/>
              </a:ln>
              <a:solidFill>
                <a:prstClr val="black"/>
              </a:solidFill>
              <a:effectLst/>
              <a:uLnTx/>
              <a:uFillTx/>
              <a:latin typeface="+mn-lt"/>
              <a:ea typeface="+mn-ea"/>
              <a:cs typeface="+mn-cs"/>
            </a:rPr>
            <a:t>は、</a:t>
          </a:r>
          <a:r>
            <a:rPr kumimoji="0" lang="en-US" altLang="ja-JP" sz="1100" b="0" i="0" u="none" strike="noStrike" kern="0" cap="none" spc="0" normalizeH="0" baseline="0" noProof="0">
              <a:ln>
                <a:noFill/>
              </a:ln>
              <a:solidFill>
                <a:prstClr val="black"/>
              </a:solidFill>
              <a:effectLst/>
              <a:uLnTx/>
              <a:uFillTx/>
              <a:latin typeface="+mn-lt"/>
              <a:ea typeface="+mn-ea"/>
              <a:cs typeface="+mn-cs"/>
            </a:rPr>
            <a:t>0.42</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加となった。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比率の分母となる標準財政規模の</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ja-JP" sz="1100" b="0" i="0" u="none" strike="noStrike" kern="0" cap="none" spc="0" normalizeH="0" baseline="0" noProof="0">
              <a:ln>
                <a:noFill/>
              </a:ln>
              <a:solidFill>
                <a:prstClr val="black"/>
              </a:solidFill>
              <a:effectLst/>
              <a:uLnTx/>
              <a:uFillTx/>
              <a:latin typeface="+mn-lt"/>
              <a:ea typeface="+mn-ea"/>
              <a:cs typeface="+mn-cs"/>
            </a:rPr>
            <a:t>年間の推移を見ると、平成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a:t>
          </a:r>
          <a:r>
            <a:rPr kumimoji="0" lang="en-US" altLang="ja-JP" sz="1100" b="0" i="0" u="none" strike="noStrike" kern="0" cap="none" spc="0" normalizeH="0" baseline="0" noProof="0">
              <a:ln>
                <a:noFill/>
              </a:ln>
              <a:solidFill>
                <a:prstClr val="black"/>
              </a:solidFill>
              <a:effectLst/>
              <a:uLnTx/>
              <a:uFillTx/>
              <a:latin typeface="+mn-lt"/>
              <a:ea typeface="+mn-ea"/>
              <a:cs typeface="+mn-cs"/>
            </a:rPr>
            <a:t>217</a:t>
          </a:r>
          <a:r>
            <a:rPr kumimoji="0" lang="ja-JP" altLang="ja-JP" sz="1100" b="0" i="0" u="none" strike="noStrike" kern="0" cap="none" spc="0" normalizeH="0" baseline="0" noProof="0">
              <a:ln>
                <a:noFill/>
              </a:ln>
              <a:solidFill>
                <a:prstClr val="black"/>
              </a:solidFill>
              <a:effectLst/>
              <a:uLnTx/>
              <a:uFillTx/>
              <a:latin typeface="+mn-lt"/>
              <a:ea typeface="+mn-ea"/>
              <a:cs typeface="+mn-cs"/>
            </a:rPr>
            <a:t>億円から平成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年度には</a:t>
          </a:r>
          <a:r>
            <a:rPr kumimoji="0" lang="en-US" altLang="ja-JP" sz="1100" b="0" i="0" u="none" strike="noStrike" kern="0" cap="none" spc="0" normalizeH="0" baseline="0" noProof="0">
              <a:ln>
                <a:noFill/>
              </a:ln>
              <a:solidFill>
                <a:prstClr val="black"/>
              </a:solidFill>
              <a:effectLst/>
              <a:uLnTx/>
              <a:uFillTx/>
              <a:latin typeface="+mn-lt"/>
              <a:ea typeface="+mn-ea"/>
              <a:cs typeface="+mn-cs"/>
            </a:rPr>
            <a:t>225</a:t>
          </a:r>
          <a:r>
            <a:rPr kumimoji="0" lang="ja-JP" altLang="ja-JP" sz="1100" b="0" i="0" u="none" strike="noStrike" kern="0" cap="none" spc="0" normalizeH="0" baseline="0" noProof="0">
              <a:ln>
                <a:noFill/>
              </a:ln>
              <a:solidFill>
                <a:prstClr val="black"/>
              </a:solidFill>
              <a:effectLst/>
              <a:uLnTx/>
              <a:uFillTx/>
              <a:latin typeface="+mn-lt"/>
              <a:ea typeface="+mn-ea"/>
              <a:cs typeface="+mn-cs"/>
            </a:rPr>
            <a:t>億円となり、</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ja-JP" sz="1100" b="0" i="0" u="none" strike="noStrike" kern="0" cap="none" spc="0" normalizeH="0" baseline="0" noProof="0">
              <a:ln>
                <a:noFill/>
              </a:ln>
              <a:solidFill>
                <a:prstClr val="black"/>
              </a:solidFill>
              <a:effectLst/>
              <a:uLnTx/>
              <a:uFillTx/>
              <a:latin typeface="+mn-lt"/>
              <a:ea typeface="+mn-ea"/>
              <a:cs typeface="+mn-cs"/>
            </a:rPr>
            <a:t>年間で</a:t>
          </a:r>
          <a:r>
            <a:rPr kumimoji="0" lang="en-US" altLang="ja-JP" sz="1100" b="0" i="0" u="none" strike="noStrike" kern="0" cap="none" spc="0" normalizeH="0" baseline="0" noProof="0">
              <a:ln>
                <a:noFill/>
              </a:ln>
              <a:solidFill>
                <a:prstClr val="black"/>
              </a:solidFill>
              <a:effectLst/>
              <a:uLnTx/>
              <a:uFillTx/>
              <a:latin typeface="+mn-lt"/>
              <a:ea typeface="+mn-ea"/>
              <a:cs typeface="+mn-cs"/>
            </a:rPr>
            <a:t>8</a:t>
          </a:r>
          <a:r>
            <a:rPr kumimoji="0" lang="ja-JP" altLang="ja-JP" sz="1100" b="0" i="0" u="none" strike="noStrike" kern="0" cap="none" spc="0" normalizeH="0" baseline="0" noProof="0">
              <a:ln>
                <a:noFill/>
              </a:ln>
              <a:solidFill>
                <a:prstClr val="black"/>
              </a:solidFill>
              <a:effectLst/>
              <a:uLnTx/>
              <a:uFillTx/>
              <a:latin typeface="+mn-lt"/>
              <a:ea typeface="+mn-ea"/>
              <a:cs typeface="+mn-cs"/>
            </a:rPr>
            <a:t>億円、</a:t>
          </a:r>
          <a:r>
            <a:rPr kumimoji="0" lang="en-US" altLang="ja-JP" sz="1100" b="0" i="0" u="none" strike="noStrike" kern="0" cap="none" spc="0" normalizeH="0" baseline="0" noProof="0">
              <a:ln>
                <a:noFill/>
              </a:ln>
              <a:solidFill>
                <a:prstClr val="black"/>
              </a:solidFill>
              <a:effectLst/>
              <a:uLnTx/>
              <a:uFillTx/>
              <a:latin typeface="+mn-lt"/>
              <a:ea typeface="+mn-ea"/>
              <a:cs typeface="+mn-cs"/>
            </a:rPr>
            <a:t>3.9</a:t>
          </a:r>
          <a:r>
            <a:rPr kumimoji="0" lang="ja-JP" altLang="ja-JP" sz="1100" b="0" i="0" u="none" strike="noStrike" kern="0" cap="none" spc="0" normalizeH="0" baseline="0" noProof="0">
              <a:ln>
                <a:noFill/>
              </a:ln>
              <a:solidFill>
                <a:prstClr val="black"/>
              </a:solidFill>
              <a:effectLst/>
              <a:uLnTx/>
              <a:uFillTx/>
              <a:latin typeface="+mn-lt"/>
              <a:ea typeface="+mn-ea"/>
              <a:cs typeface="+mn-cs"/>
            </a:rPr>
            <a:t>％の増となっている。単年度で見ても、平成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年度は前年度と比べて</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8</a:t>
          </a:r>
          <a:r>
            <a:rPr kumimoji="0" lang="ja-JP" altLang="ja-JP" sz="1100" b="0" i="0" u="none" strike="noStrike" kern="0" cap="none" spc="0" normalizeH="0" baseline="0" noProof="0">
              <a:ln>
                <a:noFill/>
              </a:ln>
              <a:solidFill>
                <a:prstClr val="black"/>
              </a:solidFill>
              <a:effectLst/>
              <a:uLnTx/>
              <a:uFillTx/>
              <a:latin typeface="+mn-lt"/>
              <a:ea typeface="+mn-ea"/>
              <a:cs typeface="+mn-cs"/>
            </a:rPr>
            <a:t>千万円、</a:t>
          </a:r>
          <a:r>
            <a:rPr kumimoji="0" lang="en-US" altLang="ja-JP" sz="1100" b="0" i="0" u="none" strike="noStrike" kern="0" cap="none" spc="0" normalizeH="0" baseline="0" noProof="0">
              <a:ln>
                <a:noFill/>
              </a:ln>
              <a:solidFill>
                <a:prstClr val="black"/>
              </a:solidFill>
              <a:effectLst/>
              <a:uLnTx/>
              <a:uFillTx/>
              <a:latin typeface="+mn-lt"/>
              <a:ea typeface="+mn-ea"/>
              <a:cs typeface="+mn-cs"/>
            </a:rPr>
            <a:t>0.8</a:t>
          </a:r>
          <a:r>
            <a:rPr kumimoji="0" lang="ja-JP" altLang="ja-JP" sz="1100" b="0" i="0" u="none" strike="noStrike" kern="0" cap="none" spc="0" normalizeH="0" baseline="0" noProof="0">
              <a:ln>
                <a:noFill/>
              </a:ln>
              <a:solidFill>
                <a:prstClr val="black"/>
              </a:solidFill>
              <a:effectLst/>
              <a:uLnTx/>
              <a:uFillTx/>
              <a:latin typeface="+mn-lt"/>
              <a:ea typeface="+mn-ea"/>
              <a:cs typeface="+mn-cs"/>
            </a:rPr>
            <a:t>％の増となっており、比率を下げる要因となっている。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●標準財政規模：</a:t>
          </a:r>
          <a:r>
            <a:rPr kumimoji="0" lang="en-US" altLang="ja-JP" sz="1100" b="0" i="0" u="none" strike="noStrike" kern="0" cap="none" spc="0" normalizeH="0" baseline="0" noProof="0">
              <a:ln>
                <a:noFill/>
              </a:ln>
              <a:solidFill>
                <a:prstClr val="black"/>
              </a:solidFill>
              <a:effectLst/>
              <a:uLnTx/>
              <a:uFillTx/>
              <a:latin typeface="+mn-lt"/>
              <a:ea typeface="+mn-ea"/>
              <a:cs typeface="+mn-cs"/>
            </a:rPr>
            <a:t>222,585,958</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○一般会計実質収支額：</a:t>
          </a:r>
          <a:r>
            <a:rPr kumimoji="0" lang="en-US" altLang="ja-JP" sz="1100" b="0" i="0" u="none" strike="noStrike" kern="0" cap="none" spc="0" normalizeH="0" baseline="0" noProof="0">
              <a:ln>
                <a:noFill/>
              </a:ln>
              <a:solidFill>
                <a:prstClr val="black"/>
              </a:solidFill>
              <a:effectLst/>
              <a:uLnTx/>
              <a:uFillTx/>
              <a:latin typeface="+mn-lt"/>
              <a:ea typeface="+mn-ea"/>
              <a:cs typeface="+mn-cs"/>
            </a:rPr>
            <a:t>687,558</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○国民健康保険事業会計実質収支額：</a:t>
          </a:r>
          <a:r>
            <a:rPr kumimoji="0" lang="en-US" altLang="ja-JP" sz="1100" b="0" i="0" u="none" strike="noStrike" kern="0" cap="none" spc="0" normalizeH="0" baseline="0" noProof="0">
              <a:ln>
                <a:noFill/>
              </a:ln>
              <a:solidFill>
                <a:prstClr val="black"/>
              </a:solidFill>
              <a:effectLst/>
              <a:uLnTx/>
              <a:uFillTx/>
              <a:latin typeface="+mn-lt"/>
              <a:ea typeface="+mn-ea"/>
              <a:cs typeface="+mn-cs"/>
            </a:rPr>
            <a:t>450,377</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○介護保険事業会計実質収支額：</a:t>
          </a:r>
          <a:r>
            <a:rPr kumimoji="0" lang="en-US" altLang="ja-JP" sz="1100" b="0" i="0" u="none" strike="noStrike" kern="0" cap="none" spc="0" normalizeH="0" baseline="0" noProof="0">
              <a:ln>
                <a:noFill/>
              </a:ln>
              <a:solidFill>
                <a:prstClr val="black"/>
              </a:solidFill>
              <a:effectLst/>
              <a:uLnTx/>
              <a:uFillTx/>
              <a:latin typeface="+mn-lt"/>
              <a:ea typeface="+mn-ea"/>
              <a:cs typeface="+mn-cs"/>
            </a:rPr>
            <a:t>71,615</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○後期高齢者医療事業会計実質収支額：</a:t>
          </a:r>
          <a:r>
            <a:rPr kumimoji="0" lang="en-US" altLang="ja-JP" sz="1100" b="0" i="0" u="none" strike="noStrike" kern="0" cap="none" spc="0" normalizeH="0" baseline="0" noProof="0">
              <a:ln>
                <a:noFill/>
              </a:ln>
              <a:solidFill>
                <a:prstClr val="black"/>
              </a:solidFill>
              <a:effectLst/>
              <a:uLnTx/>
              <a:uFillTx/>
              <a:latin typeface="+mn-lt"/>
              <a:ea typeface="+mn-ea"/>
              <a:cs typeface="+mn-cs"/>
            </a:rPr>
            <a:t>10,923</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○下水道事業実質収支額：</a:t>
          </a:r>
          <a:r>
            <a:rPr kumimoji="0" lang="en-US" altLang="ja-JP" sz="1100" b="0" i="0" u="none" strike="noStrike" kern="0" cap="none" spc="0" normalizeH="0" baseline="0" noProof="0">
              <a:ln>
                <a:noFill/>
              </a:ln>
              <a:solidFill>
                <a:prstClr val="black"/>
              </a:solidFill>
              <a:effectLst/>
              <a:uLnTx/>
              <a:uFillTx/>
              <a:latin typeface="+mn-lt"/>
              <a:ea typeface="+mn-ea"/>
              <a:cs typeface="+mn-cs"/>
            </a:rPr>
            <a:t>0</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
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
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
75</v>
      </c>
      <c r="C3" s="588"/>
      <c r="D3" s="588"/>
      <c r="E3" s="589"/>
      <c r="F3" s="589"/>
      <c r="G3" s="589"/>
      <c r="H3" s="589"/>
      <c r="I3" s="589"/>
      <c r="J3" s="589"/>
      <c r="K3" s="589"/>
      <c r="L3" s="589" t="s">
        <v>
76</v>
      </c>
      <c r="M3" s="589"/>
      <c r="N3" s="589"/>
      <c r="O3" s="589"/>
      <c r="P3" s="589"/>
      <c r="Q3" s="589"/>
      <c r="R3" s="592"/>
      <c r="S3" s="592"/>
      <c r="T3" s="592"/>
      <c r="U3" s="592"/>
      <c r="V3" s="593"/>
      <c r="W3" s="486" t="s">
        <v>
77</v>
      </c>
      <c r="X3" s="487"/>
      <c r="Y3" s="487"/>
      <c r="Z3" s="487"/>
      <c r="AA3" s="487"/>
      <c r="AB3" s="588"/>
      <c r="AC3" s="592" t="s">
        <v>
78</v>
      </c>
      <c r="AD3" s="487"/>
      <c r="AE3" s="487"/>
      <c r="AF3" s="487"/>
      <c r="AG3" s="487"/>
      <c r="AH3" s="487"/>
      <c r="AI3" s="487"/>
      <c r="AJ3" s="487"/>
      <c r="AK3" s="487"/>
      <c r="AL3" s="554"/>
      <c r="AM3" s="486" t="s">
        <v>
79</v>
      </c>
      <c r="AN3" s="487"/>
      <c r="AO3" s="487"/>
      <c r="AP3" s="487"/>
      <c r="AQ3" s="487"/>
      <c r="AR3" s="487"/>
      <c r="AS3" s="487"/>
      <c r="AT3" s="487"/>
      <c r="AU3" s="487"/>
      <c r="AV3" s="487"/>
      <c r="AW3" s="487"/>
      <c r="AX3" s="554"/>
      <c r="AY3" s="546" t="s">
        <v>
1</v>
      </c>
      <c r="AZ3" s="547"/>
      <c r="BA3" s="547"/>
      <c r="BB3" s="547"/>
      <c r="BC3" s="547"/>
      <c r="BD3" s="547"/>
      <c r="BE3" s="547"/>
      <c r="BF3" s="547"/>
      <c r="BG3" s="547"/>
      <c r="BH3" s="547"/>
      <c r="BI3" s="547"/>
      <c r="BJ3" s="547"/>
      <c r="BK3" s="547"/>
      <c r="BL3" s="547"/>
      <c r="BM3" s="596"/>
      <c r="BN3" s="486" t="s">
        <v>
80</v>
      </c>
      <c r="BO3" s="487"/>
      <c r="BP3" s="487"/>
      <c r="BQ3" s="487"/>
      <c r="BR3" s="487"/>
      <c r="BS3" s="487"/>
      <c r="BT3" s="487"/>
      <c r="BU3" s="554"/>
      <c r="BV3" s="486" t="s">
        <v>
81</v>
      </c>
      <c r="BW3" s="487"/>
      <c r="BX3" s="487"/>
      <c r="BY3" s="487"/>
      <c r="BZ3" s="487"/>
      <c r="CA3" s="487"/>
      <c r="CB3" s="487"/>
      <c r="CC3" s="554"/>
      <c r="CD3" s="546" t="s">
        <v>
1</v>
      </c>
      <c r="CE3" s="547"/>
      <c r="CF3" s="547"/>
      <c r="CG3" s="547"/>
      <c r="CH3" s="547"/>
      <c r="CI3" s="547"/>
      <c r="CJ3" s="547"/>
      <c r="CK3" s="547"/>
      <c r="CL3" s="547"/>
      <c r="CM3" s="547"/>
      <c r="CN3" s="547"/>
      <c r="CO3" s="547"/>
      <c r="CP3" s="547"/>
      <c r="CQ3" s="547"/>
      <c r="CR3" s="547"/>
      <c r="CS3" s="596"/>
      <c r="CT3" s="486" t="s">
        <v>
82</v>
      </c>
      <c r="CU3" s="487"/>
      <c r="CV3" s="487"/>
      <c r="CW3" s="487"/>
      <c r="CX3" s="487"/>
      <c r="CY3" s="487"/>
      <c r="CZ3" s="487"/>
      <c r="DA3" s="554"/>
      <c r="DB3" s="486" t="s">
        <v>
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
84</v>
      </c>
      <c r="AZ4" s="400"/>
      <c r="BA4" s="400"/>
      <c r="BB4" s="400"/>
      <c r="BC4" s="400"/>
      <c r="BD4" s="400"/>
      <c r="BE4" s="400"/>
      <c r="BF4" s="400"/>
      <c r="BG4" s="400"/>
      <c r="BH4" s="400"/>
      <c r="BI4" s="400"/>
      <c r="BJ4" s="400"/>
      <c r="BK4" s="400"/>
      <c r="BL4" s="400"/>
      <c r="BM4" s="401"/>
      <c r="BN4" s="402">
        <v>
40892702</v>
      </c>
      <c r="BO4" s="403"/>
      <c r="BP4" s="403"/>
      <c r="BQ4" s="403"/>
      <c r="BR4" s="403"/>
      <c r="BS4" s="403"/>
      <c r="BT4" s="403"/>
      <c r="BU4" s="404"/>
      <c r="BV4" s="402">
        <v>
39951359</v>
      </c>
      <c r="BW4" s="403"/>
      <c r="BX4" s="403"/>
      <c r="BY4" s="403"/>
      <c r="BZ4" s="403"/>
      <c r="CA4" s="403"/>
      <c r="CB4" s="403"/>
      <c r="CC4" s="404"/>
      <c r="CD4" s="580" t="s">
        <v>
85</v>
      </c>
      <c r="CE4" s="581"/>
      <c r="CF4" s="581"/>
      <c r="CG4" s="581"/>
      <c r="CH4" s="581"/>
      <c r="CI4" s="581"/>
      <c r="CJ4" s="581"/>
      <c r="CK4" s="581"/>
      <c r="CL4" s="581"/>
      <c r="CM4" s="581"/>
      <c r="CN4" s="581"/>
      <c r="CO4" s="581"/>
      <c r="CP4" s="581"/>
      <c r="CQ4" s="581"/>
      <c r="CR4" s="581"/>
      <c r="CS4" s="582"/>
      <c r="CT4" s="583">
        <v>
3</v>
      </c>
      <c r="CU4" s="584"/>
      <c r="CV4" s="584"/>
      <c r="CW4" s="584"/>
      <c r="CX4" s="584"/>
      <c r="CY4" s="584"/>
      <c r="CZ4" s="584"/>
      <c r="DA4" s="585"/>
      <c r="DB4" s="583">
        <v>
2.5</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
86</v>
      </c>
      <c r="AN5" s="381"/>
      <c r="AO5" s="381"/>
      <c r="AP5" s="381"/>
      <c r="AQ5" s="381"/>
      <c r="AR5" s="381"/>
      <c r="AS5" s="381"/>
      <c r="AT5" s="382"/>
      <c r="AU5" s="464" t="s">
        <v>
87</v>
      </c>
      <c r="AV5" s="465"/>
      <c r="AW5" s="465"/>
      <c r="AX5" s="465"/>
      <c r="AY5" s="387" t="s">
        <v>
88</v>
      </c>
      <c r="AZ5" s="388"/>
      <c r="BA5" s="388"/>
      <c r="BB5" s="388"/>
      <c r="BC5" s="388"/>
      <c r="BD5" s="388"/>
      <c r="BE5" s="388"/>
      <c r="BF5" s="388"/>
      <c r="BG5" s="388"/>
      <c r="BH5" s="388"/>
      <c r="BI5" s="388"/>
      <c r="BJ5" s="388"/>
      <c r="BK5" s="388"/>
      <c r="BL5" s="388"/>
      <c r="BM5" s="389"/>
      <c r="BN5" s="407">
        <v>
40062167</v>
      </c>
      <c r="BO5" s="408"/>
      <c r="BP5" s="408"/>
      <c r="BQ5" s="408"/>
      <c r="BR5" s="408"/>
      <c r="BS5" s="408"/>
      <c r="BT5" s="408"/>
      <c r="BU5" s="409"/>
      <c r="BV5" s="407">
        <v>
39166722</v>
      </c>
      <c r="BW5" s="408"/>
      <c r="BX5" s="408"/>
      <c r="BY5" s="408"/>
      <c r="BZ5" s="408"/>
      <c r="CA5" s="408"/>
      <c r="CB5" s="408"/>
      <c r="CC5" s="409"/>
      <c r="CD5" s="416" t="s">
        <v>
89</v>
      </c>
      <c r="CE5" s="417"/>
      <c r="CF5" s="417"/>
      <c r="CG5" s="417"/>
      <c r="CH5" s="417"/>
      <c r="CI5" s="417"/>
      <c r="CJ5" s="417"/>
      <c r="CK5" s="417"/>
      <c r="CL5" s="417"/>
      <c r="CM5" s="417"/>
      <c r="CN5" s="417"/>
      <c r="CO5" s="417"/>
      <c r="CP5" s="417"/>
      <c r="CQ5" s="417"/>
      <c r="CR5" s="417"/>
      <c r="CS5" s="418"/>
      <c r="CT5" s="377">
        <v>
93.2</v>
      </c>
      <c r="CU5" s="378"/>
      <c r="CV5" s="378"/>
      <c r="CW5" s="378"/>
      <c r="CX5" s="378"/>
      <c r="CY5" s="378"/>
      <c r="CZ5" s="378"/>
      <c r="DA5" s="379"/>
      <c r="DB5" s="377">
        <v>
93.8</v>
      </c>
      <c r="DC5" s="378"/>
      <c r="DD5" s="378"/>
      <c r="DE5" s="378"/>
      <c r="DF5" s="378"/>
      <c r="DG5" s="378"/>
      <c r="DH5" s="378"/>
      <c r="DI5" s="379"/>
      <c r="DJ5" s="165"/>
      <c r="DK5" s="165"/>
      <c r="DL5" s="165"/>
      <c r="DM5" s="165"/>
      <c r="DN5" s="165"/>
      <c r="DO5" s="165"/>
    </row>
    <row r="6" spans="1:119" ht="18.75" customHeight="1">
      <c r="A6" s="166"/>
      <c r="B6" s="560" t="s">
        <v>
90</v>
      </c>
      <c r="C6" s="421"/>
      <c r="D6" s="421"/>
      <c r="E6" s="561"/>
      <c r="F6" s="561"/>
      <c r="G6" s="561"/>
      <c r="H6" s="561"/>
      <c r="I6" s="561"/>
      <c r="J6" s="561"/>
      <c r="K6" s="561"/>
      <c r="L6" s="561" t="s">
        <v>
91</v>
      </c>
      <c r="M6" s="561"/>
      <c r="N6" s="561"/>
      <c r="O6" s="561"/>
      <c r="P6" s="561"/>
      <c r="Q6" s="561"/>
      <c r="R6" s="445"/>
      <c r="S6" s="445"/>
      <c r="T6" s="445"/>
      <c r="U6" s="445"/>
      <c r="V6" s="567"/>
      <c r="W6" s="498" t="s">
        <v>
92</v>
      </c>
      <c r="X6" s="420"/>
      <c r="Y6" s="420"/>
      <c r="Z6" s="420"/>
      <c r="AA6" s="420"/>
      <c r="AB6" s="421"/>
      <c r="AC6" s="572" t="s">
        <v>
93</v>
      </c>
      <c r="AD6" s="573"/>
      <c r="AE6" s="573"/>
      <c r="AF6" s="573"/>
      <c r="AG6" s="573"/>
      <c r="AH6" s="573"/>
      <c r="AI6" s="573"/>
      <c r="AJ6" s="573"/>
      <c r="AK6" s="573"/>
      <c r="AL6" s="574"/>
      <c r="AM6" s="476" t="s">
        <v>
94</v>
      </c>
      <c r="AN6" s="381"/>
      <c r="AO6" s="381"/>
      <c r="AP6" s="381"/>
      <c r="AQ6" s="381"/>
      <c r="AR6" s="381"/>
      <c r="AS6" s="381"/>
      <c r="AT6" s="382"/>
      <c r="AU6" s="464" t="s">
        <v>
87</v>
      </c>
      <c r="AV6" s="465"/>
      <c r="AW6" s="465"/>
      <c r="AX6" s="465"/>
      <c r="AY6" s="387" t="s">
        <v>
95</v>
      </c>
      <c r="AZ6" s="388"/>
      <c r="BA6" s="388"/>
      <c r="BB6" s="388"/>
      <c r="BC6" s="388"/>
      <c r="BD6" s="388"/>
      <c r="BE6" s="388"/>
      <c r="BF6" s="388"/>
      <c r="BG6" s="388"/>
      <c r="BH6" s="388"/>
      <c r="BI6" s="388"/>
      <c r="BJ6" s="388"/>
      <c r="BK6" s="388"/>
      <c r="BL6" s="388"/>
      <c r="BM6" s="389"/>
      <c r="BN6" s="407">
        <v>
830535</v>
      </c>
      <c r="BO6" s="408"/>
      <c r="BP6" s="408"/>
      <c r="BQ6" s="408"/>
      <c r="BR6" s="408"/>
      <c r="BS6" s="408"/>
      <c r="BT6" s="408"/>
      <c r="BU6" s="409"/>
      <c r="BV6" s="407">
        <v>
784637</v>
      </c>
      <c r="BW6" s="408"/>
      <c r="BX6" s="408"/>
      <c r="BY6" s="408"/>
      <c r="BZ6" s="408"/>
      <c r="CA6" s="408"/>
      <c r="CB6" s="408"/>
      <c r="CC6" s="409"/>
      <c r="CD6" s="416" t="s">
        <v>
96</v>
      </c>
      <c r="CE6" s="417"/>
      <c r="CF6" s="417"/>
      <c r="CG6" s="417"/>
      <c r="CH6" s="417"/>
      <c r="CI6" s="417"/>
      <c r="CJ6" s="417"/>
      <c r="CK6" s="417"/>
      <c r="CL6" s="417"/>
      <c r="CM6" s="417"/>
      <c r="CN6" s="417"/>
      <c r="CO6" s="417"/>
      <c r="CP6" s="417"/>
      <c r="CQ6" s="417"/>
      <c r="CR6" s="417"/>
      <c r="CS6" s="418"/>
      <c r="CT6" s="557">
        <v>
100.5</v>
      </c>
      <c r="CU6" s="558"/>
      <c r="CV6" s="558"/>
      <c r="CW6" s="558"/>
      <c r="CX6" s="558"/>
      <c r="CY6" s="558"/>
      <c r="CZ6" s="558"/>
      <c r="DA6" s="559"/>
      <c r="DB6" s="557">
        <v>
99.8</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
97</v>
      </c>
      <c r="AN7" s="381"/>
      <c r="AO7" s="381"/>
      <c r="AP7" s="381"/>
      <c r="AQ7" s="381"/>
      <c r="AR7" s="381"/>
      <c r="AS7" s="381"/>
      <c r="AT7" s="382"/>
      <c r="AU7" s="464" t="s">
        <v>
98</v>
      </c>
      <c r="AV7" s="465"/>
      <c r="AW7" s="465"/>
      <c r="AX7" s="465"/>
      <c r="AY7" s="387" t="s">
        <v>
99</v>
      </c>
      <c r="AZ7" s="388"/>
      <c r="BA7" s="388"/>
      <c r="BB7" s="388"/>
      <c r="BC7" s="388"/>
      <c r="BD7" s="388"/>
      <c r="BE7" s="388"/>
      <c r="BF7" s="388"/>
      <c r="BG7" s="388"/>
      <c r="BH7" s="388"/>
      <c r="BI7" s="388"/>
      <c r="BJ7" s="388"/>
      <c r="BK7" s="388"/>
      <c r="BL7" s="388"/>
      <c r="BM7" s="389"/>
      <c r="BN7" s="407">
        <v>
143707</v>
      </c>
      <c r="BO7" s="408"/>
      <c r="BP7" s="408"/>
      <c r="BQ7" s="408"/>
      <c r="BR7" s="408"/>
      <c r="BS7" s="408"/>
      <c r="BT7" s="408"/>
      <c r="BU7" s="409"/>
      <c r="BV7" s="407">
        <v>
223520</v>
      </c>
      <c r="BW7" s="408"/>
      <c r="BX7" s="408"/>
      <c r="BY7" s="408"/>
      <c r="BZ7" s="408"/>
      <c r="CA7" s="408"/>
      <c r="CB7" s="408"/>
      <c r="CC7" s="409"/>
      <c r="CD7" s="416" t="s">
        <v>
100</v>
      </c>
      <c r="CE7" s="417"/>
      <c r="CF7" s="417"/>
      <c r="CG7" s="417"/>
      <c r="CH7" s="417"/>
      <c r="CI7" s="417"/>
      <c r="CJ7" s="417"/>
      <c r="CK7" s="417"/>
      <c r="CL7" s="417"/>
      <c r="CM7" s="417"/>
      <c r="CN7" s="417"/>
      <c r="CO7" s="417"/>
      <c r="CP7" s="417"/>
      <c r="CQ7" s="417"/>
      <c r="CR7" s="417"/>
      <c r="CS7" s="418"/>
      <c r="CT7" s="407">
        <v>
22585958</v>
      </c>
      <c r="CU7" s="408"/>
      <c r="CV7" s="408"/>
      <c r="CW7" s="408"/>
      <c r="CX7" s="408"/>
      <c r="CY7" s="408"/>
      <c r="CZ7" s="408"/>
      <c r="DA7" s="409"/>
      <c r="DB7" s="407">
        <v>
22399270</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
101</v>
      </c>
      <c r="AN8" s="381"/>
      <c r="AO8" s="381"/>
      <c r="AP8" s="381"/>
      <c r="AQ8" s="381"/>
      <c r="AR8" s="381"/>
      <c r="AS8" s="381"/>
      <c r="AT8" s="382"/>
      <c r="AU8" s="464" t="s">
        <v>
102</v>
      </c>
      <c r="AV8" s="465"/>
      <c r="AW8" s="465"/>
      <c r="AX8" s="465"/>
      <c r="AY8" s="387" t="s">
        <v>
103</v>
      </c>
      <c r="AZ8" s="388"/>
      <c r="BA8" s="388"/>
      <c r="BB8" s="388"/>
      <c r="BC8" s="388"/>
      <c r="BD8" s="388"/>
      <c r="BE8" s="388"/>
      <c r="BF8" s="388"/>
      <c r="BG8" s="388"/>
      <c r="BH8" s="388"/>
      <c r="BI8" s="388"/>
      <c r="BJ8" s="388"/>
      <c r="BK8" s="388"/>
      <c r="BL8" s="388"/>
      <c r="BM8" s="389"/>
      <c r="BN8" s="407">
        <v>
686828</v>
      </c>
      <c r="BO8" s="408"/>
      <c r="BP8" s="408"/>
      <c r="BQ8" s="408"/>
      <c r="BR8" s="408"/>
      <c r="BS8" s="408"/>
      <c r="BT8" s="408"/>
      <c r="BU8" s="409"/>
      <c r="BV8" s="407">
        <v>
561117</v>
      </c>
      <c r="BW8" s="408"/>
      <c r="BX8" s="408"/>
      <c r="BY8" s="408"/>
      <c r="BZ8" s="408"/>
      <c r="CA8" s="408"/>
      <c r="CB8" s="408"/>
      <c r="CC8" s="409"/>
      <c r="CD8" s="416" t="s">
        <v>
104</v>
      </c>
      <c r="CE8" s="417"/>
      <c r="CF8" s="417"/>
      <c r="CG8" s="417"/>
      <c r="CH8" s="417"/>
      <c r="CI8" s="417"/>
      <c r="CJ8" s="417"/>
      <c r="CK8" s="417"/>
      <c r="CL8" s="417"/>
      <c r="CM8" s="417"/>
      <c r="CN8" s="417"/>
      <c r="CO8" s="417"/>
      <c r="CP8" s="417"/>
      <c r="CQ8" s="417"/>
      <c r="CR8" s="417"/>
      <c r="CS8" s="418"/>
      <c r="CT8" s="520">
        <v>
0.84</v>
      </c>
      <c r="CU8" s="521"/>
      <c r="CV8" s="521"/>
      <c r="CW8" s="521"/>
      <c r="CX8" s="521"/>
      <c r="CY8" s="521"/>
      <c r="CZ8" s="521"/>
      <c r="DA8" s="522"/>
      <c r="DB8" s="520">
        <v>
0.83</v>
      </c>
      <c r="DC8" s="521"/>
      <c r="DD8" s="521"/>
      <c r="DE8" s="521"/>
      <c r="DF8" s="521"/>
      <c r="DG8" s="521"/>
      <c r="DH8" s="521"/>
      <c r="DI8" s="522"/>
      <c r="DJ8" s="165"/>
      <c r="DK8" s="165"/>
      <c r="DL8" s="165"/>
      <c r="DM8" s="165"/>
      <c r="DN8" s="165"/>
      <c r="DO8" s="165"/>
    </row>
    <row r="9" spans="1:119" ht="18.75" customHeight="1" thickBot="1">
      <c r="A9" s="166"/>
      <c r="B9" s="546" t="s">
        <v>
105</v>
      </c>
      <c r="C9" s="547"/>
      <c r="D9" s="547"/>
      <c r="E9" s="547"/>
      <c r="F9" s="547"/>
      <c r="G9" s="547"/>
      <c r="H9" s="547"/>
      <c r="I9" s="547"/>
      <c r="J9" s="547"/>
      <c r="K9" s="470"/>
      <c r="L9" s="548" t="s">
        <v>
106</v>
      </c>
      <c r="M9" s="549"/>
      <c r="N9" s="549"/>
      <c r="O9" s="549"/>
      <c r="P9" s="549"/>
      <c r="Q9" s="550"/>
      <c r="R9" s="551">
        <v>
116632</v>
      </c>
      <c r="S9" s="552"/>
      <c r="T9" s="552"/>
      <c r="U9" s="552"/>
      <c r="V9" s="553"/>
      <c r="W9" s="486" t="s">
        <v>
107</v>
      </c>
      <c r="X9" s="487"/>
      <c r="Y9" s="487"/>
      <c r="Z9" s="487"/>
      <c r="AA9" s="487"/>
      <c r="AB9" s="487"/>
      <c r="AC9" s="487"/>
      <c r="AD9" s="487"/>
      <c r="AE9" s="487"/>
      <c r="AF9" s="487"/>
      <c r="AG9" s="487"/>
      <c r="AH9" s="487"/>
      <c r="AI9" s="487"/>
      <c r="AJ9" s="487"/>
      <c r="AK9" s="487"/>
      <c r="AL9" s="554"/>
      <c r="AM9" s="476" t="s">
        <v>
108</v>
      </c>
      <c r="AN9" s="381"/>
      <c r="AO9" s="381"/>
      <c r="AP9" s="381"/>
      <c r="AQ9" s="381"/>
      <c r="AR9" s="381"/>
      <c r="AS9" s="381"/>
      <c r="AT9" s="382"/>
      <c r="AU9" s="464" t="s">
        <v>
109</v>
      </c>
      <c r="AV9" s="465"/>
      <c r="AW9" s="465"/>
      <c r="AX9" s="465"/>
      <c r="AY9" s="387" t="s">
        <v>
110</v>
      </c>
      <c r="AZ9" s="388"/>
      <c r="BA9" s="388"/>
      <c r="BB9" s="388"/>
      <c r="BC9" s="388"/>
      <c r="BD9" s="388"/>
      <c r="BE9" s="388"/>
      <c r="BF9" s="388"/>
      <c r="BG9" s="388"/>
      <c r="BH9" s="388"/>
      <c r="BI9" s="388"/>
      <c r="BJ9" s="388"/>
      <c r="BK9" s="388"/>
      <c r="BL9" s="388"/>
      <c r="BM9" s="389"/>
      <c r="BN9" s="407">
        <v>
125711</v>
      </c>
      <c r="BO9" s="408"/>
      <c r="BP9" s="408"/>
      <c r="BQ9" s="408"/>
      <c r="BR9" s="408"/>
      <c r="BS9" s="408"/>
      <c r="BT9" s="408"/>
      <c r="BU9" s="409"/>
      <c r="BV9" s="407">
        <v>
-628022</v>
      </c>
      <c r="BW9" s="408"/>
      <c r="BX9" s="408"/>
      <c r="BY9" s="408"/>
      <c r="BZ9" s="408"/>
      <c r="CA9" s="408"/>
      <c r="CB9" s="408"/>
      <c r="CC9" s="409"/>
      <c r="CD9" s="416" t="s">
        <v>
111</v>
      </c>
      <c r="CE9" s="417"/>
      <c r="CF9" s="417"/>
      <c r="CG9" s="417"/>
      <c r="CH9" s="417"/>
      <c r="CI9" s="417"/>
      <c r="CJ9" s="417"/>
      <c r="CK9" s="417"/>
      <c r="CL9" s="417"/>
      <c r="CM9" s="417"/>
      <c r="CN9" s="417"/>
      <c r="CO9" s="417"/>
      <c r="CP9" s="417"/>
      <c r="CQ9" s="417"/>
      <c r="CR9" s="417"/>
      <c r="CS9" s="418"/>
      <c r="CT9" s="377">
        <v>
9.9</v>
      </c>
      <c r="CU9" s="378"/>
      <c r="CV9" s="378"/>
      <c r="CW9" s="378"/>
      <c r="CX9" s="378"/>
      <c r="CY9" s="378"/>
      <c r="CZ9" s="378"/>
      <c r="DA9" s="379"/>
      <c r="DB9" s="377">
        <v>
9.8000000000000007</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
112</v>
      </c>
      <c r="M10" s="381"/>
      <c r="N10" s="381"/>
      <c r="O10" s="381"/>
      <c r="P10" s="381"/>
      <c r="Q10" s="382"/>
      <c r="R10" s="383">
        <v>
116546</v>
      </c>
      <c r="S10" s="384"/>
      <c r="T10" s="384"/>
      <c r="U10" s="384"/>
      <c r="V10" s="386"/>
      <c r="W10" s="555"/>
      <c r="X10" s="369"/>
      <c r="Y10" s="369"/>
      <c r="Z10" s="369"/>
      <c r="AA10" s="369"/>
      <c r="AB10" s="369"/>
      <c r="AC10" s="369"/>
      <c r="AD10" s="369"/>
      <c r="AE10" s="369"/>
      <c r="AF10" s="369"/>
      <c r="AG10" s="369"/>
      <c r="AH10" s="369"/>
      <c r="AI10" s="369"/>
      <c r="AJ10" s="369"/>
      <c r="AK10" s="369"/>
      <c r="AL10" s="556"/>
      <c r="AM10" s="476" t="s">
        <v>
113</v>
      </c>
      <c r="AN10" s="381"/>
      <c r="AO10" s="381"/>
      <c r="AP10" s="381"/>
      <c r="AQ10" s="381"/>
      <c r="AR10" s="381"/>
      <c r="AS10" s="381"/>
      <c r="AT10" s="382"/>
      <c r="AU10" s="464" t="s">
        <v>
87</v>
      </c>
      <c r="AV10" s="465"/>
      <c r="AW10" s="465"/>
      <c r="AX10" s="465"/>
      <c r="AY10" s="387" t="s">
        <v>
114</v>
      </c>
      <c r="AZ10" s="388"/>
      <c r="BA10" s="388"/>
      <c r="BB10" s="388"/>
      <c r="BC10" s="388"/>
      <c r="BD10" s="388"/>
      <c r="BE10" s="388"/>
      <c r="BF10" s="388"/>
      <c r="BG10" s="388"/>
      <c r="BH10" s="388"/>
      <c r="BI10" s="388"/>
      <c r="BJ10" s="388"/>
      <c r="BK10" s="388"/>
      <c r="BL10" s="388"/>
      <c r="BM10" s="389"/>
      <c r="BN10" s="407">
        <v>
281286</v>
      </c>
      <c r="BO10" s="408"/>
      <c r="BP10" s="408"/>
      <c r="BQ10" s="408"/>
      <c r="BR10" s="408"/>
      <c r="BS10" s="408"/>
      <c r="BT10" s="408"/>
      <c r="BU10" s="409"/>
      <c r="BV10" s="407">
        <v>
619361</v>
      </c>
      <c r="BW10" s="408"/>
      <c r="BX10" s="408"/>
      <c r="BY10" s="408"/>
      <c r="BZ10" s="408"/>
      <c r="CA10" s="408"/>
      <c r="CB10" s="408"/>
      <c r="CC10" s="409"/>
      <c r="CD10" s="170" t="s">
        <v>
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
116</v>
      </c>
      <c r="M11" s="454"/>
      <c r="N11" s="454"/>
      <c r="O11" s="454"/>
      <c r="P11" s="454"/>
      <c r="Q11" s="455"/>
      <c r="R11" s="543" t="s">
        <v>
117</v>
      </c>
      <c r="S11" s="544"/>
      <c r="T11" s="544"/>
      <c r="U11" s="544"/>
      <c r="V11" s="545"/>
      <c r="W11" s="555"/>
      <c r="X11" s="369"/>
      <c r="Y11" s="369"/>
      <c r="Z11" s="369"/>
      <c r="AA11" s="369"/>
      <c r="AB11" s="369"/>
      <c r="AC11" s="369"/>
      <c r="AD11" s="369"/>
      <c r="AE11" s="369"/>
      <c r="AF11" s="369"/>
      <c r="AG11" s="369"/>
      <c r="AH11" s="369"/>
      <c r="AI11" s="369"/>
      <c r="AJ11" s="369"/>
      <c r="AK11" s="369"/>
      <c r="AL11" s="556"/>
      <c r="AM11" s="476" t="s">
        <v>
118</v>
      </c>
      <c r="AN11" s="381"/>
      <c r="AO11" s="381"/>
      <c r="AP11" s="381"/>
      <c r="AQ11" s="381"/>
      <c r="AR11" s="381"/>
      <c r="AS11" s="381"/>
      <c r="AT11" s="382"/>
      <c r="AU11" s="464" t="s">
        <v>
119</v>
      </c>
      <c r="AV11" s="465"/>
      <c r="AW11" s="465"/>
      <c r="AX11" s="465"/>
      <c r="AY11" s="387" t="s">
        <v>
120</v>
      </c>
      <c r="AZ11" s="388"/>
      <c r="BA11" s="388"/>
      <c r="BB11" s="388"/>
      <c r="BC11" s="388"/>
      <c r="BD11" s="388"/>
      <c r="BE11" s="388"/>
      <c r="BF11" s="388"/>
      <c r="BG11" s="388"/>
      <c r="BH11" s="388"/>
      <c r="BI11" s="388"/>
      <c r="BJ11" s="388"/>
      <c r="BK11" s="388"/>
      <c r="BL11" s="388"/>
      <c r="BM11" s="389"/>
      <c r="BN11" s="407">
        <v>
0</v>
      </c>
      <c r="BO11" s="408"/>
      <c r="BP11" s="408"/>
      <c r="BQ11" s="408"/>
      <c r="BR11" s="408"/>
      <c r="BS11" s="408"/>
      <c r="BT11" s="408"/>
      <c r="BU11" s="409"/>
      <c r="BV11" s="407">
        <v>
0</v>
      </c>
      <c r="BW11" s="408"/>
      <c r="BX11" s="408"/>
      <c r="BY11" s="408"/>
      <c r="BZ11" s="408"/>
      <c r="CA11" s="408"/>
      <c r="CB11" s="408"/>
      <c r="CC11" s="409"/>
      <c r="CD11" s="416" t="s">
        <v>
121</v>
      </c>
      <c r="CE11" s="417"/>
      <c r="CF11" s="417"/>
      <c r="CG11" s="417"/>
      <c r="CH11" s="417"/>
      <c r="CI11" s="417"/>
      <c r="CJ11" s="417"/>
      <c r="CK11" s="417"/>
      <c r="CL11" s="417"/>
      <c r="CM11" s="417"/>
      <c r="CN11" s="417"/>
      <c r="CO11" s="417"/>
      <c r="CP11" s="417"/>
      <c r="CQ11" s="417"/>
      <c r="CR11" s="417"/>
      <c r="CS11" s="418"/>
      <c r="CT11" s="520" t="s">
        <v>
122</v>
      </c>
      <c r="CU11" s="521"/>
      <c r="CV11" s="521"/>
      <c r="CW11" s="521"/>
      <c r="CX11" s="521"/>
      <c r="CY11" s="521"/>
      <c r="CZ11" s="521"/>
      <c r="DA11" s="522"/>
      <c r="DB11" s="520" t="s">
        <v>
123</v>
      </c>
      <c r="DC11" s="521"/>
      <c r="DD11" s="521"/>
      <c r="DE11" s="521"/>
      <c r="DF11" s="521"/>
      <c r="DG11" s="521"/>
      <c r="DH11" s="521"/>
      <c r="DI11" s="522"/>
      <c r="DJ11" s="165"/>
      <c r="DK11" s="165"/>
      <c r="DL11" s="165"/>
      <c r="DM11" s="165"/>
      <c r="DN11" s="165"/>
      <c r="DO11" s="165"/>
    </row>
    <row r="12" spans="1:119" ht="18.75" customHeight="1">
      <c r="A12" s="166"/>
      <c r="B12" s="523" t="s">
        <v>
124</v>
      </c>
      <c r="C12" s="524"/>
      <c r="D12" s="524"/>
      <c r="E12" s="524"/>
      <c r="F12" s="524"/>
      <c r="G12" s="524"/>
      <c r="H12" s="524"/>
      <c r="I12" s="524"/>
      <c r="J12" s="524"/>
      <c r="K12" s="525"/>
      <c r="L12" s="532" t="s">
        <v>
125</v>
      </c>
      <c r="M12" s="533"/>
      <c r="N12" s="533"/>
      <c r="O12" s="533"/>
      <c r="P12" s="533"/>
      <c r="Q12" s="534"/>
      <c r="R12" s="535">
        <v>
116830</v>
      </c>
      <c r="S12" s="536"/>
      <c r="T12" s="536"/>
      <c r="U12" s="536"/>
      <c r="V12" s="537"/>
      <c r="W12" s="538" t="s">
        <v>
1</v>
      </c>
      <c r="X12" s="465"/>
      <c r="Y12" s="465"/>
      <c r="Z12" s="465"/>
      <c r="AA12" s="465"/>
      <c r="AB12" s="539"/>
      <c r="AC12" s="464" t="s">
        <v>
126</v>
      </c>
      <c r="AD12" s="465"/>
      <c r="AE12" s="465"/>
      <c r="AF12" s="465"/>
      <c r="AG12" s="539"/>
      <c r="AH12" s="464" t="s">
        <v>
127</v>
      </c>
      <c r="AI12" s="465"/>
      <c r="AJ12" s="465"/>
      <c r="AK12" s="465"/>
      <c r="AL12" s="540"/>
      <c r="AM12" s="476" t="s">
        <v>
128</v>
      </c>
      <c r="AN12" s="381"/>
      <c r="AO12" s="381"/>
      <c r="AP12" s="381"/>
      <c r="AQ12" s="381"/>
      <c r="AR12" s="381"/>
      <c r="AS12" s="381"/>
      <c r="AT12" s="382"/>
      <c r="AU12" s="464" t="s">
        <v>
109</v>
      </c>
      <c r="AV12" s="465"/>
      <c r="AW12" s="465"/>
      <c r="AX12" s="465"/>
      <c r="AY12" s="387" t="s">
        <v>
129</v>
      </c>
      <c r="AZ12" s="388"/>
      <c r="BA12" s="388"/>
      <c r="BB12" s="388"/>
      <c r="BC12" s="388"/>
      <c r="BD12" s="388"/>
      <c r="BE12" s="388"/>
      <c r="BF12" s="388"/>
      <c r="BG12" s="388"/>
      <c r="BH12" s="388"/>
      <c r="BI12" s="388"/>
      <c r="BJ12" s="388"/>
      <c r="BK12" s="388"/>
      <c r="BL12" s="388"/>
      <c r="BM12" s="389"/>
      <c r="BN12" s="407">
        <v>
0</v>
      </c>
      <c r="BO12" s="408"/>
      <c r="BP12" s="408"/>
      <c r="BQ12" s="408"/>
      <c r="BR12" s="408"/>
      <c r="BS12" s="408"/>
      <c r="BT12" s="408"/>
      <c r="BU12" s="409"/>
      <c r="BV12" s="407">
        <v>
0</v>
      </c>
      <c r="BW12" s="408"/>
      <c r="BX12" s="408"/>
      <c r="BY12" s="408"/>
      <c r="BZ12" s="408"/>
      <c r="CA12" s="408"/>
      <c r="CB12" s="408"/>
      <c r="CC12" s="409"/>
      <c r="CD12" s="416" t="s">
        <v>
130</v>
      </c>
      <c r="CE12" s="417"/>
      <c r="CF12" s="417"/>
      <c r="CG12" s="417"/>
      <c r="CH12" s="417"/>
      <c r="CI12" s="417"/>
      <c r="CJ12" s="417"/>
      <c r="CK12" s="417"/>
      <c r="CL12" s="417"/>
      <c r="CM12" s="417"/>
      <c r="CN12" s="417"/>
      <c r="CO12" s="417"/>
      <c r="CP12" s="417"/>
      <c r="CQ12" s="417"/>
      <c r="CR12" s="417"/>
      <c r="CS12" s="418"/>
      <c r="CT12" s="520" t="s">
        <v>
131</v>
      </c>
      <c r="CU12" s="521"/>
      <c r="CV12" s="521"/>
      <c r="CW12" s="521"/>
      <c r="CX12" s="521"/>
      <c r="CY12" s="521"/>
      <c r="CZ12" s="521"/>
      <c r="DA12" s="522"/>
      <c r="DB12" s="520" t="s">
        <v>
132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
133</v>
      </c>
      <c r="N13" s="508"/>
      <c r="O13" s="508"/>
      <c r="P13" s="508"/>
      <c r="Q13" s="509"/>
      <c r="R13" s="510">
        <v>
114875</v>
      </c>
      <c r="S13" s="511"/>
      <c r="T13" s="511"/>
      <c r="U13" s="511"/>
      <c r="V13" s="512"/>
      <c r="W13" s="498" t="s">
        <v>
134</v>
      </c>
      <c r="X13" s="420"/>
      <c r="Y13" s="420"/>
      <c r="Z13" s="420"/>
      <c r="AA13" s="420"/>
      <c r="AB13" s="421"/>
      <c r="AC13" s="383">
        <v>
596</v>
      </c>
      <c r="AD13" s="384"/>
      <c r="AE13" s="384"/>
      <c r="AF13" s="384"/>
      <c r="AG13" s="385"/>
      <c r="AH13" s="383">
        <v>
603</v>
      </c>
      <c r="AI13" s="384"/>
      <c r="AJ13" s="384"/>
      <c r="AK13" s="384"/>
      <c r="AL13" s="386"/>
      <c r="AM13" s="476" t="s">
        <v>
135</v>
      </c>
      <c r="AN13" s="381"/>
      <c r="AO13" s="381"/>
      <c r="AP13" s="381"/>
      <c r="AQ13" s="381"/>
      <c r="AR13" s="381"/>
      <c r="AS13" s="381"/>
      <c r="AT13" s="382"/>
      <c r="AU13" s="464" t="s">
        <v>
136</v>
      </c>
      <c r="AV13" s="465"/>
      <c r="AW13" s="465"/>
      <c r="AX13" s="465"/>
      <c r="AY13" s="387" t="s">
        <v>
137</v>
      </c>
      <c r="AZ13" s="388"/>
      <c r="BA13" s="388"/>
      <c r="BB13" s="388"/>
      <c r="BC13" s="388"/>
      <c r="BD13" s="388"/>
      <c r="BE13" s="388"/>
      <c r="BF13" s="388"/>
      <c r="BG13" s="388"/>
      <c r="BH13" s="388"/>
      <c r="BI13" s="388"/>
      <c r="BJ13" s="388"/>
      <c r="BK13" s="388"/>
      <c r="BL13" s="388"/>
      <c r="BM13" s="389"/>
      <c r="BN13" s="407">
        <v>
406997</v>
      </c>
      <c r="BO13" s="408"/>
      <c r="BP13" s="408"/>
      <c r="BQ13" s="408"/>
      <c r="BR13" s="408"/>
      <c r="BS13" s="408"/>
      <c r="BT13" s="408"/>
      <c r="BU13" s="409"/>
      <c r="BV13" s="407">
        <v>
-8661</v>
      </c>
      <c r="BW13" s="408"/>
      <c r="BX13" s="408"/>
      <c r="BY13" s="408"/>
      <c r="BZ13" s="408"/>
      <c r="CA13" s="408"/>
      <c r="CB13" s="408"/>
      <c r="CC13" s="409"/>
      <c r="CD13" s="416" t="s">
        <v>
138</v>
      </c>
      <c r="CE13" s="417"/>
      <c r="CF13" s="417"/>
      <c r="CG13" s="417"/>
      <c r="CH13" s="417"/>
      <c r="CI13" s="417"/>
      <c r="CJ13" s="417"/>
      <c r="CK13" s="417"/>
      <c r="CL13" s="417"/>
      <c r="CM13" s="417"/>
      <c r="CN13" s="417"/>
      <c r="CO13" s="417"/>
      <c r="CP13" s="417"/>
      <c r="CQ13" s="417"/>
      <c r="CR13" s="417"/>
      <c r="CS13" s="418"/>
      <c r="CT13" s="377">
        <v>
0.4</v>
      </c>
      <c r="CU13" s="378"/>
      <c r="CV13" s="378"/>
      <c r="CW13" s="378"/>
      <c r="CX13" s="378"/>
      <c r="CY13" s="378"/>
      <c r="CZ13" s="378"/>
      <c r="DA13" s="379"/>
      <c r="DB13" s="377">
        <v>
0.7</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
139</v>
      </c>
      <c r="M14" s="541"/>
      <c r="N14" s="541"/>
      <c r="O14" s="541"/>
      <c r="P14" s="541"/>
      <c r="Q14" s="542"/>
      <c r="R14" s="510">
        <v>
116867</v>
      </c>
      <c r="S14" s="511"/>
      <c r="T14" s="511"/>
      <c r="U14" s="511"/>
      <c r="V14" s="512"/>
      <c r="W14" s="513"/>
      <c r="X14" s="423"/>
      <c r="Y14" s="423"/>
      <c r="Z14" s="423"/>
      <c r="AA14" s="423"/>
      <c r="AB14" s="424"/>
      <c r="AC14" s="503">
        <v>
1.3</v>
      </c>
      <c r="AD14" s="504"/>
      <c r="AE14" s="504"/>
      <c r="AF14" s="504"/>
      <c r="AG14" s="505"/>
      <c r="AH14" s="503">
        <v>
1.3</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
140</v>
      </c>
      <c r="CE14" s="414"/>
      <c r="CF14" s="414"/>
      <c r="CG14" s="414"/>
      <c r="CH14" s="414"/>
      <c r="CI14" s="414"/>
      <c r="CJ14" s="414"/>
      <c r="CK14" s="414"/>
      <c r="CL14" s="414"/>
      <c r="CM14" s="414"/>
      <c r="CN14" s="414"/>
      <c r="CO14" s="414"/>
      <c r="CP14" s="414"/>
      <c r="CQ14" s="414"/>
      <c r="CR14" s="414"/>
      <c r="CS14" s="415"/>
      <c r="CT14" s="514" t="s">
        <v>
122</v>
      </c>
      <c r="CU14" s="515"/>
      <c r="CV14" s="515"/>
      <c r="CW14" s="515"/>
      <c r="CX14" s="515"/>
      <c r="CY14" s="515"/>
      <c r="CZ14" s="515"/>
      <c r="DA14" s="516"/>
      <c r="DB14" s="514" t="s">
        <v>
122</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
141</v>
      </c>
      <c r="N15" s="508"/>
      <c r="O15" s="508"/>
      <c r="P15" s="508"/>
      <c r="Q15" s="509"/>
      <c r="R15" s="510">
        <v>
115045</v>
      </c>
      <c r="S15" s="511"/>
      <c r="T15" s="511"/>
      <c r="U15" s="511"/>
      <c r="V15" s="512"/>
      <c r="W15" s="498" t="s">
        <v>
142</v>
      </c>
      <c r="X15" s="420"/>
      <c r="Y15" s="420"/>
      <c r="Z15" s="420"/>
      <c r="AA15" s="420"/>
      <c r="AB15" s="421"/>
      <c r="AC15" s="383">
        <v>
9004</v>
      </c>
      <c r="AD15" s="384"/>
      <c r="AE15" s="384"/>
      <c r="AF15" s="384"/>
      <c r="AG15" s="385"/>
      <c r="AH15" s="383">
        <v>
8841</v>
      </c>
      <c r="AI15" s="384"/>
      <c r="AJ15" s="384"/>
      <c r="AK15" s="384"/>
      <c r="AL15" s="386"/>
      <c r="AM15" s="476"/>
      <c r="AN15" s="381"/>
      <c r="AO15" s="381"/>
      <c r="AP15" s="381"/>
      <c r="AQ15" s="381"/>
      <c r="AR15" s="381"/>
      <c r="AS15" s="381"/>
      <c r="AT15" s="382"/>
      <c r="AU15" s="464"/>
      <c r="AV15" s="465"/>
      <c r="AW15" s="465"/>
      <c r="AX15" s="465"/>
      <c r="AY15" s="399" t="s">
        <v>
143</v>
      </c>
      <c r="AZ15" s="400"/>
      <c r="BA15" s="400"/>
      <c r="BB15" s="400"/>
      <c r="BC15" s="400"/>
      <c r="BD15" s="400"/>
      <c r="BE15" s="400"/>
      <c r="BF15" s="400"/>
      <c r="BG15" s="400"/>
      <c r="BH15" s="400"/>
      <c r="BI15" s="400"/>
      <c r="BJ15" s="400"/>
      <c r="BK15" s="400"/>
      <c r="BL15" s="400"/>
      <c r="BM15" s="401"/>
      <c r="BN15" s="402">
        <v>
14269261</v>
      </c>
      <c r="BO15" s="403"/>
      <c r="BP15" s="403"/>
      <c r="BQ15" s="403"/>
      <c r="BR15" s="403"/>
      <c r="BS15" s="403"/>
      <c r="BT15" s="403"/>
      <c r="BU15" s="404"/>
      <c r="BV15" s="402">
        <v>
14373069</v>
      </c>
      <c r="BW15" s="403"/>
      <c r="BX15" s="403"/>
      <c r="BY15" s="403"/>
      <c r="BZ15" s="403"/>
      <c r="CA15" s="403"/>
      <c r="CB15" s="403"/>
      <c r="CC15" s="404"/>
      <c r="CD15" s="517" t="s">
        <v>
144</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
145</v>
      </c>
      <c r="M16" s="501"/>
      <c r="N16" s="501"/>
      <c r="O16" s="501"/>
      <c r="P16" s="501"/>
      <c r="Q16" s="502"/>
      <c r="R16" s="495" t="s">
        <v>
146</v>
      </c>
      <c r="S16" s="496"/>
      <c r="T16" s="496"/>
      <c r="U16" s="496"/>
      <c r="V16" s="497"/>
      <c r="W16" s="513"/>
      <c r="X16" s="423"/>
      <c r="Y16" s="423"/>
      <c r="Z16" s="423"/>
      <c r="AA16" s="423"/>
      <c r="AB16" s="424"/>
      <c r="AC16" s="503">
        <v>
18.899999999999999</v>
      </c>
      <c r="AD16" s="504"/>
      <c r="AE16" s="504"/>
      <c r="AF16" s="504"/>
      <c r="AG16" s="505"/>
      <c r="AH16" s="503">
        <v>
19.3</v>
      </c>
      <c r="AI16" s="504"/>
      <c r="AJ16" s="504"/>
      <c r="AK16" s="504"/>
      <c r="AL16" s="506"/>
      <c r="AM16" s="476"/>
      <c r="AN16" s="381"/>
      <c r="AO16" s="381"/>
      <c r="AP16" s="381"/>
      <c r="AQ16" s="381"/>
      <c r="AR16" s="381"/>
      <c r="AS16" s="381"/>
      <c r="AT16" s="382"/>
      <c r="AU16" s="464"/>
      <c r="AV16" s="465"/>
      <c r="AW16" s="465"/>
      <c r="AX16" s="465"/>
      <c r="AY16" s="387" t="s">
        <v>
147</v>
      </c>
      <c r="AZ16" s="388"/>
      <c r="BA16" s="388"/>
      <c r="BB16" s="388"/>
      <c r="BC16" s="388"/>
      <c r="BD16" s="388"/>
      <c r="BE16" s="388"/>
      <c r="BF16" s="388"/>
      <c r="BG16" s="388"/>
      <c r="BH16" s="388"/>
      <c r="BI16" s="388"/>
      <c r="BJ16" s="388"/>
      <c r="BK16" s="388"/>
      <c r="BL16" s="388"/>
      <c r="BM16" s="389"/>
      <c r="BN16" s="407">
        <v>
16952693</v>
      </c>
      <c r="BO16" s="408"/>
      <c r="BP16" s="408"/>
      <c r="BQ16" s="408"/>
      <c r="BR16" s="408"/>
      <c r="BS16" s="408"/>
      <c r="BT16" s="408"/>
      <c r="BU16" s="409"/>
      <c r="BV16" s="407">
        <v>
17024426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
148</v>
      </c>
      <c r="N17" s="493"/>
      <c r="O17" s="493"/>
      <c r="P17" s="493"/>
      <c r="Q17" s="494"/>
      <c r="R17" s="495" t="s">
        <v>
149</v>
      </c>
      <c r="S17" s="496"/>
      <c r="T17" s="496"/>
      <c r="U17" s="496"/>
      <c r="V17" s="497"/>
      <c r="W17" s="498" t="s">
        <v>
150</v>
      </c>
      <c r="X17" s="420"/>
      <c r="Y17" s="420"/>
      <c r="Z17" s="420"/>
      <c r="AA17" s="420"/>
      <c r="AB17" s="421"/>
      <c r="AC17" s="383">
        <v>
37978</v>
      </c>
      <c r="AD17" s="384"/>
      <c r="AE17" s="384"/>
      <c r="AF17" s="384"/>
      <c r="AG17" s="385"/>
      <c r="AH17" s="383">
        <v>
36254</v>
      </c>
      <c r="AI17" s="384"/>
      <c r="AJ17" s="384"/>
      <c r="AK17" s="384"/>
      <c r="AL17" s="386"/>
      <c r="AM17" s="476"/>
      <c r="AN17" s="381"/>
      <c r="AO17" s="381"/>
      <c r="AP17" s="381"/>
      <c r="AQ17" s="381"/>
      <c r="AR17" s="381"/>
      <c r="AS17" s="381"/>
      <c r="AT17" s="382"/>
      <c r="AU17" s="464"/>
      <c r="AV17" s="465"/>
      <c r="AW17" s="465"/>
      <c r="AX17" s="465"/>
      <c r="AY17" s="387" t="s">
        <v>
151</v>
      </c>
      <c r="AZ17" s="388"/>
      <c r="BA17" s="388"/>
      <c r="BB17" s="388"/>
      <c r="BC17" s="388"/>
      <c r="BD17" s="388"/>
      <c r="BE17" s="388"/>
      <c r="BF17" s="388"/>
      <c r="BG17" s="388"/>
      <c r="BH17" s="388"/>
      <c r="BI17" s="388"/>
      <c r="BJ17" s="388"/>
      <c r="BK17" s="388"/>
      <c r="BL17" s="388"/>
      <c r="BM17" s="389"/>
      <c r="BN17" s="407">
        <v>
18248004</v>
      </c>
      <c r="BO17" s="408"/>
      <c r="BP17" s="408"/>
      <c r="BQ17" s="408"/>
      <c r="BR17" s="408"/>
      <c r="BS17" s="408"/>
      <c r="BT17" s="408"/>
      <c r="BU17" s="409"/>
      <c r="BV17" s="407">
        <v>
18384298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
152</v>
      </c>
      <c r="C18" s="470"/>
      <c r="D18" s="470"/>
      <c r="E18" s="471"/>
      <c r="F18" s="471"/>
      <c r="G18" s="471"/>
      <c r="H18" s="471"/>
      <c r="I18" s="471"/>
      <c r="J18" s="471"/>
      <c r="K18" s="471"/>
      <c r="L18" s="472">
        <v>
12.88</v>
      </c>
      <c r="M18" s="472"/>
      <c r="N18" s="472"/>
      <c r="O18" s="472"/>
      <c r="P18" s="472"/>
      <c r="Q18" s="472"/>
      <c r="R18" s="473"/>
      <c r="S18" s="473"/>
      <c r="T18" s="473"/>
      <c r="U18" s="473"/>
      <c r="V18" s="474"/>
      <c r="W18" s="488"/>
      <c r="X18" s="489"/>
      <c r="Y18" s="489"/>
      <c r="Z18" s="489"/>
      <c r="AA18" s="489"/>
      <c r="AB18" s="499"/>
      <c r="AC18" s="371">
        <v>
79.8</v>
      </c>
      <c r="AD18" s="372"/>
      <c r="AE18" s="372"/>
      <c r="AF18" s="372"/>
      <c r="AG18" s="475"/>
      <c r="AH18" s="371">
        <v>
79.3</v>
      </c>
      <c r="AI18" s="372"/>
      <c r="AJ18" s="372"/>
      <c r="AK18" s="372"/>
      <c r="AL18" s="373"/>
      <c r="AM18" s="476"/>
      <c r="AN18" s="381"/>
      <c r="AO18" s="381"/>
      <c r="AP18" s="381"/>
      <c r="AQ18" s="381"/>
      <c r="AR18" s="381"/>
      <c r="AS18" s="381"/>
      <c r="AT18" s="382"/>
      <c r="AU18" s="464"/>
      <c r="AV18" s="465"/>
      <c r="AW18" s="465"/>
      <c r="AX18" s="465"/>
      <c r="AY18" s="387" t="s">
        <v>
153</v>
      </c>
      <c r="AZ18" s="388"/>
      <c r="BA18" s="388"/>
      <c r="BB18" s="388"/>
      <c r="BC18" s="388"/>
      <c r="BD18" s="388"/>
      <c r="BE18" s="388"/>
      <c r="BF18" s="388"/>
      <c r="BG18" s="388"/>
      <c r="BH18" s="388"/>
      <c r="BI18" s="388"/>
      <c r="BJ18" s="388"/>
      <c r="BK18" s="388"/>
      <c r="BL18" s="388"/>
      <c r="BM18" s="389"/>
      <c r="BN18" s="407">
        <v>
21346949</v>
      </c>
      <c r="BO18" s="408"/>
      <c r="BP18" s="408"/>
      <c r="BQ18" s="408"/>
      <c r="BR18" s="408"/>
      <c r="BS18" s="408"/>
      <c r="BT18" s="408"/>
      <c r="BU18" s="409"/>
      <c r="BV18" s="407">
        <v>
20908215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
154</v>
      </c>
      <c r="C19" s="470"/>
      <c r="D19" s="470"/>
      <c r="E19" s="471"/>
      <c r="F19" s="471"/>
      <c r="G19" s="471"/>
      <c r="H19" s="471"/>
      <c r="I19" s="471"/>
      <c r="J19" s="471"/>
      <c r="K19" s="471"/>
      <c r="L19" s="477">
        <v>
9055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
155</v>
      </c>
      <c r="AZ19" s="388"/>
      <c r="BA19" s="388"/>
      <c r="BB19" s="388"/>
      <c r="BC19" s="388"/>
      <c r="BD19" s="388"/>
      <c r="BE19" s="388"/>
      <c r="BF19" s="388"/>
      <c r="BG19" s="388"/>
      <c r="BH19" s="388"/>
      <c r="BI19" s="388"/>
      <c r="BJ19" s="388"/>
      <c r="BK19" s="388"/>
      <c r="BL19" s="388"/>
      <c r="BM19" s="389"/>
      <c r="BN19" s="407">
        <v>
25354202</v>
      </c>
      <c r="BO19" s="408"/>
      <c r="BP19" s="408"/>
      <c r="BQ19" s="408"/>
      <c r="BR19" s="408"/>
      <c r="BS19" s="408"/>
      <c r="BT19" s="408"/>
      <c r="BU19" s="409"/>
      <c r="BV19" s="407">
        <v>
25157929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
156</v>
      </c>
      <c r="C20" s="470"/>
      <c r="D20" s="470"/>
      <c r="E20" s="471"/>
      <c r="F20" s="471"/>
      <c r="G20" s="471"/>
      <c r="H20" s="471"/>
      <c r="I20" s="471"/>
      <c r="J20" s="471"/>
      <c r="K20" s="471"/>
      <c r="L20" s="477">
        <v>
49902</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
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
158</v>
      </c>
      <c r="C22" s="437"/>
      <c r="D22" s="438"/>
      <c r="E22" s="445" t="s">
        <v>
1</v>
      </c>
      <c r="F22" s="420"/>
      <c r="G22" s="420"/>
      <c r="H22" s="420"/>
      <c r="I22" s="420"/>
      <c r="J22" s="420"/>
      <c r="K22" s="421"/>
      <c r="L22" s="445" t="s">
        <v>
159</v>
      </c>
      <c r="M22" s="420"/>
      <c r="N22" s="420"/>
      <c r="O22" s="420"/>
      <c r="P22" s="421"/>
      <c r="Q22" s="430" t="s">
        <v>
160</v>
      </c>
      <c r="R22" s="431"/>
      <c r="S22" s="431"/>
      <c r="T22" s="431"/>
      <c r="U22" s="431"/>
      <c r="V22" s="446"/>
      <c r="W22" s="448" t="s">
        <v>
161</v>
      </c>
      <c r="X22" s="437"/>
      <c r="Y22" s="438"/>
      <c r="Z22" s="445" t="s">
        <v>
1</v>
      </c>
      <c r="AA22" s="420"/>
      <c r="AB22" s="420"/>
      <c r="AC22" s="420"/>
      <c r="AD22" s="420"/>
      <c r="AE22" s="420"/>
      <c r="AF22" s="420"/>
      <c r="AG22" s="421"/>
      <c r="AH22" s="419" t="s">
        <v>
162</v>
      </c>
      <c r="AI22" s="420"/>
      <c r="AJ22" s="420"/>
      <c r="AK22" s="420"/>
      <c r="AL22" s="421"/>
      <c r="AM22" s="419" t="s">
        <v>
163</v>
      </c>
      <c r="AN22" s="425"/>
      <c r="AO22" s="425"/>
      <c r="AP22" s="425"/>
      <c r="AQ22" s="425"/>
      <c r="AR22" s="426"/>
      <c r="AS22" s="430" t="s">
        <v>
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
164</v>
      </c>
      <c r="AZ23" s="400"/>
      <c r="BA23" s="400"/>
      <c r="BB23" s="400"/>
      <c r="BC23" s="400"/>
      <c r="BD23" s="400"/>
      <c r="BE23" s="400"/>
      <c r="BF23" s="400"/>
      <c r="BG23" s="400"/>
      <c r="BH23" s="400"/>
      <c r="BI23" s="400"/>
      <c r="BJ23" s="400"/>
      <c r="BK23" s="400"/>
      <c r="BL23" s="400"/>
      <c r="BM23" s="401"/>
      <c r="BN23" s="407">
        <v>
24339666</v>
      </c>
      <c r="BO23" s="408"/>
      <c r="BP23" s="408"/>
      <c r="BQ23" s="408"/>
      <c r="BR23" s="408"/>
      <c r="BS23" s="408"/>
      <c r="BT23" s="408"/>
      <c r="BU23" s="409"/>
      <c r="BV23" s="407">
        <v>
24519413</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
165</v>
      </c>
      <c r="F24" s="381"/>
      <c r="G24" s="381"/>
      <c r="H24" s="381"/>
      <c r="I24" s="381"/>
      <c r="J24" s="381"/>
      <c r="K24" s="382"/>
      <c r="L24" s="383">
        <v>
1</v>
      </c>
      <c r="M24" s="384"/>
      <c r="N24" s="384"/>
      <c r="O24" s="384"/>
      <c r="P24" s="385"/>
      <c r="Q24" s="383">
        <v>
4320</v>
      </c>
      <c r="R24" s="384"/>
      <c r="S24" s="384"/>
      <c r="T24" s="384"/>
      <c r="U24" s="384"/>
      <c r="V24" s="385"/>
      <c r="W24" s="449"/>
      <c r="X24" s="440"/>
      <c r="Y24" s="441"/>
      <c r="Z24" s="380" t="s">
        <v>
166</v>
      </c>
      <c r="AA24" s="381"/>
      <c r="AB24" s="381"/>
      <c r="AC24" s="381"/>
      <c r="AD24" s="381"/>
      <c r="AE24" s="381"/>
      <c r="AF24" s="381"/>
      <c r="AG24" s="382"/>
      <c r="AH24" s="383">
        <v>
549</v>
      </c>
      <c r="AI24" s="384"/>
      <c r="AJ24" s="384"/>
      <c r="AK24" s="384"/>
      <c r="AL24" s="385"/>
      <c r="AM24" s="383">
        <v>
1689273</v>
      </c>
      <c r="AN24" s="384"/>
      <c r="AO24" s="384"/>
      <c r="AP24" s="384"/>
      <c r="AQ24" s="384"/>
      <c r="AR24" s="385"/>
      <c r="AS24" s="383">
        <v>
3077</v>
      </c>
      <c r="AT24" s="384"/>
      <c r="AU24" s="384"/>
      <c r="AV24" s="384"/>
      <c r="AW24" s="384"/>
      <c r="AX24" s="386"/>
      <c r="AY24" s="374" t="s">
        <v>
167</v>
      </c>
      <c r="AZ24" s="375"/>
      <c r="BA24" s="375"/>
      <c r="BB24" s="375"/>
      <c r="BC24" s="375"/>
      <c r="BD24" s="375"/>
      <c r="BE24" s="375"/>
      <c r="BF24" s="375"/>
      <c r="BG24" s="375"/>
      <c r="BH24" s="375"/>
      <c r="BI24" s="375"/>
      <c r="BJ24" s="375"/>
      <c r="BK24" s="375"/>
      <c r="BL24" s="375"/>
      <c r="BM24" s="376"/>
      <c r="BN24" s="407">
        <v>
20224331</v>
      </c>
      <c r="BO24" s="408"/>
      <c r="BP24" s="408"/>
      <c r="BQ24" s="408"/>
      <c r="BR24" s="408"/>
      <c r="BS24" s="408"/>
      <c r="BT24" s="408"/>
      <c r="BU24" s="409"/>
      <c r="BV24" s="407">
        <v>
19697327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
168</v>
      </c>
      <c r="F25" s="381"/>
      <c r="G25" s="381"/>
      <c r="H25" s="381"/>
      <c r="I25" s="381"/>
      <c r="J25" s="381"/>
      <c r="K25" s="382"/>
      <c r="L25" s="383">
        <v>
2</v>
      </c>
      <c r="M25" s="384"/>
      <c r="N25" s="384"/>
      <c r="O25" s="384"/>
      <c r="P25" s="385"/>
      <c r="Q25" s="383">
        <v>
7980</v>
      </c>
      <c r="R25" s="384"/>
      <c r="S25" s="384"/>
      <c r="T25" s="384"/>
      <c r="U25" s="384"/>
      <c r="V25" s="385"/>
      <c r="W25" s="449"/>
      <c r="X25" s="440"/>
      <c r="Y25" s="441"/>
      <c r="Z25" s="380" t="s">
        <v>
169</v>
      </c>
      <c r="AA25" s="381"/>
      <c r="AB25" s="381"/>
      <c r="AC25" s="381"/>
      <c r="AD25" s="381"/>
      <c r="AE25" s="381"/>
      <c r="AF25" s="381"/>
      <c r="AG25" s="382"/>
      <c r="AH25" s="383" t="s">
        <v>
170</v>
      </c>
      <c r="AI25" s="384"/>
      <c r="AJ25" s="384"/>
      <c r="AK25" s="384"/>
      <c r="AL25" s="385"/>
      <c r="AM25" s="383" t="s">
        <v>
170</v>
      </c>
      <c r="AN25" s="384"/>
      <c r="AO25" s="384"/>
      <c r="AP25" s="384"/>
      <c r="AQ25" s="384"/>
      <c r="AR25" s="385"/>
      <c r="AS25" s="383" t="s">
        <v>
170</v>
      </c>
      <c r="AT25" s="384"/>
      <c r="AU25" s="384"/>
      <c r="AV25" s="384"/>
      <c r="AW25" s="384"/>
      <c r="AX25" s="386"/>
      <c r="AY25" s="399" t="s">
        <v>
171</v>
      </c>
      <c r="AZ25" s="400"/>
      <c r="BA25" s="400"/>
      <c r="BB25" s="400"/>
      <c r="BC25" s="400"/>
      <c r="BD25" s="400"/>
      <c r="BE25" s="400"/>
      <c r="BF25" s="400"/>
      <c r="BG25" s="400"/>
      <c r="BH25" s="400"/>
      <c r="BI25" s="400"/>
      <c r="BJ25" s="400"/>
      <c r="BK25" s="400"/>
      <c r="BL25" s="400"/>
      <c r="BM25" s="401"/>
      <c r="BN25" s="402">
        <v>
5185075</v>
      </c>
      <c r="BO25" s="403"/>
      <c r="BP25" s="403"/>
      <c r="BQ25" s="403"/>
      <c r="BR25" s="403"/>
      <c r="BS25" s="403"/>
      <c r="BT25" s="403"/>
      <c r="BU25" s="404"/>
      <c r="BV25" s="402">
        <v>
4588931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
172</v>
      </c>
      <c r="F26" s="381"/>
      <c r="G26" s="381"/>
      <c r="H26" s="381"/>
      <c r="I26" s="381"/>
      <c r="J26" s="381"/>
      <c r="K26" s="382"/>
      <c r="L26" s="383">
        <v>
1</v>
      </c>
      <c r="M26" s="384"/>
      <c r="N26" s="384"/>
      <c r="O26" s="384"/>
      <c r="P26" s="385"/>
      <c r="Q26" s="383">
        <v>
7700</v>
      </c>
      <c r="R26" s="384"/>
      <c r="S26" s="384"/>
      <c r="T26" s="384"/>
      <c r="U26" s="384"/>
      <c r="V26" s="385"/>
      <c r="W26" s="449"/>
      <c r="X26" s="440"/>
      <c r="Y26" s="441"/>
      <c r="Z26" s="380" t="s">
        <v>
173</v>
      </c>
      <c r="AA26" s="462"/>
      <c r="AB26" s="462"/>
      <c r="AC26" s="462"/>
      <c r="AD26" s="462"/>
      <c r="AE26" s="462"/>
      <c r="AF26" s="462"/>
      <c r="AG26" s="463"/>
      <c r="AH26" s="383">
        <v>
32</v>
      </c>
      <c r="AI26" s="384"/>
      <c r="AJ26" s="384"/>
      <c r="AK26" s="384"/>
      <c r="AL26" s="385"/>
      <c r="AM26" s="383">
        <v>
102016</v>
      </c>
      <c r="AN26" s="384"/>
      <c r="AO26" s="384"/>
      <c r="AP26" s="384"/>
      <c r="AQ26" s="384"/>
      <c r="AR26" s="385"/>
      <c r="AS26" s="383">
        <v>
3188</v>
      </c>
      <c r="AT26" s="384"/>
      <c r="AU26" s="384"/>
      <c r="AV26" s="384"/>
      <c r="AW26" s="384"/>
      <c r="AX26" s="386"/>
      <c r="AY26" s="416" t="s">
        <v>
174</v>
      </c>
      <c r="AZ26" s="417"/>
      <c r="BA26" s="417"/>
      <c r="BB26" s="417"/>
      <c r="BC26" s="417"/>
      <c r="BD26" s="417"/>
      <c r="BE26" s="417"/>
      <c r="BF26" s="417"/>
      <c r="BG26" s="417"/>
      <c r="BH26" s="417"/>
      <c r="BI26" s="417"/>
      <c r="BJ26" s="417"/>
      <c r="BK26" s="417"/>
      <c r="BL26" s="417"/>
      <c r="BM26" s="418"/>
      <c r="BN26" s="407" t="s">
        <v>
131</v>
      </c>
      <c r="BO26" s="408"/>
      <c r="BP26" s="408"/>
      <c r="BQ26" s="408"/>
      <c r="BR26" s="408"/>
      <c r="BS26" s="408"/>
      <c r="BT26" s="408"/>
      <c r="BU26" s="409"/>
      <c r="BV26" s="407" t="s">
        <v>
170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
175</v>
      </c>
      <c r="F27" s="381"/>
      <c r="G27" s="381"/>
      <c r="H27" s="381"/>
      <c r="I27" s="381"/>
      <c r="J27" s="381"/>
      <c r="K27" s="382"/>
      <c r="L27" s="383">
        <v>
1</v>
      </c>
      <c r="M27" s="384"/>
      <c r="N27" s="384"/>
      <c r="O27" s="384"/>
      <c r="P27" s="385"/>
      <c r="Q27" s="383">
        <v>
5225</v>
      </c>
      <c r="R27" s="384"/>
      <c r="S27" s="384"/>
      <c r="T27" s="384"/>
      <c r="U27" s="384"/>
      <c r="V27" s="385"/>
      <c r="W27" s="449"/>
      <c r="X27" s="440"/>
      <c r="Y27" s="441"/>
      <c r="Z27" s="380" t="s">
        <v>
176</v>
      </c>
      <c r="AA27" s="381"/>
      <c r="AB27" s="381"/>
      <c r="AC27" s="381"/>
      <c r="AD27" s="381"/>
      <c r="AE27" s="381"/>
      <c r="AF27" s="381"/>
      <c r="AG27" s="382"/>
      <c r="AH27" s="383">
        <v>
2</v>
      </c>
      <c r="AI27" s="384"/>
      <c r="AJ27" s="384"/>
      <c r="AK27" s="384"/>
      <c r="AL27" s="385"/>
      <c r="AM27" s="383" t="s">
        <v>
177</v>
      </c>
      <c r="AN27" s="384"/>
      <c r="AO27" s="384"/>
      <c r="AP27" s="384"/>
      <c r="AQ27" s="384"/>
      <c r="AR27" s="385"/>
      <c r="AS27" s="383" t="s">
        <v>
177</v>
      </c>
      <c r="AT27" s="384"/>
      <c r="AU27" s="384"/>
      <c r="AV27" s="384"/>
      <c r="AW27" s="384"/>
      <c r="AX27" s="386"/>
      <c r="AY27" s="413" t="s">
        <v>
178</v>
      </c>
      <c r="AZ27" s="414"/>
      <c r="BA27" s="414"/>
      <c r="BB27" s="414"/>
      <c r="BC27" s="414"/>
      <c r="BD27" s="414"/>
      <c r="BE27" s="414"/>
      <c r="BF27" s="414"/>
      <c r="BG27" s="414"/>
      <c r="BH27" s="414"/>
      <c r="BI27" s="414"/>
      <c r="BJ27" s="414"/>
      <c r="BK27" s="414"/>
      <c r="BL27" s="414"/>
      <c r="BM27" s="415"/>
      <c r="BN27" s="410" t="s">
        <v>
170</v>
      </c>
      <c r="BO27" s="411"/>
      <c r="BP27" s="411"/>
      <c r="BQ27" s="411"/>
      <c r="BR27" s="411"/>
      <c r="BS27" s="411"/>
      <c r="BT27" s="411"/>
      <c r="BU27" s="412"/>
      <c r="BV27" s="410" t="s">
        <v>
170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
179</v>
      </c>
      <c r="F28" s="381"/>
      <c r="G28" s="381"/>
      <c r="H28" s="381"/>
      <c r="I28" s="381"/>
      <c r="J28" s="381"/>
      <c r="K28" s="382"/>
      <c r="L28" s="383">
        <v>
1</v>
      </c>
      <c r="M28" s="384"/>
      <c r="N28" s="384"/>
      <c r="O28" s="384"/>
      <c r="P28" s="385"/>
      <c r="Q28" s="383">
        <v>
4845</v>
      </c>
      <c r="R28" s="384"/>
      <c r="S28" s="384"/>
      <c r="T28" s="384"/>
      <c r="U28" s="384"/>
      <c r="V28" s="385"/>
      <c r="W28" s="449"/>
      <c r="X28" s="440"/>
      <c r="Y28" s="441"/>
      <c r="Z28" s="380" t="s">
        <v>
180</v>
      </c>
      <c r="AA28" s="381"/>
      <c r="AB28" s="381"/>
      <c r="AC28" s="381"/>
      <c r="AD28" s="381"/>
      <c r="AE28" s="381"/>
      <c r="AF28" s="381"/>
      <c r="AG28" s="382"/>
      <c r="AH28" s="383" t="s">
        <v>
170</v>
      </c>
      <c r="AI28" s="384"/>
      <c r="AJ28" s="384"/>
      <c r="AK28" s="384"/>
      <c r="AL28" s="385"/>
      <c r="AM28" s="383" t="s">
        <v>
131</v>
      </c>
      <c r="AN28" s="384"/>
      <c r="AO28" s="384"/>
      <c r="AP28" s="384"/>
      <c r="AQ28" s="384"/>
      <c r="AR28" s="385"/>
      <c r="AS28" s="383" t="s">
        <v>
170</v>
      </c>
      <c r="AT28" s="384"/>
      <c r="AU28" s="384"/>
      <c r="AV28" s="384"/>
      <c r="AW28" s="384"/>
      <c r="AX28" s="386"/>
      <c r="AY28" s="390" t="s">
        <v>
181</v>
      </c>
      <c r="AZ28" s="391"/>
      <c r="BA28" s="391"/>
      <c r="BB28" s="392"/>
      <c r="BC28" s="399" t="s">
        <v>
41</v>
      </c>
      <c r="BD28" s="400"/>
      <c r="BE28" s="400"/>
      <c r="BF28" s="400"/>
      <c r="BG28" s="400"/>
      <c r="BH28" s="400"/>
      <c r="BI28" s="400"/>
      <c r="BJ28" s="400"/>
      <c r="BK28" s="400"/>
      <c r="BL28" s="400"/>
      <c r="BM28" s="401"/>
      <c r="BN28" s="402">
        <v>
4629732</v>
      </c>
      <c r="BO28" s="403"/>
      <c r="BP28" s="403"/>
      <c r="BQ28" s="403"/>
      <c r="BR28" s="403"/>
      <c r="BS28" s="403"/>
      <c r="BT28" s="403"/>
      <c r="BU28" s="404"/>
      <c r="BV28" s="402">
        <v>
4348446</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
182</v>
      </c>
      <c r="F29" s="381"/>
      <c r="G29" s="381"/>
      <c r="H29" s="381"/>
      <c r="I29" s="381"/>
      <c r="J29" s="381"/>
      <c r="K29" s="382"/>
      <c r="L29" s="383">
        <v>
20</v>
      </c>
      <c r="M29" s="384"/>
      <c r="N29" s="384"/>
      <c r="O29" s="384"/>
      <c r="P29" s="385"/>
      <c r="Q29" s="383">
        <v>
4560</v>
      </c>
      <c r="R29" s="384"/>
      <c r="S29" s="384"/>
      <c r="T29" s="384"/>
      <c r="U29" s="384"/>
      <c r="V29" s="385"/>
      <c r="W29" s="450"/>
      <c r="X29" s="451"/>
      <c r="Y29" s="452"/>
      <c r="Z29" s="380" t="s">
        <v>
183</v>
      </c>
      <c r="AA29" s="381"/>
      <c r="AB29" s="381"/>
      <c r="AC29" s="381"/>
      <c r="AD29" s="381"/>
      <c r="AE29" s="381"/>
      <c r="AF29" s="381"/>
      <c r="AG29" s="382"/>
      <c r="AH29" s="383">
        <v>
551</v>
      </c>
      <c r="AI29" s="384"/>
      <c r="AJ29" s="384"/>
      <c r="AK29" s="384"/>
      <c r="AL29" s="385"/>
      <c r="AM29" s="383">
        <v>
1698323</v>
      </c>
      <c r="AN29" s="384"/>
      <c r="AO29" s="384"/>
      <c r="AP29" s="384"/>
      <c r="AQ29" s="384"/>
      <c r="AR29" s="385"/>
      <c r="AS29" s="383">
        <v>
3082</v>
      </c>
      <c r="AT29" s="384"/>
      <c r="AU29" s="384"/>
      <c r="AV29" s="384"/>
      <c r="AW29" s="384"/>
      <c r="AX29" s="386"/>
      <c r="AY29" s="393"/>
      <c r="AZ29" s="394"/>
      <c r="BA29" s="394"/>
      <c r="BB29" s="395"/>
      <c r="BC29" s="387" t="s">
        <v>
184</v>
      </c>
      <c r="BD29" s="388"/>
      <c r="BE29" s="388"/>
      <c r="BF29" s="388"/>
      <c r="BG29" s="388"/>
      <c r="BH29" s="388"/>
      <c r="BI29" s="388"/>
      <c r="BJ29" s="388"/>
      <c r="BK29" s="388"/>
      <c r="BL29" s="388"/>
      <c r="BM29" s="389"/>
      <c r="BN29" s="407">
        <v>
322</v>
      </c>
      <c r="BO29" s="408"/>
      <c r="BP29" s="408"/>
      <c r="BQ29" s="408"/>
      <c r="BR29" s="408"/>
      <c r="BS29" s="408"/>
      <c r="BT29" s="408"/>
      <c r="BU29" s="409"/>
      <c r="BV29" s="407">
        <v>
322</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
185</v>
      </c>
      <c r="X30" s="460"/>
      <c r="Y30" s="460"/>
      <c r="Z30" s="460"/>
      <c r="AA30" s="460"/>
      <c r="AB30" s="460"/>
      <c r="AC30" s="460"/>
      <c r="AD30" s="460"/>
      <c r="AE30" s="460"/>
      <c r="AF30" s="460"/>
      <c r="AG30" s="461"/>
      <c r="AH30" s="371">
        <v>
101.7</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
43</v>
      </c>
      <c r="BD30" s="375"/>
      <c r="BE30" s="375"/>
      <c r="BF30" s="375"/>
      <c r="BG30" s="375"/>
      <c r="BH30" s="375"/>
      <c r="BI30" s="375"/>
      <c r="BJ30" s="375"/>
      <c r="BK30" s="375"/>
      <c r="BL30" s="375"/>
      <c r="BM30" s="376"/>
      <c r="BN30" s="410">
        <v>
2406866</v>
      </c>
      <c r="BO30" s="411"/>
      <c r="BP30" s="411"/>
      <c r="BQ30" s="411"/>
      <c r="BR30" s="411"/>
      <c r="BS30" s="411"/>
      <c r="BT30" s="411"/>
      <c r="BU30" s="412"/>
      <c r="BV30" s="410">
        <v>
2313687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
186</v>
      </c>
      <c r="D32" s="193"/>
      <c r="E32" s="193"/>
      <c r="F32" s="190"/>
      <c r="G32" s="190"/>
      <c r="H32" s="190"/>
      <c r="I32" s="190"/>
      <c r="J32" s="190"/>
      <c r="K32" s="190"/>
      <c r="L32" s="190"/>
      <c r="M32" s="190"/>
      <c r="N32" s="190"/>
      <c r="O32" s="190"/>
      <c r="P32" s="190"/>
      <c r="Q32" s="190"/>
      <c r="R32" s="190"/>
      <c r="S32" s="190"/>
      <c r="T32" s="190"/>
      <c r="U32" s="190" t="s">
        <v>
187</v>
      </c>
      <c r="V32" s="190"/>
      <c r="W32" s="190"/>
      <c r="X32" s="190"/>
      <c r="Y32" s="190"/>
      <c r="Z32" s="190"/>
      <c r="AA32" s="190"/>
      <c r="AB32" s="190"/>
      <c r="AC32" s="190"/>
      <c r="AD32" s="190"/>
      <c r="AE32" s="190"/>
      <c r="AF32" s="190"/>
      <c r="AG32" s="190"/>
      <c r="AH32" s="190"/>
      <c r="AI32" s="190"/>
      <c r="AJ32" s="190"/>
      <c r="AK32" s="190"/>
      <c r="AL32" s="190"/>
      <c r="AM32" s="194" t="s">
        <v>
188</v>
      </c>
      <c r="AN32" s="190"/>
      <c r="AO32" s="190"/>
      <c r="AP32" s="190"/>
      <c r="AQ32" s="190"/>
      <c r="AR32" s="190"/>
      <c r="AS32" s="194"/>
      <c r="AT32" s="194"/>
      <c r="AU32" s="194"/>
      <c r="AV32" s="194"/>
      <c r="AW32" s="194"/>
      <c r="AX32" s="194"/>
      <c r="AY32" s="194"/>
      <c r="AZ32" s="194"/>
      <c r="BA32" s="194"/>
      <c r="BB32" s="190"/>
      <c r="BC32" s="194"/>
      <c r="BD32" s="190"/>
      <c r="BE32" s="194" t="s">
        <v>
189</v>
      </c>
      <c r="BF32" s="190"/>
      <c r="BG32" s="190"/>
      <c r="BH32" s="190"/>
      <c r="BI32" s="190"/>
      <c r="BJ32" s="194"/>
      <c r="BK32" s="194"/>
      <c r="BL32" s="194"/>
      <c r="BM32" s="194"/>
      <c r="BN32" s="194"/>
      <c r="BO32" s="194"/>
      <c r="BP32" s="194"/>
      <c r="BQ32" s="194"/>
      <c r="BR32" s="190"/>
      <c r="BS32" s="190"/>
      <c r="BT32" s="190"/>
      <c r="BU32" s="190"/>
      <c r="BV32" s="190"/>
      <c r="BW32" s="190" t="s">
        <v>
190</v>
      </c>
      <c r="BX32" s="190"/>
      <c r="BY32" s="190"/>
      <c r="BZ32" s="190"/>
      <c r="CA32" s="190"/>
      <c r="CB32" s="194"/>
      <c r="CC32" s="194"/>
      <c r="CD32" s="194"/>
      <c r="CE32" s="194"/>
      <c r="CF32" s="194"/>
      <c r="CG32" s="194"/>
      <c r="CH32" s="194"/>
      <c r="CI32" s="194"/>
      <c r="CJ32" s="194"/>
      <c r="CK32" s="194"/>
      <c r="CL32" s="194"/>
      <c r="CM32" s="194"/>
      <c r="CN32" s="194"/>
      <c r="CO32" s="194" t="s">
        <v>
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
192</v>
      </c>
      <c r="D33" s="370"/>
      <c r="E33" s="369" t="s">
        <v>
193</v>
      </c>
      <c r="F33" s="369"/>
      <c r="G33" s="369"/>
      <c r="H33" s="369"/>
      <c r="I33" s="369"/>
      <c r="J33" s="369"/>
      <c r="K33" s="369"/>
      <c r="L33" s="369"/>
      <c r="M33" s="369"/>
      <c r="N33" s="369"/>
      <c r="O33" s="369"/>
      <c r="P33" s="369"/>
      <c r="Q33" s="369"/>
      <c r="R33" s="369"/>
      <c r="S33" s="369"/>
      <c r="T33" s="195"/>
      <c r="U33" s="370" t="s">
        <v>
192</v>
      </c>
      <c r="V33" s="370"/>
      <c r="W33" s="369" t="s">
        <v>
193</v>
      </c>
      <c r="X33" s="369"/>
      <c r="Y33" s="369"/>
      <c r="Z33" s="369"/>
      <c r="AA33" s="369"/>
      <c r="AB33" s="369"/>
      <c r="AC33" s="369"/>
      <c r="AD33" s="369"/>
      <c r="AE33" s="369"/>
      <c r="AF33" s="369"/>
      <c r="AG33" s="369"/>
      <c r="AH33" s="369"/>
      <c r="AI33" s="369"/>
      <c r="AJ33" s="369"/>
      <c r="AK33" s="369"/>
      <c r="AL33" s="195"/>
      <c r="AM33" s="370" t="s">
        <v>
192</v>
      </c>
      <c r="AN33" s="370"/>
      <c r="AO33" s="369" t="s">
        <v>
193</v>
      </c>
      <c r="AP33" s="369"/>
      <c r="AQ33" s="369"/>
      <c r="AR33" s="369"/>
      <c r="AS33" s="369"/>
      <c r="AT33" s="369"/>
      <c r="AU33" s="369"/>
      <c r="AV33" s="369"/>
      <c r="AW33" s="369"/>
      <c r="AX33" s="369"/>
      <c r="AY33" s="369"/>
      <c r="AZ33" s="369"/>
      <c r="BA33" s="369"/>
      <c r="BB33" s="369"/>
      <c r="BC33" s="369"/>
      <c r="BD33" s="196"/>
      <c r="BE33" s="369" t="s">
        <v>
194</v>
      </c>
      <c r="BF33" s="369"/>
      <c r="BG33" s="369" t="s">
        <v>
195</v>
      </c>
      <c r="BH33" s="369"/>
      <c r="BI33" s="369"/>
      <c r="BJ33" s="369"/>
      <c r="BK33" s="369"/>
      <c r="BL33" s="369"/>
      <c r="BM33" s="369"/>
      <c r="BN33" s="369"/>
      <c r="BO33" s="369"/>
      <c r="BP33" s="369"/>
      <c r="BQ33" s="369"/>
      <c r="BR33" s="369"/>
      <c r="BS33" s="369"/>
      <c r="BT33" s="369"/>
      <c r="BU33" s="369"/>
      <c r="BV33" s="196"/>
      <c r="BW33" s="370" t="s">
        <v>
194</v>
      </c>
      <c r="BX33" s="370"/>
      <c r="BY33" s="369" t="s">
        <v>
196</v>
      </c>
      <c r="BZ33" s="369"/>
      <c r="CA33" s="369"/>
      <c r="CB33" s="369"/>
      <c r="CC33" s="369"/>
      <c r="CD33" s="369"/>
      <c r="CE33" s="369"/>
      <c r="CF33" s="369"/>
      <c r="CG33" s="369"/>
      <c r="CH33" s="369"/>
      <c r="CI33" s="369"/>
      <c r="CJ33" s="369"/>
      <c r="CK33" s="369"/>
      <c r="CL33" s="369"/>
      <c r="CM33" s="369"/>
      <c r="CN33" s="195"/>
      <c r="CO33" s="370" t="s">
        <v>
192</v>
      </c>
      <c r="CP33" s="370"/>
      <c r="CQ33" s="369" t="s">
        <v>
197</v>
      </c>
      <c r="CR33" s="369"/>
      <c r="CS33" s="369"/>
      <c r="CT33" s="369"/>
      <c r="CU33" s="369"/>
      <c r="CV33" s="369"/>
      <c r="CW33" s="369"/>
      <c r="CX33" s="369"/>
      <c r="CY33" s="369"/>
      <c r="CZ33" s="369"/>
      <c r="DA33" s="369"/>
      <c r="DB33" s="369"/>
      <c r="DC33" s="369"/>
      <c r="DD33" s="369"/>
      <c r="DE33" s="369"/>
      <c r="DF33" s="195"/>
      <c r="DG33" s="368" t="s">
        <v>
198</v>
      </c>
      <c r="DH33" s="368"/>
      <c r="DI33" s="197"/>
      <c r="DJ33" s="165"/>
      <c r="DK33" s="165"/>
      <c r="DL33" s="165"/>
      <c r="DM33" s="165"/>
      <c r="DN33" s="165"/>
      <c r="DO33" s="165"/>
    </row>
    <row r="34" spans="1:119" ht="32.25" customHeight="1">
      <c r="A34" s="166"/>
      <c r="B34" s="192"/>
      <c r="C34" s="366">
        <f>
IF(E34="","",1)</f>
        <v>
1</v>
      </c>
      <c r="D34" s="366"/>
      <c r="E34" s="365" t="str">
        <f>
IF('各会計、関係団体の財政状況及び健全化判断比率'!B7="","",'各会計、関係団体の財政状況及び健全化判断比率'!B7)</f>
        <v>
一般会計</v>
      </c>
      <c r="F34" s="365"/>
      <c r="G34" s="365"/>
      <c r="H34" s="365"/>
      <c r="I34" s="365"/>
      <c r="J34" s="365"/>
      <c r="K34" s="365"/>
      <c r="L34" s="365"/>
      <c r="M34" s="365"/>
      <c r="N34" s="365"/>
      <c r="O34" s="365"/>
      <c r="P34" s="365"/>
      <c r="Q34" s="365"/>
      <c r="R34" s="365"/>
      <c r="S34" s="365"/>
      <c r="T34" s="193"/>
      <c r="U34" s="366">
        <f>
IF(W34="","",MAX(C34:D43)+1)</f>
        <v>
2</v>
      </c>
      <c r="V34" s="366"/>
      <c r="W34" s="365" t="str">
        <f>
IF('各会計、関係団体の財政状況及び健全化判断比率'!B28="","",'各会計、関係団体の財政状況及び健全化判断比率'!B28)</f>
        <v>
国民健康保険事業会計</v>
      </c>
      <c r="X34" s="365"/>
      <c r="Y34" s="365"/>
      <c r="Z34" s="365"/>
      <c r="AA34" s="365"/>
      <c r="AB34" s="365"/>
      <c r="AC34" s="365"/>
      <c r="AD34" s="365"/>
      <c r="AE34" s="365"/>
      <c r="AF34" s="365"/>
      <c r="AG34" s="365"/>
      <c r="AH34" s="365"/>
      <c r="AI34" s="365"/>
      <c r="AJ34" s="365"/>
      <c r="AK34" s="365"/>
      <c r="AL34" s="193"/>
      <c r="AM34" s="366" t="str">
        <f>
IF(AO34="","",MAX(C34:D43,U34:V43)+1)</f>
        <v/>
      </c>
      <c r="AN34" s="366"/>
      <c r="AO34" s="365"/>
      <c r="AP34" s="365"/>
      <c r="AQ34" s="365"/>
      <c r="AR34" s="365"/>
      <c r="AS34" s="365"/>
      <c r="AT34" s="365"/>
      <c r="AU34" s="365"/>
      <c r="AV34" s="365"/>
      <c r="AW34" s="365"/>
      <c r="AX34" s="365"/>
      <c r="AY34" s="365"/>
      <c r="AZ34" s="365"/>
      <c r="BA34" s="365"/>
      <c r="BB34" s="365"/>
      <c r="BC34" s="365"/>
      <c r="BD34" s="193"/>
      <c r="BE34" s="366">
        <f>
IF(BG34="","",MAX(C34:D43,U34:V43,AM34:AN43)+1)</f>
        <v>
5</v>
      </c>
      <c r="BF34" s="366"/>
      <c r="BG34" s="365" t="str">
        <f>
IF('各会計、関係団体の財政状況及び健全化判断比率'!B31="","",'各会計、関係団体の財政状況及び健全化判断比率'!B31)</f>
        <v>
下水道事業特別会計</v>
      </c>
      <c r="BH34" s="365"/>
      <c r="BI34" s="365"/>
      <c r="BJ34" s="365"/>
      <c r="BK34" s="365"/>
      <c r="BL34" s="365"/>
      <c r="BM34" s="365"/>
      <c r="BN34" s="365"/>
      <c r="BO34" s="365"/>
      <c r="BP34" s="365"/>
      <c r="BQ34" s="365"/>
      <c r="BR34" s="365"/>
      <c r="BS34" s="365"/>
      <c r="BT34" s="365"/>
      <c r="BU34" s="365"/>
      <c r="BV34" s="193"/>
      <c r="BW34" s="366">
        <f>
IF(BY34="","",MAX(C34:D43,U34:V43,AM34:AN43,BE34:BF43)+1)</f>
        <v>
6</v>
      </c>
      <c r="BX34" s="366"/>
      <c r="BY34" s="365" t="str">
        <f>
IF('各会計、関係団体の財政状況及び健全化判断比率'!B68="","",'各会計、関係団体の財政状況及び健全化判断比率'!B68)</f>
        <v>
昭和病院企業団</v>
      </c>
      <c r="BZ34" s="365"/>
      <c r="CA34" s="365"/>
      <c r="CB34" s="365"/>
      <c r="CC34" s="365"/>
      <c r="CD34" s="365"/>
      <c r="CE34" s="365"/>
      <c r="CF34" s="365"/>
      <c r="CG34" s="365"/>
      <c r="CH34" s="365"/>
      <c r="CI34" s="365"/>
      <c r="CJ34" s="365"/>
      <c r="CK34" s="365"/>
      <c r="CL34" s="365"/>
      <c r="CM34" s="365"/>
      <c r="CN34" s="193"/>
      <c r="CO34" s="366">
        <f>
IF(CQ34="","",MAX(C34:D43,U34:V43,AM34:AN43,BE34:BF43,BW34:BX43)+1)</f>
        <v>
16</v>
      </c>
      <c r="CP34" s="366"/>
      <c r="CQ34" s="365" t="str">
        <f>
IF('各会計、関係団体の財政状況及び健全化判断比率'!BS7="","",'各会計、関係団体の財政状況及び健全化判断比率'!BS7)</f>
        <v>
東久留米市土地開発公社</v>
      </c>
      <c r="CR34" s="365"/>
      <c r="CS34" s="365"/>
      <c r="CT34" s="365"/>
      <c r="CU34" s="365"/>
      <c r="CV34" s="365"/>
      <c r="CW34" s="365"/>
      <c r="CX34" s="365"/>
      <c r="CY34" s="365"/>
      <c r="CZ34" s="365"/>
      <c r="DA34" s="365"/>
      <c r="DB34" s="365"/>
      <c r="DC34" s="365"/>
      <c r="DD34" s="365"/>
      <c r="DE34" s="365"/>
      <c r="DF34" s="190"/>
      <c r="DG34" s="367" t="str">
        <f>
IF('各会計、関係団体の財政状況及び健全化判断比率'!BR7="","",'各会計、関係団体の財政状況及び健全化判断比率'!BR7)</f>
        <v>
○</v>
      </c>
      <c r="DH34" s="367"/>
      <c r="DI34" s="197"/>
      <c r="DJ34" s="165"/>
      <c r="DK34" s="165"/>
      <c r="DL34" s="165"/>
      <c r="DM34" s="165"/>
      <c r="DN34" s="165"/>
      <c r="DO34" s="165"/>
    </row>
    <row r="35" spans="1:119" ht="32.25" customHeight="1">
      <c r="A35" s="166"/>
      <c r="B35" s="192"/>
      <c r="C35" s="366" t="str">
        <f>
IF(E35="","",C34+1)</f>
        <v/>
      </c>
      <c r="D35" s="366"/>
      <c r="E35" s="365" t="str">
        <f>
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
IF(W35="","",U34+1)</f>
        <v>
3</v>
      </c>
      <c r="V35" s="366"/>
      <c r="W35" s="365" t="str">
        <f>
IF('各会計、関係団体の財政状況及び健全化判断比率'!B29="","",'各会計、関係団体の財政状況及び健全化判断比率'!B29)</f>
        <v>
介護保険事業会計</v>
      </c>
      <c r="X35" s="365"/>
      <c r="Y35" s="365"/>
      <c r="Z35" s="365"/>
      <c r="AA35" s="365"/>
      <c r="AB35" s="365"/>
      <c r="AC35" s="365"/>
      <c r="AD35" s="365"/>
      <c r="AE35" s="365"/>
      <c r="AF35" s="365"/>
      <c r="AG35" s="365"/>
      <c r="AH35" s="365"/>
      <c r="AI35" s="365"/>
      <c r="AJ35" s="365"/>
      <c r="AK35" s="365"/>
      <c r="AL35" s="193"/>
      <c r="AM35" s="366" t="str">
        <f t="shared" ref="AM35:AM43" si="0">
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
IF(BG35="","",BE34+1)</f>
        <v/>
      </c>
      <c r="BF35" s="366"/>
      <c r="BG35" s="365"/>
      <c r="BH35" s="365"/>
      <c r="BI35" s="365"/>
      <c r="BJ35" s="365"/>
      <c r="BK35" s="365"/>
      <c r="BL35" s="365"/>
      <c r="BM35" s="365"/>
      <c r="BN35" s="365"/>
      <c r="BO35" s="365"/>
      <c r="BP35" s="365"/>
      <c r="BQ35" s="365"/>
      <c r="BR35" s="365"/>
      <c r="BS35" s="365"/>
      <c r="BT35" s="365"/>
      <c r="BU35" s="365"/>
      <c r="BV35" s="193"/>
      <c r="BW35" s="366">
        <f t="shared" ref="BW35:BW43" si="2">
IF(BY35="","",BW34+1)</f>
        <v>
7</v>
      </c>
      <c r="BX35" s="366"/>
      <c r="BY35" s="365" t="str">
        <f>
IF('各会計、関係団体の財政状況及び健全化判断比率'!B69="","",'各会計、関係団体の財政状況及び健全化判断比率'!B69)</f>
        <v>
柳泉園組合</v>
      </c>
      <c r="BZ35" s="365"/>
      <c r="CA35" s="365"/>
      <c r="CB35" s="365"/>
      <c r="CC35" s="365"/>
      <c r="CD35" s="365"/>
      <c r="CE35" s="365"/>
      <c r="CF35" s="365"/>
      <c r="CG35" s="365"/>
      <c r="CH35" s="365"/>
      <c r="CI35" s="365"/>
      <c r="CJ35" s="365"/>
      <c r="CK35" s="365"/>
      <c r="CL35" s="365"/>
      <c r="CM35" s="365"/>
      <c r="CN35" s="193"/>
      <c r="CO35" s="366" t="str">
        <f t="shared" ref="CO35:CO43" si="3">
IF(CQ35="","",CO34+1)</f>
        <v/>
      </c>
      <c r="CP35" s="366"/>
      <c r="CQ35" s="365" t="str">
        <f>
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
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
IF(E36="","",C35+1)</f>
        <v/>
      </c>
      <c r="D36" s="366"/>
      <c r="E36" s="365" t="str">
        <f>
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
IF(W36="","",U35+1)</f>
        <v>
4</v>
      </c>
      <c r="V36" s="366"/>
      <c r="W36" s="365" t="str">
        <f>
IF('各会計、関係団体の財政状況及び健全化判断比率'!B30="","",'各会計、関係団体の財政状況及び健全化判断比率'!B30)</f>
        <v>
後期高齢者医療事業会計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
8</v>
      </c>
      <c r="BX36" s="366"/>
      <c r="BY36" s="365" t="str">
        <f>
IF('各会計、関係団体の財政状況及び健全化判断比率'!B70="","",'各会計、関係団体の財政状況及び健全化判断比率'!B70)</f>
        <v>
東京たま広域資源循環組合</v>
      </c>
      <c r="BZ36" s="365"/>
      <c r="CA36" s="365"/>
      <c r="CB36" s="365"/>
      <c r="CC36" s="365"/>
      <c r="CD36" s="365"/>
      <c r="CE36" s="365"/>
      <c r="CF36" s="365"/>
      <c r="CG36" s="365"/>
      <c r="CH36" s="365"/>
      <c r="CI36" s="365"/>
      <c r="CJ36" s="365"/>
      <c r="CK36" s="365"/>
      <c r="CL36" s="365"/>
      <c r="CM36" s="365"/>
      <c r="CN36" s="193"/>
      <c r="CO36" s="366" t="str">
        <f t="shared" si="3"/>
        <v/>
      </c>
      <c r="CP36" s="366"/>
      <c r="CQ36" s="365" t="str">
        <f>
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
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
IF(E37="","",C36+1)</f>
        <v/>
      </c>
      <c r="D37" s="366"/>
      <c r="E37" s="365" t="str">
        <f>
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
9</v>
      </c>
      <c r="BX37" s="366"/>
      <c r="BY37" s="365" t="str">
        <f>
IF('各会計、関係団体の財政状況及び健全化判断比率'!B71="","",'各会計、関係団体の財政状況及び健全化判断比率'!B71)</f>
        <v>
多摩六都科学館組合</v>
      </c>
      <c r="BZ37" s="365"/>
      <c r="CA37" s="365"/>
      <c r="CB37" s="365"/>
      <c r="CC37" s="365"/>
      <c r="CD37" s="365"/>
      <c r="CE37" s="365"/>
      <c r="CF37" s="365"/>
      <c r="CG37" s="365"/>
      <c r="CH37" s="365"/>
      <c r="CI37" s="365"/>
      <c r="CJ37" s="365"/>
      <c r="CK37" s="365"/>
      <c r="CL37" s="365"/>
      <c r="CM37" s="365"/>
      <c r="CN37" s="193"/>
      <c r="CO37" s="366" t="str">
        <f t="shared" si="3"/>
        <v/>
      </c>
      <c r="CP37" s="366"/>
      <c r="CQ37" s="365" t="str">
        <f>
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
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
IF(E38="","",C37+1)</f>
        <v/>
      </c>
      <c r="D38" s="366"/>
      <c r="E38" s="365" t="str">
        <f>
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
10</v>
      </c>
      <c r="BX38" s="366"/>
      <c r="BY38" s="365" t="str">
        <f>
IF('各会計、関係団体の財政状況及び健全化判断比率'!B72="","",'各会計、関係団体の財政状況及び健全化判断比率'!B72)</f>
        <v>
東京市町村総合事務組合(一般会計)</v>
      </c>
      <c r="BZ38" s="365"/>
      <c r="CA38" s="365"/>
      <c r="CB38" s="365"/>
      <c r="CC38" s="365"/>
      <c r="CD38" s="365"/>
      <c r="CE38" s="365"/>
      <c r="CF38" s="365"/>
      <c r="CG38" s="365"/>
      <c r="CH38" s="365"/>
      <c r="CI38" s="365"/>
      <c r="CJ38" s="365"/>
      <c r="CK38" s="365"/>
      <c r="CL38" s="365"/>
      <c r="CM38" s="365"/>
      <c r="CN38" s="193"/>
      <c r="CO38" s="366" t="str">
        <f t="shared" si="3"/>
        <v/>
      </c>
      <c r="CP38" s="366"/>
      <c r="CQ38" s="365" t="str">
        <f>
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
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
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
11</v>
      </c>
      <c r="BX39" s="366"/>
      <c r="BY39" s="365" t="str">
        <f>
IF('各会計、関係団体の財政状況及び健全化判断比率'!B73="","",'各会計、関係団体の財政状況及び健全化判断比率'!B73)</f>
        <v>
東京市町村総合事務組合(交通災害共済事業特別会計)</v>
      </c>
      <c r="BZ39" s="365"/>
      <c r="CA39" s="365"/>
      <c r="CB39" s="365"/>
      <c r="CC39" s="365"/>
      <c r="CD39" s="365"/>
      <c r="CE39" s="365"/>
      <c r="CF39" s="365"/>
      <c r="CG39" s="365"/>
      <c r="CH39" s="365"/>
      <c r="CI39" s="365"/>
      <c r="CJ39" s="365"/>
      <c r="CK39" s="365"/>
      <c r="CL39" s="365"/>
      <c r="CM39" s="365"/>
      <c r="CN39" s="193"/>
      <c r="CO39" s="366" t="str">
        <f t="shared" si="3"/>
        <v/>
      </c>
      <c r="CP39" s="366"/>
      <c r="CQ39" s="365" t="str">
        <f>
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
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
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
12</v>
      </c>
      <c r="BX40" s="366"/>
      <c r="BY40" s="365" t="str">
        <f>
IF('各会計、関係団体の財政状況及び健全化判断比率'!B74="","",'各会計、関係団体の財政状況及び健全化判断比率'!B74)</f>
        <v>
東京都市町村職員退職手当組合</v>
      </c>
      <c r="BZ40" s="365"/>
      <c r="CA40" s="365"/>
      <c r="CB40" s="365"/>
      <c r="CC40" s="365"/>
      <c r="CD40" s="365"/>
      <c r="CE40" s="365"/>
      <c r="CF40" s="365"/>
      <c r="CG40" s="365"/>
      <c r="CH40" s="365"/>
      <c r="CI40" s="365"/>
      <c r="CJ40" s="365"/>
      <c r="CK40" s="365"/>
      <c r="CL40" s="365"/>
      <c r="CM40" s="365"/>
      <c r="CN40" s="193"/>
      <c r="CO40" s="366" t="str">
        <f t="shared" si="3"/>
        <v/>
      </c>
      <c r="CP40" s="366"/>
      <c r="CQ40" s="365" t="str">
        <f>
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
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
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
13</v>
      </c>
      <c r="BX41" s="366"/>
      <c r="BY41" s="365" t="str">
        <f>
IF('各会計、関係団体の財政状況及び健全化判断比率'!B75="","",'各会計、関係団体の財政状況及び健全化判断比率'!B75)</f>
        <v>
東京都市町村議会議員公務災害補償等組合</v>
      </c>
      <c r="BZ41" s="365"/>
      <c r="CA41" s="365"/>
      <c r="CB41" s="365"/>
      <c r="CC41" s="365"/>
      <c r="CD41" s="365"/>
      <c r="CE41" s="365"/>
      <c r="CF41" s="365"/>
      <c r="CG41" s="365"/>
      <c r="CH41" s="365"/>
      <c r="CI41" s="365"/>
      <c r="CJ41" s="365"/>
      <c r="CK41" s="365"/>
      <c r="CL41" s="365"/>
      <c r="CM41" s="365"/>
      <c r="CN41" s="193"/>
      <c r="CO41" s="366" t="str">
        <f t="shared" si="3"/>
        <v/>
      </c>
      <c r="CP41" s="366"/>
      <c r="CQ41" s="365" t="str">
        <f>
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
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
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
14</v>
      </c>
      <c r="BX42" s="366"/>
      <c r="BY42" s="365" t="str">
        <f>
IF('各会計、関係団体の財政状況及び健全化判断比率'!B76="","",'各会計、関係団体の財政状況及び健全化判断比率'!B76)</f>
        <v>
東京都後期高齢者医療広域連合(一般会計)</v>
      </c>
      <c r="BZ42" s="365"/>
      <c r="CA42" s="365"/>
      <c r="CB42" s="365"/>
      <c r="CC42" s="365"/>
      <c r="CD42" s="365"/>
      <c r="CE42" s="365"/>
      <c r="CF42" s="365"/>
      <c r="CG42" s="365"/>
      <c r="CH42" s="365"/>
      <c r="CI42" s="365"/>
      <c r="CJ42" s="365"/>
      <c r="CK42" s="365"/>
      <c r="CL42" s="365"/>
      <c r="CM42" s="365"/>
      <c r="CN42" s="193"/>
      <c r="CO42" s="366" t="str">
        <f t="shared" si="3"/>
        <v/>
      </c>
      <c r="CP42" s="366"/>
      <c r="CQ42" s="365" t="str">
        <f>
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
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
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
15</v>
      </c>
      <c r="BX43" s="366"/>
      <c r="BY43" s="365" t="str">
        <f>
IF('各会計、関係団体の財政状況及び健全化判断比率'!B77="","",'各会計、関係団体の財政状況及び健全化判断比率'!B77)</f>
        <v>
東京都後期高齢者医療広域連合(後期高齢者医療特別会計)</v>
      </c>
      <c r="BZ43" s="365"/>
      <c r="CA43" s="365"/>
      <c r="CB43" s="365"/>
      <c r="CC43" s="365"/>
      <c r="CD43" s="365"/>
      <c r="CE43" s="365"/>
      <c r="CF43" s="365"/>
      <c r="CG43" s="365"/>
      <c r="CH43" s="365"/>
      <c r="CI43" s="365"/>
      <c r="CJ43" s="365"/>
      <c r="CK43" s="365"/>
      <c r="CL43" s="365"/>
      <c r="CM43" s="365"/>
      <c r="CN43" s="193"/>
      <c r="CO43" s="366" t="str">
        <f t="shared" si="3"/>
        <v/>
      </c>
      <c r="CP43" s="366"/>
      <c r="CQ43" s="365" t="str">
        <f>
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
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
199</v>
      </c>
      <c r="C46" s="165"/>
      <c r="D46" s="165"/>
      <c r="E46" s="165" t="s">
        <v>
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
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
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
203</v>
      </c>
    </row>
    <row r="50" spans="5:5">
      <c r="E50" s="167" t="s">
        <v>
204</v>
      </c>
    </row>
    <row r="51" spans="5:5">
      <c r="E51" s="167" t="s">
        <v>
205</v>
      </c>
    </row>
    <row r="52" spans="5:5">
      <c r="E52" s="167" t="s">
        <v>
206</v>
      </c>
    </row>
    <row r="53" spans="5:5">
      <c r="E53" s="167" t="s">
        <v>
207</v>
      </c>
    </row>
    <row r="54" spans="5:5"/>
    <row r="55" spans="5:5"/>
    <row r="56" spans="5:5"/>
    <row r="57" spans="5:5" hidden="1"/>
    <row r="58" spans="5:5" hidden="1"/>
    <row r="59" spans="5:5" hidden="1"/>
  </sheetData>
  <sheetProtection algorithmName="SHA-512" hashValue="BVWnxQO335ZbKBOTosfimlxaPX7j1P4xur91TL7c1ZLQB/yfFZ8CAgPwHUzgACDEz8r5q/iJ4wddII0vawl1Ow==" saltValue="TfovPKhURSq3VLh+XL89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M45" sqref="M4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553</v>
      </c>
      <c r="G33" s="29" t="s">
        <v>
554</v>
      </c>
      <c r="H33" s="29" t="s">
        <v>
555</v>
      </c>
      <c r="I33" s="29" t="s">
        <v>
556</v>
      </c>
      <c r="J33" s="30" t="s">
        <v>
557</v>
      </c>
      <c r="K33" s="22"/>
      <c r="L33" s="22"/>
      <c r="M33" s="22"/>
      <c r="N33" s="22"/>
      <c r="O33" s="22"/>
      <c r="P33" s="22"/>
    </row>
    <row r="34" spans="1:16" ht="39" customHeight="1">
      <c r="A34" s="22"/>
      <c r="B34" s="31"/>
      <c r="C34" s="1186" t="s">
        <v>
559</v>
      </c>
      <c r="D34" s="1186"/>
      <c r="E34" s="1187"/>
      <c r="F34" s="32">
        <v>
5.78</v>
      </c>
      <c r="G34" s="33">
        <v>
5</v>
      </c>
      <c r="H34" s="33">
        <v>
5.34</v>
      </c>
      <c r="I34" s="33">
        <v>
2.5</v>
      </c>
      <c r="J34" s="34">
        <v>
3.04</v>
      </c>
      <c r="K34" s="22"/>
      <c r="L34" s="22"/>
      <c r="M34" s="22"/>
      <c r="N34" s="22"/>
      <c r="O34" s="22"/>
      <c r="P34" s="22"/>
    </row>
    <row r="35" spans="1:16" ht="39" customHeight="1">
      <c r="A35" s="22"/>
      <c r="B35" s="35"/>
      <c r="C35" s="1180" t="s">
        <v>
560</v>
      </c>
      <c r="D35" s="1181"/>
      <c r="E35" s="1182"/>
      <c r="F35" s="36">
        <v>
1.08</v>
      </c>
      <c r="G35" s="37">
        <v>
1.44</v>
      </c>
      <c r="H35" s="37">
        <v>
1.57</v>
      </c>
      <c r="I35" s="37">
        <v>
1.57</v>
      </c>
      <c r="J35" s="38">
        <v>
1.99</v>
      </c>
      <c r="K35" s="22"/>
      <c r="L35" s="22"/>
      <c r="M35" s="22"/>
      <c r="N35" s="22"/>
      <c r="O35" s="22"/>
      <c r="P35" s="22"/>
    </row>
    <row r="36" spans="1:16" ht="39" customHeight="1">
      <c r="A36" s="22"/>
      <c r="B36" s="35"/>
      <c r="C36" s="1180" t="s">
        <v>
561</v>
      </c>
      <c r="D36" s="1181"/>
      <c r="E36" s="1182"/>
      <c r="F36" s="36">
        <v>
0.08</v>
      </c>
      <c r="G36" s="37">
        <v>
0.37</v>
      </c>
      <c r="H36" s="37">
        <v>
0.47</v>
      </c>
      <c r="I36" s="37">
        <v>
1.48</v>
      </c>
      <c r="J36" s="38">
        <v>
0.31</v>
      </c>
      <c r="K36" s="22"/>
      <c r="L36" s="22"/>
      <c r="M36" s="22"/>
      <c r="N36" s="22"/>
      <c r="O36" s="22"/>
      <c r="P36" s="22"/>
    </row>
    <row r="37" spans="1:16" ht="39" customHeight="1">
      <c r="A37" s="22"/>
      <c r="B37" s="35"/>
      <c r="C37" s="1180" t="s">
        <v>
562</v>
      </c>
      <c r="D37" s="1181"/>
      <c r="E37" s="1182"/>
      <c r="F37" s="36">
        <v>
0.06</v>
      </c>
      <c r="G37" s="37">
        <v>
0.08</v>
      </c>
      <c r="H37" s="37">
        <v>
0.04</v>
      </c>
      <c r="I37" s="37">
        <v>
0.08</v>
      </c>
      <c r="J37" s="38">
        <v>
0.04</v>
      </c>
      <c r="K37" s="22"/>
      <c r="L37" s="22"/>
      <c r="M37" s="22"/>
      <c r="N37" s="22"/>
      <c r="O37" s="22"/>
      <c r="P37" s="22"/>
    </row>
    <row r="38" spans="1:16" ht="39" customHeight="1">
      <c r="A38" s="22"/>
      <c r="B38" s="35"/>
      <c r="C38" s="1180" t="s">
        <v>
563</v>
      </c>
      <c r="D38" s="1181"/>
      <c r="E38" s="1182"/>
      <c r="F38" s="36">
        <v>
0</v>
      </c>
      <c r="G38" s="37">
        <v>
0</v>
      </c>
      <c r="H38" s="37">
        <v>
0</v>
      </c>
      <c r="I38" s="37">
        <v>
0</v>
      </c>
      <c r="J38" s="38">
        <v>
0</v>
      </c>
      <c r="K38" s="22"/>
      <c r="L38" s="22"/>
      <c r="M38" s="22"/>
      <c r="N38" s="22"/>
      <c r="O38" s="22"/>
      <c r="P38" s="22"/>
    </row>
    <row r="39" spans="1:16" ht="39" customHeight="1">
      <c r="A39" s="22"/>
      <c r="B39" s="35"/>
      <c r="C39" s="1180"/>
      <c r="D39" s="1181"/>
      <c r="E39" s="1182"/>
      <c r="F39" s="36"/>
      <c r="G39" s="37"/>
      <c r="H39" s="37"/>
      <c r="I39" s="37"/>
      <c r="J39" s="38"/>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
564</v>
      </c>
      <c r="D42" s="1181"/>
      <c r="E42" s="1182"/>
      <c r="F42" s="36" t="s">
        <v>
511</v>
      </c>
      <c r="G42" s="37" t="s">
        <v>
511</v>
      </c>
      <c r="H42" s="37" t="s">
        <v>
511</v>
      </c>
      <c r="I42" s="37" t="s">
        <v>
511</v>
      </c>
      <c r="J42" s="38" t="s">
        <v>
511</v>
      </c>
      <c r="K42" s="22"/>
      <c r="L42" s="22"/>
      <c r="M42" s="22"/>
      <c r="N42" s="22"/>
      <c r="O42" s="22"/>
      <c r="P42" s="22"/>
    </row>
    <row r="43" spans="1:16" ht="39" customHeight="1" thickBot="1">
      <c r="A43" s="22"/>
      <c r="B43" s="40"/>
      <c r="C43" s="1183" t="s">
        <v>
565</v>
      </c>
      <c r="D43" s="1184"/>
      <c r="E43" s="1185"/>
      <c r="F43" s="41" t="s">
        <v>
511</v>
      </c>
      <c r="G43" s="42" t="s">
        <v>
511</v>
      </c>
      <c r="H43" s="42" t="s">
        <v>
511</v>
      </c>
      <c r="I43" s="42" t="s">
        <v>
511</v>
      </c>
      <c r="J43" s="43" t="s">
        <v>
511</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R3qcl//V6ZjZJDMNtT8kvQ9EXng014tA9OOXuWxhvteHVfbWbCzMd4Qrdo8qf0TYK1qj01m/7iFcEanxi3DQ==" saltValue="YUmbrmdB971SO/v2+03O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Q56" sqref="Q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553</v>
      </c>
      <c r="L44" s="56" t="s">
        <v>
554</v>
      </c>
      <c r="M44" s="56" t="s">
        <v>
555</v>
      </c>
      <c r="N44" s="56" t="s">
        <v>
556</v>
      </c>
      <c r="O44" s="57" t="s">
        <v>
557</v>
      </c>
      <c r="P44" s="48"/>
      <c r="Q44" s="48"/>
      <c r="R44" s="48"/>
      <c r="S44" s="48"/>
      <c r="T44" s="48"/>
      <c r="U44" s="48"/>
    </row>
    <row r="45" spans="1:21" ht="30.75" customHeight="1">
      <c r="A45" s="48"/>
      <c r="B45" s="1196" t="s">
        <v>
11</v>
      </c>
      <c r="C45" s="1197"/>
      <c r="D45" s="58"/>
      <c r="E45" s="1202" t="s">
        <v>
12</v>
      </c>
      <c r="F45" s="1202"/>
      <c r="G45" s="1202"/>
      <c r="H45" s="1202"/>
      <c r="I45" s="1202"/>
      <c r="J45" s="1203"/>
      <c r="K45" s="59">
        <v>
2925</v>
      </c>
      <c r="L45" s="60">
        <v>
2850</v>
      </c>
      <c r="M45" s="60">
        <v>
2631</v>
      </c>
      <c r="N45" s="60">
        <v>
2471</v>
      </c>
      <c r="O45" s="61">
        <v>
2525</v>
      </c>
      <c r="P45" s="48"/>
      <c r="Q45" s="48"/>
      <c r="R45" s="48"/>
      <c r="S45" s="48"/>
      <c r="T45" s="48"/>
      <c r="U45" s="48"/>
    </row>
    <row r="46" spans="1:21" ht="30.75" customHeight="1">
      <c r="A46" s="48"/>
      <c r="B46" s="1198"/>
      <c r="C46" s="1199"/>
      <c r="D46" s="62"/>
      <c r="E46" s="1190" t="s">
        <v>
13</v>
      </c>
      <c r="F46" s="1190"/>
      <c r="G46" s="1190"/>
      <c r="H46" s="1190"/>
      <c r="I46" s="1190"/>
      <c r="J46" s="1191"/>
      <c r="K46" s="63" t="s">
        <v>
511</v>
      </c>
      <c r="L46" s="64" t="s">
        <v>
511</v>
      </c>
      <c r="M46" s="64" t="s">
        <v>
511</v>
      </c>
      <c r="N46" s="64" t="s">
        <v>
511</v>
      </c>
      <c r="O46" s="65" t="s">
        <v>
511</v>
      </c>
      <c r="P46" s="48"/>
      <c r="Q46" s="48"/>
      <c r="R46" s="48"/>
      <c r="S46" s="48"/>
      <c r="T46" s="48"/>
      <c r="U46" s="48"/>
    </row>
    <row r="47" spans="1:21" ht="30.75" customHeight="1">
      <c r="A47" s="48"/>
      <c r="B47" s="1198"/>
      <c r="C47" s="1199"/>
      <c r="D47" s="62"/>
      <c r="E47" s="1190" t="s">
        <v>
14</v>
      </c>
      <c r="F47" s="1190"/>
      <c r="G47" s="1190"/>
      <c r="H47" s="1190"/>
      <c r="I47" s="1190"/>
      <c r="J47" s="1191"/>
      <c r="K47" s="63" t="s">
        <v>
511</v>
      </c>
      <c r="L47" s="64" t="s">
        <v>
511</v>
      </c>
      <c r="M47" s="64" t="s">
        <v>
511</v>
      </c>
      <c r="N47" s="64" t="s">
        <v>
511</v>
      </c>
      <c r="O47" s="65" t="s">
        <v>
511</v>
      </c>
      <c r="P47" s="48"/>
      <c r="Q47" s="48"/>
      <c r="R47" s="48"/>
      <c r="S47" s="48"/>
      <c r="T47" s="48"/>
      <c r="U47" s="48"/>
    </row>
    <row r="48" spans="1:21" ht="30.75" customHeight="1">
      <c r="A48" s="48"/>
      <c r="B48" s="1198"/>
      <c r="C48" s="1199"/>
      <c r="D48" s="62"/>
      <c r="E48" s="1190" t="s">
        <v>
15</v>
      </c>
      <c r="F48" s="1190"/>
      <c r="G48" s="1190"/>
      <c r="H48" s="1190"/>
      <c r="I48" s="1190"/>
      <c r="J48" s="1191"/>
      <c r="K48" s="63">
        <v>
984</v>
      </c>
      <c r="L48" s="64">
        <v>
880</v>
      </c>
      <c r="M48" s="64">
        <v>
815</v>
      </c>
      <c r="N48" s="64">
        <v>
752</v>
      </c>
      <c r="O48" s="65">
        <v>
673</v>
      </c>
      <c r="P48" s="48"/>
      <c r="Q48" s="48"/>
      <c r="R48" s="48"/>
      <c r="S48" s="48"/>
      <c r="T48" s="48"/>
      <c r="U48" s="48"/>
    </row>
    <row r="49" spans="1:21" ht="30.75" customHeight="1">
      <c r="A49" s="48"/>
      <c r="B49" s="1198"/>
      <c r="C49" s="1199"/>
      <c r="D49" s="62"/>
      <c r="E49" s="1190" t="s">
        <v>
16</v>
      </c>
      <c r="F49" s="1190"/>
      <c r="G49" s="1190"/>
      <c r="H49" s="1190"/>
      <c r="I49" s="1190"/>
      <c r="J49" s="1191"/>
      <c r="K49" s="63">
        <v>
355</v>
      </c>
      <c r="L49" s="64">
        <v>
285</v>
      </c>
      <c r="M49" s="64">
        <v>
134</v>
      </c>
      <c r="N49" s="64">
        <v>
122</v>
      </c>
      <c r="O49" s="65">
        <v>
111</v>
      </c>
      <c r="P49" s="48"/>
      <c r="Q49" s="48"/>
      <c r="R49" s="48"/>
      <c r="S49" s="48"/>
      <c r="T49" s="48"/>
      <c r="U49" s="48"/>
    </row>
    <row r="50" spans="1:21" ht="30.75" customHeight="1">
      <c r="A50" s="48"/>
      <c r="B50" s="1198"/>
      <c r="C50" s="1199"/>
      <c r="D50" s="62"/>
      <c r="E50" s="1190" t="s">
        <v>
17</v>
      </c>
      <c r="F50" s="1190"/>
      <c r="G50" s="1190"/>
      <c r="H50" s="1190"/>
      <c r="I50" s="1190"/>
      <c r="J50" s="1191"/>
      <c r="K50" s="63" t="s">
        <v>
511</v>
      </c>
      <c r="L50" s="64" t="s">
        <v>
511</v>
      </c>
      <c r="M50" s="64" t="s">
        <v>
511</v>
      </c>
      <c r="N50" s="64" t="s">
        <v>
511</v>
      </c>
      <c r="O50" s="65" t="s">
        <v>
511</v>
      </c>
      <c r="P50" s="48"/>
      <c r="Q50" s="48"/>
      <c r="R50" s="48"/>
      <c r="S50" s="48"/>
      <c r="T50" s="48"/>
      <c r="U50" s="48"/>
    </row>
    <row r="51" spans="1:21" ht="30.75" customHeight="1">
      <c r="A51" s="48"/>
      <c r="B51" s="1200"/>
      <c r="C51" s="1201"/>
      <c r="D51" s="66"/>
      <c r="E51" s="1190" t="s">
        <v>
18</v>
      </c>
      <c r="F51" s="1190"/>
      <c r="G51" s="1190"/>
      <c r="H51" s="1190"/>
      <c r="I51" s="1190"/>
      <c r="J51" s="1191"/>
      <c r="K51" s="63">
        <v>
5</v>
      </c>
      <c r="L51" s="64">
        <v>
3</v>
      </c>
      <c r="M51" s="64" t="s">
        <v>
511</v>
      </c>
      <c r="N51" s="64" t="s">
        <v>
511</v>
      </c>
      <c r="O51" s="65" t="s">
        <v>
511</v>
      </c>
      <c r="P51" s="48"/>
      <c r="Q51" s="48"/>
      <c r="R51" s="48"/>
      <c r="S51" s="48"/>
      <c r="T51" s="48"/>
      <c r="U51" s="48"/>
    </row>
    <row r="52" spans="1:21" ht="30.75" customHeight="1">
      <c r="A52" s="48"/>
      <c r="B52" s="1188" t="s">
        <v>
19</v>
      </c>
      <c r="C52" s="1189"/>
      <c r="D52" s="66"/>
      <c r="E52" s="1190" t="s">
        <v>
20</v>
      </c>
      <c r="F52" s="1190"/>
      <c r="G52" s="1190"/>
      <c r="H52" s="1190"/>
      <c r="I52" s="1190"/>
      <c r="J52" s="1191"/>
      <c r="K52" s="63">
        <v>
3749</v>
      </c>
      <c r="L52" s="64">
        <v>
3791</v>
      </c>
      <c r="M52" s="64">
        <v>
3365</v>
      </c>
      <c r="N52" s="64">
        <v>
3350</v>
      </c>
      <c r="O52" s="65">
        <v>
3241</v>
      </c>
      <c r="P52" s="48"/>
      <c r="Q52" s="48"/>
      <c r="R52" s="48"/>
      <c r="S52" s="48"/>
      <c r="T52" s="48"/>
      <c r="U52" s="48"/>
    </row>
    <row r="53" spans="1:21" ht="30.75" customHeight="1" thickBot="1">
      <c r="A53" s="48"/>
      <c r="B53" s="1192" t="s">
        <v>
21</v>
      </c>
      <c r="C53" s="1193"/>
      <c r="D53" s="67"/>
      <c r="E53" s="1194" t="s">
        <v>
22</v>
      </c>
      <c r="F53" s="1194"/>
      <c r="G53" s="1194"/>
      <c r="H53" s="1194"/>
      <c r="I53" s="1194"/>
      <c r="J53" s="1195"/>
      <c r="K53" s="68">
        <v>
520</v>
      </c>
      <c r="L53" s="69">
        <v>
227</v>
      </c>
      <c r="M53" s="69">
        <v>
215</v>
      </c>
      <c r="N53" s="69">
        <v>
-5</v>
      </c>
      <c r="O53" s="70">
        <v>
68</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5r6wtJ5M54vnmK22QMC2BD3QAhrPYbOWpD6eXRXFnlJM5h2cn6om5OLtcIakj7PnEcqjuw6mnSOaKQr7khTnQ==" saltValue="AAc0p63RIzyEVluMQWdP8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I55" sqref="I5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9</v>
      </c>
    </row>
    <row r="40" spans="2:13" ht="27.75" customHeight="1" thickBot="1">
      <c r="B40" s="74" t="s">
        <v>
10</v>
      </c>
      <c r="C40" s="75"/>
      <c r="D40" s="75"/>
      <c r="E40" s="76"/>
      <c r="F40" s="76"/>
      <c r="G40" s="76"/>
      <c r="H40" s="77" t="s">
        <v>
2</v>
      </c>
      <c r="I40" s="78" t="s">
        <v>
553</v>
      </c>
      <c r="J40" s="79" t="s">
        <v>
554</v>
      </c>
      <c r="K40" s="79" t="s">
        <v>
555</v>
      </c>
      <c r="L40" s="79" t="s">
        <v>
556</v>
      </c>
      <c r="M40" s="80" t="s">
        <v>
557</v>
      </c>
    </row>
    <row r="41" spans="2:13" ht="27.75" customHeight="1">
      <c r="B41" s="1216" t="s">
        <v>
24</v>
      </c>
      <c r="C41" s="1217"/>
      <c r="D41" s="81"/>
      <c r="E41" s="1218" t="s">
        <v>
25</v>
      </c>
      <c r="F41" s="1218"/>
      <c r="G41" s="1218"/>
      <c r="H41" s="1219"/>
      <c r="I41" s="82">
        <v>
25440</v>
      </c>
      <c r="J41" s="83">
        <v>
25311</v>
      </c>
      <c r="K41" s="83">
        <v>
24911</v>
      </c>
      <c r="L41" s="83">
        <v>
24519</v>
      </c>
      <c r="M41" s="84">
        <v>
24340</v>
      </c>
    </row>
    <row r="42" spans="2:13" ht="27.75" customHeight="1">
      <c r="B42" s="1206"/>
      <c r="C42" s="1207"/>
      <c r="D42" s="85"/>
      <c r="E42" s="1210" t="s">
        <v>
26</v>
      </c>
      <c r="F42" s="1210"/>
      <c r="G42" s="1210"/>
      <c r="H42" s="1211"/>
      <c r="I42" s="86">
        <v>
768</v>
      </c>
      <c r="J42" s="87">
        <v>
611</v>
      </c>
      <c r="K42" s="87">
        <v>
486</v>
      </c>
      <c r="L42" s="87">
        <v>
361</v>
      </c>
      <c r="M42" s="88">
        <v>
241</v>
      </c>
    </row>
    <row r="43" spans="2:13" ht="27.75" customHeight="1">
      <c r="B43" s="1206"/>
      <c r="C43" s="1207"/>
      <c r="D43" s="85"/>
      <c r="E43" s="1210" t="s">
        <v>
27</v>
      </c>
      <c r="F43" s="1210"/>
      <c r="G43" s="1210"/>
      <c r="H43" s="1211"/>
      <c r="I43" s="86">
        <v>
6585</v>
      </c>
      <c r="J43" s="87">
        <v>
5769</v>
      </c>
      <c r="K43" s="87">
        <v>
5056</v>
      </c>
      <c r="L43" s="87">
        <v>
4457</v>
      </c>
      <c r="M43" s="88">
        <v>
3968</v>
      </c>
    </row>
    <row r="44" spans="2:13" ht="27.75" customHeight="1">
      <c r="B44" s="1206"/>
      <c r="C44" s="1207"/>
      <c r="D44" s="85"/>
      <c r="E44" s="1210" t="s">
        <v>
28</v>
      </c>
      <c r="F44" s="1210"/>
      <c r="G44" s="1210"/>
      <c r="H44" s="1211"/>
      <c r="I44" s="86">
        <v>
1186</v>
      </c>
      <c r="J44" s="87">
        <v>
934</v>
      </c>
      <c r="K44" s="87">
        <v>
825</v>
      </c>
      <c r="L44" s="87">
        <v>
703</v>
      </c>
      <c r="M44" s="88">
        <v>
589</v>
      </c>
    </row>
    <row r="45" spans="2:13" ht="27.75" customHeight="1">
      <c r="B45" s="1206"/>
      <c r="C45" s="1207"/>
      <c r="D45" s="85"/>
      <c r="E45" s="1210" t="s">
        <v>
29</v>
      </c>
      <c r="F45" s="1210"/>
      <c r="G45" s="1210"/>
      <c r="H45" s="1211"/>
      <c r="I45" s="86">
        <v>
6300</v>
      </c>
      <c r="J45" s="87">
        <v>
6145</v>
      </c>
      <c r="K45" s="87">
        <v>
6183</v>
      </c>
      <c r="L45" s="87">
        <v>
6121</v>
      </c>
      <c r="M45" s="88">
        <v>
6039</v>
      </c>
    </row>
    <row r="46" spans="2:13" ht="27.75" customHeight="1">
      <c r="B46" s="1206"/>
      <c r="C46" s="1207"/>
      <c r="D46" s="89"/>
      <c r="E46" s="1210" t="s">
        <v>
30</v>
      </c>
      <c r="F46" s="1210"/>
      <c r="G46" s="1210"/>
      <c r="H46" s="1211"/>
      <c r="I46" s="86" t="s">
        <v>
511</v>
      </c>
      <c r="J46" s="87" t="s">
        <v>
511</v>
      </c>
      <c r="K46" s="87">
        <v>
163</v>
      </c>
      <c r="L46" s="87" t="s">
        <v>
511</v>
      </c>
      <c r="M46" s="88" t="s">
        <v>
511</v>
      </c>
    </row>
    <row r="47" spans="2:13" ht="27.75" customHeight="1">
      <c r="B47" s="1206"/>
      <c r="C47" s="1207"/>
      <c r="D47" s="90"/>
      <c r="E47" s="1220" t="s">
        <v>
31</v>
      </c>
      <c r="F47" s="1221"/>
      <c r="G47" s="1221"/>
      <c r="H47" s="1222"/>
      <c r="I47" s="86" t="s">
        <v>
511</v>
      </c>
      <c r="J47" s="87" t="s">
        <v>
511</v>
      </c>
      <c r="K47" s="87" t="s">
        <v>
511</v>
      </c>
      <c r="L47" s="87" t="s">
        <v>
511</v>
      </c>
      <c r="M47" s="88" t="s">
        <v>
511</v>
      </c>
    </row>
    <row r="48" spans="2:13" ht="27.75" customHeight="1">
      <c r="B48" s="1206"/>
      <c r="C48" s="1207"/>
      <c r="D48" s="85"/>
      <c r="E48" s="1210" t="s">
        <v>
32</v>
      </c>
      <c r="F48" s="1210"/>
      <c r="G48" s="1210"/>
      <c r="H48" s="1211"/>
      <c r="I48" s="86" t="s">
        <v>
511</v>
      </c>
      <c r="J48" s="87" t="s">
        <v>
511</v>
      </c>
      <c r="K48" s="87" t="s">
        <v>
511</v>
      </c>
      <c r="L48" s="87" t="s">
        <v>
511</v>
      </c>
      <c r="M48" s="88" t="s">
        <v>
511</v>
      </c>
    </row>
    <row r="49" spans="2:13" ht="27.75" customHeight="1">
      <c r="B49" s="1208"/>
      <c r="C49" s="1209"/>
      <c r="D49" s="85"/>
      <c r="E49" s="1210" t="s">
        <v>
33</v>
      </c>
      <c r="F49" s="1210"/>
      <c r="G49" s="1210"/>
      <c r="H49" s="1211"/>
      <c r="I49" s="86" t="s">
        <v>
511</v>
      </c>
      <c r="J49" s="87" t="s">
        <v>
511</v>
      </c>
      <c r="K49" s="87" t="s">
        <v>
511</v>
      </c>
      <c r="L49" s="87" t="s">
        <v>
511</v>
      </c>
      <c r="M49" s="88" t="s">
        <v>
511</v>
      </c>
    </row>
    <row r="50" spans="2:13" ht="27.75" customHeight="1">
      <c r="B50" s="1204" t="s">
        <v>
34</v>
      </c>
      <c r="C50" s="1205"/>
      <c r="D50" s="91"/>
      <c r="E50" s="1210" t="s">
        <v>
35</v>
      </c>
      <c r="F50" s="1210"/>
      <c r="G50" s="1210"/>
      <c r="H50" s="1211"/>
      <c r="I50" s="86">
        <v>
4872</v>
      </c>
      <c r="J50" s="87">
        <v>
5339</v>
      </c>
      <c r="K50" s="87">
        <v>
6251</v>
      </c>
      <c r="L50" s="87">
        <v>
7209</v>
      </c>
      <c r="M50" s="88">
        <v>
7779</v>
      </c>
    </row>
    <row r="51" spans="2:13" ht="27.75" customHeight="1">
      <c r="B51" s="1206"/>
      <c r="C51" s="1207"/>
      <c r="D51" s="85"/>
      <c r="E51" s="1210" t="s">
        <v>
36</v>
      </c>
      <c r="F51" s="1210"/>
      <c r="G51" s="1210"/>
      <c r="H51" s="1211"/>
      <c r="I51" s="86">
        <v>
5462</v>
      </c>
      <c r="J51" s="87">
        <v>
5487</v>
      </c>
      <c r="K51" s="87">
        <v>
5414</v>
      </c>
      <c r="L51" s="87">
        <v>
5185</v>
      </c>
      <c r="M51" s="88">
        <v>
4726</v>
      </c>
    </row>
    <row r="52" spans="2:13" ht="27.75" customHeight="1">
      <c r="B52" s="1208"/>
      <c r="C52" s="1209"/>
      <c r="D52" s="85"/>
      <c r="E52" s="1210" t="s">
        <v>
37</v>
      </c>
      <c r="F52" s="1210"/>
      <c r="G52" s="1210"/>
      <c r="H52" s="1211"/>
      <c r="I52" s="86">
        <v>
25318</v>
      </c>
      <c r="J52" s="87">
        <v>
25221</v>
      </c>
      <c r="K52" s="87">
        <v>
25199</v>
      </c>
      <c r="L52" s="87">
        <v>
24751</v>
      </c>
      <c r="M52" s="88">
        <v>
24560</v>
      </c>
    </row>
    <row r="53" spans="2:13" ht="27.75" customHeight="1" thickBot="1">
      <c r="B53" s="1212" t="s">
        <v>
21</v>
      </c>
      <c r="C53" s="1213"/>
      <c r="D53" s="92"/>
      <c r="E53" s="1214" t="s">
        <v>
38</v>
      </c>
      <c r="F53" s="1214"/>
      <c r="G53" s="1214"/>
      <c r="H53" s="1215"/>
      <c r="I53" s="93">
        <v>
4626</v>
      </c>
      <c r="J53" s="94">
        <v>
2723</v>
      </c>
      <c r="K53" s="94">
        <v>
761</v>
      </c>
      <c r="L53" s="94">
        <v>
-984</v>
      </c>
      <c r="M53" s="95">
        <v>
-1889</v>
      </c>
    </row>
    <row r="54" spans="2:13" ht="27.75" customHeight="1">
      <c r="B54" s="96" t="s">
        <v>
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f221ARkmIcVAEoyKRwC5kzdrpwj+8dj2F9Xd7++ys3+GCj9+jA6BExw/aItekQoxQfaJMBA3sEsvnSqbeACaw==" saltValue="WtTEXz9rtK9HOX/S1wDj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G64" sqref="G6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
40</v>
      </c>
    </row>
    <row r="54" spans="2:8" ht="29.25" customHeight="1" thickBot="1">
      <c r="B54" s="101" t="s">
        <v>
1</v>
      </c>
      <c r="C54" s="102"/>
      <c r="D54" s="102"/>
      <c r="E54" s="103" t="s">
        <v>
2</v>
      </c>
      <c r="F54" s="104" t="s">
        <v>
555</v>
      </c>
      <c r="G54" s="104" t="s">
        <v>
556</v>
      </c>
      <c r="H54" s="105" t="s">
        <v>
557</v>
      </c>
    </row>
    <row r="55" spans="2:8" ht="52.5" customHeight="1">
      <c r="B55" s="106"/>
      <c r="C55" s="1231" t="s">
        <v>
41</v>
      </c>
      <c r="D55" s="1231"/>
      <c r="E55" s="1232"/>
      <c r="F55" s="107">
        <v>
3729</v>
      </c>
      <c r="G55" s="107">
        <v>
4348</v>
      </c>
      <c r="H55" s="108">
        <v>
4630</v>
      </c>
    </row>
    <row r="56" spans="2:8" ht="52.5" customHeight="1">
      <c r="B56" s="109"/>
      <c r="C56" s="1233" t="s">
        <v>
42</v>
      </c>
      <c r="D56" s="1233"/>
      <c r="E56" s="1234"/>
      <c r="F56" s="110">
        <v>
0</v>
      </c>
      <c r="G56" s="110">
        <v>
0</v>
      </c>
      <c r="H56" s="111">
        <v>
0</v>
      </c>
    </row>
    <row r="57" spans="2:8" ht="53.25" customHeight="1">
      <c r="B57" s="109"/>
      <c r="C57" s="1235" t="s">
        <v>
43</v>
      </c>
      <c r="D57" s="1235"/>
      <c r="E57" s="1236"/>
      <c r="F57" s="112">
        <v>
1979</v>
      </c>
      <c r="G57" s="112">
        <v>
2314</v>
      </c>
      <c r="H57" s="113">
        <v>
2407</v>
      </c>
    </row>
    <row r="58" spans="2:8" ht="45.75" customHeight="1">
      <c r="B58" s="114"/>
      <c r="C58" s="1223" t="s">
        <v>
569</v>
      </c>
      <c r="D58" s="1224"/>
      <c r="E58" s="1225"/>
      <c r="F58" s="115">
        <v>
844</v>
      </c>
      <c r="G58" s="115">
        <v>
879</v>
      </c>
      <c r="H58" s="116">
        <v>
951</v>
      </c>
    </row>
    <row r="59" spans="2:8" ht="45.75" customHeight="1">
      <c r="B59" s="114"/>
      <c r="C59" s="1223" t="s">
        <v>
570</v>
      </c>
      <c r="D59" s="1224"/>
      <c r="E59" s="1225"/>
      <c r="F59" s="115">
        <v>
475</v>
      </c>
      <c r="G59" s="115">
        <v>
787</v>
      </c>
      <c r="H59" s="116">
        <v>
716</v>
      </c>
    </row>
    <row r="60" spans="2:8" ht="45.75" customHeight="1">
      <c r="B60" s="114"/>
      <c r="C60" s="1223" t="s">
        <v>
571</v>
      </c>
      <c r="D60" s="1224"/>
      <c r="E60" s="1225"/>
      <c r="F60" s="115">
        <v>
301</v>
      </c>
      <c r="G60" s="115">
        <v>
286</v>
      </c>
      <c r="H60" s="116">
        <v>
236</v>
      </c>
    </row>
    <row r="61" spans="2:8" ht="45.75" customHeight="1">
      <c r="B61" s="114"/>
      <c r="C61" s="1223" t="s">
        <v>
572</v>
      </c>
      <c r="D61" s="1224"/>
      <c r="E61" s="1225"/>
      <c r="F61" s="115">
        <v>
176</v>
      </c>
      <c r="G61" s="115">
        <v>
176</v>
      </c>
      <c r="H61" s="116">
        <v>
176</v>
      </c>
    </row>
    <row r="62" spans="2:8" ht="45.75" customHeight="1" thickBot="1">
      <c r="B62" s="117"/>
      <c r="C62" s="1226" t="s">
        <v>
573</v>
      </c>
      <c r="D62" s="1227"/>
      <c r="E62" s="1228"/>
      <c r="F62" s="118">
        <v>
0</v>
      </c>
      <c r="G62" s="118">
        <v>
3</v>
      </c>
      <c r="H62" s="119">
        <v>
147</v>
      </c>
    </row>
    <row r="63" spans="2:8" ht="52.5" customHeight="1" thickBot="1">
      <c r="B63" s="120"/>
      <c r="C63" s="1229" t="s">
        <v>
44</v>
      </c>
      <c r="D63" s="1229"/>
      <c r="E63" s="1230"/>
      <c r="F63" s="121">
        <v>
5709</v>
      </c>
      <c r="G63" s="121">
        <v>
6662</v>
      </c>
      <c r="H63" s="122">
        <v>
7037</v>
      </c>
    </row>
    <row r="64" spans="2:8" ht="15" customHeight="1"/>
    <row r="65" ht="0" hidden="1" customHeight="1"/>
    <row r="66" ht="0" hidden="1" customHeight="1"/>
  </sheetData>
  <sheetProtection algorithmName="SHA-512" hashValue="x3BZx8BLqm03Tc5QOcwCOr2zqiLcojhGln+J4wNK6JdMPsJ8mcW2JVHy4tumsBOi3NbIjH7cU8vqbmscBLkswQ==" saltValue="fF9miY7T++3RNdW1eqqT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c r="A1" s="1305"/>
      <c r="B1" s="1304"/>
      <c r="DD1" s="1237"/>
      <c r="DE1" s="1237"/>
    </row>
    <row r="2" spans="1:143" ht="25.5" customHeight="1">
      <c r="A2" s="1303"/>
      <c r="C2" s="1303"/>
      <c r="O2" s="1303"/>
      <c r="P2" s="1303"/>
      <c r="Q2" s="1303"/>
      <c r="R2" s="1303"/>
      <c r="S2" s="1303"/>
      <c r="T2" s="1303"/>
      <c r="U2" s="1303"/>
      <c r="V2" s="1303"/>
      <c r="W2" s="1303"/>
      <c r="X2" s="1303"/>
      <c r="Y2" s="1303"/>
      <c r="Z2" s="1303"/>
      <c r="AA2" s="1303"/>
      <c r="AB2" s="1303"/>
      <c r="AC2" s="1303"/>
      <c r="AD2" s="1303"/>
      <c r="AE2" s="1303"/>
      <c r="AF2" s="1303"/>
      <c r="AG2" s="1303"/>
      <c r="AH2" s="1303"/>
      <c r="AI2" s="1303"/>
      <c r="AU2" s="1303"/>
      <c r="BG2" s="1303"/>
      <c r="BS2" s="1303"/>
      <c r="CE2" s="1303"/>
      <c r="CQ2" s="1303"/>
      <c r="DD2" s="1237"/>
      <c r="DE2" s="1237"/>
    </row>
    <row r="3" spans="1:143" ht="25.5" customHeight="1">
      <c r="A3" s="1303"/>
      <c r="C3" s="1303"/>
      <c r="O3" s="1303"/>
      <c r="P3" s="1303"/>
      <c r="Q3" s="1303"/>
      <c r="R3" s="1303"/>
      <c r="S3" s="1303"/>
      <c r="T3" s="1303"/>
      <c r="U3" s="1303"/>
      <c r="V3" s="1303"/>
      <c r="W3" s="1303"/>
      <c r="X3" s="1303"/>
      <c r="Y3" s="1303"/>
      <c r="Z3" s="1303"/>
      <c r="AA3" s="1303"/>
      <c r="AB3" s="1303"/>
      <c r="AC3" s="1303"/>
      <c r="AD3" s="1303"/>
      <c r="AE3" s="1303"/>
      <c r="AF3" s="1303"/>
      <c r="AG3" s="1303"/>
      <c r="AH3" s="1303"/>
      <c r="AI3" s="1303"/>
      <c r="AU3" s="1303"/>
      <c r="BG3" s="1303"/>
      <c r="BS3" s="1303"/>
      <c r="CE3" s="1303"/>
      <c r="CQ3" s="1303"/>
      <c r="DD3" s="1237"/>
      <c r="DE3" s="1237"/>
    </row>
    <row r="4" spans="1:143" s="270" customFormat="1" ht="13.5">
      <c r="A4" s="1303"/>
      <c r="B4" s="1303"/>
      <c r="C4" s="1303"/>
      <c r="D4" s="1303"/>
      <c r="E4" s="1303"/>
      <c r="F4" s="1303"/>
      <c r="G4" s="1303"/>
      <c r="H4" s="1303"/>
      <c r="I4" s="1303"/>
      <c r="J4" s="1303"/>
      <c r="K4" s="1303"/>
      <c r="L4" s="1303"/>
      <c r="M4" s="1303"/>
      <c r="N4" s="1303"/>
      <c r="O4" s="1303"/>
      <c r="P4" s="1303"/>
      <c r="Q4" s="1303"/>
      <c r="R4" s="1303"/>
      <c r="S4" s="1303"/>
      <c r="T4" s="1303"/>
      <c r="U4" s="1303"/>
      <c r="V4" s="1303"/>
      <c r="W4" s="1303"/>
      <c r="X4" s="1303"/>
      <c r="Y4" s="1303"/>
      <c r="Z4" s="1303"/>
      <c r="AA4" s="1303"/>
      <c r="AB4" s="1303"/>
      <c r="AC4" s="1303"/>
      <c r="AD4" s="1303"/>
      <c r="AE4" s="1303"/>
      <c r="AF4" s="1303"/>
      <c r="AG4" s="1303"/>
      <c r="AH4" s="1303"/>
      <c r="AI4" s="1303"/>
      <c r="AJ4" s="1303"/>
      <c r="AK4" s="1303"/>
      <c r="AL4" s="1303"/>
      <c r="AM4" s="1303"/>
      <c r="AN4" s="1303"/>
      <c r="AO4" s="1303"/>
      <c r="AP4" s="1303"/>
      <c r="AQ4" s="1303"/>
      <c r="AR4" s="1303"/>
      <c r="AS4" s="1303"/>
      <c r="AT4" s="1303"/>
      <c r="AU4" s="1303"/>
      <c r="AV4" s="1303"/>
      <c r="AW4" s="1303"/>
      <c r="AX4" s="1303"/>
      <c r="AY4" s="1303"/>
      <c r="AZ4" s="1303"/>
      <c r="BA4" s="1303"/>
      <c r="BB4" s="1303"/>
      <c r="BC4" s="1303"/>
      <c r="BD4" s="1303"/>
      <c r="BE4" s="1303"/>
      <c r="BF4" s="1303"/>
      <c r="BG4" s="1303"/>
      <c r="BH4" s="1303"/>
      <c r="BI4" s="1303"/>
      <c r="BJ4" s="1303"/>
      <c r="BK4" s="1303"/>
      <c r="BL4" s="1303"/>
      <c r="BM4" s="1303"/>
      <c r="BN4" s="1303"/>
      <c r="BO4" s="1303"/>
      <c r="BP4" s="1303"/>
      <c r="BQ4" s="1303"/>
      <c r="BR4" s="1303"/>
      <c r="BS4" s="1303"/>
      <c r="BT4" s="1303"/>
      <c r="BU4" s="1303"/>
      <c r="BV4" s="1303"/>
      <c r="BW4" s="1303"/>
      <c r="BX4" s="1303"/>
      <c r="BY4" s="1303"/>
      <c r="BZ4" s="1303"/>
      <c r="CA4" s="1303"/>
      <c r="CB4" s="1303"/>
      <c r="CC4" s="1303"/>
      <c r="CD4" s="1303"/>
      <c r="CE4" s="1303"/>
      <c r="CF4" s="1303"/>
      <c r="CG4" s="1303"/>
      <c r="CH4" s="1303"/>
      <c r="CI4" s="1303"/>
      <c r="CJ4" s="1303"/>
      <c r="CK4" s="1303"/>
      <c r="CL4" s="1303"/>
      <c r="CM4" s="1303"/>
      <c r="CN4" s="1303"/>
      <c r="CO4" s="1303"/>
      <c r="CP4" s="1303"/>
      <c r="CQ4" s="1303"/>
      <c r="CR4" s="1303"/>
      <c r="CS4" s="1303"/>
      <c r="CT4" s="1303"/>
      <c r="CU4" s="1303"/>
      <c r="CV4" s="1303"/>
      <c r="CW4" s="1303"/>
      <c r="CX4" s="1303"/>
      <c r="CY4" s="1303"/>
      <c r="CZ4" s="1303"/>
      <c r="DA4" s="1303"/>
      <c r="DB4" s="1303"/>
      <c r="DC4" s="1303"/>
      <c r="DD4" s="1303"/>
      <c r="DE4" s="1303"/>
      <c r="DF4" s="271"/>
      <c r="DG4" s="271"/>
      <c r="DH4" s="271"/>
      <c r="DI4" s="271"/>
      <c r="DJ4" s="271"/>
      <c r="DK4" s="271"/>
      <c r="DL4" s="271"/>
      <c r="DM4" s="271"/>
      <c r="DN4" s="271"/>
      <c r="DO4" s="271"/>
      <c r="DP4" s="271"/>
      <c r="DQ4" s="271"/>
      <c r="DR4" s="271"/>
      <c r="DS4" s="271"/>
      <c r="DT4" s="271"/>
      <c r="DU4" s="271"/>
      <c r="DV4" s="271"/>
      <c r="DW4" s="271"/>
    </row>
    <row r="5" spans="1:143" s="270" customFormat="1" ht="13.5">
      <c r="A5" s="1303"/>
      <c r="B5" s="1303"/>
      <c r="C5" s="1303"/>
      <c r="D5" s="1303"/>
      <c r="E5" s="1303"/>
      <c r="F5" s="1303"/>
      <c r="G5" s="1303"/>
      <c r="H5" s="1303"/>
      <c r="I5" s="1303"/>
      <c r="J5" s="1303"/>
      <c r="K5" s="1303"/>
      <c r="L5" s="1303"/>
      <c r="M5" s="1303"/>
      <c r="N5" s="1303"/>
      <c r="O5" s="1303"/>
      <c r="P5" s="1303"/>
      <c r="Q5" s="1303"/>
      <c r="R5" s="1303"/>
      <c r="S5" s="1303"/>
      <c r="T5" s="1303"/>
      <c r="U5" s="1303"/>
      <c r="V5" s="1303"/>
      <c r="W5" s="1303"/>
      <c r="X5" s="1303"/>
      <c r="Y5" s="1303"/>
      <c r="Z5" s="1303"/>
      <c r="AA5" s="1303"/>
      <c r="AB5" s="1303"/>
      <c r="AC5" s="1303"/>
      <c r="AD5" s="1303"/>
      <c r="AE5" s="1303"/>
      <c r="AF5" s="1303"/>
      <c r="AG5" s="1303"/>
      <c r="AH5" s="1303"/>
      <c r="AI5" s="1303"/>
      <c r="AJ5" s="1303"/>
      <c r="AK5" s="1303"/>
      <c r="AL5" s="1303"/>
      <c r="AM5" s="1303"/>
      <c r="AN5" s="1303"/>
      <c r="AO5" s="1303"/>
      <c r="AP5" s="1303"/>
      <c r="AQ5" s="1303"/>
      <c r="AR5" s="1303"/>
      <c r="AS5" s="1303"/>
      <c r="AT5" s="1303"/>
      <c r="AU5" s="1303"/>
      <c r="AV5" s="1303"/>
      <c r="AW5" s="1303"/>
      <c r="AX5" s="1303"/>
      <c r="AY5" s="1303"/>
      <c r="AZ5" s="1303"/>
      <c r="BA5" s="1303"/>
      <c r="BB5" s="1303"/>
      <c r="BC5" s="1303"/>
      <c r="BD5" s="1303"/>
      <c r="BE5" s="1303"/>
      <c r="BF5" s="1303"/>
      <c r="BG5" s="1303"/>
      <c r="BH5" s="1303"/>
      <c r="BI5" s="1303"/>
      <c r="BJ5" s="1303"/>
      <c r="BK5" s="1303"/>
      <c r="BL5" s="1303"/>
      <c r="BM5" s="1303"/>
      <c r="BN5" s="1303"/>
      <c r="BO5" s="1303"/>
      <c r="BP5" s="1303"/>
      <c r="BQ5" s="1303"/>
      <c r="BR5" s="1303"/>
      <c r="BS5" s="1303"/>
      <c r="BT5" s="1303"/>
      <c r="BU5" s="1303"/>
      <c r="BV5" s="1303"/>
      <c r="BW5" s="1303"/>
      <c r="BX5" s="1303"/>
      <c r="BY5" s="1303"/>
      <c r="BZ5" s="1303"/>
      <c r="CA5" s="1303"/>
      <c r="CB5" s="1303"/>
      <c r="CC5" s="1303"/>
      <c r="CD5" s="1303"/>
      <c r="CE5" s="1303"/>
      <c r="CF5" s="1303"/>
      <c r="CG5" s="1303"/>
      <c r="CH5" s="1303"/>
      <c r="CI5" s="1303"/>
      <c r="CJ5" s="1303"/>
      <c r="CK5" s="1303"/>
      <c r="CL5" s="1303"/>
      <c r="CM5" s="1303"/>
      <c r="CN5" s="1303"/>
      <c r="CO5" s="1303"/>
      <c r="CP5" s="1303"/>
      <c r="CQ5" s="1303"/>
      <c r="CR5" s="1303"/>
      <c r="CS5" s="1303"/>
      <c r="CT5" s="1303"/>
      <c r="CU5" s="1303"/>
      <c r="CV5" s="1303"/>
      <c r="CW5" s="1303"/>
      <c r="CX5" s="1303"/>
      <c r="CY5" s="1303"/>
      <c r="CZ5" s="1303"/>
      <c r="DA5" s="1303"/>
      <c r="DB5" s="1303"/>
      <c r="DC5" s="1303"/>
      <c r="DD5" s="1303"/>
      <c r="DE5" s="1303"/>
      <c r="DF5" s="271"/>
      <c r="DG5" s="271"/>
      <c r="DH5" s="271"/>
      <c r="DI5" s="271"/>
      <c r="DJ5" s="271"/>
      <c r="DK5" s="271"/>
      <c r="DL5" s="271"/>
      <c r="DM5" s="271"/>
      <c r="DN5" s="271"/>
      <c r="DO5" s="271"/>
      <c r="DP5" s="271"/>
      <c r="DQ5" s="271"/>
      <c r="DR5" s="271"/>
      <c r="DS5" s="271"/>
      <c r="DT5" s="271"/>
      <c r="DU5" s="271"/>
      <c r="DV5" s="271"/>
      <c r="DW5" s="271"/>
    </row>
    <row r="6" spans="1:143" s="270" customFormat="1" ht="13.5">
      <c r="A6" s="1303"/>
      <c r="B6" s="1303"/>
      <c r="C6" s="1303"/>
      <c r="D6" s="1303"/>
      <c r="E6" s="1303"/>
      <c r="F6" s="1303"/>
      <c r="G6" s="1303"/>
      <c r="H6" s="1303"/>
      <c r="I6" s="1303"/>
      <c r="J6" s="1303"/>
      <c r="K6" s="1303"/>
      <c r="L6" s="1303"/>
      <c r="M6" s="1303"/>
      <c r="N6" s="1303"/>
      <c r="O6" s="1303"/>
      <c r="P6" s="1303"/>
      <c r="Q6" s="1303"/>
      <c r="R6" s="1303"/>
      <c r="S6" s="1303"/>
      <c r="T6" s="1303"/>
      <c r="U6" s="1303"/>
      <c r="V6" s="1303"/>
      <c r="W6" s="1303"/>
      <c r="X6" s="1303"/>
      <c r="Y6" s="1303"/>
      <c r="Z6" s="1303"/>
      <c r="AA6" s="1303"/>
      <c r="AB6" s="1303"/>
      <c r="AC6" s="1303"/>
      <c r="AD6" s="1303"/>
      <c r="AE6" s="1303"/>
      <c r="AF6" s="1303"/>
      <c r="AG6" s="1303"/>
      <c r="AH6" s="1303"/>
      <c r="AI6" s="1303"/>
      <c r="AJ6" s="1303"/>
      <c r="AK6" s="1303"/>
      <c r="AL6" s="1303"/>
      <c r="AM6" s="1303"/>
      <c r="AN6" s="1303"/>
      <c r="AO6" s="1303"/>
      <c r="AP6" s="1303"/>
      <c r="AQ6" s="1303"/>
      <c r="AR6" s="1303"/>
      <c r="AS6" s="1303"/>
      <c r="AT6" s="1303"/>
      <c r="AU6" s="1303"/>
      <c r="AV6" s="1303"/>
      <c r="AW6" s="1303"/>
      <c r="AX6" s="1303"/>
      <c r="AY6" s="1303"/>
      <c r="AZ6" s="1303"/>
      <c r="BA6" s="1303"/>
      <c r="BB6" s="1303"/>
      <c r="BC6" s="1303"/>
      <c r="BD6" s="1303"/>
      <c r="BE6" s="1303"/>
      <c r="BF6" s="1303"/>
      <c r="BG6" s="1303"/>
      <c r="BH6" s="1303"/>
      <c r="BI6" s="1303"/>
      <c r="BJ6" s="1303"/>
      <c r="BK6" s="1303"/>
      <c r="BL6" s="1303"/>
      <c r="BM6" s="1303"/>
      <c r="BN6" s="1303"/>
      <c r="BO6" s="1303"/>
      <c r="BP6" s="1303"/>
      <c r="BQ6" s="1303"/>
      <c r="BR6" s="1303"/>
      <c r="BS6" s="1303"/>
      <c r="BT6" s="1303"/>
      <c r="BU6" s="1303"/>
      <c r="BV6" s="1303"/>
      <c r="BW6" s="1303"/>
      <c r="BX6" s="1303"/>
      <c r="BY6" s="1303"/>
      <c r="BZ6" s="1303"/>
      <c r="CA6" s="1303"/>
      <c r="CB6" s="1303"/>
      <c r="CC6" s="1303"/>
      <c r="CD6" s="1303"/>
      <c r="CE6" s="1303"/>
      <c r="CF6" s="1303"/>
      <c r="CG6" s="1303"/>
      <c r="CH6" s="1303"/>
      <c r="CI6" s="1303"/>
      <c r="CJ6" s="1303"/>
      <c r="CK6" s="1303"/>
      <c r="CL6" s="1303"/>
      <c r="CM6" s="1303"/>
      <c r="CN6" s="1303"/>
      <c r="CO6" s="1303"/>
      <c r="CP6" s="1303"/>
      <c r="CQ6" s="1303"/>
      <c r="CR6" s="1303"/>
      <c r="CS6" s="1303"/>
      <c r="CT6" s="1303"/>
      <c r="CU6" s="1303"/>
      <c r="CV6" s="1303"/>
      <c r="CW6" s="1303"/>
      <c r="CX6" s="1303"/>
      <c r="CY6" s="1303"/>
      <c r="CZ6" s="1303"/>
      <c r="DA6" s="1303"/>
      <c r="DB6" s="1303"/>
      <c r="DC6" s="1303"/>
      <c r="DD6" s="1303"/>
      <c r="DE6" s="1303"/>
      <c r="DF6" s="271"/>
      <c r="DG6" s="271"/>
      <c r="DH6" s="271"/>
      <c r="DI6" s="271"/>
      <c r="DJ6" s="271"/>
      <c r="DK6" s="271"/>
      <c r="DL6" s="271"/>
      <c r="DM6" s="271"/>
      <c r="DN6" s="271"/>
      <c r="DO6" s="271"/>
      <c r="DP6" s="271"/>
      <c r="DQ6" s="271"/>
      <c r="DR6" s="271"/>
      <c r="DS6" s="271"/>
      <c r="DT6" s="271"/>
      <c r="DU6" s="271"/>
      <c r="DV6" s="271"/>
      <c r="DW6" s="271"/>
    </row>
    <row r="7" spans="1:143" s="270" customFormat="1" ht="13.5">
      <c r="A7" s="1303"/>
      <c r="B7" s="1303"/>
      <c r="C7" s="1303"/>
      <c r="D7" s="1303"/>
      <c r="E7" s="1303"/>
      <c r="F7" s="1303"/>
      <c r="G7" s="1303"/>
      <c r="H7" s="1303"/>
      <c r="I7" s="1303"/>
      <c r="J7" s="1303"/>
      <c r="K7" s="1303"/>
      <c r="L7" s="1303"/>
      <c r="M7" s="1303"/>
      <c r="N7" s="1303"/>
      <c r="O7" s="1303"/>
      <c r="P7" s="1303"/>
      <c r="Q7" s="1303"/>
      <c r="R7" s="1303"/>
      <c r="S7" s="1303"/>
      <c r="T7" s="1303"/>
      <c r="U7" s="1303"/>
      <c r="V7" s="1303"/>
      <c r="W7" s="1303"/>
      <c r="X7" s="1303"/>
      <c r="Y7" s="1303"/>
      <c r="Z7" s="1303"/>
      <c r="AA7" s="1303"/>
      <c r="AB7" s="1303"/>
      <c r="AC7" s="1303"/>
      <c r="AD7" s="1303"/>
      <c r="AE7" s="1303"/>
      <c r="AF7" s="1303"/>
      <c r="AG7" s="1303"/>
      <c r="AH7" s="1303"/>
      <c r="AI7" s="1303"/>
      <c r="AJ7" s="1303"/>
      <c r="AK7" s="1303"/>
      <c r="AL7" s="1303"/>
      <c r="AM7" s="1303"/>
      <c r="AN7" s="1303"/>
      <c r="AO7" s="1303"/>
      <c r="AP7" s="1303"/>
      <c r="AQ7" s="1303"/>
      <c r="AR7" s="1303"/>
      <c r="AS7" s="1303"/>
      <c r="AT7" s="1303"/>
      <c r="AU7" s="1303"/>
      <c r="AV7" s="1303"/>
      <c r="AW7" s="1303"/>
      <c r="AX7" s="1303"/>
      <c r="AY7" s="1303"/>
      <c r="AZ7" s="1303"/>
      <c r="BA7" s="1303"/>
      <c r="BB7" s="1303"/>
      <c r="BC7" s="1303"/>
      <c r="BD7" s="1303"/>
      <c r="BE7" s="1303"/>
      <c r="BF7" s="1303"/>
      <c r="BG7" s="1303"/>
      <c r="BH7" s="1303"/>
      <c r="BI7" s="1303"/>
      <c r="BJ7" s="1303"/>
      <c r="BK7" s="1303"/>
      <c r="BL7" s="1303"/>
      <c r="BM7" s="1303"/>
      <c r="BN7" s="1303"/>
      <c r="BO7" s="1303"/>
      <c r="BP7" s="1303"/>
      <c r="BQ7" s="1303"/>
      <c r="BR7" s="1303"/>
      <c r="BS7" s="1303"/>
      <c r="BT7" s="1303"/>
      <c r="BU7" s="1303"/>
      <c r="BV7" s="1303"/>
      <c r="BW7" s="1303"/>
      <c r="BX7" s="1303"/>
      <c r="BY7" s="1303"/>
      <c r="BZ7" s="1303"/>
      <c r="CA7" s="1303"/>
      <c r="CB7" s="1303"/>
      <c r="CC7" s="1303"/>
      <c r="CD7" s="1303"/>
      <c r="CE7" s="1303"/>
      <c r="CF7" s="1303"/>
      <c r="CG7" s="1303"/>
      <c r="CH7" s="1303"/>
      <c r="CI7" s="1303"/>
      <c r="CJ7" s="1303"/>
      <c r="CK7" s="1303"/>
      <c r="CL7" s="1303"/>
      <c r="CM7" s="1303"/>
      <c r="CN7" s="1303"/>
      <c r="CO7" s="1303"/>
      <c r="CP7" s="1303"/>
      <c r="CQ7" s="1303"/>
      <c r="CR7" s="1303"/>
      <c r="CS7" s="1303"/>
      <c r="CT7" s="1303"/>
      <c r="CU7" s="1303"/>
      <c r="CV7" s="1303"/>
      <c r="CW7" s="1303"/>
      <c r="CX7" s="1303"/>
      <c r="CY7" s="1303"/>
      <c r="CZ7" s="1303"/>
      <c r="DA7" s="1303"/>
      <c r="DB7" s="1303"/>
      <c r="DC7" s="1303"/>
      <c r="DD7" s="1303"/>
      <c r="DE7" s="1303"/>
      <c r="DF7" s="271"/>
      <c r="DG7" s="271"/>
      <c r="DH7" s="271"/>
      <c r="DI7" s="271"/>
      <c r="DJ7" s="271"/>
      <c r="DK7" s="271"/>
      <c r="DL7" s="271"/>
      <c r="DM7" s="271"/>
      <c r="DN7" s="271"/>
      <c r="DO7" s="271"/>
      <c r="DP7" s="271"/>
      <c r="DQ7" s="271"/>
      <c r="DR7" s="271"/>
      <c r="DS7" s="271"/>
      <c r="DT7" s="271"/>
      <c r="DU7" s="271"/>
      <c r="DV7" s="271"/>
      <c r="DW7" s="271"/>
    </row>
    <row r="8" spans="1:143" s="270" customFormat="1" ht="13.5">
      <c r="A8" s="1303"/>
      <c r="B8" s="1303"/>
      <c r="C8" s="1303"/>
      <c r="D8" s="1303"/>
      <c r="E8" s="1303"/>
      <c r="F8" s="1303"/>
      <c r="G8" s="1303"/>
      <c r="H8" s="1303"/>
      <c r="I8" s="1303"/>
      <c r="J8" s="1303"/>
      <c r="K8" s="1303"/>
      <c r="L8" s="1303"/>
      <c r="M8" s="1303"/>
      <c r="N8" s="1303"/>
      <c r="O8" s="1303"/>
      <c r="P8" s="1303"/>
      <c r="Q8" s="1303"/>
      <c r="R8" s="1303"/>
      <c r="S8" s="1303"/>
      <c r="T8" s="1303"/>
      <c r="U8" s="1303"/>
      <c r="V8" s="1303"/>
      <c r="W8" s="1303"/>
      <c r="X8" s="1303"/>
      <c r="Y8" s="1303"/>
      <c r="Z8" s="1303"/>
      <c r="AA8" s="1303"/>
      <c r="AB8" s="1303"/>
      <c r="AC8" s="1303"/>
      <c r="AD8" s="1303"/>
      <c r="AE8" s="1303"/>
      <c r="AF8" s="1303"/>
      <c r="AG8" s="1303"/>
      <c r="AH8" s="1303"/>
      <c r="AI8" s="1303"/>
      <c r="AJ8" s="1303"/>
      <c r="AK8" s="1303"/>
      <c r="AL8" s="1303"/>
      <c r="AM8" s="1303"/>
      <c r="AN8" s="1303"/>
      <c r="AO8" s="1303"/>
      <c r="AP8" s="1303"/>
      <c r="AQ8" s="1303"/>
      <c r="AR8" s="1303"/>
      <c r="AS8" s="1303"/>
      <c r="AT8" s="1303"/>
      <c r="AU8" s="1303"/>
      <c r="AV8" s="1303"/>
      <c r="AW8" s="1303"/>
      <c r="AX8" s="1303"/>
      <c r="AY8" s="1303"/>
      <c r="AZ8" s="1303"/>
      <c r="BA8" s="1303"/>
      <c r="BB8" s="1303"/>
      <c r="BC8" s="1303"/>
      <c r="BD8" s="1303"/>
      <c r="BE8" s="1303"/>
      <c r="BF8" s="1303"/>
      <c r="BG8" s="1303"/>
      <c r="BH8" s="1303"/>
      <c r="BI8" s="1303"/>
      <c r="BJ8" s="1303"/>
      <c r="BK8" s="1303"/>
      <c r="BL8" s="1303"/>
      <c r="BM8" s="1303"/>
      <c r="BN8" s="1303"/>
      <c r="BO8" s="1303"/>
      <c r="BP8" s="1303"/>
      <c r="BQ8" s="1303"/>
      <c r="BR8" s="1303"/>
      <c r="BS8" s="1303"/>
      <c r="BT8" s="1303"/>
      <c r="BU8" s="1303"/>
      <c r="BV8" s="1303"/>
      <c r="BW8" s="1303"/>
      <c r="BX8" s="1303"/>
      <c r="BY8" s="1303"/>
      <c r="BZ8" s="1303"/>
      <c r="CA8" s="1303"/>
      <c r="CB8" s="1303"/>
      <c r="CC8" s="1303"/>
      <c r="CD8" s="1303"/>
      <c r="CE8" s="1303"/>
      <c r="CF8" s="1303"/>
      <c r="CG8" s="1303"/>
      <c r="CH8" s="1303"/>
      <c r="CI8" s="1303"/>
      <c r="CJ8" s="1303"/>
      <c r="CK8" s="1303"/>
      <c r="CL8" s="1303"/>
      <c r="CM8" s="1303"/>
      <c r="CN8" s="1303"/>
      <c r="CO8" s="1303"/>
      <c r="CP8" s="1303"/>
      <c r="CQ8" s="1303"/>
      <c r="CR8" s="1303"/>
      <c r="CS8" s="1303"/>
      <c r="CT8" s="1303"/>
      <c r="CU8" s="1303"/>
      <c r="CV8" s="1303"/>
      <c r="CW8" s="1303"/>
      <c r="CX8" s="1303"/>
      <c r="CY8" s="1303"/>
      <c r="CZ8" s="1303"/>
      <c r="DA8" s="1303"/>
      <c r="DB8" s="1303"/>
      <c r="DC8" s="1303"/>
      <c r="DD8" s="1303"/>
      <c r="DE8" s="1303"/>
      <c r="DF8" s="271"/>
      <c r="DG8" s="271"/>
      <c r="DH8" s="271"/>
      <c r="DI8" s="271"/>
      <c r="DJ8" s="271"/>
      <c r="DK8" s="271"/>
      <c r="DL8" s="271"/>
      <c r="DM8" s="271"/>
      <c r="DN8" s="271"/>
      <c r="DO8" s="271"/>
      <c r="DP8" s="271"/>
      <c r="DQ8" s="271"/>
      <c r="DR8" s="271"/>
      <c r="DS8" s="271"/>
      <c r="DT8" s="271"/>
      <c r="DU8" s="271"/>
      <c r="DV8" s="271"/>
      <c r="DW8" s="271"/>
    </row>
    <row r="9" spans="1:143" s="270" customFormat="1" ht="13.5">
      <c r="A9" s="1303"/>
      <c r="B9" s="1303"/>
      <c r="C9" s="1303"/>
      <c r="D9" s="1303"/>
      <c r="E9" s="1303"/>
      <c r="F9" s="1303"/>
      <c r="G9" s="1303"/>
      <c r="H9" s="1303"/>
      <c r="I9" s="1303"/>
      <c r="J9" s="1303"/>
      <c r="K9" s="1303"/>
      <c r="L9" s="1303"/>
      <c r="M9" s="1303"/>
      <c r="N9" s="1303"/>
      <c r="O9" s="1303"/>
      <c r="P9" s="1303"/>
      <c r="Q9" s="1303"/>
      <c r="R9" s="1303"/>
      <c r="S9" s="1303"/>
      <c r="T9" s="1303"/>
      <c r="U9" s="1303"/>
      <c r="V9" s="1303"/>
      <c r="W9" s="1303"/>
      <c r="X9" s="1303"/>
      <c r="Y9" s="1303"/>
      <c r="Z9" s="1303"/>
      <c r="AA9" s="1303"/>
      <c r="AB9" s="1303"/>
      <c r="AC9" s="1303"/>
      <c r="AD9" s="1303"/>
      <c r="AE9" s="1303"/>
      <c r="AF9" s="1303"/>
      <c r="AG9" s="1303"/>
      <c r="AH9" s="1303"/>
      <c r="AI9" s="1303"/>
      <c r="AJ9" s="1303"/>
      <c r="AK9" s="1303"/>
      <c r="AL9" s="1303"/>
      <c r="AM9" s="1303"/>
      <c r="AN9" s="1303"/>
      <c r="AO9" s="1303"/>
      <c r="AP9" s="1303"/>
      <c r="AQ9" s="1303"/>
      <c r="AR9" s="1303"/>
      <c r="AS9" s="1303"/>
      <c r="AT9" s="1303"/>
      <c r="AU9" s="1303"/>
      <c r="AV9" s="1303"/>
      <c r="AW9" s="1303"/>
      <c r="AX9" s="1303"/>
      <c r="AY9" s="1303"/>
      <c r="AZ9" s="1303"/>
      <c r="BA9" s="1303"/>
      <c r="BB9" s="1303"/>
      <c r="BC9" s="1303"/>
      <c r="BD9" s="1303"/>
      <c r="BE9" s="1303"/>
      <c r="BF9" s="1303"/>
      <c r="BG9" s="1303"/>
      <c r="BH9" s="1303"/>
      <c r="BI9" s="1303"/>
      <c r="BJ9" s="1303"/>
      <c r="BK9" s="1303"/>
      <c r="BL9" s="1303"/>
      <c r="BM9" s="1303"/>
      <c r="BN9" s="1303"/>
      <c r="BO9" s="1303"/>
      <c r="BP9" s="1303"/>
      <c r="BQ9" s="1303"/>
      <c r="BR9" s="1303"/>
      <c r="BS9" s="1303"/>
      <c r="BT9" s="1303"/>
      <c r="BU9" s="1303"/>
      <c r="BV9" s="1303"/>
      <c r="BW9" s="1303"/>
      <c r="BX9" s="1303"/>
      <c r="BY9" s="1303"/>
      <c r="BZ9" s="1303"/>
      <c r="CA9" s="1303"/>
      <c r="CB9" s="1303"/>
      <c r="CC9" s="1303"/>
      <c r="CD9" s="1303"/>
      <c r="CE9" s="1303"/>
      <c r="CF9" s="1303"/>
      <c r="CG9" s="1303"/>
      <c r="CH9" s="1303"/>
      <c r="CI9" s="1303"/>
      <c r="CJ9" s="1303"/>
      <c r="CK9" s="1303"/>
      <c r="CL9" s="1303"/>
      <c r="CM9" s="1303"/>
      <c r="CN9" s="1303"/>
      <c r="CO9" s="1303"/>
      <c r="CP9" s="1303"/>
      <c r="CQ9" s="1303"/>
      <c r="CR9" s="1303"/>
      <c r="CS9" s="1303"/>
      <c r="CT9" s="1303"/>
      <c r="CU9" s="1303"/>
      <c r="CV9" s="1303"/>
      <c r="CW9" s="1303"/>
      <c r="CX9" s="1303"/>
      <c r="CY9" s="1303"/>
      <c r="CZ9" s="1303"/>
      <c r="DA9" s="1303"/>
      <c r="DB9" s="1303"/>
      <c r="DC9" s="1303"/>
      <c r="DD9" s="1303"/>
      <c r="DE9" s="1303"/>
      <c r="DF9" s="271"/>
      <c r="DG9" s="271"/>
      <c r="DH9" s="271"/>
      <c r="DI9" s="271"/>
      <c r="DJ9" s="271"/>
      <c r="DK9" s="271"/>
      <c r="DL9" s="271"/>
      <c r="DM9" s="271"/>
      <c r="DN9" s="271"/>
      <c r="DO9" s="271"/>
      <c r="DP9" s="271"/>
      <c r="DQ9" s="271"/>
      <c r="DR9" s="271"/>
      <c r="DS9" s="271"/>
      <c r="DT9" s="271"/>
      <c r="DU9" s="271"/>
      <c r="DV9" s="271"/>
      <c r="DW9" s="271"/>
    </row>
    <row r="10" spans="1:143" s="270" customFormat="1" ht="13.5">
      <c r="A10" s="1303"/>
      <c r="B10" s="1303"/>
      <c r="C10" s="1303"/>
      <c r="D10" s="1303"/>
      <c r="E10" s="1303"/>
      <c r="F10" s="1303"/>
      <c r="G10" s="1303"/>
      <c r="H10" s="1303"/>
      <c r="I10" s="1303"/>
      <c r="J10" s="1303"/>
      <c r="K10" s="1303"/>
      <c r="L10" s="1303"/>
      <c r="M10" s="1303"/>
      <c r="N10" s="1303"/>
      <c r="O10" s="1303"/>
      <c r="P10" s="1303"/>
      <c r="Q10" s="1303"/>
      <c r="R10" s="1303"/>
      <c r="S10" s="1303"/>
      <c r="T10" s="1303"/>
      <c r="U10" s="1303"/>
      <c r="V10" s="1303"/>
      <c r="W10" s="1303"/>
      <c r="X10" s="1303"/>
      <c r="Y10" s="1303"/>
      <c r="Z10" s="1303"/>
      <c r="AA10" s="1303"/>
      <c r="AB10" s="1303"/>
      <c r="AC10" s="1303"/>
      <c r="AD10" s="1303"/>
      <c r="AE10" s="1303"/>
      <c r="AF10" s="1303"/>
      <c r="AG10" s="1303"/>
      <c r="AH10" s="1303"/>
      <c r="AI10" s="1303"/>
      <c r="AJ10" s="1303"/>
      <c r="AK10" s="1303"/>
      <c r="AL10" s="1303"/>
      <c r="AM10" s="1303"/>
      <c r="AN10" s="1303"/>
      <c r="AO10" s="1303"/>
      <c r="AP10" s="1303"/>
      <c r="AQ10" s="1303"/>
      <c r="AR10" s="1303"/>
      <c r="AS10" s="1303"/>
      <c r="AT10" s="1303"/>
      <c r="AU10" s="1303"/>
      <c r="AV10" s="1303"/>
      <c r="AW10" s="1303"/>
      <c r="AX10" s="1303"/>
      <c r="AY10" s="1303"/>
      <c r="AZ10" s="1303"/>
      <c r="BA10" s="1303"/>
      <c r="BB10" s="1303"/>
      <c r="BC10" s="1303"/>
      <c r="BD10" s="1303"/>
      <c r="BE10" s="1303"/>
      <c r="BF10" s="1303"/>
      <c r="BG10" s="1303"/>
      <c r="BH10" s="1303"/>
      <c r="BI10" s="1303"/>
      <c r="BJ10" s="1303"/>
      <c r="BK10" s="1303"/>
      <c r="BL10" s="1303"/>
      <c r="BM10" s="1303"/>
      <c r="BN10" s="1303"/>
      <c r="BO10" s="1303"/>
      <c r="BP10" s="1303"/>
      <c r="BQ10" s="1303"/>
      <c r="BR10" s="1303"/>
      <c r="BS10" s="1303"/>
      <c r="BT10" s="1303"/>
      <c r="BU10" s="1303"/>
      <c r="BV10" s="1303"/>
      <c r="BW10" s="1303"/>
      <c r="BX10" s="1303"/>
      <c r="BY10" s="1303"/>
      <c r="BZ10" s="1303"/>
      <c r="CA10" s="1303"/>
      <c r="CB10" s="1303"/>
      <c r="CC10" s="1303"/>
      <c r="CD10" s="1303"/>
      <c r="CE10" s="1303"/>
      <c r="CF10" s="1303"/>
      <c r="CG10" s="1303"/>
      <c r="CH10" s="1303"/>
      <c r="CI10" s="1303"/>
      <c r="CJ10" s="1303"/>
      <c r="CK10" s="1303"/>
      <c r="CL10" s="1303"/>
      <c r="CM10" s="1303"/>
      <c r="CN10" s="1303"/>
      <c r="CO10" s="1303"/>
      <c r="CP10" s="1303"/>
      <c r="CQ10" s="1303"/>
      <c r="CR10" s="1303"/>
      <c r="CS10" s="1303"/>
      <c r="CT10" s="1303"/>
      <c r="CU10" s="1303"/>
      <c r="CV10" s="1303"/>
      <c r="CW10" s="1303"/>
      <c r="CX10" s="1303"/>
      <c r="CY10" s="1303"/>
      <c r="CZ10" s="1303"/>
      <c r="DA10" s="1303"/>
      <c r="DB10" s="1303"/>
      <c r="DC10" s="1303"/>
      <c r="DD10" s="1303"/>
      <c r="DE10" s="1303"/>
      <c r="DF10" s="271"/>
      <c r="DG10" s="271"/>
      <c r="DH10" s="271"/>
      <c r="DI10" s="271"/>
      <c r="DJ10" s="271"/>
      <c r="DK10" s="271"/>
      <c r="DL10" s="271"/>
      <c r="DM10" s="271"/>
      <c r="DN10" s="271"/>
      <c r="DO10" s="271"/>
      <c r="DP10" s="271"/>
      <c r="DQ10" s="271"/>
      <c r="DR10" s="271"/>
      <c r="DS10" s="271"/>
      <c r="DT10" s="271"/>
      <c r="DU10" s="271"/>
      <c r="DV10" s="271"/>
      <c r="DW10" s="271"/>
      <c r="EM10" s="270" t="s">
        <v>
597</v>
      </c>
    </row>
    <row r="11" spans="1:143" s="270" customFormat="1" ht="13.5">
      <c r="A11" s="1303"/>
      <c r="B11" s="1303"/>
      <c r="C11" s="1303"/>
      <c r="D11" s="1303"/>
      <c r="E11" s="1303"/>
      <c r="F11" s="1303"/>
      <c r="G11" s="1303"/>
      <c r="H11" s="1303"/>
      <c r="I11" s="1303"/>
      <c r="J11" s="1303"/>
      <c r="K11" s="1303"/>
      <c r="L11" s="1303"/>
      <c r="M11" s="1303"/>
      <c r="N11" s="1303"/>
      <c r="O11" s="1303"/>
      <c r="P11" s="1303"/>
      <c r="Q11" s="1303"/>
      <c r="R11" s="1303"/>
      <c r="S11" s="1303"/>
      <c r="T11" s="1303"/>
      <c r="U11" s="1303"/>
      <c r="V11" s="1303"/>
      <c r="W11" s="1303"/>
      <c r="X11" s="1303"/>
      <c r="Y11" s="1303"/>
      <c r="Z11" s="1303"/>
      <c r="AA11" s="1303"/>
      <c r="AB11" s="1303"/>
      <c r="AC11" s="1303"/>
      <c r="AD11" s="1303"/>
      <c r="AE11" s="1303"/>
      <c r="AF11" s="1303"/>
      <c r="AG11" s="1303"/>
      <c r="AH11" s="1303"/>
      <c r="AI11" s="1303"/>
      <c r="AJ11" s="1303"/>
      <c r="AK11" s="1303"/>
      <c r="AL11" s="1303"/>
      <c r="AM11" s="1303"/>
      <c r="AN11" s="1303"/>
      <c r="AO11" s="1303"/>
      <c r="AP11" s="1303"/>
      <c r="AQ11" s="1303"/>
      <c r="AR11" s="1303"/>
      <c r="AS11" s="1303"/>
      <c r="AT11" s="1303"/>
      <c r="AU11" s="1303"/>
      <c r="AV11" s="1303"/>
      <c r="AW11" s="1303"/>
      <c r="AX11" s="1303"/>
      <c r="AY11" s="1303"/>
      <c r="AZ11" s="1303"/>
      <c r="BA11" s="1303"/>
      <c r="BB11" s="1303"/>
      <c r="BC11" s="1303"/>
      <c r="BD11" s="1303"/>
      <c r="BE11" s="1303"/>
      <c r="BF11" s="1303"/>
      <c r="BG11" s="1303"/>
      <c r="BH11" s="1303"/>
      <c r="BI11" s="1303"/>
      <c r="BJ11" s="1303"/>
      <c r="BK11" s="1303"/>
      <c r="BL11" s="1303"/>
      <c r="BM11" s="1303"/>
      <c r="BN11" s="1303"/>
      <c r="BO11" s="1303"/>
      <c r="BP11" s="1303"/>
      <c r="BQ11" s="1303"/>
      <c r="BR11" s="1303"/>
      <c r="BS11" s="1303"/>
      <c r="BT11" s="1303"/>
      <c r="BU11" s="1303"/>
      <c r="BV11" s="1303"/>
      <c r="BW11" s="1303"/>
      <c r="BX11" s="1303"/>
      <c r="BY11" s="1303"/>
      <c r="BZ11" s="1303"/>
      <c r="CA11" s="1303"/>
      <c r="CB11" s="1303"/>
      <c r="CC11" s="1303"/>
      <c r="CD11" s="1303"/>
      <c r="CE11" s="1303"/>
      <c r="CF11" s="1303"/>
      <c r="CG11" s="1303"/>
      <c r="CH11" s="1303"/>
      <c r="CI11" s="1303"/>
      <c r="CJ11" s="1303"/>
      <c r="CK11" s="1303"/>
      <c r="CL11" s="1303"/>
      <c r="CM11" s="1303"/>
      <c r="CN11" s="1303"/>
      <c r="CO11" s="1303"/>
      <c r="CP11" s="1303"/>
      <c r="CQ11" s="1303"/>
      <c r="CR11" s="1303"/>
      <c r="CS11" s="1303"/>
      <c r="CT11" s="1303"/>
      <c r="CU11" s="1303"/>
      <c r="CV11" s="1303"/>
      <c r="CW11" s="1303"/>
      <c r="CX11" s="1303"/>
      <c r="CY11" s="1303"/>
      <c r="CZ11" s="1303"/>
      <c r="DA11" s="1303"/>
      <c r="DB11" s="1303"/>
      <c r="DC11" s="1303"/>
      <c r="DD11" s="1303"/>
      <c r="DE11" s="1303"/>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1303"/>
      <c r="B12" s="1303"/>
      <c r="C12" s="1303"/>
      <c r="D12" s="1303"/>
      <c r="E12" s="1303"/>
      <c r="F12" s="1303"/>
      <c r="G12" s="1303"/>
      <c r="H12" s="1303"/>
      <c r="I12" s="1303"/>
      <c r="J12" s="1303"/>
      <c r="K12" s="1303"/>
      <c r="L12" s="1303"/>
      <c r="M12" s="1303"/>
      <c r="N12" s="1303"/>
      <c r="O12" s="1303"/>
      <c r="P12" s="1303"/>
      <c r="Q12" s="1303"/>
      <c r="R12" s="1303"/>
      <c r="S12" s="1303"/>
      <c r="T12" s="1303"/>
      <c r="U12" s="1303"/>
      <c r="V12" s="1303"/>
      <c r="W12" s="1303"/>
      <c r="X12" s="1303"/>
      <c r="Y12" s="1303"/>
      <c r="Z12" s="1303"/>
      <c r="AA12" s="1303"/>
      <c r="AB12" s="1303"/>
      <c r="AC12" s="1303"/>
      <c r="AD12" s="1303"/>
      <c r="AE12" s="1303"/>
      <c r="AF12" s="1303"/>
      <c r="AG12" s="1303"/>
      <c r="AH12" s="1303"/>
      <c r="AI12" s="1303"/>
      <c r="AJ12" s="1303"/>
      <c r="AK12" s="1303"/>
      <c r="AL12" s="1303"/>
      <c r="AM12" s="1303"/>
      <c r="AN12" s="1303"/>
      <c r="AO12" s="1303"/>
      <c r="AP12" s="1303"/>
      <c r="AQ12" s="1303"/>
      <c r="AR12" s="1303"/>
      <c r="AS12" s="1303"/>
      <c r="AT12" s="1303"/>
      <c r="AU12" s="1303"/>
      <c r="AV12" s="1303"/>
      <c r="AW12" s="1303"/>
      <c r="AX12" s="1303"/>
      <c r="AY12" s="1303"/>
      <c r="AZ12" s="1303"/>
      <c r="BA12" s="1303"/>
      <c r="BB12" s="1303"/>
      <c r="BC12" s="1303"/>
      <c r="BD12" s="1303"/>
      <c r="BE12" s="1303"/>
      <c r="BF12" s="1303"/>
      <c r="BG12" s="1303"/>
      <c r="BH12" s="1303"/>
      <c r="BI12" s="1303"/>
      <c r="BJ12" s="1303"/>
      <c r="BK12" s="1303"/>
      <c r="BL12" s="1303"/>
      <c r="BM12" s="1303"/>
      <c r="BN12" s="1303"/>
      <c r="BO12" s="1303"/>
      <c r="BP12" s="1303"/>
      <c r="BQ12" s="1303"/>
      <c r="BR12" s="1303"/>
      <c r="BS12" s="1303"/>
      <c r="BT12" s="1303"/>
      <c r="BU12" s="1303"/>
      <c r="BV12" s="1303"/>
      <c r="BW12" s="1303"/>
      <c r="BX12" s="1303"/>
      <c r="BY12" s="1303"/>
      <c r="BZ12" s="1303"/>
      <c r="CA12" s="1303"/>
      <c r="CB12" s="1303"/>
      <c r="CC12" s="1303"/>
      <c r="CD12" s="1303"/>
      <c r="CE12" s="1303"/>
      <c r="CF12" s="1303"/>
      <c r="CG12" s="1303"/>
      <c r="CH12" s="1303"/>
      <c r="CI12" s="1303"/>
      <c r="CJ12" s="1303"/>
      <c r="CK12" s="1303"/>
      <c r="CL12" s="1303"/>
      <c r="CM12" s="1303"/>
      <c r="CN12" s="1303"/>
      <c r="CO12" s="1303"/>
      <c r="CP12" s="1303"/>
      <c r="CQ12" s="1303"/>
      <c r="CR12" s="1303"/>
      <c r="CS12" s="1303"/>
      <c r="CT12" s="1303"/>
      <c r="CU12" s="1303"/>
      <c r="CV12" s="1303"/>
      <c r="CW12" s="1303"/>
      <c r="CX12" s="1303"/>
      <c r="CY12" s="1303"/>
      <c r="CZ12" s="1303"/>
      <c r="DA12" s="1303"/>
      <c r="DB12" s="1303"/>
      <c r="DC12" s="1303"/>
      <c r="DD12" s="1303"/>
      <c r="DE12" s="1303"/>
      <c r="DF12" s="271"/>
      <c r="DG12" s="271"/>
      <c r="DH12" s="271"/>
      <c r="DI12" s="271"/>
      <c r="DJ12" s="271"/>
      <c r="DK12" s="271"/>
      <c r="DL12" s="271"/>
      <c r="DM12" s="271"/>
      <c r="DN12" s="271"/>
      <c r="DO12" s="271"/>
      <c r="DP12" s="271"/>
      <c r="DQ12" s="271"/>
      <c r="DR12" s="271"/>
      <c r="DS12" s="271"/>
      <c r="DT12" s="271"/>
      <c r="DU12" s="271"/>
      <c r="DV12" s="271"/>
      <c r="DW12" s="271"/>
      <c r="EM12" s="270" t="s">
        <v>
597</v>
      </c>
    </row>
    <row r="13" spans="1:143" s="270" customFormat="1" ht="13.5">
      <c r="A13" s="1303"/>
      <c r="B13" s="1303"/>
      <c r="C13" s="1303"/>
      <c r="D13" s="1303"/>
      <c r="E13" s="1303"/>
      <c r="F13" s="1303"/>
      <c r="G13" s="1303"/>
      <c r="H13" s="1303"/>
      <c r="I13" s="1303"/>
      <c r="J13" s="1303"/>
      <c r="K13" s="1303"/>
      <c r="L13" s="1303"/>
      <c r="M13" s="1303"/>
      <c r="N13" s="1303"/>
      <c r="O13" s="1303"/>
      <c r="P13" s="1303"/>
      <c r="Q13" s="1303"/>
      <c r="R13" s="1303"/>
      <c r="S13" s="1303"/>
      <c r="T13" s="1303"/>
      <c r="U13" s="1303"/>
      <c r="V13" s="1303"/>
      <c r="W13" s="1303"/>
      <c r="X13" s="1303"/>
      <c r="Y13" s="1303"/>
      <c r="Z13" s="1303"/>
      <c r="AA13" s="1303"/>
      <c r="AB13" s="1303"/>
      <c r="AC13" s="1303"/>
      <c r="AD13" s="1303"/>
      <c r="AE13" s="1303"/>
      <c r="AF13" s="1303"/>
      <c r="AG13" s="1303"/>
      <c r="AH13" s="1303"/>
      <c r="AI13" s="1303"/>
      <c r="AJ13" s="1303"/>
      <c r="AK13" s="1303"/>
      <c r="AL13" s="1303"/>
      <c r="AM13" s="1303"/>
      <c r="AN13" s="1303"/>
      <c r="AO13" s="1303"/>
      <c r="AP13" s="1303"/>
      <c r="AQ13" s="1303"/>
      <c r="AR13" s="1303"/>
      <c r="AS13" s="1303"/>
      <c r="AT13" s="1303"/>
      <c r="AU13" s="1303"/>
      <c r="AV13" s="1303"/>
      <c r="AW13" s="1303"/>
      <c r="AX13" s="1303"/>
      <c r="AY13" s="1303"/>
      <c r="AZ13" s="1303"/>
      <c r="BA13" s="1303"/>
      <c r="BB13" s="1303"/>
      <c r="BC13" s="1303"/>
      <c r="BD13" s="1303"/>
      <c r="BE13" s="1303"/>
      <c r="BF13" s="1303"/>
      <c r="BG13" s="1303"/>
      <c r="BH13" s="1303"/>
      <c r="BI13" s="1303"/>
      <c r="BJ13" s="1303"/>
      <c r="BK13" s="1303"/>
      <c r="BL13" s="1303"/>
      <c r="BM13" s="1303"/>
      <c r="BN13" s="1303"/>
      <c r="BO13" s="1303"/>
      <c r="BP13" s="1303"/>
      <c r="BQ13" s="1303"/>
      <c r="BR13" s="1303"/>
      <c r="BS13" s="1303"/>
      <c r="BT13" s="1303"/>
      <c r="BU13" s="1303"/>
      <c r="BV13" s="1303"/>
      <c r="BW13" s="1303"/>
      <c r="BX13" s="1303"/>
      <c r="BY13" s="1303"/>
      <c r="BZ13" s="1303"/>
      <c r="CA13" s="1303"/>
      <c r="CB13" s="1303"/>
      <c r="CC13" s="1303"/>
      <c r="CD13" s="1303"/>
      <c r="CE13" s="1303"/>
      <c r="CF13" s="1303"/>
      <c r="CG13" s="1303"/>
      <c r="CH13" s="1303"/>
      <c r="CI13" s="1303"/>
      <c r="CJ13" s="1303"/>
      <c r="CK13" s="1303"/>
      <c r="CL13" s="1303"/>
      <c r="CM13" s="1303"/>
      <c r="CN13" s="1303"/>
      <c r="CO13" s="1303"/>
      <c r="CP13" s="1303"/>
      <c r="CQ13" s="1303"/>
      <c r="CR13" s="1303"/>
      <c r="CS13" s="1303"/>
      <c r="CT13" s="1303"/>
      <c r="CU13" s="1303"/>
      <c r="CV13" s="1303"/>
      <c r="CW13" s="1303"/>
      <c r="CX13" s="1303"/>
      <c r="CY13" s="1303"/>
      <c r="CZ13" s="1303"/>
      <c r="DA13" s="1303"/>
      <c r="DB13" s="1303"/>
      <c r="DC13" s="1303"/>
      <c r="DD13" s="1303"/>
      <c r="DE13" s="1303"/>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1303"/>
      <c r="B14" s="1303"/>
      <c r="C14" s="1303"/>
      <c r="D14" s="1303"/>
      <c r="E14" s="1303"/>
      <c r="F14" s="1303"/>
      <c r="G14" s="1303"/>
      <c r="H14" s="1303"/>
      <c r="I14" s="1303"/>
      <c r="J14" s="1303"/>
      <c r="K14" s="1303"/>
      <c r="L14" s="1303"/>
      <c r="M14" s="1303"/>
      <c r="N14" s="1303"/>
      <c r="O14" s="1303"/>
      <c r="P14" s="1303"/>
      <c r="Q14" s="1303"/>
      <c r="R14" s="1303"/>
      <c r="S14" s="1303"/>
      <c r="T14" s="1303"/>
      <c r="U14" s="1303"/>
      <c r="V14" s="1303"/>
      <c r="W14" s="1303"/>
      <c r="X14" s="1303"/>
      <c r="Y14" s="1303"/>
      <c r="Z14" s="1303"/>
      <c r="AA14" s="1303"/>
      <c r="AB14" s="1303"/>
      <c r="AC14" s="1303"/>
      <c r="AD14" s="1303"/>
      <c r="AE14" s="1303"/>
      <c r="AF14" s="1303"/>
      <c r="AG14" s="1303"/>
      <c r="AH14" s="1303"/>
      <c r="AI14" s="1303"/>
      <c r="AJ14" s="1303"/>
      <c r="AK14" s="1303"/>
      <c r="AL14" s="1303"/>
      <c r="AM14" s="1303"/>
      <c r="AN14" s="1303"/>
      <c r="AO14" s="1303"/>
      <c r="AP14" s="1303"/>
      <c r="AQ14" s="1303"/>
      <c r="AR14" s="1303"/>
      <c r="AS14" s="1303"/>
      <c r="AT14" s="1303"/>
      <c r="AU14" s="1303"/>
      <c r="AV14" s="1303"/>
      <c r="AW14" s="1303"/>
      <c r="AX14" s="1303"/>
      <c r="AY14" s="1303"/>
      <c r="AZ14" s="1303"/>
      <c r="BA14" s="1303"/>
      <c r="BB14" s="1303"/>
      <c r="BC14" s="1303"/>
      <c r="BD14" s="1303"/>
      <c r="BE14" s="1303"/>
      <c r="BF14" s="1303"/>
      <c r="BG14" s="1303"/>
      <c r="BH14" s="1303"/>
      <c r="BI14" s="1303"/>
      <c r="BJ14" s="1303"/>
      <c r="BK14" s="1303"/>
      <c r="BL14" s="1303"/>
      <c r="BM14" s="1303"/>
      <c r="BN14" s="1303"/>
      <c r="BO14" s="1303"/>
      <c r="BP14" s="1303"/>
      <c r="BQ14" s="1303"/>
      <c r="BR14" s="1303"/>
      <c r="BS14" s="1303"/>
      <c r="BT14" s="1303"/>
      <c r="BU14" s="1303"/>
      <c r="BV14" s="1303"/>
      <c r="BW14" s="1303"/>
      <c r="BX14" s="1303"/>
      <c r="BY14" s="1303"/>
      <c r="BZ14" s="1303"/>
      <c r="CA14" s="1303"/>
      <c r="CB14" s="1303"/>
      <c r="CC14" s="1303"/>
      <c r="CD14" s="1303"/>
      <c r="CE14" s="1303"/>
      <c r="CF14" s="1303"/>
      <c r="CG14" s="1303"/>
      <c r="CH14" s="1303"/>
      <c r="CI14" s="1303"/>
      <c r="CJ14" s="1303"/>
      <c r="CK14" s="1303"/>
      <c r="CL14" s="1303"/>
      <c r="CM14" s="1303"/>
      <c r="CN14" s="1303"/>
      <c r="CO14" s="1303"/>
      <c r="CP14" s="1303"/>
      <c r="CQ14" s="1303"/>
      <c r="CR14" s="1303"/>
      <c r="CS14" s="1303"/>
      <c r="CT14" s="1303"/>
      <c r="CU14" s="1303"/>
      <c r="CV14" s="1303"/>
      <c r="CW14" s="1303"/>
      <c r="CX14" s="1303"/>
      <c r="CY14" s="1303"/>
      <c r="CZ14" s="1303"/>
      <c r="DA14" s="1303"/>
      <c r="DB14" s="1303"/>
      <c r="DC14" s="1303"/>
      <c r="DD14" s="1303"/>
      <c r="DE14" s="1303"/>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1237"/>
      <c r="B15" s="1303"/>
      <c r="C15" s="1303"/>
      <c r="D15" s="1303"/>
      <c r="E15" s="1303"/>
      <c r="F15" s="1303"/>
      <c r="G15" s="1303"/>
      <c r="H15" s="1303"/>
      <c r="I15" s="1303"/>
      <c r="J15" s="1303"/>
      <c r="K15" s="1303"/>
      <c r="L15" s="1303"/>
      <c r="M15" s="1303"/>
      <c r="N15" s="1303"/>
      <c r="O15" s="1303"/>
      <c r="P15" s="1303"/>
      <c r="Q15" s="1303"/>
      <c r="R15" s="1303"/>
      <c r="S15" s="1303"/>
      <c r="T15" s="1303"/>
      <c r="U15" s="1303"/>
      <c r="V15" s="1303"/>
      <c r="W15" s="1303"/>
      <c r="X15" s="1303"/>
      <c r="Y15" s="1303"/>
      <c r="Z15" s="1303"/>
      <c r="AA15" s="1303"/>
      <c r="AB15" s="1303"/>
      <c r="AC15" s="1303"/>
      <c r="AD15" s="1303"/>
      <c r="AE15" s="1303"/>
      <c r="AF15" s="1303"/>
      <c r="AG15" s="1303"/>
      <c r="AH15" s="1303"/>
      <c r="AI15" s="1303"/>
      <c r="AJ15" s="1303"/>
      <c r="AK15" s="1303"/>
      <c r="AL15" s="1303"/>
      <c r="AM15" s="1303"/>
      <c r="AN15" s="1303"/>
      <c r="AO15" s="1303"/>
      <c r="AP15" s="1303"/>
      <c r="AQ15" s="1303"/>
      <c r="AR15" s="1303"/>
      <c r="AS15" s="1303"/>
      <c r="AT15" s="1303"/>
      <c r="AU15" s="1303"/>
      <c r="AV15" s="1303"/>
      <c r="AW15" s="1303"/>
      <c r="AX15" s="1303"/>
      <c r="AY15" s="1303"/>
      <c r="AZ15" s="1303"/>
      <c r="BA15" s="1303"/>
      <c r="BB15" s="1303"/>
      <c r="BC15" s="1303"/>
      <c r="BD15" s="1303"/>
      <c r="BE15" s="1303"/>
      <c r="BF15" s="1303"/>
      <c r="BG15" s="1303"/>
      <c r="BH15" s="1303"/>
      <c r="BI15" s="1303"/>
      <c r="BJ15" s="1303"/>
      <c r="BK15" s="1303"/>
      <c r="BL15" s="1303"/>
      <c r="BM15" s="1303"/>
      <c r="BN15" s="1303"/>
      <c r="BO15" s="1303"/>
      <c r="BP15" s="1303"/>
      <c r="BQ15" s="1303"/>
      <c r="BR15" s="1303"/>
      <c r="BS15" s="1303"/>
      <c r="BT15" s="1303"/>
      <c r="BU15" s="1303"/>
      <c r="BV15" s="1303"/>
      <c r="BW15" s="1303"/>
      <c r="BX15" s="1303"/>
      <c r="BY15" s="1303"/>
      <c r="BZ15" s="1303"/>
      <c r="CA15" s="1303"/>
      <c r="CB15" s="1303"/>
      <c r="CC15" s="1303"/>
      <c r="CD15" s="1303"/>
      <c r="CE15" s="1303"/>
      <c r="CF15" s="1303"/>
      <c r="CG15" s="1303"/>
      <c r="CH15" s="1303"/>
      <c r="CI15" s="1303"/>
      <c r="CJ15" s="1303"/>
      <c r="CK15" s="1303"/>
      <c r="CL15" s="1303"/>
      <c r="CM15" s="1303"/>
      <c r="CN15" s="1303"/>
      <c r="CO15" s="1303"/>
      <c r="CP15" s="1303"/>
      <c r="CQ15" s="1303"/>
      <c r="CR15" s="1303"/>
      <c r="CS15" s="1303"/>
      <c r="CT15" s="1303"/>
      <c r="CU15" s="1303"/>
      <c r="CV15" s="1303"/>
      <c r="CW15" s="1303"/>
      <c r="CX15" s="1303"/>
      <c r="CY15" s="1303"/>
      <c r="CZ15" s="1303"/>
      <c r="DA15" s="1303"/>
      <c r="DB15" s="1303"/>
      <c r="DC15" s="1303"/>
      <c r="DD15" s="1303"/>
      <c r="DE15" s="1303"/>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1237"/>
      <c r="B16" s="1303"/>
      <c r="C16" s="1303"/>
      <c r="D16" s="1303"/>
      <c r="E16" s="1303"/>
      <c r="F16" s="1303"/>
      <c r="G16" s="1303"/>
      <c r="H16" s="1303"/>
      <c r="I16" s="1303"/>
      <c r="J16" s="1303"/>
      <c r="K16" s="1303"/>
      <c r="L16" s="1303"/>
      <c r="M16" s="1303"/>
      <c r="N16" s="1303"/>
      <c r="O16" s="1303"/>
      <c r="P16" s="1303"/>
      <c r="Q16" s="1303"/>
      <c r="R16" s="1303"/>
      <c r="S16" s="1303"/>
      <c r="T16" s="1303"/>
      <c r="U16" s="1303"/>
      <c r="V16" s="1303"/>
      <c r="W16" s="1303"/>
      <c r="X16" s="1303"/>
      <c r="Y16" s="1303"/>
      <c r="Z16" s="1303"/>
      <c r="AA16" s="1303"/>
      <c r="AB16" s="1303"/>
      <c r="AC16" s="1303"/>
      <c r="AD16" s="1303"/>
      <c r="AE16" s="1303"/>
      <c r="AF16" s="1303"/>
      <c r="AG16" s="1303"/>
      <c r="AH16" s="1303"/>
      <c r="AI16" s="1303"/>
      <c r="AJ16" s="1303"/>
      <c r="AK16" s="1303"/>
      <c r="AL16" s="1303"/>
      <c r="AM16" s="1303"/>
      <c r="AN16" s="1303"/>
      <c r="AO16" s="1303"/>
      <c r="AP16" s="1303"/>
      <c r="AQ16" s="1303"/>
      <c r="AR16" s="1303"/>
      <c r="AS16" s="1303"/>
      <c r="AT16" s="1303"/>
      <c r="AU16" s="1303"/>
      <c r="AV16" s="1303"/>
      <c r="AW16" s="1303"/>
      <c r="AX16" s="1303"/>
      <c r="AY16" s="1303"/>
      <c r="AZ16" s="1303"/>
      <c r="BA16" s="1303"/>
      <c r="BB16" s="1303"/>
      <c r="BC16" s="1303"/>
      <c r="BD16" s="1303"/>
      <c r="BE16" s="1303"/>
      <c r="BF16" s="1303"/>
      <c r="BG16" s="1303"/>
      <c r="BH16" s="1303"/>
      <c r="BI16" s="1303"/>
      <c r="BJ16" s="1303"/>
      <c r="BK16" s="1303"/>
      <c r="BL16" s="1303"/>
      <c r="BM16" s="1303"/>
      <c r="BN16" s="1303"/>
      <c r="BO16" s="1303"/>
      <c r="BP16" s="1303"/>
      <c r="BQ16" s="1303"/>
      <c r="BR16" s="1303"/>
      <c r="BS16" s="1303"/>
      <c r="BT16" s="1303"/>
      <c r="BU16" s="1303"/>
      <c r="BV16" s="1303"/>
      <c r="BW16" s="1303"/>
      <c r="BX16" s="1303"/>
      <c r="BY16" s="1303"/>
      <c r="BZ16" s="1303"/>
      <c r="CA16" s="1303"/>
      <c r="CB16" s="1303"/>
      <c r="CC16" s="1303"/>
      <c r="CD16" s="1303"/>
      <c r="CE16" s="1303"/>
      <c r="CF16" s="1303"/>
      <c r="CG16" s="1303"/>
      <c r="CH16" s="1303"/>
      <c r="CI16" s="1303"/>
      <c r="CJ16" s="1303"/>
      <c r="CK16" s="1303"/>
      <c r="CL16" s="1303"/>
      <c r="CM16" s="1303"/>
      <c r="CN16" s="1303"/>
      <c r="CO16" s="1303"/>
      <c r="CP16" s="1303"/>
      <c r="CQ16" s="1303"/>
      <c r="CR16" s="1303"/>
      <c r="CS16" s="1303"/>
      <c r="CT16" s="1303"/>
      <c r="CU16" s="1303"/>
      <c r="CV16" s="1303"/>
      <c r="CW16" s="1303"/>
      <c r="CX16" s="1303"/>
      <c r="CY16" s="1303"/>
      <c r="CZ16" s="1303"/>
      <c r="DA16" s="1303"/>
      <c r="DB16" s="1303"/>
      <c r="DC16" s="1303"/>
      <c r="DD16" s="1303"/>
      <c r="DE16" s="1303"/>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1237"/>
      <c r="B17" s="1303"/>
      <c r="C17" s="1303"/>
      <c r="D17" s="1303"/>
      <c r="E17" s="1303"/>
      <c r="F17" s="1303"/>
      <c r="G17" s="1303"/>
      <c r="H17" s="1303"/>
      <c r="I17" s="1303"/>
      <c r="J17" s="1303"/>
      <c r="K17" s="1303"/>
      <c r="L17" s="1303"/>
      <c r="M17" s="1303"/>
      <c r="N17" s="1303"/>
      <c r="O17" s="1303"/>
      <c r="P17" s="1303"/>
      <c r="Q17" s="1303"/>
      <c r="R17" s="1303"/>
      <c r="S17" s="1303"/>
      <c r="T17" s="1303"/>
      <c r="U17" s="1303"/>
      <c r="V17" s="1303"/>
      <c r="W17" s="1303"/>
      <c r="X17" s="1303"/>
      <c r="Y17" s="1303"/>
      <c r="Z17" s="1303"/>
      <c r="AA17" s="1303"/>
      <c r="AB17" s="1303"/>
      <c r="AC17" s="1303"/>
      <c r="AD17" s="1303"/>
      <c r="AE17" s="1303"/>
      <c r="AF17" s="1303"/>
      <c r="AG17" s="1303"/>
      <c r="AH17" s="1303"/>
      <c r="AI17" s="1303"/>
      <c r="AJ17" s="1303"/>
      <c r="AK17" s="1303"/>
      <c r="AL17" s="1303"/>
      <c r="AM17" s="1303"/>
      <c r="AN17" s="1303"/>
      <c r="AO17" s="1303"/>
      <c r="AP17" s="1303"/>
      <c r="AQ17" s="1303"/>
      <c r="AR17" s="1303"/>
      <c r="AS17" s="1303"/>
      <c r="AT17" s="1303"/>
      <c r="AU17" s="1303"/>
      <c r="AV17" s="1303"/>
      <c r="AW17" s="1303"/>
      <c r="AX17" s="1303"/>
      <c r="AY17" s="1303"/>
      <c r="AZ17" s="1303"/>
      <c r="BA17" s="1303"/>
      <c r="BB17" s="1303"/>
      <c r="BC17" s="1303"/>
      <c r="BD17" s="1303"/>
      <c r="BE17" s="1303"/>
      <c r="BF17" s="1303"/>
      <c r="BG17" s="1303"/>
      <c r="BH17" s="1303"/>
      <c r="BI17" s="1303"/>
      <c r="BJ17" s="1303"/>
      <c r="BK17" s="1303"/>
      <c r="BL17" s="1303"/>
      <c r="BM17" s="1303"/>
      <c r="BN17" s="1303"/>
      <c r="BO17" s="1303"/>
      <c r="BP17" s="1303"/>
      <c r="BQ17" s="1303"/>
      <c r="BR17" s="1303"/>
      <c r="BS17" s="1303"/>
      <c r="BT17" s="1303"/>
      <c r="BU17" s="1303"/>
      <c r="BV17" s="1303"/>
      <c r="BW17" s="1303"/>
      <c r="BX17" s="1303"/>
      <c r="BY17" s="1303"/>
      <c r="BZ17" s="1303"/>
      <c r="CA17" s="1303"/>
      <c r="CB17" s="1303"/>
      <c r="CC17" s="1303"/>
      <c r="CD17" s="1303"/>
      <c r="CE17" s="1303"/>
      <c r="CF17" s="1303"/>
      <c r="CG17" s="1303"/>
      <c r="CH17" s="1303"/>
      <c r="CI17" s="1303"/>
      <c r="CJ17" s="1303"/>
      <c r="CK17" s="1303"/>
      <c r="CL17" s="1303"/>
      <c r="CM17" s="1303"/>
      <c r="CN17" s="1303"/>
      <c r="CO17" s="1303"/>
      <c r="CP17" s="1303"/>
      <c r="CQ17" s="1303"/>
      <c r="CR17" s="1303"/>
      <c r="CS17" s="1303"/>
      <c r="CT17" s="1303"/>
      <c r="CU17" s="1303"/>
      <c r="CV17" s="1303"/>
      <c r="CW17" s="1303"/>
      <c r="CX17" s="1303"/>
      <c r="CY17" s="1303"/>
      <c r="CZ17" s="1303"/>
      <c r="DA17" s="1303"/>
      <c r="DB17" s="1303"/>
      <c r="DC17" s="1303"/>
      <c r="DD17" s="1303"/>
      <c r="DE17" s="1303"/>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1237"/>
      <c r="B18" s="1303"/>
      <c r="C18" s="1303"/>
      <c r="D18" s="1303"/>
      <c r="E18" s="1303"/>
      <c r="F18" s="1303"/>
      <c r="G18" s="1303"/>
      <c r="H18" s="1303"/>
      <c r="I18" s="1303"/>
      <c r="J18" s="1303"/>
      <c r="K18" s="1303"/>
      <c r="L18" s="1303"/>
      <c r="M18" s="1303"/>
      <c r="N18" s="1303"/>
      <c r="O18" s="1303"/>
      <c r="P18" s="1303"/>
      <c r="Q18" s="1303"/>
      <c r="R18" s="1303"/>
      <c r="S18" s="1303"/>
      <c r="T18" s="1303"/>
      <c r="U18" s="1303"/>
      <c r="V18" s="1303"/>
      <c r="W18" s="1303"/>
      <c r="X18" s="1303"/>
      <c r="Y18" s="1303"/>
      <c r="Z18" s="1303"/>
      <c r="AA18" s="1303"/>
      <c r="AB18" s="1303"/>
      <c r="AC18" s="1303"/>
      <c r="AD18" s="1303"/>
      <c r="AE18" s="1303"/>
      <c r="AF18" s="1303"/>
      <c r="AG18" s="1303"/>
      <c r="AH18" s="1303"/>
      <c r="AI18" s="1303"/>
      <c r="AJ18" s="1303"/>
      <c r="AK18" s="1303"/>
      <c r="AL18" s="1303"/>
      <c r="AM18" s="1303"/>
      <c r="AN18" s="1303"/>
      <c r="AO18" s="1303"/>
      <c r="AP18" s="1303"/>
      <c r="AQ18" s="1303"/>
      <c r="AR18" s="1303"/>
      <c r="AS18" s="1303"/>
      <c r="AT18" s="1303"/>
      <c r="AU18" s="1303"/>
      <c r="AV18" s="1303"/>
      <c r="AW18" s="1303"/>
      <c r="AX18" s="1303"/>
      <c r="AY18" s="1303"/>
      <c r="AZ18" s="1303"/>
      <c r="BA18" s="1303"/>
      <c r="BB18" s="1303"/>
      <c r="BC18" s="1303"/>
      <c r="BD18" s="1303"/>
      <c r="BE18" s="1303"/>
      <c r="BF18" s="1303"/>
      <c r="BG18" s="1303"/>
      <c r="BH18" s="1303"/>
      <c r="BI18" s="1303"/>
      <c r="BJ18" s="1303"/>
      <c r="BK18" s="1303"/>
      <c r="BL18" s="1303"/>
      <c r="BM18" s="1303"/>
      <c r="BN18" s="1303"/>
      <c r="BO18" s="1303"/>
      <c r="BP18" s="1303"/>
      <c r="BQ18" s="1303"/>
      <c r="BR18" s="1303"/>
      <c r="BS18" s="1303"/>
      <c r="BT18" s="1303"/>
      <c r="BU18" s="1303"/>
      <c r="BV18" s="1303"/>
      <c r="BW18" s="1303"/>
      <c r="BX18" s="1303"/>
      <c r="BY18" s="1303"/>
      <c r="BZ18" s="1303"/>
      <c r="CA18" s="1303"/>
      <c r="CB18" s="1303"/>
      <c r="CC18" s="1303"/>
      <c r="CD18" s="1303"/>
      <c r="CE18" s="1303"/>
      <c r="CF18" s="1303"/>
      <c r="CG18" s="1303"/>
      <c r="CH18" s="1303"/>
      <c r="CI18" s="1303"/>
      <c r="CJ18" s="1303"/>
      <c r="CK18" s="1303"/>
      <c r="CL18" s="1303"/>
      <c r="CM18" s="1303"/>
      <c r="CN18" s="1303"/>
      <c r="CO18" s="1303"/>
      <c r="CP18" s="1303"/>
      <c r="CQ18" s="1303"/>
      <c r="CR18" s="1303"/>
      <c r="CS18" s="1303"/>
      <c r="CT18" s="1303"/>
      <c r="CU18" s="1303"/>
      <c r="CV18" s="1303"/>
      <c r="CW18" s="1303"/>
      <c r="CX18" s="1303"/>
      <c r="CY18" s="1303"/>
      <c r="CZ18" s="1303"/>
      <c r="DA18" s="1303"/>
      <c r="DB18" s="1303"/>
      <c r="DC18" s="1303"/>
      <c r="DD18" s="1303"/>
      <c r="DE18" s="1303"/>
      <c r="DF18" s="271"/>
      <c r="DG18" s="271"/>
      <c r="DH18" s="271"/>
      <c r="DI18" s="271"/>
      <c r="DJ18" s="271"/>
      <c r="DK18" s="271"/>
      <c r="DL18" s="271"/>
      <c r="DM18" s="271"/>
      <c r="DN18" s="271"/>
      <c r="DO18" s="271"/>
      <c r="DP18" s="271"/>
      <c r="DQ18" s="271"/>
      <c r="DR18" s="271"/>
      <c r="DS18" s="271"/>
      <c r="DT18" s="271"/>
      <c r="DU18" s="271"/>
      <c r="DV18" s="271"/>
      <c r="DW18" s="271"/>
    </row>
    <row r="19" spans="1:351" ht="13.5">
      <c r="DD19" s="1237"/>
      <c r="DE19" s="1237"/>
    </row>
    <row r="20" spans="1:351" ht="13.5">
      <c r="DD20" s="1237"/>
      <c r="DE20" s="1237"/>
    </row>
    <row r="21" spans="1:351" ht="17.25">
      <c r="B21" s="1302"/>
      <c r="C21" s="1298"/>
      <c r="D21" s="1298"/>
      <c r="E21" s="1298"/>
      <c r="F21" s="1298"/>
      <c r="G21" s="1298"/>
      <c r="H21" s="1298"/>
      <c r="I21" s="1298"/>
      <c r="J21" s="1298"/>
      <c r="K21" s="1298"/>
      <c r="L21" s="1298"/>
      <c r="M21" s="1298"/>
      <c r="N21" s="1301"/>
      <c r="O21" s="1298"/>
      <c r="P21" s="1298"/>
      <c r="Q21" s="1298"/>
      <c r="R21" s="1298"/>
      <c r="S21" s="1298"/>
      <c r="T21" s="1298"/>
      <c r="U21" s="1298"/>
      <c r="V21" s="1298"/>
      <c r="W21" s="1298"/>
      <c r="X21" s="1298"/>
      <c r="Y21" s="1298"/>
      <c r="Z21" s="1298"/>
      <c r="AA21" s="1298"/>
      <c r="AB21" s="1298"/>
      <c r="AC21" s="1298"/>
      <c r="AD21" s="1298"/>
      <c r="AE21" s="1298"/>
      <c r="AF21" s="1298"/>
      <c r="AG21" s="1298"/>
      <c r="AH21" s="1298"/>
      <c r="AI21" s="1298"/>
      <c r="AJ21" s="1298"/>
      <c r="AK21" s="1298"/>
      <c r="AL21" s="1298"/>
      <c r="AM21" s="1298"/>
      <c r="AN21" s="1298"/>
      <c r="AO21" s="1298"/>
      <c r="AP21" s="1298"/>
      <c r="AQ21" s="1298"/>
      <c r="AR21" s="1298"/>
      <c r="AS21" s="1298"/>
      <c r="AT21" s="1301"/>
      <c r="AU21" s="1298"/>
      <c r="AV21" s="1298"/>
      <c r="AW21" s="1298"/>
      <c r="AX21" s="1298"/>
      <c r="AY21" s="1298"/>
      <c r="AZ21" s="1298"/>
      <c r="BA21" s="1298"/>
      <c r="BB21" s="1298"/>
      <c r="BC21" s="1298"/>
      <c r="BD21" s="1298"/>
      <c r="BE21" s="1298"/>
      <c r="BF21" s="1301"/>
      <c r="BG21" s="1298"/>
      <c r="BH21" s="1298"/>
      <c r="BI21" s="1298"/>
      <c r="BJ21" s="1298"/>
      <c r="BK21" s="1298"/>
      <c r="BL21" s="1298"/>
      <c r="BM21" s="1298"/>
      <c r="BN21" s="1298"/>
      <c r="BO21" s="1298"/>
      <c r="BP21" s="1298"/>
      <c r="BQ21" s="1298"/>
      <c r="BR21" s="1301"/>
      <c r="BS21" s="1298"/>
      <c r="BT21" s="1298"/>
      <c r="BU21" s="1298"/>
      <c r="BV21" s="1298"/>
      <c r="BW21" s="1298"/>
      <c r="BX21" s="1298"/>
      <c r="BY21" s="1298"/>
      <c r="BZ21" s="1298"/>
      <c r="CA21" s="1298"/>
      <c r="CB21" s="1298"/>
      <c r="CC21" s="1298"/>
      <c r="CD21" s="1301"/>
      <c r="CE21" s="1298"/>
      <c r="CF21" s="1298"/>
      <c r="CG21" s="1298"/>
      <c r="CH21" s="1298"/>
      <c r="CI21" s="1298"/>
      <c r="CJ21" s="1298"/>
      <c r="CK21" s="1298"/>
      <c r="CL21" s="1298"/>
      <c r="CM21" s="1298"/>
      <c r="CN21" s="1298"/>
      <c r="CO21" s="1298"/>
      <c r="CP21" s="1301"/>
      <c r="CQ21" s="1298"/>
      <c r="CR21" s="1298"/>
      <c r="CS21" s="1298"/>
      <c r="CT21" s="1298"/>
      <c r="CU21" s="1298"/>
      <c r="CV21" s="1298"/>
      <c r="CW21" s="1298"/>
      <c r="CX21" s="1298"/>
      <c r="CY21" s="1298"/>
      <c r="CZ21" s="1298"/>
      <c r="DA21" s="1298"/>
      <c r="DB21" s="1301"/>
      <c r="DC21" s="1298"/>
      <c r="DD21" s="1297"/>
      <c r="DE21" s="1237"/>
      <c r="MM21" s="1300"/>
    </row>
    <row r="22" spans="1:351" ht="17.25">
      <c r="B22" s="1238"/>
      <c r="MM22" s="1300"/>
    </row>
    <row r="23" spans="1:351" ht="13.5">
      <c r="B23" s="1238"/>
    </row>
    <row r="24" spans="1:351" ht="13.5">
      <c r="B24" s="1238"/>
    </row>
    <row r="25" spans="1:351" ht="13.5">
      <c r="B25" s="1238"/>
    </row>
    <row r="26" spans="1:351" ht="13.5">
      <c r="B26" s="1238"/>
    </row>
    <row r="27" spans="1:351" ht="13.5">
      <c r="B27" s="1238"/>
    </row>
    <row r="28" spans="1:351" ht="13.5">
      <c r="B28" s="1238"/>
    </row>
    <row r="29" spans="1:351" ht="13.5">
      <c r="B29" s="1238"/>
    </row>
    <row r="30" spans="1:351" ht="13.5">
      <c r="B30" s="1238"/>
    </row>
    <row r="31" spans="1:351" ht="13.5">
      <c r="B31" s="1238"/>
    </row>
    <row r="32" spans="1:351" ht="13.5">
      <c r="B32" s="1238"/>
    </row>
    <row r="33" spans="2:109" ht="13.5">
      <c r="B33" s="1238"/>
    </row>
    <row r="34" spans="2:109" ht="13.5">
      <c r="B34" s="1238"/>
    </row>
    <row r="35" spans="2:109" ht="13.5">
      <c r="B35" s="1238"/>
    </row>
    <row r="36" spans="2:109" ht="13.5">
      <c r="B36" s="1238"/>
    </row>
    <row r="37" spans="2:109" ht="13.5">
      <c r="B37" s="1238"/>
    </row>
    <row r="38" spans="2:109" ht="13.5">
      <c r="B38" s="1238"/>
    </row>
    <row r="39" spans="2:109" ht="13.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c r="B40" s="1279"/>
      <c r="DD40" s="1279"/>
      <c r="DE40" s="1237"/>
    </row>
    <row r="41" spans="2:109" ht="17.25">
      <c r="B41" s="1299" t="s">
        <v>
596</v>
      </c>
      <c r="C41" s="1298"/>
      <c r="D41" s="1298"/>
      <c r="E41" s="1298"/>
      <c r="F41" s="1298"/>
      <c r="G41" s="1298"/>
      <c r="H41" s="1298"/>
      <c r="I41" s="1298"/>
      <c r="J41" s="1298"/>
      <c r="K41" s="1298"/>
      <c r="L41" s="1298"/>
      <c r="M41" s="1298"/>
      <c r="N41" s="1298"/>
      <c r="O41" s="1298"/>
      <c r="P41" s="1298"/>
      <c r="Q41" s="1298"/>
      <c r="R41" s="1298"/>
      <c r="S41" s="1298"/>
      <c r="T41" s="1298"/>
      <c r="U41" s="1298"/>
      <c r="V41" s="1298"/>
      <c r="W41" s="1298"/>
      <c r="X41" s="1298"/>
      <c r="Y41" s="1298"/>
      <c r="Z41" s="1298"/>
      <c r="AA41" s="1298"/>
      <c r="AB41" s="1298"/>
      <c r="AC41" s="1298"/>
      <c r="AD41" s="1298"/>
      <c r="AE41" s="1298"/>
      <c r="AF41" s="1298"/>
      <c r="AG41" s="1298"/>
      <c r="AH41" s="1298"/>
      <c r="AI41" s="1298"/>
      <c r="AJ41" s="1298"/>
      <c r="AK41" s="1298"/>
      <c r="AL41" s="1298"/>
      <c r="AM41" s="1298"/>
      <c r="AN41" s="1298"/>
      <c r="AO41" s="1298"/>
      <c r="AP41" s="1298"/>
      <c r="AQ41" s="1298"/>
      <c r="AR41" s="1298"/>
      <c r="AS41" s="1298"/>
      <c r="AT41" s="1298"/>
      <c r="AU41" s="1298"/>
      <c r="AV41" s="1298"/>
      <c r="AW41" s="1298"/>
      <c r="AX41" s="1298"/>
      <c r="AY41" s="1298"/>
      <c r="AZ41" s="1298"/>
      <c r="BA41" s="1298"/>
      <c r="BB41" s="1298"/>
      <c r="BC41" s="1298"/>
      <c r="BD41" s="1298"/>
      <c r="BE41" s="1298"/>
      <c r="BF41" s="1298"/>
      <c r="BG41" s="1298"/>
      <c r="BH41" s="1298"/>
      <c r="BI41" s="1298"/>
      <c r="BJ41" s="1298"/>
      <c r="BK41" s="1298"/>
      <c r="BL41" s="1298"/>
      <c r="BM41" s="1298"/>
      <c r="BN41" s="1298"/>
      <c r="BO41" s="1298"/>
      <c r="BP41" s="1298"/>
      <c r="BQ41" s="1298"/>
      <c r="BR41" s="1298"/>
      <c r="BS41" s="1298"/>
      <c r="BT41" s="1298"/>
      <c r="BU41" s="1298"/>
      <c r="BV41" s="1298"/>
      <c r="BW41" s="1298"/>
      <c r="BX41" s="1298"/>
      <c r="BY41" s="1298"/>
      <c r="BZ41" s="1298"/>
      <c r="CA41" s="1298"/>
      <c r="CB41" s="1298"/>
      <c r="CC41" s="1298"/>
      <c r="CD41" s="1298"/>
      <c r="CE41" s="1298"/>
      <c r="CF41" s="1298"/>
      <c r="CG41" s="1298"/>
      <c r="CH41" s="1298"/>
      <c r="CI41" s="1298"/>
      <c r="CJ41" s="1298"/>
      <c r="CK41" s="1298"/>
      <c r="CL41" s="1298"/>
      <c r="CM41" s="1298"/>
      <c r="CN41" s="1298"/>
      <c r="CO41" s="1298"/>
      <c r="CP41" s="1298"/>
      <c r="CQ41" s="1298"/>
      <c r="CR41" s="1298"/>
      <c r="CS41" s="1298"/>
      <c r="CT41" s="1298"/>
      <c r="CU41" s="1298"/>
      <c r="CV41" s="1298"/>
      <c r="CW41" s="1298"/>
      <c r="CX41" s="1298"/>
      <c r="CY41" s="1298"/>
      <c r="CZ41" s="1298"/>
      <c r="DA41" s="1298"/>
      <c r="DB41" s="1298"/>
      <c r="DC41" s="1298"/>
      <c r="DD41" s="1297"/>
    </row>
    <row r="42" spans="2:109" ht="13.5">
      <c r="B42" s="1238"/>
      <c r="G42" s="1275"/>
      <c r="I42" s="1274"/>
      <c r="J42" s="1274"/>
      <c r="K42" s="1274"/>
      <c r="AM42" s="1275"/>
      <c r="AN42" s="1275" t="s">
        <v>
592</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c r="B43" s="1238"/>
      <c r="AN43" s="1273" t="s">
        <v>
595</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5"/>
    </row>
    <row r="44" spans="2:109" ht="13.5">
      <c r="B44" s="1238"/>
      <c r="AN44" s="1294"/>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2"/>
    </row>
    <row r="45" spans="2:109" ht="13.5">
      <c r="B45" s="1238"/>
      <c r="AN45" s="1294"/>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2"/>
    </row>
    <row r="46" spans="2:109" ht="13.5">
      <c r="B46" s="1238"/>
      <c r="AN46" s="1294"/>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2"/>
    </row>
    <row r="47" spans="2:109" ht="13.5">
      <c r="B47" s="1238"/>
      <c r="AN47" s="1291"/>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89"/>
    </row>
    <row r="48" spans="2:109" ht="13.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c r="B49" s="1238"/>
      <c r="AN49" s="1237" t="s">
        <v>
590</v>
      </c>
    </row>
    <row r="50" spans="1:109" ht="13.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
553</v>
      </c>
      <c r="BQ50" s="1247"/>
      <c r="BR50" s="1247"/>
      <c r="BS50" s="1247"/>
      <c r="BT50" s="1247"/>
      <c r="BU50" s="1247"/>
      <c r="BV50" s="1247"/>
      <c r="BW50" s="1247"/>
      <c r="BX50" s="1247" t="s">
        <v>
554</v>
      </c>
      <c r="BY50" s="1247"/>
      <c r="BZ50" s="1247"/>
      <c r="CA50" s="1247"/>
      <c r="CB50" s="1247"/>
      <c r="CC50" s="1247"/>
      <c r="CD50" s="1247"/>
      <c r="CE50" s="1247"/>
      <c r="CF50" s="1247" t="s">
        <v>
555</v>
      </c>
      <c r="CG50" s="1247"/>
      <c r="CH50" s="1247"/>
      <c r="CI50" s="1247"/>
      <c r="CJ50" s="1247"/>
      <c r="CK50" s="1247"/>
      <c r="CL50" s="1247"/>
      <c r="CM50" s="1247"/>
      <c r="CN50" s="1247" t="s">
        <v>
556</v>
      </c>
      <c r="CO50" s="1247"/>
      <c r="CP50" s="1247"/>
      <c r="CQ50" s="1247"/>
      <c r="CR50" s="1247"/>
      <c r="CS50" s="1247"/>
      <c r="CT50" s="1247"/>
      <c r="CU50" s="1247"/>
      <c r="CV50" s="1247" t="s">
        <v>
557</v>
      </c>
      <c r="CW50" s="1247"/>
      <c r="CX50" s="1247"/>
      <c r="CY50" s="1247"/>
      <c r="CZ50" s="1247"/>
      <c r="DA50" s="1247"/>
      <c r="DB50" s="1247"/>
      <c r="DC50" s="1247"/>
    </row>
    <row r="51" spans="1:109" ht="13.5" customHeight="1">
      <c r="B51" s="1238"/>
      <c r="G51" s="1254"/>
      <c r="H51" s="1254"/>
      <c r="I51" s="1288"/>
      <c r="J51" s="1288"/>
      <c r="K51" s="1253"/>
      <c r="L51" s="1253"/>
      <c r="M51" s="1253"/>
      <c r="N51" s="1253"/>
      <c r="AM51" s="1252"/>
      <c r="AN51" s="1246" t="s">
        <v>
589</v>
      </c>
      <c r="AO51" s="1246"/>
      <c r="AP51" s="1246"/>
      <c r="AQ51" s="1246"/>
      <c r="AR51" s="1246"/>
      <c r="AS51" s="1246"/>
      <c r="AT51" s="1246"/>
      <c r="AU51" s="1246"/>
      <c r="AV51" s="1246"/>
      <c r="AW51" s="1246"/>
      <c r="AX51" s="1246"/>
      <c r="AY51" s="1246"/>
      <c r="AZ51" s="1246"/>
      <c r="BA51" s="1246"/>
      <c r="BB51" s="1246" t="s">
        <v>
587</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v>
3.8</v>
      </c>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
594</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
78.599999999999994</v>
      </c>
      <c r="CG53" s="1245"/>
      <c r="CH53" s="1245"/>
      <c r="CI53" s="1245"/>
      <c r="CJ53" s="1245"/>
      <c r="CK53" s="1245"/>
      <c r="CL53" s="1245"/>
      <c r="CM53" s="1245"/>
      <c r="CN53" s="1245">
        <v>
68.7</v>
      </c>
      <c r="CO53" s="1245"/>
      <c r="CP53" s="1245"/>
      <c r="CQ53" s="1245"/>
      <c r="CR53" s="1245"/>
      <c r="CS53" s="1245"/>
      <c r="CT53" s="1245"/>
      <c r="CU53" s="1245"/>
      <c r="CV53" s="1245">
        <v>
70</v>
      </c>
      <c r="CW53" s="1245"/>
      <c r="CX53" s="1245"/>
      <c r="CY53" s="1245"/>
      <c r="CZ53" s="1245"/>
      <c r="DA53" s="1245"/>
      <c r="DB53" s="1245"/>
      <c r="DC53" s="1245"/>
    </row>
    <row r="54" spans="1:109" ht="13.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c r="A55" s="1274"/>
      <c r="B55" s="1238"/>
      <c r="G55" s="1250"/>
      <c r="H55" s="1250"/>
      <c r="I55" s="1250"/>
      <c r="J55" s="1250"/>
      <c r="K55" s="1253"/>
      <c r="L55" s="1253"/>
      <c r="M55" s="1253"/>
      <c r="N55" s="1253"/>
      <c r="AN55" s="1247" t="s">
        <v>
588</v>
      </c>
      <c r="AO55" s="1247"/>
      <c r="AP55" s="1247"/>
      <c r="AQ55" s="1247"/>
      <c r="AR55" s="1247"/>
      <c r="AS55" s="1247"/>
      <c r="AT55" s="1247"/>
      <c r="AU55" s="1247"/>
      <c r="AV55" s="1247"/>
      <c r="AW55" s="1247"/>
      <c r="AX55" s="1247"/>
      <c r="AY55" s="1247"/>
      <c r="AZ55" s="1247"/>
      <c r="BA55" s="1247"/>
      <c r="BB55" s="1246" t="s">
        <v>
587</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
34.9</v>
      </c>
      <c r="CG55" s="1245"/>
      <c r="CH55" s="1245"/>
      <c r="CI55" s="1245"/>
      <c r="CJ55" s="1245"/>
      <c r="CK55" s="1245"/>
      <c r="CL55" s="1245"/>
      <c r="CM55" s="1245"/>
      <c r="CN55" s="1245">
        <v>
15</v>
      </c>
      <c r="CO55" s="1245"/>
      <c r="CP55" s="1245"/>
      <c r="CQ55" s="1245"/>
      <c r="CR55" s="1245"/>
      <c r="CS55" s="1245"/>
      <c r="CT55" s="1245"/>
      <c r="CU55" s="1245"/>
      <c r="CV55" s="1245">
        <v>
12.2</v>
      </c>
      <c r="CW55" s="1245"/>
      <c r="CX55" s="1245"/>
      <c r="CY55" s="1245"/>
      <c r="CZ55" s="1245"/>
      <c r="DA55" s="1245"/>
      <c r="DB55" s="1245"/>
      <c r="DC55" s="1245"/>
    </row>
    <row r="56" spans="1:109" ht="13.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
594</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
60.2</v>
      </c>
      <c r="CG57" s="1245"/>
      <c r="CH57" s="1245"/>
      <c r="CI57" s="1245"/>
      <c r="CJ57" s="1245"/>
      <c r="CK57" s="1245"/>
      <c r="CL57" s="1245"/>
      <c r="CM57" s="1245"/>
      <c r="CN57" s="1245">
        <v>
60.1</v>
      </c>
      <c r="CO57" s="1245"/>
      <c r="CP57" s="1245"/>
      <c r="CQ57" s="1245"/>
      <c r="CR57" s="1245"/>
      <c r="CS57" s="1245"/>
      <c r="CT57" s="1245"/>
      <c r="CU57" s="1245"/>
      <c r="CV57" s="1245">
        <v>
60.4</v>
      </c>
      <c r="CW57" s="1245"/>
      <c r="CX57" s="1245"/>
      <c r="CY57" s="1245"/>
      <c r="CZ57" s="1245"/>
      <c r="DA57" s="1245"/>
      <c r="DB57" s="1245"/>
      <c r="DC57" s="1245"/>
      <c r="DD57" s="1285"/>
      <c r="DE57" s="1280"/>
    </row>
    <row r="58" spans="1:109" s="1274" customFormat="1" ht="13.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c r="B63" s="1278" t="s">
        <v>
593</v>
      </c>
    </row>
    <row r="64" spans="1:109" ht="13.5">
      <c r="B64" s="1238"/>
      <c r="G64" s="1275"/>
      <c r="I64" s="1277"/>
      <c r="J64" s="1277"/>
      <c r="K64" s="1277"/>
      <c r="L64" s="1277"/>
      <c r="M64" s="1277"/>
      <c r="N64" s="1276"/>
      <c r="AM64" s="1275"/>
      <c r="AN64" s="1275" t="s">
        <v>
592</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c r="B65" s="1238"/>
      <c r="AN65" s="1273" t="s">
        <v>
591</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c r="B71" s="1238"/>
      <c r="G71" s="1260"/>
      <c r="I71" s="1263"/>
      <c r="J71" s="1262"/>
      <c r="K71" s="1262"/>
      <c r="L71" s="1261"/>
      <c r="M71" s="1262"/>
      <c r="N71" s="1261"/>
      <c r="AM71" s="1260"/>
      <c r="AN71" s="1237" t="s">
        <v>
590</v>
      </c>
    </row>
    <row r="72" spans="2:107" ht="13.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
553</v>
      </c>
      <c r="BQ72" s="1247"/>
      <c r="BR72" s="1247"/>
      <c r="BS72" s="1247"/>
      <c r="BT72" s="1247"/>
      <c r="BU72" s="1247"/>
      <c r="BV72" s="1247"/>
      <c r="BW72" s="1247"/>
      <c r="BX72" s="1247" t="s">
        <v>
554</v>
      </c>
      <c r="BY72" s="1247"/>
      <c r="BZ72" s="1247"/>
      <c r="CA72" s="1247"/>
      <c r="CB72" s="1247"/>
      <c r="CC72" s="1247"/>
      <c r="CD72" s="1247"/>
      <c r="CE72" s="1247"/>
      <c r="CF72" s="1247" t="s">
        <v>
555</v>
      </c>
      <c r="CG72" s="1247"/>
      <c r="CH72" s="1247"/>
      <c r="CI72" s="1247"/>
      <c r="CJ72" s="1247"/>
      <c r="CK72" s="1247"/>
      <c r="CL72" s="1247"/>
      <c r="CM72" s="1247"/>
      <c r="CN72" s="1247" t="s">
        <v>
556</v>
      </c>
      <c r="CO72" s="1247"/>
      <c r="CP72" s="1247"/>
      <c r="CQ72" s="1247"/>
      <c r="CR72" s="1247"/>
      <c r="CS72" s="1247"/>
      <c r="CT72" s="1247"/>
      <c r="CU72" s="1247"/>
      <c r="CV72" s="1247" t="s">
        <v>
557</v>
      </c>
      <c r="CW72" s="1247"/>
      <c r="CX72" s="1247"/>
      <c r="CY72" s="1247"/>
      <c r="CZ72" s="1247"/>
      <c r="DA72" s="1247"/>
      <c r="DB72" s="1247"/>
      <c r="DC72" s="1247"/>
    </row>
    <row r="73" spans="2:107" ht="13.5">
      <c r="B73" s="1238"/>
      <c r="G73" s="1254"/>
      <c r="H73" s="1254"/>
      <c r="I73" s="1254"/>
      <c r="J73" s="1254"/>
      <c r="K73" s="1251"/>
      <c r="L73" s="1251"/>
      <c r="M73" s="1251"/>
      <c r="N73" s="1251"/>
      <c r="AM73" s="1252"/>
      <c r="AN73" s="1246" t="s">
        <v>
589</v>
      </c>
      <c r="AO73" s="1246"/>
      <c r="AP73" s="1246"/>
      <c r="AQ73" s="1246"/>
      <c r="AR73" s="1246"/>
      <c r="AS73" s="1246"/>
      <c r="AT73" s="1246"/>
      <c r="AU73" s="1246"/>
      <c r="AV73" s="1246"/>
      <c r="AW73" s="1246"/>
      <c r="AX73" s="1246"/>
      <c r="AY73" s="1246"/>
      <c r="AZ73" s="1246"/>
      <c r="BA73" s="1246"/>
      <c r="BB73" s="1246" t="s">
        <v>
587</v>
      </c>
      <c r="BC73" s="1246"/>
      <c r="BD73" s="1246"/>
      <c r="BE73" s="1246"/>
      <c r="BF73" s="1246"/>
      <c r="BG73" s="1246"/>
      <c r="BH73" s="1246"/>
      <c r="BI73" s="1246"/>
      <c r="BJ73" s="1246"/>
      <c r="BK73" s="1246"/>
      <c r="BL73" s="1246"/>
      <c r="BM73" s="1246"/>
      <c r="BN73" s="1246"/>
      <c r="BO73" s="1246"/>
      <c r="BP73" s="1245">
        <v>
24</v>
      </c>
      <c r="BQ73" s="1245"/>
      <c r="BR73" s="1245"/>
      <c r="BS73" s="1245"/>
      <c r="BT73" s="1245"/>
      <c r="BU73" s="1245"/>
      <c r="BV73" s="1245"/>
      <c r="BW73" s="1245"/>
      <c r="BX73" s="1245">
        <v>
14.1</v>
      </c>
      <c r="BY73" s="1245"/>
      <c r="BZ73" s="1245"/>
      <c r="CA73" s="1245"/>
      <c r="CB73" s="1245"/>
      <c r="CC73" s="1245"/>
      <c r="CD73" s="1245"/>
      <c r="CE73" s="1245"/>
      <c r="CF73" s="1245">
        <v>
3.8</v>
      </c>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
586</v>
      </c>
      <c r="BC75" s="1246"/>
      <c r="BD75" s="1246"/>
      <c r="BE75" s="1246"/>
      <c r="BF75" s="1246"/>
      <c r="BG75" s="1246"/>
      <c r="BH75" s="1246"/>
      <c r="BI75" s="1246"/>
      <c r="BJ75" s="1246"/>
      <c r="BK75" s="1246"/>
      <c r="BL75" s="1246"/>
      <c r="BM75" s="1246"/>
      <c r="BN75" s="1246"/>
      <c r="BO75" s="1246"/>
      <c r="BP75" s="1245">
        <v>
3.9</v>
      </c>
      <c r="BQ75" s="1245"/>
      <c r="BR75" s="1245"/>
      <c r="BS75" s="1245"/>
      <c r="BT75" s="1245"/>
      <c r="BU75" s="1245"/>
      <c r="BV75" s="1245"/>
      <c r="BW75" s="1245"/>
      <c r="BX75" s="1245">
        <v>
2.6</v>
      </c>
      <c r="BY75" s="1245"/>
      <c r="BZ75" s="1245"/>
      <c r="CA75" s="1245"/>
      <c r="CB75" s="1245"/>
      <c r="CC75" s="1245"/>
      <c r="CD75" s="1245"/>
      <c r="CE75" s="1245"/>
      <c r="CF75" s="1245">
        <v>
1.6</v>
      </c>
      <c r="CG75" s="1245"/>
      <c r="CH75" s="1245"/>
      <c r="CI75" s="1245"/>
      <c r="CJ75" s="1245"/>
      <c r="CK75" s="1245"/>
      <c r="CL75" s="1245"/>
      <c r="CM75" s="1245"/>
      <c r="CN75" s="1245">
        <v>
0.7</v>
      </c>
      <c r="CO75" s="1245"/>
      <c r="CP75" s="1245"/>
      <c r="CQ75" s="1245"/>
      <c r="CR75" s="1245"/>
      <c r="CS75" s="1245"/>
      <c r="CT75" s="1245"/>
      <c r="CU75" s="1245"/>
      <c r="CV75" s="1245">
        <v>
0.4</v>
      </c>
      <c r="CW75" s="1245"/>
      <c r="CX75" s="1245"/>
      <c r="CY75" s="1245"/>
      <c r="CZ75" s="1245"/>
      <c r="DA75" s="1245"/>
      <c r="DB75" s="1245"/>
      <c r="DC75" s="1245"/>
    </row>
    <row r="76" spans="2:107" ht="13.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c r="B77" s="1238"/>
      <c r="G77" s="1250"/>
      <c r="H77" s="1250"/>
      <c r="I77" s="1250"/>
      <c r="J77" s="1250"/>
      <c r="K77" s="1251"/>
      <c r="L77" s="1251"/>
      <c r="M77" s="1251"/>
      <c r="N77" s="1251"/>
      <c r="AN77" s="1247" t="s">
        <v>
588</v>
      </c>
      <c r="AO77" s="1247"/>
      <c r="AP77" s="1247"/>
      <c r="AQ77" s="1247"/>
      <c r="AR77" s="1247"/>
      <c r="AS77" s="1247"/>
      <c r="AT77" s="1247"/>
      <c r="AU77" s="1247"/>
      <c r="AV77" s="1247"/>
      <c r="AW77" s="1247"/>
      <c r="AX77" s="1247"/>
      <c r="AY77" s="1247"/>
      <c r="AZ77" s="1247"/>
      <c r="BA77" s="1247"/>
      <c r="BB77" s="1246" t="s">
        <v>
587</v>
      </c>
      <c r="BC77" s="1246"/>
      <c r="BD77" s="1246"/>
      <c r="BE77" s="1246"/>
      <c r="BF77" s="1246"/>
      <c r="BG77" s="1246"/>
      <c r="BH77" s="1246"/>
      <c r="BI77" s="1246"/>
      <c r="BJ77" s="1246"/>
      <c r="BK77" s="1246"/>
      <c r="BL77" s="1246"/>
      <c r="BM77" s="1246"/>
      <c r="BN77" s="1246"/>
      <c r="BO77" s="1246"/>
      <c r="BP77" s="1245">
        <v>
37.6</v>
      </c>
      <c r="BQ77" s="1245"/>
      <c r="BR77" s="1245"/>
      <c r="BS77" s="1245"/>
      <c r="BT77" s="1245"/>
      <c r="BU77" s="1245"/>
      <c r="BV77" s="1245"/>
      <c r="BW77" s="1245"/>
      <c r="BX77" s="1245">
        <v>
33.799999999999997</v>
      </c>
      <c r="BY77" s="1245"/>
      <c r="BZ77" s="1245"/>
      <c r="CA77" s="1245"/>
      <c r="CB77" s="1245"/>
      <c r="CC77" s="1245"/>
      <c r="CD77" s="1245"/>
      <c r="CE77" s="1245"/>
      <c r="CF77" s="1245">
        <v>
34.9</v>
      </c>
      <c r="CG77" s="1245"/>
      <c r="CH77" s="1245"/>
      <c r="CI77" s="1245"/>
      <c r="CJ77" s="1245"/>
      <c r="CK77" s="1245"/>
      <c r="CL77" s="1245"/>
      <c r="CM77" s="1245"/>
      <c r="CN77" s="1245">
        <v>
15</v>
      </c>
      <c r="CO77" s="1245"/>
      <c r="CP77" s="1245"/>
      <c r="CQ77" s="1245"/>
      <c r="CR77" s="1245"/>
      <c r="CS77" s="1245"/>
      <c r="CT77" s="1245"/>
      <c r="CU77" s="1245"/>
      <c r="CV77" s="1245">
        <v>
12.2</v>
      </c>
      <c r="CW77" s="1245"/>
      <c r="CX77" s="1245"/>
      <c r="CY77" s="1245"/>
      <c r="CZ77" s="1245"/>
      <c r="DA77" s="1245"/>
      <c r="DB77" s="1245"/>
      <c r="DC77" s="1245"/>
    </row>
    <row r="78" spans="2:107" ht="13.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
586</v>
      </c>
      <c r="BC79" s="1246"/>
      <c r="BD79" s="1246"/>
      <c r="BE79" s="1246"/>
      <c r="BF79" s="1246"/>
      <c r="BG79" s="1246"/>
      <c r="BH79" s="1246"/>
      <c r="BI79" s="1246"/>
      <c r="BJ79" s="1246"/>
      <c r="BK79" s="1246"/>
      <c r="BL79" s="1246"/>
      <c r="BM79" s="1246"/>
      <c r="BN79" s="1246"/>
      <c r="BO79" s="1246"/>
      <c r="BP79" s="1245">
        <v>
7.9</v>
      </c>
      <c r="BQ79" s="1245"/>
      <c r="BR79" s="1245"/>
      <c r="BS79" s="1245"/>
      <c r="BT79" s="1245"/>
      <c r="BU79" s="1245"/>
      <c r="BV79" s="1245"/>
      <c r="BW79" s="1245"/>
      <c r="BX79" s="1245">
        <v>
7.1</v>
      </c>
      <c r="BY79" s="1245"/>
      <c r="BZ79" s="1245"/>
      <c r="CA79" s="1245"/>
      <c r="CB79" s="1245"/>
      <c r="CC79" s="1245"/>
      <c r="CD79" s="1245"/>
      <c r="CE79" s="1245"/>
      <c r="CF79" s="1245">
        <v>
7.2</v>
      </c>
      <c r="CG79" s="1245"/>
      <c r="CH79" s="1245"/>
      <c r="CI79" s="1245"/>
      <c r="CJ79" s="1245"/>
      <c r="CK79" s="1245"/>
      <c r="CL79" s="1245"/>
      <c r="CM79" s="1245"/>
      <c r="CN79" s="1245">
        <v>
5</v>
      </c>
      <c r="CO79" s="1245"/>
      <c r="CP79" s="1245"/>
      <c r="CQ79" s="1245"/>
      <c r="CR79" s="1245"/>
      <c r="CS79" s="1245"/>
      <c r="CT79" s="1245"/>
      <c r="CU79" s="1245"/>
      <c r="CV79" s="1245">
        <v>
4.8</v>
      </c>
      <c r="CW79" s="1245"/>
      <c r="CX79" s="1245"/>
      <c r="CY79" s="1245"/>
      <c r="CZ79" s="1245"/>
      <c r="DA79" s="1245"/>
      <c r="DB79" s="1245"/>
      <c r="DC79" s="1245"/>
    </row>
    <row r="80" spans="2:107" ht="13.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c r="B81" s="1238"/>
    </row>
    <row r="82" spans="2:109" ht="17.2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c r="DD84" s="1237"/>
      <c r="DE84" s="1237"/>
    </row>
    <row r="85" spans="2:109" ht="13.5">
      <c r="DD85" s="1237"/>
      <c r="DE85" s="1237"/>
    </row>
    <row r="86" spans="2:109" ht="13.5" hidden="1">
      <c r="DD86" s="1237"/>
      <c r="DE86" s="1237"/>
    </row>
    <row r="87" spans="2:109" ht="13.5" hidden="1">
      <c r="K87" s="1240"/>
      <c r="AQ87" s="1240"/>
      <c r="BC87" s="1240"/>
      <c r="BO87" s="1240"/>
      <c r="CA87" s="1240"/>
      <c r="CM87" s="1240"/>
      <c r="CY87" s="1240"/>
      <c r="DD87" s="1237"/>
      <c r="DE87" s="1237"/>
    </row>
    <row r="88" spans="2:109" ht="13.5" hidden="1">
      <c r="DD88" s="1237"/>
      <c r="DE88" s="1237"/>
    </row>
    <row r="89" spans="2:109" ht="13.5" hidden="1">
      <c r="DD89" s="1237"/>
      <c r="DE89" s="1237"/>
    </row>
    <row r="90" spans="2:109" ht="13.5" hidden="1">
      <c r="DD90" s="1237"/>
      <c r="DE90" s="1237"/>
    </row>
    <row r="91" spans="2:109" ht="13.5" hidden="1">
      <c r="DD91" s="1237"/>
      <c r="DE91" s="1237"/>
    </row>
    <row r="92" spans="2:109" ht="13.5" hidden="1" customHeight="1">
      <c r="DD92" s="1237"/>
      <c r="DE92" s="1237"/>
    </row>
    <row r="93" spans="2:109" ht="13.5" hidden="1" customHeight="1">
      <c r="DD93" s="1237"/>
      <c r="DE93" s="1237"/>
    </row>
    <row r="94" spans="2:109" ht="13.5" hidden="1" customHeight="1">
      <c r="DD94" s="1237"/>
      <c r="DE94" s="1237"/>
    </row>
    <row r="95" spans="2:109" ht="13.5" hidden="1" customHeight="1">
      <c r="DD95" s="1237"/>
      <c r="DE95" s="1237"/>
    </row>
    <row r="96" spans="2:109" ht="13.5" hidden="1" customHeight="1">
      <c r="DD96" s="1237"/>
      <c r="DE96" s="1237"/>
    </row>
    <row r="97" spans="108:109" ht="13.5" hidden="1" customHeight="1">
      <c r="DD97" s="1237"/>
      <c r="DE97" s="1237"/>
    </row>
    <row r="98" spans="108:109" ht="13.5" hidden="1" customHeight="1">
      <c r="DD98" s="1237"/>
      <c r="DE98" s="1237"/>
    </row>
    <row r="99" spans="108:109" ht="13.5" hidden="1" customHeight="1">
      <c r="DD99" s="1237"/>
      <c r="DE99" s="1237"/>
    </row>
    <row r="100" spans="108:109" ht="13.5" hidden="1" customHeight="1">
      <c r="DD100" s="1237"/>
      <c r="DE100" s="1237"/>
    </row>
    <row r="101" spans="108:109" ht="13.5" hidden="1" customHeight="1">
      <c r="DD101" s="1237"/>
      <c r="DE101" s="1237"/>
    </row>
    <row r="102" spans="108:109" ht="13.5" hidden="1" customHeight="1">
      <c r="DD102" s="1237"/>
      <c r="DE102" s="1237"/>
    </row>
    <row r="103" spans="108:109" ht="13.5" hidden="1" customHeight="1">
      <c r="DD103" s="1237"/>
      <c r="DE103" s="1237"/>
    </row>
    <row r="104" spans="108:109" ht="13.5" hidden="1" customHeight="1">
      <c r="DD104" s="1237"/>
      <c r="DE104" s="1237"/>
    </row>
    <row r="105" spans="108:109" ht="13.5" hidden="1" customHeight="1">
      <c r="DD105" s="1237"/>
      <c r="DE105" s="1237"/>
    </row>
    <row r="106" spans="108:109" ht="13.5" hidden="1" customHeight="1">
      <c r="DD106" s="1237"/>
      <c r="DE106" s="1237"/>
    </row>
    <row r="107" spans="108:109" ht="13.5" hidden="1" customHeight="1">
      <c r="DD107" s="1237"/>
      <c r="DE107" s="1237"/>
    </row>
    <row r="108" spans="108:109" ht="13.5" hidden="1" customHeight="1">
      <c r="DD108" s="1237"/>
      <c r="DE108" s="1237"/>
    </row>
    <row r="109" spans="108:109" ht="13.5" hidden="1" customHeight="1">
      <c r="DD109" s="1237"/>
      <c r="DE109" s="1237"/>
    </row>
    <row r="110" spans="108:109" ht="13.5" hidden="1" customHeight="1">
      <c r="DD110" s="1237"/>
      <c r="DE110" s="1237"/>
    </row>
    <row r="111" spans="108:109" ht="13.5" hidden="1" customHeight="1">
      <c r="DD111" s="1237"/>
      <c r="DE111" s="1237"/>
    </row>
    <row r="112" spans="108:109" ht="13.5" hidden="1" customHeight="1">
      <c r="DD112" s="1237"/>
      <c r="DE112" s="1237"/>
    </row>
    <row r="113" spans="108:109" ht="13.5" hidden="1" customHeight="1">
      <c r="DD113" s="1237"/>
      <c r="DE113" s="1237"/>
    </row>
    <row r="114" spans="108:109" ht="13.5" hidden="1" customHeight="1">
      <c r="DD114" s="1237"/>
      <c r="DE114" s="1237"/>
    </row>
    <row r="115" spans="108:109" ht="13.5" hidden="1" customHeight="1">
      <c r="DD115" s="1237"/>
      <c r="DE115" s="1237"/>
    </row>
    <row r="116" spans="108:109" ht="13.5" hidden="1" customHeight="1">
      <c r="DD116" s="1237"/>
      <c r="DE116" s="1237"/>
    </row>
    <row r="117" spans="108:109" ht="13.5" hidden="1" customHeight="1">
      <c r="DD117" s="1237"/>
      <c r="DE117" s="1237"/>
    </row>
    <row r="118" spans="108:109" ht="13.5" hidden="1" customHeight="1">
      <c r="DD118" s="1237"/>
      <c r="DE118" s="1237"/>
    </row>
    <row r="119" spans="108:109" ht="13.5" hidden="1" customHeight="1">
      <c r="DD119" s="1237"/>
      <c r="DE119" s="1237"/>
    </row>
    <row r="120" spans="108:109" ht="13.5" hidden="1" customHeight="1">
      <c r="DD120" s="1237"/>
      <c r="DE120" s="1237"/>
    </row>
    <row r="121" spans="108:109" ht="13.5" hidden="1" customHeight="1">
      <c r="DD121" s="1237"/>
      <c r="DE121" s="1237"/>
    </row>
    <row r="122" spans="108:109" ht="13.5" hidden="1" customHeight="1">
      <c r="DD122" s="1237"/>
      <c r="DE122" s="1237"/>
    </row>
    <row r="123" spans="108:109" ht="13.5" hidden="1" customHeight="1">
      <c r="DD123" s="1237"/>
      <c r="DE123" s="1237"/>
    </row>
    <row r="124" spans="108:109" ht="13.5" hidden="1" customHeight="1">
      <c r="DD124" s="1237"/>
      <c r="DE124" s="1237"/>
    </row>
    <row r="125" spans="108:109" ht="13.5" hidden="1" customHeight="1">
      <c r="DD125" s="1237"/>
      <c r="DE125" s="1237"/>
    </row>
    <row r="126" spans="108:109" ht="13.5" hidden="1" customHeight="1">
      <c r="DD126" s="1237"/>
      <c r="DE126" s="1237"/>
    </row>
    <row r="127" spans="108:109" ht="13.5" hidden="1" customHeight="1">
      <c r="DD127" s="1237"/>
      <c r="DE127" s="1237"/>
    </row>
    <row r="128" spans="108:109" ht="13.5" hidden="1" customHeight="1">
      <c r="DD128" s="1237"/>
      <c r="DE128" s="1237"/>
    </row>
    <row r="129" spans="108:109" ht="13.5" hidden="1" customHeight="1">
      <c r="DD129" s="1237"/>
      <c r="DE129" s="1237"/>
    </row>
    <row r="130" spans="108:109" ht="13.5" hidden="1" customHeight="1">
      <c r="DD130" s="1237"/>
      <c r="DE130" s="1237"/>
    </row>
    <row r="131" spans="108:109" ht="13.5" hidden="1" customHeight="1">
      <c r="DD131" s="1237"/>
      <c r="DE131" s="1237"/>
    </row>
    <row r="132" spans="108:109" ht="13.5" hidden="1" customHeight="1">
      <c r="DD132" s="1237"/>
      <c r="DE132" s="1237"/>
    </row>
    <row r="133" spans="108:109" ht="13.5" hidden="1" customHeight="1">
      <c r="DD133" s="1237"/>
      <c r="DE133" s="1237"/>
    </row>
    <row r="134" spans="108:109" ht="13.5" hidden="1" customHeight="1">
      <c r="DD134" s="1237"/>
      <c r="DE134" s="1237"/>
    </row>
    <row r="135" spans="108:109" ht="13.5" hidden="1" customHeight="1">
      <c r="DD135" s="1237"/>
      <c r="DE135" s="1237"/>
    </row>
    <row r="136" spans="108:109" ht="13.5" hidden="1" customHeight="1">
      <c r="DD136" s="1237"/>
      <c r="DE136" s="1237"/>
    </row>
    <row r="137" spans="108:109" ht="13.5" hidden="1" customHeight="1">
      <c r="DD137" s="1237"/>
      <c r="DE137" s="1237"/>
    </row>
    <row r="138" spans="108:109" ht="13.5" hidden="1" customHeight="1">
      <c r="DD138" s="1237"/>
      <c r="DE138" s="1237"/>
    </row>
    <row r="139" spans="108:109" ht="13.5" hidden="1" customHeight="1">
      <c r="DD139" s="1237"/>
      <c r="DE139" s="1237"/>
    </row>
    <row r="140" spans="108:109" ht="13.5" hidden="1" customHeight="1">
      <c r="DD140" s="1237"/>
      <c r="DE140" s="1237"/>
    </row>
    <row r="141" spans="108:109" ht="13.5" hidden="1" customHeight="1">
      <c r="DD141" s="1237"/>
      <c r="DE141" s="1237"/>
    </row>
    <row r="142" spans="108:109" ht="13.5" hidden="1" customHeight="1">
      <c r="DD142" s="1237"/>
      <c r="DE142" s="1237"/>
    </row>
    <row r="143" spans="108:109" ht="13.5" hidden="1" customHeight="1">
      <c r="DD143" s="1237"/>
      <c r="DE143" s="1237"/>
    </row>
    <row r="144" spans="108:109" ht="13.5" hidden="1" customHeight="1">
      <c r="DD144" s="1237"/>
      <c r="DE144" s="1237"/>
    </row>
    <row r="145" spans="108:109" ht="13.5" hidden="1" customHeight="1">
      <c r="DD145" s="1237"/>
      <c r="DE145" s="1237"/>
    </row>
    <row r="146" spans="108:109" ht="13.5" hidden="1" customHeight="1">
      <c r="DD146" s="1237"/>
      <c r="DE146" s="1237"/>
    </row>
    <row r="147" spans="108:109" ht="13.5" hidden="1" customHeight="1">
      <c r="DD147" s="1237"/>
      <c r="DE147" s="1237"/>
    </row>
    <row r="148" spans="108:109" ht="13.5" hidden="1" customHeight="1">
      <c r="DD148" s="1237"/>
      <c r="DE148" s="1237"/>
    </row>
    <row r="149" spans="108:109" ht="13.5" hidden="1" customHeight="1">
      <c r="DD149" s="1237"/>
      <c r="DE149" s="1237"/>
    </row>
    <row r="150" spans="108:109" ht="13.5" hidden="1" customHeight="1">
      <c r="DD150" s="1237"/>
      <c r="DE150" s="1237"/>
    </row>
    <row r="151" spans="108:109" ht="13.5" hidden="1" customHeight="1">
      <c r="DD151" s="1237"/>
      <c r="DE151" s="1237"/>
    </row>
    <row r="152" spans="108:109" ht="13.5" hidden="1" customHeight="1">
      <c r="DD152" s="1237"/>
      <c r="DE152" s="1237"/>
    </row>
    <row r="153" spans="108:109" ht="13.5" hidden="1" customHeight="1">
      <c r="DD153" s="1237"/>
      <c r="DE153" s="1237"/>
    </row>
    <row r="154" spans="108:109" ht="13.5" hidden="1" customHeight="1">
      <c r="DD154" s="1237"/>
      <c r="DE154" s="1237"/>
    </row>
    <row r="155" spans="108:109" ht="13.5" hidden="1" customHeight="1">
      <c r="DD155" s="1237"/>
      <c r="DE155" s="1237"/>
    </row>
    <row r="156" spans="108:109" ht="13.5" hidden="1" customHeight="1">
      <c r="DD156" s="1237"/>
      <c r="DE156" s="1237"/>
    </row>
    <row r="157" spans="108:109" ht="13.5" hidden="1" customHeight="1">
      <c r="DD157" s="1237"/>
      <c r="DE157" s="1237"/>
    </row>
    <row r="158" spans="108:109" ht="13.5" hidden="1" customHeight="1">
      <c r="DD158" s="1237"/>
      <c r="DE158" s="1237"/>
    </row>
    <row r="159" spans="108:109" ht="13.5" hidden="1" customHeight="1">
      <c r="DD159" s="1237"/>
      <c r="DE159" s="1237"/>
    </row>
    <row r="160" spans="108:109" ht="13.5" hidden="1" customHeight="1">
      <c r="DD160" s="1237"/>
      <c r="DE160" s="1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UYSgF77KBtYSOSDWhMxHfKVsvAt7NIQA+RNv1ip8IOuvNAtQK5l10y55+jzJl6zk2xirozmcztwHBXr5GwVhQ==" saltValue="O1fSIDTRbbEwV1VlCHsYG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
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D26IieN7Fdscmuc1JfAp9+9REQdd4xREW/K+m8+m+5BJWhj5lBcqGz2O5j9IinL4ojObOALdXPH+eoAeZTqkA==" saltValue="bUMoHfYXoswFZfsUmOPMl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
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DMcJNE2B1pZMeU4VLQXw5DGjo5TBn27OwbTsRTT/uG/NqMHAfta0YbRLuZ1Sj1XPWiiSmNA7mAm1bFc5wdcXQ==" saltValue="3nrcdCKrVg8jp/xuU8uBV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
45</v>
      </c>
      <c r="E2" s="134"/>
      <c r="F2" s="135" t="s">
        <v>
550</v>
      </c>
      <c r="G2" s="136"/>
      <c r="H2" s="137"/>
    </row>
    <row r="3" spans="1:8">
      <c r="A3" s="133" t="s">
        <v>
543</v>
      </c>
      <c r="B3" s="138"/>
      <c r="C3" s="139"/>
      <c r="D3" s="140">
        <v>
22632</v>
      </c>
      <c r="E3" s="141"/>
      <c r="F3" s="142">
        <v>
50840</v>
      </c>
      <c r="G3" s="143"/>
      <c r="H3" s="144"/>
    </row>
    <row r="4" spans="1:8">
      <c r="A4" s="145"/>
      <c r="B4" s="146"/>
      <c r="C4" s="147"/>
      <c r="D4" s="148">
        <v>
11252</v>
      </c>
      <c r="E4" s="149"/>
      <c r="F4" s="150">
        <v>
25367</v>
      </c>
      <c r="G4" s="151"/>
      <c r="H4" s="152"/>
    </row>
    <row r="5" spans="1:8">
      <c r="A5" s="133" t="s">
        <v>
545</v>
      </c>
      <c r="B5" s="138"/>
      <c r="C5" s="139"/>
      <c r="D5" s="140">
        <v>
16659</v>
      </c>
      <c r="E5" s="141"/>
      <c r="F5" s="142">
        <v>
53605</v>
      </c>
      <c r="G5" s="143"/>
      <c r="H5" s="144"/>
    </row>
    <row r="6" spans="1:8">
      <c r="A6" s="145"/>
      <c r="B6" s="146"/>
      <c r="C6" s="147"/>
      <c r="D6" s="148">
        <v>
9911</v>
      </c>
      <c r="E6" s="149"/>
      <c r="F6" s="150">
        <v>
28343</v>
      </c>
      <c r="G6" s="151"/>
      <c r="H6" s="152"/>
    </row>
    <row r="7" spans="1:8">
      <c r="A7" s="133" t="s">
        <v>
546</v>
      </c>
      <c r="B7" s="138"/>
      <c r="C7" s="139"/>
      <c r="D7" s="140">
        <v>
14687</v>
      </c>
      <c r="E7" s="141"/>
      <c r="F7" s="142">
        <v>
58051</v>
      </c>
      <c r="G7" s="143"/>
      <c r="H7" s="144"/>
    </row>
    <row r="8" spans="1:8">
      <c r="A8" s="145"/>
      <c r="B8" s="146"/>
      <c r="C8" s="147"/>
      <c r="D8" s="148">
        <v>
9681</v>
      </c>
      <c r="E8" s="149"/>
      <c r="F8" s="150">
        <v>
32143</v>
      </c>
      <c r="G8" s="151"/>
      <c r="H8" s="152"/>
    </row>
    <row r="9" spans="1:8">
      <c r="A9" s="133" t="s">
        <v>
547</v>
      </c>
      <c r="B9" s="138"/>
      <c r="C9" s="139"/>
      <c r="D9" s="140">
        <v>
16673</v>
      </c>
      <c r="E9" s="141"/>
      <c r="F9" s="142">
        <v>
40879</v>
      </c>
      <c r="G9" s="143"/>
      <c r="H9" s="144"/>
    </row>
    <row r="10" spans="1:8">
      <c r="A10" s="145"/>
      <c r="B10" s="146"/>
      <c r="C10" s="147"/>
      <c r="D10" s="148">
        <v>
10627</v>
      </c>
      <c r="E10" s="149"/>
      <c r="F10" s="150">
        <v>
24087</v>
      </c>
      <c r="G10" s="151"/>
      <c r="H10" s="152"/>
    </row>
    <row r="11" spans="1:8">
      <c r="A11" s="133" t="s">
        <v>
548</v>
      </c>
      <c r="B11" s="138"/>
      <c r="C11" s="139"/>
      <c r="D11" s="140">
        <v>
20511</v>
      </c>
      <c r="E11" s="141"/>
      <c r="F11" s="142">
        <v>
42651</v>
      </c>
      <c r="G11" s="143"/>
      <c r="H11" s="144"/>
    </row>
    <row r="12" spans="1:8">
      <c r="A12" s="145"/>
      <c r="B12" s="146"/>
      <c r="C12" s="153"/>
      <c r="D12" s="148">
        <v>
9367</v>
      </c>
      <c r="E12" s="149"/>
      <c r="F12" s="150">
        <v>
22675</v>
      </c>
      <c r="G12" s="151"/>
      <c r="H12" s="152"/>
    </row>
    <row r="13" spans="1:8">
      <c r="A13" s="133"/>
      <c r="B13" s="138"/>
      <c r="C13" s="154"/>
      <c r="D13" s="155">
        <v>
18232</v>
      </c>
      <c r="E13" s="156"/>
      <c r="F13" s="157">
        <v>
49205</v>
      </c>
      <c r="G13" s="158"/>
      <c r="H13" s="144"/>
    </row>
    <row r="14" spans="1:8">
      <c r="A14" s="145"/>
      <c r="B14" s="146"/>
      <c r="C14" s="147"/>
      <c r="D14" s="148">
        <v>
10168</v>
      </c>
      <c r="E14" s="149"/>
      <c r="F14" s="150">
        <v>
26523</v>
      </c>
      <c r="G14" s="151"/>
      <c r="H14" s="152"/>
    </row>
    <row r="17" spans="1:11">
      <c r="A17" s="129" t="s">
        <v>
46</v>
      </c>
    </row>
    <row r="18" spans="1:11">
      <c r="A18" s="159"/>
      <c r="B18" s="159" t="str">
        <f>
実質収支比率等に係る経年分析!F$46</f>
        <v>
H25</v>
      </c>
      <c r="C18" s="159" t="str">
        <f>
実質収支比率等に係る経年分析!G$46</f>
        <v>
H26</v>
      </c>
      <c r="D18" s="159" t="str">
        <f>
実質収支比率等に係る経年分析!H$46</f>
        <v>
H27</v>
      </c>
      <c r="E18" s="159" t="str">
        <f>
実質収支比率等に係る経年分析!I$46</f>
        <v>
H28</v>
      </c>
      <c r="F18" s="159" t="str">
        <f>
実質収支比率等に係る経年分析!J$46</f>
        <v>
H29</v>
      </c>
    </row>
    <row r="19" spans="1:11">
      <c r="A19" s="159" t="s">
        <v>
47</v>
      </c>
      <c r="B19" s="159">
        <f>
ROUND(VALUE(SUBSTITUTE(実質収支比率等に係る経年分析!F$48,"▲","-")),2)</f>
        <v>
5.79</v>
      </c>
      <c r="C19" s="159">
        <f>
ROUND(VALUE(SUBSTITUTE(実質収支比率等に係る経年分析!G$48,"▲","-")),2)</f>
        <v>
5.01</v>
      </c>
      <c r="D19" s="159">
        <f>
ROUND(VALUE(SUBSTITUTE(実質収支比率等に係る経年分析!H$48,"▲","-")),2)</f>
        <v>
5.34</v>
      </c>
      <c r="E19" s="159">
        <f>
ROUND(VALUE(SUBSTITUTE(実質収支比率等に係る経年分析!I$48,"▲","-")),2)</f>
        <v>
2.5099999999999998</v>
      </c>
      <c r="F19" s="159">
        <f>
ROUND(VALUE(SUBSTITUTE(実質収支比率等に係る経年分析!J$48,"▲","-")),2)</f>
        <v>
3.04</v>
      </c>
    </row>
    <row r="20" spans="1:11">
      <c r="A20" s="159" t="s">
        <v>
48</v>
      </c>
      <c r="B20" s="159">
        <f>
ROUND(VALUE(SUBSTITUTE(実質収支比率等に係る経年分析!F$47,"▲","-")),2)</f>
        <v>
11.59</v>
      </c>
      <c r="C20" s="159">
        <f>
ROUND(VALUE(SUBSTITUTE(実質収支比率等に係る経年分析!G$47,"▲","-")),2)</f>
        <v>
14.43</v>
      </c>
      <c r="D20" s="159">
        <f>
ROUND(VALUE(SUBSTITUTE(実質収支比率等に係る経年分析!H$47,"▲","-")),2)</f>
        <v>
16.75</v>
      </c>
      <c r="E20" s="159">
        <f>
ROUND(VALUE(SUBSTITUTE(実質収支比率等に係る経年分析!I$47,"▲","-")),2)</f>
        <v>
19.41</v>
      </c>
      <c r="F20" s="159">
        <f>
ROUND(VALUE(SUBSTITUTE(実質収支比率等に係る経年分析!J$47,"▲","-")),2)</f>
        <v>
20.5</v>
      </c>
    </row>
    <row r="21" spans="1:11">
      <c r="A21" s="159" t="s">
        <v>
49</v>
      </c>
      <c r="B21" s="159">
        <f>
IF(ISNUMBER(VALUE(SUBSTITUTE(実質収支比率等に係る経年分析!F$49,"▲","-"))),ROUND(VALUE(SUBSTITUTE(実質収支比率等に係る経年分析!F$49,"▲","-")),2),NA())</f>
        <v>
4.37</v>
      </c>
      <c r="C21" s="159">
        <f>
IF(ISNUMBER(VALUE(SUBSTITUTE(実質収支比率等に係る経年分析!G$49,"▲","-"))),ROUND(VALUE(SUBSTITUTE(実質収支比率等に係る経年分析!G$49,"▲","-")),2),NA())</f>
        <v>
2.13</v>
      </c>
      <c r="D21" s="159">
        <f>
IF(ISNUMBER(VALUE(SUBSTITUTE(実質収支比率等に係る経年分析!H$49,"▲","-"))),ROUND(VALUE(SUBSTITUTE(実質収支比率等に係る経年分析!H$49,"▲","-")),2),NA())</f>
        <v>
3</v>
      </c>
      <c r="E21" s="159">
        <f>
IF(ISNUMBER(VALUE(SUBSTITUTE(実質収支比率等に係る経年分析!I$49,"▲","-"))),ROUND(VALUE(SUBSTITUTE(実質収支比率等に係る経年分析!I$49,"▲","-")),2),NA())</f>
        <v>
-0.04</v>
      </c>
      <c r="F21" s="159">
        <f>
IF(ISNUMBER(VALUE(SUBSTITUTE(実質収支比率等に係る経年分析!J$49,"▲","-"))),ROUND(VALUE(SUBSTITUTE(実質収支比率等に係る経年分析!J$49,"▲","-")),2),NA())</f>
        <v>
1.8</v>
      </c>
    </row>
    <row r="24" spans="1:11">
      <c r="A24" s="129" t="s">
        <v>
50</v>
      </c>
    </row>
    <row r="25" spans="1:11">
      <c r="A25" s="160"/>
      <c r="B25" s="160" t="str">
        <f>
連結実質赤字比率に係る赤字・黒字の構成分析!F$33</f>
        <v>
H25</v>
      </c>
      <c r="C25" s="160"/>
      <c r="D25" s="160" t="str">
        <f>
連結実質赤字比率に係る赤字・黒字の構成分析!G$33</f>
        <v>
H26</v>
      </c>
      <c r="E25" s="160"/>
      <c r="F25" s="160" t="str">
        <f>
連結実質赤字比率に係る赤字・黒字の構成分析!H$33</f>
        <v>
H27</v>
      </c>
      <c r="G25" s="160"/>
      <c r="H25" s="160" t="str">
        <f>
連結実質赤字比率に係る赤字・黒字の構成分析!I$33</f>
        <v>
H28</v>
      </c>
      <c r="I25" s="160"/>
      <c r="J25" s="160" t="str">
        <f>
連結実質赤字比率に係る赤字・黒字の構成分析!J$33</f>
        <v>
H29</v>
      </c>
      <c r="K25" s="160"/>
    </row>
    <row r="26" spans="1:11">
      <c r="A26" s="160"/>
      <c r="B26" s="160" t="s">
        <v>
51</v>
      </c>
      <c r="C26" s="160" t="s">
        <v>
52</v>
      </c>
      <c r="D26" s="160" t="s">
        <v>
51</v>
      </c>
      <c r="E26" s="160" t="s">
        <v>
52</v>
      </c>
      <c r="F26" s="160" t="s">
        <v>
51</v>
      </c>
      <c r="G26" s="160" t="s">
        <v>
52</v>
      </c>
      <c r="H26" s="160" t="s">
        <v>
51</v>
      </c>
      <c r="I26" s="160" t="s">
        <v>
52</v>
      </c>
      <c r="J26" s="160" t="s">
        <v>
51</v>
      </c>
      <c r="K26" s="160" t="s">
        <v>
52</v>
      </c>
    </row>
    <row r="27" spans="1:11">
      <c r="A27" s="160" t="str">
        <f>
IF(連結実質赤字比率に係る赤字・黒字の構成分析!C$43="",NA(),連結実質赤字比率に係る赤字・黒字の構成分析!C$43)</f>
        <v>
その他会計（黒字）</v>
      </c>
      <c r="B27" s="160" t="e">
        <f>
IF(ROUND(VALUE(SUBSTITUTE(連結実質赤字比率に係る赤字・黒字の構成分析!F$43,"▲", "-")), 2) &lt; 0, ABS(ROUND(VALUE(SUBSTITUTE(連結実質赤字比率に係る赤字・黒字の構成分析!F$43,"▲", "-")), 2)), NA())</f>
        <v>
#VALUE!</v>
      </c>
      <c r="C27" s="160" t="e">
        <f>
IF(ROUND(VALUE(SUBSTITUTE(連結実質赤字比率に係る赤字・黒字の構成分析!F$43,"▲", "-")), 2) &gt;= 0, ABS(ROUND(VALUE(SUBSTITUTE(連結実質赤字比率に係る赤字・黒字の構成分析!F$43,"▲", "-")), 2)), NA())</f>
        <v>
#VALUE!</v>
      </c>
      <c r="D27" s="160" t="e">
        <f>
IF(ROUND(VALUE(SUBSTITUTE(連結実質赤字比率に係る赤字・黒字の構成分析!G$43,"▲", "-")), 2) &lt; 0, ABS(ROUND(VALUE(SUBSTITUTE(連結実質赤字比率に係る赤字・黒字の構成分析!G$43,"▲", "-")), 2)), NA())</f>
        <v>
#VALUE!</v>
      </c>
      <c r="E27" s="160" t="e">
        <f>
IF(ROUND(VALUE(SUBSTITUTE(連結実質赤字比率に係る赤字・黒字の構成分析!G$43,"▲", "-")), 2) &gt;= 0, ABS(ROUND(VALUE(SUBSTITUTE(連結実質赤字比率に係る赤字・黒字の構成分析!G$43,"▲", "-")), 2)), NA())</f>
        <v>
#VALUE!</v>
      </c>
      <c r="F27" s="160" t="e">
        <f>
IF(ROUND(VALUE(SUBSTITUTE(連結実質赤字比率に係る赤字・黒字の構成分析!H$43,"▲", "-")), 2) &lt; 0, ABS(ROUND(VALUE(SUBSTITUTE(連結実質赤字比率に係る赤字・黒字の構成分析!H$43,"▲", "-")), 2)), NA())</f>
        <v>
#VALUE!</v>
      </c>
      <c r="G27" s="160" t="e">
        <f>
IF(ROUND(VALUE(SUBSTITUTE(連結実質赤字比率に係る赤字・黒字の構成分析!H$43,"▲", "-")), 2) &gt;= 0, ABS(ROUND(VALUE(SUBSTITUTE(連結実質赤字比率に係る赤字・黒字の構成分析!H$43,"▲", "-")), 2)), NA())</f>
        <v>
#VALUE!</v>
      </c>
      <c r="H27" s="160" t="e">
        <f>
IF(ROUND(VALUE(SUBSTITUTE(連結実質赤字比率に係る赤字・黒字の構成分析!I$43,"▲", "-")), 2) &lt; 0, ABS(ROUND(VALUE(SUBSTITUTE(連結実質赤字比率に係る赤字・黒字の構成分析!I$43,"▲", "-")), 2)), NA())</f>
        <v>
#VALUE!</v>
      </c>
      <c r="I27" s="160" t="e">
        <f>
IF(ROUND(VALUE(SUBSTITUTE(連結実質赤字比率に係る赤字・黒字の構成分析!I$43,"▲", "-")), 2) &gt;= 0, ABS(ROUND(VALUE(SUBSTITUTE(連結実質赤字比率に係る赤字・黒字の構成分析!I$43,"▲", "-")), 2)), NA())</f>
        <v>
#VALUE!</v>
      </c>
      <c r="J27" s="160" t="e">
        <f>
IF(ROUND(VALUE(SUBSTITUTE(連結実質赤字比率に係る赤字・黒字の構成分析!J$43,"▲", "-")), 2) &lt; 0, ABS(ROUND(VALUE(SUBSTITUTE(連結実質赤字比率に係る赤字・黒字の構成分析!J$43,"▲", "-")), 2)), NA())</f>
        <v>
#VALUE!</v>
      </c>
      <c r="K27" s="160" t="e">
        <f>
IF(ROUND(VALUE(SUBSTITUTE(連結実質赤字比率に係る赤字・黒字の構成分析!J$43,"▲", "-")), 2) &gt;= 0, ABS(ROUND(VALUE(SUBSTITUTE(連結実質赤字比率に係る赤字・黒字の構成分析!J$43,"▲", "-")), 2)), NA())</f>
        <v>
#VALUE!</v>
      </c>
    </row>
    <row r="28" spans="1:11">
      <c r="A28" s="160" t="str">
        <f>
IF(連結実質赤字比率に係る赤字・黒字の構成分析!C$42="",NA(),連結実質赤字比率に係る赤字・黒字の構成分析!C$42)</f>
        <v>
その他会計（赤字）</v>
      </c>
      <c r="B28" s="160" t="e">
        <f>
IF(ROUND(VALUE(SUBSTITUTE(連結実質赤字比率に係る赤字・黒字の構成分析!F$42,"▲", "-")), 2) &lt; 0, ABS(ROUND(VALUE(SUBSTITUTE(連結実質赤字比率に係る赤字・黒字の構成分析!F$42,"▲", "-")), 2)), NA())</f>
        <v>
#VALUE!</v>
      </c>
      <c r="C28" s="160" t="e">
        <f>
IF(ROUND(VALUE(SUBSTITUTE(連結実質赤字比率に係る赤字・黒字の構成分析!F$42,"▲", "-")), 2) &gt;= 0, ABS(ROUND(VALUE(SUBSTITUTE(連結実質赤字比率に係る赤字・黒字の構成分析!F$42,"▲", "-")), 2)), NA())</f>
        <v>
#VALUE!</v>
      </c>
      <c r="D28" s="160" t="e">
        <f>
IF(ROUND(VALUE(SUBSTITUTE(連結実質赤字比率に係る赤字・黒字の構成分析!G$42,"▲", "-")), 2) &lt; 0, ABS(ROUND(VALUE(SUBSTITUTE(連結実質赤字比率に係る赤字・黒字の構成分析!G$42,"▲", "-")), 2)), NA())</f>
        <v>
#VALUE!</v>
      </c>
      <c r="E28" s="160" t="e">
        <f>
IF(ROUND(VALUE(SUBSTITUTE(連結実質赤字比率に係る赤字・黒字の構成分析!G$42,"▲", "-")), 2) &gt;= 0, ABS(ROUND(VALUE(SUBSTITUTE(連結実質赤字比率に係る赤字・黒字の構成分析!G$42,"▲", "-")), 2)), NA())</f>
        <v>
#VALUE!</v>
      </c>
      <c r="F28" s="160" t="e">
        <f>
IF(ROUND(VALUE(SUBSTITUTE(連結実質赤字比率に係る赤字・黒字の構成分析!H$42,"▲", "-")), 2) &lt; 0, ABS(ROUND(VALUE(SUBSTITUTE(連結実質赤字比率に係る赤字・黒字の構成分析!H$42,"▲", "-")), 2)), NA())</f>
        <v>
#VALUE!</v>
      </c>
      <c r="G28" s="160" t="e">
        <f>
IF(ROUND(VALUE(SUBSTITUTE(連結実質赤字比率に係る赤字・黒字の構成分析!H$42,"▲", "-")), 2) &gt;= 0, ABS(ROUND(VALUE(SUBSTITUTE(連結実質赤字比率に係る赤字・黒字の構成分析!H$42,"▲", "-")), 2)), NA())</f>
        <v>
#VALUE!</v>
      </c>
      <c r="H28" s="160" t="e">
        <f>
IF(ROUND(VALUE(SUBSTITUTE(連結実質赤字比率に係る赤字・黒字の構成分析!I$42,"▲", "-")), 2) &lt; 0, ABS(ROUND(VALUE(SUBSTITUTE(連結実質赤字比率に係る赤字・黒字の構成分析!I$42,"▲", "-")), 2)), NA())</f>
        <v>
#VALUE!</v>
      </c>
      <c r="I28" s="160" t="e">
        <f>
IF(ROUND(VALUE(SUBSTITUTE(連結実質赤字比率に係る赤字・黒字の構成分析!I$42,"▲", "-")), 2) &gt;= 0, ABS(ROUND(VALUE(SUBSTITUTE(連結実質赤字比率に係る赤字・黒字の構成分析!I$42,"▲", "-")), 2)), NA())</f>
        <v>
#VALUE!</v>
      </c>
      <c r="J28" s="160" t="e">
        <f>
IF(ROUND(VALUE(SUBSTITUTE(連結実質赤字比率に係る赤字・黒字の構成分析!J$42,"▲", "-")), 2) &lt; 0, ABS(ROUND(VALUE(SUBSTITUTE(連結実質赤字比率に係る赤字・黒字の構成分析!J$42,"▲", "-")), 2)), NA())</f>
        <v>
#VALUE!</v>
      </c>
      <c r="K28" s="160" t="e">
        <f>
IF(ROUND(VALUE(SUBSTITUTE(連結実質赤字比率に係る赤字・黒字の構成分析!J$42,"▲", "-")), 2) &gt;= 0, ABS(ROUND(VALUE(SUBSTITUTE(連結実質赤字比率に係る赤字・黒字の構成分析!J$42,"▲", "-")), 2)), NA())</f>
        <v>
#VALUE!</v>
      </c>
    </row>
    <row r="29" spans="1:11">
      <c r="A29" s="160" t="e">
        <f>
IF(連結実質赤字比率に係る赤字・黒字の構成分析!C$41="",NA(),連結実質赤字比率に係る赤字・黒字の構成分析!C$41)</f>
        <v>
#N/A</v>
      </c>
      <c r="B29" s="160" t="e">
        <f>
IF(ROUND(VALUE(SUBSTITUTE(連結実質赤字比率に係る赤字・黒字の構成分析!F$41,"▲", "-")), 2) &lt; 0, ABS(ROUND(VALUE(SUBSTITUTE(連結実質赤字比率に係る赤字・黒字の構成分析!F$41,"▲", "-")), 2)), NA())</f>
        <v>
#VALUE!</v>
      </c>
      <c r="C29" s="160" t="e">
        <f>
IF(ROUND(VALUE(SUBSTITUTE(連結実質赤字比率に係る赤字・黒字の構成分析!F$41,"▲", "-")), 2) &gt;= 0, ABS(ROUND(VALUE(SUBSTITUTE(連結実質赤字比率に係る赤字・黒字の構成分析!F$41,"▲", "-")), 2)), NA())</f>
        <v>
#VALUE!</v>
      </c>
      <c r="D29" s="160" t="e">
        <f>
IF(ROUND(VALUE(SUBSTITUTE(連結実質赤字比率に係る赤字・黒字の構成分析!G$41,"▲", "-")), 2) &lt; 0, ABS(ROUND(VALUE(SUBSTITUTE(連結実質赤字比率に係る赤字・黒字の構成分析!G$41,"▲", "-")), 2)), NA())</f>
        <v>
#VALUE!</v>
      </c>
      <c r="E29" s="160" t="e">
        <f>
IF(ROUND(VALUE(SUBSTITUTE(連結実質赤字比率に係る赤字・黒字の構成分析!G$41,"▲", "-")), 2) &gt;= 0, ABS(ROUND(VALUE(SUBSTITUTE(連結実質赤字比率に係る赤字・黒字の構成分析!G$41,"▲", "-")), 2)), NA())</f>
        <v>
#VALUE!</v>
      </c>
      <c r="F29" s="160" t="e">
        <f>
IF(ROUND(VALUE(SUBSTITUTE(連結実質赤字比率に係る赤字・黒字の構成分析!H$41,"▲", "-")), 2) &lt; 0, ABS(ROUND(VALUE(SUBSTITUTE(連結実質赤字比率に係る赤字・黒字の構成分析!H$41,"▲", "-")), 2)), NA())</f>
        <v>
#VALUE!</v>
      </c>
      <c r="G29" s="160" t="e">
        <f>
IF(ROUND(VALUE(SUBSTITUTE(連結実質赤字比率に係る赤字・黒字の構成分析!H$41,"▲", "-")), 2) &gt;= 0, ABS(ROUND(VALUE(SUBSTITUTE(連結実質赤字比率に係る赤字・黒字の構成分析!H$41,"▲", "-")), 2)), NA())</f>
        <v>
#VALUE!</v>
      </c>
      <c r="H29" s="160" t="e">
        <f>
IF(ROUND(VALUE(SUBSTITUTE(連結実質赤字比率に係る赤字・黒字の構成分析!I$41,"▲", "-")), 2) &lt; 0, ABS(ROUND(VALUE(SUBSTITUTE(連結実質赤字比率に係る赤字・黒字の構成分析!I$41,"▲", "-")), 2)), NA())</f>
        <v>
#VALUE!</v>
      </c>
      <c r="I29" s="160" t="e">
        <f>
IF(ROUND(VALUE(SUBSTITUTE(連結実質赤字比率に係る赤字・黒字の構成分析!I$41,"▲", "-")), 2) &gt;= 0, ABS(ROUND(VALUE(SUBSTITUTE(連結実質赤字比率に係る赤字・黒字の構成分析!I$41,"▲", "-")), 2)), NA())</f>
        <v>
#VALUE!</v>
      </c>
      <c r="J29" s="160" t="e">
        <f>
IF(ROUND(VALUE(SUBSTITUTE(連結実質赤字比率に係る赤字・黒字の構成分析!J$41,"▲", "-")), 2) &lt; 0, ABS(ROUND(VALUE(SUBSTITUTE(連結実質赤字比率に係る赤字・黒字の構成分析!J$41,"▲", "-")), 2)), NA())</f>
        <v>
#VALUE!</v>
      </c>
      <c r="K29" s="160" t="e">
        <f>
IF(ROUND(VALUE(SUBSTITUTE(連結実質赤字比率に係る赤字・黒字の構成分析!J$41,"▲", "-")), 2) &gt;= 0, ABS(ROUND(VALUE(SUBSTITUTE(連結実質赤字比率に係る赤字・黒字の構成分析!J$41,"▲", "-")), 2)), NA())</f>
        <v>
#VALUE!</v>
      </c>
    </row>
    <row r="30" spans="1:11">
      <c r="A30" s="160" t="e">
        <f>
IF(連結実質赤字比率に係る赤字・黒字の構成分析!C$40="",NA(),連結実質赤字比率に係る赤字・黒字の構成分析!C$40)</f>
        <v>
#N/A</v>
      </c>
      <c r="B30" s="160" t="e">
        <f>
IF(ROUND(VALUE(SUBSTITUTE(連結実質赤字比率に係る赤字・黒字の構成分析!F$40,"▲", "-")), 2) &lt; 0, ABS(ROUND(VALUE(SUBSTITUTE(連結実質赤字比率に係る赤字・黒字の構成分析!F$40,"▲", "-")), 2)), NA())</f>
        <v>
#VALUE!</v>
      </c>
      <c r="C30" s="160" t="e">
        <f>
IF(ROUND(VALUE(SUBSTITUTE(連結実質赤字比率に係る赤字・黒字の構成分析!F$40,"▲", "-")), 2) &gt;= 0, ABS(ROUND(VALUE(SUBSTITUTE(連結実質赤字比率に係る赤字・黒字の構成分析!F$40,"▲", "-")), 2)), NA())</f>
        <v>
#VALUE!</v>
      </c>
      <c r="D30" s="160" t="e">
        <f>
IF(ROUND(VALUE(SUBSTITUTE(連結実質赤字比率に係る赤字・黒字の構成分析!G$40,"▲", "-")), 2) &lt; 0, ABS(ROUND(VALUE(SUBSTITUTE(連結実質赤字比率に係る赤字・黒字の構成分析!G$40,"▲", "-")), 2)), NA())</f>
        <v>
#VALUE!</v>
      </c>
      <c r="E30" s="160" t="e">
        <f>
IF(ROUND(VALUE(SUBSTITUTE(連結実質赤字比率に係る赤字・黒字の構成分析!G$40,"▲", "-")), 2) &gt;= 0, ABS(ROUND(VALUE(SUBSTITUTE(連結実質赤字比率に係る赤字・黒字の構成分析!G$40,"▲", "-")), 2)), NA())</f>
        <v>
#VALUE!</v>
      </c>
      <c r="F30" s="160" t="e">
        <f>
IF(ROUND(VALUE(SUBSTITUTE(連結実質赤字比率に係る赤字・黒字の構成分析!H$40,"▲", "-")), 2) &lt; 0, ABS(ROUND(VALUE(SUBSTITUTE(連結実質赤字比率に係る赤字・黒字の構成分析!H$40,"▲", "-")), 2)), NA())</f>
        <v>
#VALUE!</v>
      </c>
      <c r="G30" s="160" t="e">
        <f>
IF(ROUND(VALUE(SUBSTITUTE(連結実質赤字比率に係る赤字・黒字の構成分析!H$40,"▲", "-")), 2) &gt;= 0, ABS(ROUND(VALUE(SUBSTITUTE(連結実質赤字比率に係る赤字・黒字の構成分析!H$40,"▲", "-")), 2)), NA())</f>
        <v>
#VALUE!</v>
      </c>
      <c r="H30" s="160" t="e">
        <f>
IF(ROUND(VALUE(SUBSTITUTE(連結実質赤字比率に係る赤字・黒字の構成分析!I$40,"▲", "-")), 2) &lt; 0, ABS(ROUND(VALUE(SUBSTITUTE(連結実質赤字比率に係る赤字・黒字の構成分析!I$40,"▲", "-")), 2)), NA())</f>
        <v>
#VALUE!</v>
      </c>
      <c r="I30" s="160" t="e">
        <f>
IF(ROUND(VALUE(SUBSTITUTE(連結実質赤字比率に係る赤字・黒字の構成分析!I$40,"▲", "-")), 2) &gt;= 0, ABS(ROUND(VALUE(SUBSTITUTE(連結実質赤字比率に係る赤字・黒字の構成分析!I$40,"▲", "-")), 2)), NA())</f>
        <v>
#VALUE!</v>
      </c>
      <c r="J30" s="160" t="e">
        <f>
IF(ROUND(VALUE(SUBSTITUTE(連結実質赤字比率に係る赤字・黒字の構成分析!J$40,"▲", "-")), 2) &lt; 0, ABS(ROUND(VALUE(SUBSTITUTE(連結実質赤字比率に係る赤字・黒字の構成分析!J$40,"▲", "-")), 2)), NA())</f>
        <v>
#VALUE!</v>
      </c>
      <c r="K30" s="160" t="e">
        <f>
IF(ROUND(VALUE(SUBSTITUTE(連結実質赤字比率に係る赤字・黒字の構成分析!J$40,"▲", "-")), 2) &gt;= 0, ABS(ROUND(VALUE(SUBSTITUTE(連結実質赤字比率に係る赤字・黒字の構成分析!J$40,"▲", "-")), 2)), NA())</f>
        <v>
#VALUE!</v>
      </c>
    </row>
    <row r="31" spans="1:11">
      <c r="A31" s="160" t="e">
        <f>
IF(連結実質赤字比率に係る赤字・黒字の構成分析!C$39="",NA(),連結実質赤字比率に係る赤字・黒字の構成分析!C$39)</f>
        <v>
#N/A</v>
      </c>
      <c r="B31" s="160" t="e">
        <f>
IF(ROUND(VALUE(SUBSTITUTE(連結実質赤字比率に係る赤字・黒字の構成分析!F$39,"▲", "-")), 2) &lt; 0, ABS(ROUND(VALUE(SUBSTITUTE(連結実質赤字比率に係る赤字・黒字の構成分析!F$39,"▲", "-")), 2)), NA())</f>
        <v>
#VALUE!</v>
      </c>
      <c r="C31" s="160" t="e">
        <f>
IF(ROUND(VALUE(SUBSTITUTE(連結実質赤字比率に係る赤字・黒字の構成分析!F$39,"▲", "-")), 2) &gt;= 0, ABS(ROUND(VALUE(SUBSTITUTE(連結実質赤字比率に係る赤字・黒字の構成分析!F$39,"▲", "-")), 2)), NA())</f>
        <v>
#VALUE!</v>
      </c>
      <c r="D31" s="160" t="e">
        <f>
IF(ROUND(VALUE(SUBSTITUTE(連結実質赤字比率に係る赤字・黒字の構成分析!G$39,"▲", "-")), 2) &lt; 0, ABS(ROUND(VALUE(SUBSTITUTE(連結実質赤字比率に係る赤字・黒字の構成分析!G$39,"▲", "-")), 2)), NA())</f>
        <v>
#VALUE!</v>
      </c>
      <c r="E31" s="160" t="e">
        <f>
IF(ROUND(VALUE(SUBSTITUTE(連結実質赤字比率に係る赤字・黒字の構成分析!G$39,"▲", "-")), 2) &gt;= 0, ABS(ROUND(VALUE(SUBSTITUTE(連結実質赤字比率に係る赤字・黒字の構成分析!G$39,"▲", "-")), 2)), NA())</f>
        <v>
#VALUE!</v>
      </c>
      <c r="F31" s="160" t="e">
        <f>
IF(ROUND(VALUE(SUBSTITUTE(連結実質赤字比率に係る赤字・黒字の構成分析!H$39,"▲", "-")), 2) &lt; 0, ABS(ROUND(VALUE(SUBSTITUTE(連結実質赤字比率に係る赤字・黒字の構成分析!H$39,"▲", "-")), 2)), NA())</f>
        <v>
#VALUE!</v>
      </c>
      <c r="G31" s="160" t="e">
        <f>
IF(ROUND(VALUE(SUBSTITUTE(連結実質赤字比率に係る赤字・黒字の構成分析!H$39,"▲", "-")), 2) &gt;= 0, ABS(ROUND(VALUE(SUBSTITUTE(連結実質赤字比率に係る赤字・黒字の構成分析!H$39,"▲", "-")), 2)), NA())</f>
        <v>
#VALUE!</v>
      </c>
      <c r="H31" s="160" t="e">
        <f>
IF(ROUND(VALUE(SUBSTITUTE(連結実質赤字比率に係る赤字・黒字の構成分析!I$39,"▲", "-")), 2) &lt; 0, ABS(ROUND(VALUE(SUBSTITUTE(連結実質赤字比率に係る赤字・黒字の構成分析!I$39,"▲", "-")), 2)), NA())</f>
        <v>
#VALUE!</v>
      </c>
      <c r="I31" s="160" t="e">
        <f>
IF(ROUND(VALUE(SUBSTITUTE(連結実質赤字比率に係る赤字・黒字の構成分析!I$39,"▲", "-")), 2) &gt;= 0, ABS(ROUND(VALUE(SUBSTITUTE(連結実質赤字比率に係る赤字・黒字の構成分析!I$39,"▲", "-")), 2)), NA())</f>
        <v>
#VALUE!</v>
      </c>
      <c r="J31" s="160" t="e">
        <f>
IF(ROUND(VALUE(SUBSTITUTE(連結実質赤字比率に係る赤字・黒字の構成分析!J$39,"▲", "-")), 2) &lt; 0, ABS(ROUND(VALUE(SUBSTITUTE(連結実質赤字比率に係る赤字・黒字の構成分析!J$39,"▲", "-")), 2)), NA())</f>
        <v>
#VALUE!</v>
      </c>
      <c r="K31" s="160" t="e">
        <f>
IF(ROUND(VALUE(SUBSTITUTE(連結実質赤字比率に係る赤字・黒字の構成分析!J$39,"▲", "-")), 2) &gt;= 0, ABS(ROUND(VALUE(SUBSTITUTE(連結実質赤字比率に係る赤字・黒字の構成分析!J$39,"▲", "-")), 2)), NA())</f>
        <v>
#VALUE!</v>
      </c>
    </row>
    <row r="32" spans="1:11">
      <c r="A32" s="160" t="str">
        <f>
IF(連結実質赤字比率に係る赤字・黒字の構成分析!C$38="",NA(),連結実質赤字比率に係る赤字・黒字の構成分析!C$38)</f>
        <v>
下水道事業特別会計</v>
      </c>
      <c r="B32" s="160" t="e">
        <f>
IF(ROUND(VALUE(SUBSTITUTE(連結実質赤字比率に係る赤字・黒字の構成分析!F$38,"▲", "-")), 2) &lt; 0, ABS(ROUND(VALUE(SUBSTITUTE(連結実質赤字比率に係る赤字・黒字の構成分析!F$38,"▲", "-")), 2)), NA())</f>
        <v>
#N/A</v>
      </c>
      <c r="C32" s="160">
        <f>
IF(ROUND(VALUE(SUBSTITUTE(連結実質赤字比率に係る赤字・黒字の構成分析!F$38,"▲", "-")), 2) &gt;= 0, ABS(ROUND(VALUE(SUBSTITUTE(連結実質赤字比率に係る赤字・黒字の構成分析!F$38,"▲", "-")), 2)), NA())</f>
        <v>
0</v>
      </c>
      <c r="D32" s="160" t="e">
        <f>
IF(ROUND(VALUE(SUBSTITUTE(連結実質赤字比率に係る赤字・黒字の構成分析!G$38,"▲", "-")), 2) &lt; 0, ABS(ROUND(VALUE(SUBSTITUTE(連結実質赤字比率に係る赤字・黒字の構成分析!G$38,"▲", "-")), 2)), NA())</f>
        <v>
#N/A</v>
      </c>
      <c r="E32" s="160">
        <f>
IF(ROUND(VALUE(SUBSTITUTE(連結実質赤字比率に係る赤字・黒字の構成分析!G$38,"▲", "-")), 2) &gt;= 0, ABS(ROUND(VALUE(SUBSTITUTE(連結実質赤字比率に係る赤字・黒字の構成分析!G$38,"▲", "-")), 2)), NA())</f>
        <v>
0</v>
      </c>
      <c r="F32" s="160" t="e">
        <f>
IF(ROUND(VALUE(SUBSTITUTE(連結実質赤字比率に係る赤字・黒字の構成分析!H$38,"▲", "-")), 2) &lt; 0, ABS(ROUND(VALUE(SUBSTITUTE(連結実質赤字比率に係る赤字・黒字の構成分析!H$38,"▲", "-")), 2)), NA())</f>
        <v>
#N/A</v>
      </c>
      <c r="G32" s="160">
        <f>
IF(ROUND(VALUE(SUBSTITUTE(連結実質赤字比率に係る赤字・黒字の構成分析!H$38,"▲", "-")), 2) &gt;= 0, ABS(ROUND(VALUE(SUBSTITUTE(連結実質赤字比率に係る赤字・黒字の構成分析!H$38,"▲", "-")), 2)), NA())</f>
        <v>
0</v>
      </c>
      <c r="H32" s="160" t="e">
        <f>
IF(ROUND(VALUE(SUBSTITUTE(連結実質赤字比率に係る赤字・黒字の構成分析!I$38,"▲", "-")), 2) &lt; 0, ABS(ROUND(VALUE(SUBSTITUTE(連結実質赤字比率に係る赤字・黒字の構成分析!I$38,"▲", "-")), 2)), NA())</f>
        <v>
#N/A</v>
      </c>
      <c r="I32" s="160">
        <f>
IF(ROUND(VALUE(SUBSTITUTE(連結実質赤字比率に係る赤字・黒字の構成分析!I$38,"▲", "-")), 2) &gt;= 0, ABS(ROUND(VALUE(SUBSTITUTE(連結実質赤字比率に係る赤字・黒字の構成分析!I$38,"▲", "-")), 2)), NA())</f>
        <v>
0</v>
      </c>
      <c r="J32" s="160" t="e">
        <f>
IF(ROUND(VALUE(SUBSTITUTE(連結実質赤字比率に係る赤字・黒字の構成分析!J$38,"▲", "-")), 2) &lt; 0, ABS(ROUND(VALUE(SUBSTITUTE(連結実質赤字比率に係る赤字・黒字の構成分析!J$38,"▲", "-")), 2)), NA())</f>
        <v>
#N/A</v>
      </c>
      <c r="K32" s="160">
        <f>
IF(ROUND(VALUE(SUBSTITUTE(連結実質赤字比率に係る赤字・黒字の構成分析!J$38,"▲", "-")), 2) &gt;= 0, ABS(ROUND(VALUE(SUBSTITUTE(連結実質赤字比率に係る赤字・黒字の構成分析!J$38,"▲", "-")), 2)), NA())</f>
        <v>
0</v>
      </c>
    </row>
    <row r="33" spans="1:16">
      <c r="A33" s="160" t="str">
        <f>
IF(連結実質赤字比率に係る赤字・黒字の構成分析!C$37="",NA(),連結実質赤字比率に係る赤字・黒字の構成分析!C$37)</f>
        <v>
後期高齢者医療事業会計</v>
      </c>
      <c r="B33" s="160" t="e">
        <f>
IF(ROUND(VALUE(SUBSTITUTE(連結実質赤字比率に係る赤字・黒字の構成分析!F$37,"▲", "-")), 2) &lt; 0, ABS(ROUND(VALUE(SUBSTITUTE(連結実質赤字比率に係る赤字・黒字の構成分析!F$37,"▲", "-")), 2)), NA())</f>
        <v>
#N/A</v>
      </c>
      <c r="C33" s="160">
        <f>
IF(ROUND(VALUE(SUBSTITUTE(連結実質赤字比率に係る赤字・黒字の構成分析!F$37,"▲", "-")), 2) &gt;= 0, ABS(ROUND(VALUE(SUBSTITUTE(連結実質赤字比率に係る赤字・黒字の構成分析!F$37,"▲", "-")), 2)), NA())</f>
        <v>
0.06</v>
      </c>
      <c r="D33" s="160" t="e">
        <f>
IF(ROUND(VALUE(SUBSTITUTE(連結実質赤字比率に係る赤字・黒字の構成分析!G$37,"▲", "-")), 2) &lt; 0, ABS(ROUND(VALUE(SUBSTITUTE(連結実質赤字比率に係る赤字・黒字の構成分析!G$37,"▲", "-")), 2)), NA())</f>
        <v>
#N/A</v>
      </c>
      <c r="E33" s="160">
        <f>
IF(ROUND(VALUE(SUBSTITUTE(連結実質赤字比率に係る赤字・黒字の構成分析!G$37,"▲", "-")), 2) &gt;= 0, ABS(ROUND(VALUE(SUBSTITUTE(連結実質赤字比率に係る赤字・黒字の構成分析!G$37,"▲", "-")), 2)), NA())</f>
        <v>
0.08</v>
      </c>
      <c r="F33" s="160" t="e">
        <f>
IF(ROUND(VALUE(SUBSTITUTE(連結実質赤字比率に係る赤字・黒字の構成分析!H$37,"▲", "-")), 2) &lt; 0, ABS(ROUND(VALUE(SUBSTITUTE(連結実質赤字比率に係る赤字・黒字の構成分析!H$37,"▲", "-")), 2)), NA())</f>
        <v>
#N/A</v>
      </c>
      <c r="G33" s="160">
        <f>
IF(ROUND(VALUE(SUBSTITUTE(連結実質赤字比率に係る赤字・黒字の構成分析!H$37,"▲", "-")), 2) &gt;= 0, ABS(ROUND(VALUE(SUBSTITUTE(連結実質赤字比率に係る赤字・黒字の構成分析!H$37,"▲", "-")), 2)), NA())</f>
        <v>
0.04</v>
      </c>
      <c r="H33" s="160" t="e">
        <f>
IF(ROUND(VALUE(SUBSTITUTE(連結実質赤字比率に係る赤字・黒字の構成分析!I$37,"▲", "-")), 2) &lt; 0, ABS(ROUND(VALUE(SUBSTITUTE(連結実質赤字比率に係る赤字・黒字の構成分析!I$37,"▲", "-")), 2)), NA())</f>
        <v>
#N/A</v>
      </c>
      <c r="I33" s="160">
        <f>
IF(ROUND(VALUE(SUBSTITUTE(連結実質赤字比率に係る赤字・黒字の構成分析!I$37,"▲", "-")), 2) &gt;= 0, ABS(ROUND(VALUE(SUBSTITUTE(連結実質赤字比率に係る赤字・黒字の構成分析!I$37,"▲", "-")), 2)), NA())</f>
        <v>
0.08</v>
      </c>
      <c r="J33" s="160" t="e">
        <f>
IF(ROUND(VALUE(SUBSTITUTE(連結実質赤字比率に係る赤字・黒字の構成分析!J$37,"▲", "-")), 2) &lt; 0, ABS(ROUND(VALUE(SUBSTITUTE(連結実質赤字比率に係る赤字・黒字の構成分析!J$37,"▲", "-")), 2)), NA())</f>
        <v>
#N/A</v>
      </c>
      <c r="K33" s="160">
        <f>
IF(ROUND(VALUE(SUBSTITUTE(連結実質赤字比率に係る赤字・黒字の構成分析!J$37,"▲", "-")), 2) &gt;= 0, ABS(ROUND(VALUE(SUBSTITUTE(連結実質赤字比率に係る赤字・黒字の構成分析!J$37,"▲", "-")), 2)), NA())</f>
        <v>
0.04</v>
      </c>
    </row>
    <row r="34" spans="1:16">
      <c r="A34" s="160" t="str">
        <f>
IF(連結実質赤字比率に係る赤字・黒字の構成分析!C$36="",NA(),連結実質赤字比率に係る赤字・黒字の構成分析!C$36)</f>
        <v>
介護保険事業会計</v>
      </c>
      <c r="B34" s="160" t="e">
        <f>
IF(ROUND(VALUE(SUBSTITUTE(連結実質赤字比率に係る赤字・黒字の構成分析!F$36,"▲", "-")), 2) &lt; 0, ABS(ROUND(VALUE(SUBSTITUTE(連結実質赤字比率に係る赤字・黒字の構成分析!F$36,"▲", "-")), 2)), NA())</f>
        <v>
#N/A</v>
      </c>
      <c r="C34" s="160">
        <f>
IF(ROUND(VALUE(SUBSTITUTE(連結実質赤字比率に係る赤字・黒字の構成分析!F$36,"▲", "-")), 2) &gt;= 0, ABS(ROUND(VALUE(SUBSTITUTE(連結実質赤字比率に係る赤字・黒字の構成分析!F$36,"▲", "-")), 2)), NA())</f>
        <v>
0.08</v>
      </c>
      <c r="D34" s="160" t="e">
        <f>
IF(ROUND(VALUE(SUBSTITUTE(連結実質赤字比率に係る赤字・黒字の構成分析!G$36,"▲", "-")), 2) &lt; 0, ABS(ROUND(VALUE(SUBSTITUTE(連結実質赤字比率に係る赤字・黒字の構成分析!G$36,"▲", "-")), 2)), NA())</f>
        <v>
#N/A</v>
      </c>
      <c r="E34" s="160">
        <f>
IF(ROUND(VALUE(SUBSTITUTE(連結実質赤字比率に係る赤字・黒字の構成分析!G$36,"▲", "-")), 2) &gt;= 0, ABS(ROUND(VALUE(SUBSTITUTE(連結実質赤字比率に係る赤字・黒字の構成分析!G$36,"▲", "-")), 2)), NA())</f>
        <v>
0.37</v>
      </c>
      <c r="F34" s="160" t="e">
        <f>
IF(ROUND(VALUE(SUBSTITUTE(連結実質赤字比率に係る赤字・黒字の構成分析!H$36,"▲", "-")), 2) &lt; 0, ABS(ROUND(VALUE(SUBSTITUTE(連結実質赤字比率に係る赤字・黒字の構成分析!H$36,"▲", "-")), 2)), NA())</f>
        <v>
#N/A</v>
      </c>
      <c r="G34" s="160">
        <f>
IF(ROUND(VALUE(SUBSTITUTE(連結実質赤字比率に係る赤字・黒字の構成分析!H$36,"▲", "-")), 2) &gt;= 0, ABS(ROUND(VALUE(SUBSTITUTE(連結実質赤字比率に係る赤字・黒字の構成分析!H$36,"▲", "-")), 2)), NA())</f>
        <v>
0.47</v>
      </c>
      <c r="H34" s="160" t="e">
        <f>
IF(ROUND(VALUE(SUBSTITUTE(連結実質赤字比率に係る赤字・黒字の構成分析!I$36,"▲", "-")), 2) &lt; 0, ABS(ROUND(VALUE(SUBSTITUTE(連結実質赤字比率に係る赤字・黒字の構成分析!I$36,"▲", "-")), 2)), NA())</f>
        <v>
#N/A</v>
      </c>
      <c r="I34" s="160">
        <f>
IF(ROUND(VALUE(SUBSTITUTE(連結実質赤字比率に係る赤字・黒字の構成分析!I$36,"▲", "-")), 2) &gt;= 0, ABS(ROUND(VALUE(SUBSTITUTE(連結実質赤字比率に係る赤字・黒字の構成分析!I$36,"▲", "-")), 2)), NA())</f>
        <v>
1.48</v>
      </c>
      <c r="J34" s="160" t="e">
        <f>
IF(ROUND(VALUE(SUBSTITUTE(連結実質赤字比率に係る赤字・黒字の構成分析!J$36,"▲", "-")), 2) &lt; 0, ABS(ROUND(VALUE(SUBSTITUTE(連結実質赤字比率に係る赤字・黒字の構成分析!J$36,"▲", "-")), 2)), NA())</f>
        <v>
#N/A</v>
      </c>
      <c r="K34" s="160">
        <f>
IF(ROUND(VALUE(SUBSTITUTE(連結実質赤字比率に係る赤字・黒字の構成分析!J$36,"▲", "-")), 2) &gt;= 0, ABS(ROUND(VALUE(SUBSTITUTE(連結実質赤字比率に係る赤字・黒字の構成分析!J$36,"▲", "-")), 2)), NA())</f>
        <v>
0.31</v>
      </c>
    </row>
    <row r="35" spans="1:16">
      <c r="A35" s="160" t="str">
        <f>
IF(連結実質赤字比率に係る赤字・黒字の構成分析!C$35="",NA(),連結実質赤字比率に係る赤字・黒字の構成分析!C$35)</f>
        <v>
国民健康保険事業会計</v>
      </c>
      <c r="B35" s="160" t="e">
        <f>
IF(ROUND(VALUE(SUBSTITUTE(連結実質赤字比率に係る赤字・黒字の構成分析!F$35,"▲", "-")), 2) &lt; 0, ABS(ROUND(VALUE(SUBSTITUTE(連結実質赤字比率に係る赤字・黒字の構成分析!F$35,"▲", "-")), 2)), NA())</f>
        <v>
#N/A</v>
      </c>
      <c r="C35" s="160">
        <f>
IF(ROUND(VALUE(SUBSTITUTE(連結実質赤字比率に係る赤字・黒字の構成分析!F$35,"▲", "-")), 2) &gt;= 0, ABS(ROUND(VALUE(SUBSTITUTE(連結実質赤字比率に係る赤字・黒字の構成分析!F$35,"▲", "-")), 2)), NA())</f>
        <v>
1.08</v>
      </c>
      <c r="D35" s="160" t="e">
        <f>
IF(ROUND(VALUE(SUBSTITUTE(連結実質赤字比率に係る赤字・黒字の構成分析!G$35,"▲", "-")), 2) &lt; 0, ABS(ROUND(VALUE(SUBSTITUTE(連結実質赤字比率に係る赤字・黒字の構成分析!G$35,"▲", "-")), 2)), NA())</f>
        <v>
#N/A</v>
      </c>
      <c r="E35" s="160">
        <f>
IF(ROUND(VALUE(SUBSTITUTE(連結実質赤字比率に係る赤字・黒字の構成分析!G$35,"▲", "-")), 2) &gt;= 0, ABS(ROUND(VALUE(SUBSTITUTE(連結実質赤字比率に係る赤字・黒字の構成分析!G$35,"▲", "-")), 2)), NA())</f>
        <v>
1.44</v>
      </c>
      <c r="F35" s="160" t="e">
        <f>
IF(ROUND(VALUE(SUBSTITUTE(連結実質赤字比率に係る赤字・黒字の構成分析!H$35,"▲", "-")), 2) &lt; 0, ABS(ROUND(VALUE(SUBSTITUTE(連結実質赤字比率に係る赤字・黒字の構成分析!H$35,"▲", "-")), 2)), NA())</f>
        <v>
#N/A</v>
      </c>
      <c r="G35" s="160">
        <f>
IF(ROUND(VALUE(SUBSTITUTE(連結実質赤字比率に係る赤字・黒字の構成分析!H$35,"▲", "-")), 2) &gt;= 0, ABS(ROUND(VALUE(SUBSTITUTE(連結実質赤字比率に係る赤字・黒字の構成分析!H$35,"▲", "-")), 2)), NA())</f>
        <v>
1.57</v>
      </c>
      <c r="H35" s="160" t="e">
        <f>
IF(ROUND(VALUE(SUBSTITUTE(連結実質赤字比率に係る赤字・黒字の構成分析!I$35,"▲", "-")), 2) &lt; 0, ABS(ROUND(VALUE(SUBSTITUTE(連結実質赤字比率に係る赤字・黒字の構成分析!I$35,"▲", "-")), 2)), NA())</f>
        <v>
#N/A</v>
      </c>
      <c r="I35" s="160">
        <f>
IF(ROUND(VALUE(SUBSTITUTE(連結実質赤字比率に係る赤字・黒字の構成分析!I$35,"▲", "-")), 2) &gt;= 0, ABS(ROUND(VALUE(SUBSTITUTE(連結実質赤字比率に係る赤字・黒字の構成分析!I$35,"▲", "-")), 2)), NA())</f>
        <v>
1.57</v>
      </c>
      <c r="J35" s="160" t="e">
        <f>
IF(ROUND(VALUE(SUBSTITUTE(連結実質赤字比率に係る赤字・黒字の構成分析!J$35,"▲", "-")), 2) &lt; 0, ABS(ROUND(VALUE(SUBSTITUTE(連結実質赤字比率に係る赤字・黒字の構成分析!J$35,"▲", "-")), 2)), NA())</f>
        <v>
#N/A</v>
      </c>
      <c r="K35" s="160">
        <f>
IF(ROUND(VALUE(SUBSTITUTE(連結実質赤字比率に係る赤字・黒字の構成分析!J$35,"▲", "-")), 2) &gt;= 0, ABS(ROUND(VALUE(SUBSTITUTE(連結実質赤字比率に係る赤字・黒字の構成分析!J$35,"▲", "-")), 2)), NA())</f>
        <v>
1.99</v>
      </c>
    </row>
    <row r="36" spans="1:16">
      <c r="A36" s="160" t="str">
        <f>
IF(連結実質赤字比率に係る赤字・黒字の構成分析!C$34="",NA(),連結実質赤字比率に係る赤字・黒字の構成分析!C$34)</f>
        <v>
一般会計</v>
      </c>
      <c r="B36" s="160" t="e">
        <f>
IF(ROUND(VALUE(SUBSTITUTE(連結実質赤字比率に係る赤字・黒字の構成分析!F$34,"▲", "-")), 2) &lt; 0, ABS(ROUND(VALUE(SUBSTITUTE(連結実質赤字比率に係る赤字・黒字の構成分析!F$34,"▲", "-")), 2)), NA())</f>
        <v>
#N/A</v>
      </c>
      <c r="C36" s="160">
        <f>
IF(ROUND(VALUE(SUBSTITUTE(連結実質赤字比率に係る赤字・黒字の構成分析!F$34,"▲", "-")), 2) &gt;= 0, ABS(ROUND(VALUE(SUBSTITUTE(連結実質赤字比率に係る赤字・黒字の構成分析!F$34,"▲", "-")), 2)), NA())</f>
        <v>
5.78</v>
      </c>
      <c r="D36" s="160" t="e">
        <f>
IF(ROUND(VALUE(SUBSTITUTE(連結実質赤字比率に係る赤字・黒字の構成分析!G$34,"▲", "-")), 2) &lt; 0, ABS(ROUND(VALUE(SUBSTITUTE(連結実質赤字比率に係る赤字・黒字の構成分析!G$34,"▲", "-")), 2)), NA())</f>
        <v>
#N/A</v>
      </c>
      <c r="E36" s="160">
        <f>
IF(ROUND(VALUE(SUBSTITUTE(連結実質赤字比率に係る赤字・黒字の構成分析!G$34,"▲", "-")), 2) &gt;= 0, ABS(ROUND(VALUE(SUBSTITUTE(連結実質赤字比率に係る赤字・黒字の構成分析!G$34,"▲", "-")), 2)), NA())</f>
        <v>
5</v>
      </c>
      <c r="F36" s="160" t="e">
        <f>
IF(ROUND(VALUE(SUBSTITUTE(連結実質赤字比率に係る赤字・黒字の構成分析!H$34,"▲", "-")), 2) &lt; 0, ABS(ROUND(VALUE(SUBSTITUTE(連結実質赤字比率に係る赤字・黒字の構成分析!H$34,"▲", "-")), 2)), NA())</f>
        <v>
#N/A</v>
      </c>
      <c r="G36" s="160">
        <f>
IF(ROUND(VALUE(SUBSTITUTE(連結実質赤字比率に係る赤字・黒字の構成分析!H$34,"▲", "-")), 2) &gt;= 0, ABS(ROUND(VALUE(SUBSTITUTE(連結実質赤字比率に係る赤字・黒字の構成分析!H$34,"▲", "-")), 2)), NA())</f>
        <v>
5.34</v>
      </c>
      <c r="H36" s="160" t="e">
        <f>
IF(ROUND(VALUE(SUBSTITUTE(連結実質赤字比率に係る赤字・黒字の構成分析!I$34,"▲", "-")), 2) &lt; 0, ABS(ROUND(VALUE(SUBSTITUTE(連結実質赤字比率に係る赤字・黒字の構成分析!I$34,"▲", "-")), 2)), NA())</f>
        <v>
#N/A</v>
      </c>
      <c r="I36" s="160">
        <f>
IF(ROUND(VALUE(SUBSTITUTE(連結実質赤字比率に係る赤字・黒字の構成分析!I$34,"▲", "-")), 2) &gt;= 0, ABS(ROUND(VALUE(SUBSTITUTE(連結実質赤字比率に係る赤字・黒字の構成分析!I$34,"▲", "-")), 2)), NA())</f>
        <v>
2.5</v>
      </c>
      <c r="J36" s="160" t="e">
        <f>
IF(ROUND(VALUE(SUBSTITUTE(連結実質赤字比率に係る赤字・黒字の構成分析!J$34,"▲", "-")), 2) &lt; 0, ABS(ROUND(VALUE(SUBSTITUTE(連結実質赤字比率に係る赤字・黒字の構成分析!J$34,"▲", "-")), 2)), NA())</f>
        <v>
#N/A</v>
      </c>
      <c r="K36" s="160">
        <f>
IF(ROUND(VALUE(SUBSTITUTE(連結実質赤字比率に係る赤字・黒字の構成分析!J$34,"▲", "-")), 2) &gt;= 0, ABS(ROUND(VALUE(SUBSTITUTE(連結実質赤字比率に係る赤字・黒字の構成分析!J$34,"▲", "-")), 2)), NA())</f>
        <v>
3.04</v>
      </c>
    </row>
    <row r="39" spans="1:16">
      <c r="A39" s="129" t="s">
        <v>
53</v>
      </c>
    </row>
    <row r="40" spans="1:16">
      <c r="A40" s="161"/>
      <c r="B40" s="161" t="str">
        <f>
'実質公債費比率（分子）の構造'!K$44</f>
        <v>
H25</v>
      </c>
      <c r="C40" s="161"/>
      <c r="D40" s="161"/>
      <c r="E40" s="161" t="str">
        <f>
'実質公債費比率（分子）の構造'!L$44</f>
        <v>
H26</v>
      </c>
      <c r="F40" s="161"/>
      <c r="G40" s="161"/>
      <c r="H40" s="161" t="str">
        <f>
'実質公債費比率（分子）の構造'!M$44</f>
        <v>
H27</v>
      </c>
      <c r="I40" s="161"/>
      <c r="J40" s="161"/>
      <c r="K40" s="161" t="str">
        <f>
'実質公債費比率（分子）の構造'!N$44</f>
        <v>
H28</v>
      </c>
      <c r="L40" s="161"/>
      <c r="M40" s="161"/>
      <c r="N40" s="161" t="str">
        <f>
'実質公債費比率（分子）の構造'!O$44</f>
        <v>
H29</v>
      </c>
      <c r="O40" s="161"/>
      <c r="P40" s="161"/>
    </row>
    <row r="41" spans="1:16">
      <c r="A41" s="161"/>
      <c r="B41" s="161" t="s">
        <v>
54</v>
      </c>
      <c r="C41" s="161"/>
      <c r="D41" s="161" t="s">
        <v>
55</v>
      </c>
      <c r="E41" s="161" t="s">
        <v>
54</v>
      </c>
      <c r="F41" s="161"/>
      <c r="G41" s="161" t="s">
        <v>
55</v>
      </c>
      <c r="H41" s="161" t="s">
        <v>
54</v>
      </c>
      <c r="I41" s="161"/>
      <c r="J41" s="161" t="s">
        <v>
55</v>
      </c>
      <c r="K41" s="161" t="s">
        <v>
54</v>
      </c>
      <c r="L41" s="161"/>
      <c r="M41" s="161" t="s">
        <v>
55</v>
      </c>
      <c r="N41" s="161" t="s">
        <v>
54</v>
      </c>
      <c r="O41" s="161"/>
      <c r="P41" s="161" t="s">
        <v>
55</v>
      </c>
    </row>
    <row r="42" spans="1:16">
      <c r="A42" s="161" t="s">
        <v>
56</v>
      </c>
      <c r="B42" s="161"/>
      <c r="C42" s="161"/>
      <c r="D42" s="161">
        <f>
'実質公債費比率（分子）の構造'!K$52</f>
        <v>
3749</v>
      </c>
      <c r="E42" s="161"/>
      <c r="F42" s="161"/>
      <c r="G42" s="161">
        <f>
'実質公債費比率（分子）の構造'!L$52</f>
        <v>
3791</v>
      </c>
      <c r="H42" s="161"/>
      <c r="I42" s="161"/>
      <c r="J42" s="161">
        <f>
'実質公債費比率（分子）の構造'!M$52</f>
        <v>
3365</v>
      </c>
      <c r="K42" s="161"/>
      <c r="L42" s="161"/>
      <c r="M42" s="161">
        <f>
'実質公債費比率（分子）の構造'!N$52</f>
        <v>
3350</v>
      </c>
      <c r="N42" s="161"/>
      <c r="O42" s="161"/>
      <c r="P42" s="161">
        <f>
'実質公債費比率（分子）の構造'!O$52</f>
        <v>
3241</v>
      </c>
    </row>
    <row r="43" spans="1:16">
      <c r="A43" s="161" t="s">
        <v>
57</v>
      </c>
      <c r="B43" s="161">
        <f>
'実質公債費比率（分子）の構造'!K$51</f>
        <v>
5</v>
      </c>
      <c r="C43" s="161"/>
      <c r="D43" s="161"/>
      <c r="E43" s="161">
        <f>
'実質公債費比率（分子）の構造'!L$51</f>
        <v>
3</v>
      </c>
      <c r="F43" s="161"/>
      <c r="G43" s="161"/>
      <c r="H43" s="161" t="str">
        <f>
'実質公債費比率（分子）の構造'!M$51</f>
        <v>
-</v>
      </c>
      <c r="I43" s="161"/>
      <c r="J43" s="161"/>
      <c r="K43" s="161" t="str">
        <f>
'実質公債費比率（分子）の構造'!N$51</f>
        <v>
-</v>
      </c>
      <c r="L43" s="161"/>
      <c r="M43" s="161"/>
      <c r="N43" s="161" t="str">
        <f>
'実質公債費比率（分子）の構造'!O$51</f>
        <v>
-</v>
      </c>
      <c r="O43" s="161"/>
      <c r="P43" s="161"/>
    </row>
    <row r="44" spans="1:16">
      <c r="A44" s="161" t="s">
        <v>
58</v>
      </c>
      <c r="B44" s="161" t="str">
        <f>
'実質公債費比率（分子）の構造'!K$50</f>
        <v>
-</v>
      </c>
      <c r="C44" s="161"/>
      <c r="D44" s="161"/>
      <c r="E44" s="161" t="str">
        <f>
'実質公債費比率（分子）の構造'!L$50</f>
        <v>
-</v>
      </c>
      <c r="F44" s="161"/>
      <c r="G44" s="161"/>
      <c r="H44" s="161" t="str">
        <f>
'実質公債費比率（分子）の構造'!M$50</f>
        <v>
-</v>
      </c>
      <c r="I44" s="161"/>
      <c r="J44" s="161"/>
      <c r="K44" s="161" t="str">
        <f>
'実質公債費比率（分子）の構造'!N$50</f>
        <v>
-</v>
      </c>
      <c r="L44" s="161"/>
      <c r="M44" s="161"/>
      <c r="N44" s="161" t="str">
        <f>
'実質公債費比率（分子）の構造'!O$50</f>
        <v>
-</v>
      </c>
      <c r="O44" s="161"/>
      <c r="P44" s="161"/>
    </row>
    <row r="45" spans="1:16">
      <c r="A45" s="161" t="s">
        <v>
59</v>
      </c>
      <c r="B45" s="161">
        <f>
'実質公債費比率（分子）の構造'!K$49</f>
        <v>
355</v>
      </c>
      <c r="C45" s="161"/>
      <c r="D45" s="161"/>
      <c r="E45" s="161">
        <f>
'実質公債費比率（分子）の構造'!L$49</f>
        <v>
285</v>
      </c>
      <c r="F45" s="161"/>
      <c r="G45" s="161"/>
      <c r="H45" s="161">
        <f>
'実質公債費比率（分子）の構造'!M$49</f>
        <v>
134</v>
      </c>
      <c r="I45" s="161"/>
      <c r="J45" s="161"/>
      <c r="K45" s="161">
        <f>
'実質公債費比率（分子）の構造'!N$49</f>
        <v>
122</v>
      </c>
      <c r="L45" s="161"/>
      <c r="M45" s="161"/>
      <c r="N45" s="161">
        <f>
'実質公債費比率（分子）の構造'!O$49</f>
        <v>
111</v>
      </c>
      <c r="O45" s="161"/>
      <c r="P45" s="161"/>
    </row>
    <row r="46" spans="1:16">
      <c r="A46" s="161" t="s">
        <v>
60</v>
      </c>
      <c r="B46" s="161">
        <f>
'実質公債費比率（分子）の構造'!K$48</f>
        <v>
984</v>
      </c>
      <c r="C46" s="161"/>
      <c r="D46" s="161"/>
      <c r="E46" s="161">
        <f>
'実質公債費比率（分子）の構造'!L$48</f>
        <v>
880</v>
      </c>
      <c r="F46" s="161"/>
      <c r="G46" s="161"/>
      <c r="H46" s="161">
        <f>
'実質公債費比率（分子）の構造'!M$48</f>
        <v>
815</v>
      </c>
      <c r="I46" s="161"/>
      <c r="J46" s="161"/>
      <c r="K46" s="161">
        <f>
'実質公債費比率（分子）の構造'!N$48</f>
        <v>
752</v>
      </c>
      <c r="L46" s="161"/>
      <c r="M46" s="161"/>
      <c r="N46" s="161">
        <f>
'実質公債費比率（分子）の構造'!O$48</f>
        <v>
673</v>
      </c>
      <c r="O46" s="161"/>
      <c r="P46" s="161"/>
    </row>
    <row r="47" spans="1:16">
      <c r="A47" s="161" t="s">
        <v>
61</v>
      </c>
      <c r="B47" s="161" t="str">
        <f>
'実質公債費比率（分子）の構造'!K$47</f>
        <v>
-</v>
      </c>
      <c r="C47" s="161"/>
      <c r="D47" s="161"/>
      <c r="E47" s="161" t="str">
        <f>
'実質公債費比率（分子）の構造'!L$47</f>
        <v>
-</v>
      </c>
      <c r="F47" s="161"/>
      <c r="G47" s="161"/>
      <c r="H47" s="161" t="str">
        <f>
'実質公債費比率（分子）の構造'!M$47</f>
        <v>
-</v>
      </c>
      <c r="I47" s="161"/>
      <c r="J47" s="161"/>
      <c r="K47" s="161" t="str">
        <f>
'実質公債費比率（分子）の構造'!N$47</f>
        <v>
-</v>
      </c>
      <c r="L47" s="161"/>
      <c r="M47" s="161"/>
      <c r="N47" s="161" t="str">
        <f>
'実質公債費比率（分子）の構造'!O$47</f>
        <v>
-</v>
      </c>
      <c r="O47" s="161"/>
      <c r="P47" s="161"/>
    </row>
    <row r="48" spans="1:16">
      <c r="A48" s="161" t="s">
        <v>
62</v>
      </c>
      <c r="B48" s="161" t="str">
        <f>
'実質公債費比率（分子）の構造'!K$46</f>
        <v>
-</v>
      </c>
      <c r="C48" s="161"/>
      <c r="D48" s="161"/>
      <c r="E48" s="161" t="str">
        <f>
'実質公債費比率（分子）の構造'!L$46</f>
        <v>
-</v>
      </c>
      <c r="F48" s="161"/>
      <c r="G48" s="161"/>
      <c r="H48" s="161" t="str">
        <f>
'実質公債費比率（分子）の構造'!M$46</f>
        <v>
-</v>
      </c>
      <c r="I48" s="161"/>
      <c r="J48" s="161"/>
      <c r="K48" s="161" t="str">
        <f>
'実質公債費比率（分子）の構造'!N$46</f>
        <v>
-</v>
      </c>
      <c r="L48" s="161"/>
      <c r="M48" s="161"/>
      <c r="N48" s="161" t="str">
        <f>
'実質公債費比率（分子）の構造'!O$46</f>
        <v>
-</v>
      </c>
      <c r="O48" s="161"/>
      <c r="P48" s="161"/>
    </row>
    <row r="49" spans="1:16">
      <c r="A49" s="161" t="s">
        <v>
63</v>
      </c>
      <c r="B49" s="161">
        <f>
'実質公債費比率（分子）の構造'!K$45</f>
        <v>
2925</v>
      </c>
      <c r="C49" s="161"/>
      <c r="D49" s="161"/>
      <c r="E49" s="161">
        <f>
'実質公債費比率（分子）の構造'!L$45</f>
        <v>
2850</v>
      </c>
      <c r="F49" s="161"/>
      <c r="G49" s="161"/>
      <c r="H49" s="161">
        <f>
'実質公債費比率（分子）の構造'!M$45</f>
        <v>
2631</v>
      </c>
      <c r="I49" s="161"/>
      <c r="J49" s="161"/>
      <c r="K49" s="161">
        <f>
'実質公債費比率（分子）の構造'!N$45</f>
        <v>
2471</v>
      </c>
      <c r="L49" s="161"/>
      <c r="M49" s="161"/>
      <c r="N49" s="161">
        <f>
'実質公債費比率（分子）の構造'!O$45</f>
        <v>
2525</v>
      </c>
      <c r="O49" s="161"/>
      <c r="P49" s="161"/>
    </row>
    <row r="50" spans="1:16">
      <c r="A50" s="161" t="s">
        <v>
64</v>
      </c>
      <c r="B50" s="161" t="e">
        <f>
NA()</f>
        <v>
#N/A</v>
      </c>
      <c r="C50" s="161">
        <f>
IF(ISNUMBER('実質公債費比率（分子）の構造'!K$53),'実質公債費比率（分子）の構造'!K$53,NA())</f>
        <v>
520</v>
      </c>
      <c r="D50" s="161" t="e">
        <f>
NA()</f>
        <v>
#N/A</v>
      </c>
      <c r="E50" s="161" t="e">
        <f>
NA()</f>
        <v>
#N/A</v>
      </c>
      <c r="F50" s="161">
        <f>
IF(ISNUMBER('実質公債費比率（分子）の構造'!L$53),'実質公債費比率（分子）の構造'!L$53,NA())</f>
        <v>
227</v>
      </c>
      <c r="G50" s="161" t="e">
        <f>
NA()</f>
        <v>
#N/A</v>
      </c>
      <c r="H50" s="161" t="e">
        <f>
NA()</f>
        <v>
#N/A</v>
      </c>
      <c r="I50" s="161">
        <f>
IF(ISNUMBER('実質公債費比率（分子）の構造'!M$53),'実質公債費比率（分子）の構造'!M$53,NA())</f>
        <v>
215</v>
      </c>
      <c r="J50" s="161" t="e">
        <f>
NA()</f>
        <v>
#N/A</v>
      </c>
      <c r="K50" s="161" t="e">
        <f>
NA()</f>
        <v>
#N/A</v>
      </c>
      <c r="L50" s="161">
        <f>
IF(ISNUMBER('実質公債費比率（分子）の構造'!N$53),'実質公債費比率（分子）の構造'!N$53,NA())</f>
        <v>
-5</v>
      </c>
      <c r="M50" s="161" t="e">
        <f>
NA()</f>
        <v>
#N/A</v>
      </c>
      <c r="N50" s="161" t="e">
        <f>
NA()</f>
        <v>
#N/A</v>
      </c>
      <c r="O50" s="161">
        <f>
IF(ISNUMBER('実質公債費比率（分子）の構造'!O$53),'実質公債費比率（分子）の構造'!O$53,NA())</f>
        <v>
68</v>
      </c>
      <c r="P50" s="161" t="e">
        <f>
NA()</f>
        <v>
#N/A</v>
      </c>
    </row>
    <row r="53" spans="1:16">
      <c r="A53" s="129" t="s">
        <v>
65</v>
      </c>
    </row>
    <row r="54" spans="1:16">
      <c r="A54" s="160"/>
      <c r="B54" s="160" t="str">
        <f>
'将来負担比率（分子）の構造'!I$40</f>
        <v>
H25</v>
      </c>
      <c r="C54" s="160"/>
      <c r="D54" s="160"/>
      <c r="E54" s="160" t="str">
        <f>
'将来負担比率（分子）の構造'!J$40</f>
        <v>
H26</v>
      </c>
      <c r="F54" s="160"/>
      <c r="G54" s="160"/>
      <c r="H54" s="160" t="str">
        <f>
'将来負担比率（分子）の構造'!K$40</f>
        <v>
H27</v>
      </c>
      <c r="I54" s="160"/>
      <c r="J54" s="160"/>
      <c r="K54" s="160" t="str">
        <f>
'将来負担比率（分子）の構造'!L$40</f>
        <v>
H28</v>
      </c>
      <c r="L54" s="160"/>
      <c r="M54" s="160"/>
      <c r="N54" s="160" t="str">
        <f>
'将来負担比率（分子）の構造'!M$40</f>
        <v>
H29</v>
      </c>
      <c r="O54" s="160"/>
      <c r="P54" s="160"/>
    </row>
    <row r="55" spans="1:16">
      <c r="A55" s="160"/>
      <c r="B55" s="160" t="s">
        <v>
66</v>
      </c>
      <c r="C55" s="160"/>
      <c r="D55" s="160" t="s">
        <v>
67</v>
      </c>
      <c r="E55" s="160" t="s">
        <v>
66</v>
      </c>
      <c r="F55" s="160"/>
      <c r="G55" s="160" t="s">
        <v>
67</v>
      </c>
      <c r="H55" s="160" t="s">
        <v>
66</v>
      </c>
      <c r="I55" s="160"/>
      <c r="J55" s="160" t="s">
        <v>
67</v>
      </c>
      <c r="K55" s="160" t="s">
        <v>
66</v>
      </c>
      <c r="L55" s="160"/>
      <c r="M55" s="160" t="s">
        <v>
67</v>
      </c>
      <c r="N55" s="160" t="s">
        <v>
66</v>
      </c>
      <c r="O55" s="160"/>
      <c r="P55" s="160" t="s">
        <v>
67</v>
      </c>
    </row>
    <row r="56" spans="1:16">
      <c r="A56" s="160" t="s">
        <v>
37</v>
      </c>
      <c r="B56" s="160"/>
      <c r="C56" s="160"/>
      <c r="D56" s="160">
        <f>
'将来負担比率（分子）の構造'!I$52</f>
        <v>
25318</v>
      </c>
      <c r="E56" s="160"/>
      <c r="F56" s="160"/>
      <c r="G56" s="160">
        <f>
'将来負担比率（分子）の構造'!J$52</f>
        <v>
25221</v>
      </c>
      <c r="H56" s="160"/>
      <c r="I56" s="160"/>
      <c r="J56" s="160">
        <f>
'将来負担比率（分子）の構造'!K$52</f>
        <v>
25199</v>
      </c>
      <c r="K56" s="160"/>
      <c r="L56" s="160"/>
      <c r="M56" s="160">
        <f>
'将来負担比率（分子）の構造'!L$52</f>
        <v>
24751</v>
      </c>
      <c r="N56" s="160"/>
      <c r="O56" s="160"/>
      <c r="P56" s="160">
        <f>
'将来負担比率（分子）の構造'!M$52</f>
        <v>
24560</v>
      </c>
    </row>
    <row r="57" spans="1:16">
      <c r="A57" s="160" t="s">
        <v>
36</v>
      </c>
      <c r="B57" s="160"/>
      <c r="C57" s="160"/>
      <c r="D57" s="160">
        <f>
'将来負担比率（分子）の構造'!I$51</f>
        <v>
5462</v>
      </c>
      <c r="E57" s="160"/>
      <c r="F57" s="160"/>
      <c r="G57" s="160">
        <f>
'将来負担比率（分子）の構造'!J$51</f>
        <v>
5487</v>
      </c>
      <c r="H57" s="160"/>
      <c r="I57" s="160"/>
      <c r="J57" s="160">
        <f>
'将来負担比率（分子）の構造'!K$51</f>
        <v>
5414</v>
      </c>
      <c r="K57" s="160"/>
      <c r="L57" s="160"/>
      <c r="M57" s="160">
        <f>
'将来負担比率（分子）の構造'!L$51</f>
        <v>
5185</v>
      </c>
      <c r="N57" s="160"/>
      <c r="O57" s="160"/>
      <c r="P57" s="160">
        <f>
'将来負担比率（分子）の構造'!M$51</f>
        <v>
4726</v>
      </c>
    </row>
    <row r="58" spans="1:16">
      <c r="A58" s="160" t="s">
        <v>
35</v>
      </c>
      <c r="B58" s="160"/>
      <c r="C58" s="160"/>
      <c r="D58" s="160">
        <f>
'将来負担比率（分子）の構造'!I$50</f>
        <v>
4872</v>
      </c>
      <c r="E58" s="160"/>
      <c r="F58" s="160"/>
      <c r="G58" s="160">
        <f>
'将来負担比率（分子）の構造'!J$50</f>
        <v>
5339</v>
      </c>
      <c r="H58" s="160"/>
      <c r="I58" s="160"/>
      <c r="J58" s="160">
        <f>
'将来負担比率（分子）の構造'!K$50</f>
        <v>
6251</v>
      </c>
      <c r="K58" s="160"/>
      <c r="L58" s="160"/>
      <c r="M58" s="160">
        <f>
'将来負担比率（分子）の構造'!L$50</f>
        <v>
7209</v>
      </c>
      <c r="N58" s="160"/>
      <c r="O58" s="160"/>
      <c r="P58" s="160">
        <f>
'将来負担比率（分子）の構造'!M$50</f>
        <v>
7779</v>
      </c>
    </row>
    <row r="59" spans="1:16">
      <c r="A59" s="160" t="s">
        <v>
33</v>
      </c>
      <c r="B59" s="160" t="str">
        <f>
'将来負担比率（分子）の構造'!I$49</f>
        <v>
-</v>
      </c>
      <c r="C59" s="160"/>
      <c r="D59" s="160"/>
      <c r="E59" s="160" t="str">
        <f>
'将来負担比率（分子）の構造'!J$49</f>
        <v>
-</v>
      </c>
      <c r="F59" s="160"/>
      <c r="G59" s="160"/>
      <c r="H59" s="160" t="str">
        <f>
'将来負担比率（分子）の構造'!K$49</f>
        <v>
-</v>
      </c>
      <c r="I59" s="160"/>
      <c r="J59" s="160"/>
      <c r="K59" s="160" t="str">
        <f>
'将来負担比率（分子）の構造'!L$49</f>
        <v>
-</v>
      </c>
      <c r="L59" s="160"/>
      <c r="M59" s="160"/>
      <c r="N59" s="160" t="str">
        <f>
'将来負担比率（分子）の構造'!M$49</f>
        <v>
-</v>
      </c>
      <c r="O59" s="160"/>
      <c r="P59" s="160"/>
    </row>
    <row r="60" spans="1:16">
      <c r="A60" s="160" t="s">
        <v>
32</v>
      </c>
      <c r="B60" s="160" t="str">
        <f>
'将来負担比率（分子）の構造'!I$48</f>
        <v>
-</v>
      </c>
      <c r="C60" s="160"/>
      <c r="D60" s="160"/>
      <c r="E60" s="160" t="str">
        <f>
'将来負担比率（分子）の構造'!J$48</f>
        <v>
-</v>
      </c>
      <c r="F60" s="160"/>
      <c r="G60" s="160"/>
      <c r="H60" s="160" t="str">
        <f>
'将来負担比率（分子）の構造'!K$48</f>
        <v>
-</v>
      </c>
      <c r="I60" s="160"/>
      <c r="J60" s="160"/>
      <c r="K60" s="160" t="str">
        <f>
'将来負担比率（分子）の構造'!L$48</f>
        <v>
-</v>
      </c>
      <c r="L60" s="160"/>
      <c r="M60" s="160"/>
      <c r="N60" s="160" t="str">
        <f>
'将来負担比率（分子）の構造'!M$48</f>
        <v>
-</v>
      </c>
      <c r="O60" s="160"/>
      <c r="P60" s="160"/>
    </row>
    <row r="61" spans="1:16">
      <c r="A61" s="160" t="s">
        <v>
30</v>
      </c>
      <c r="B61" s="160" t="str">
        <f>
'将来負担比率（分子）の構造'!I$46</f>
        <v>
-</v>
      </c>
      <c r="C61" s="160"/>
      <c r="D61" s="160"/>
      <c r="E61" s="160" t="str">
        <f>
'将来負担比率（分子）の構造'!J$46</f>
        <v>
-</v>
      </c>
      <c r="F61" s="160"/>
      <c r="G61" s="160"/>
      <c r="H61" s="160">
        <f>
'将来負担比率（分子）の構造'!K$46</f>
        <v>
163</v>
      </c>
      <c r="I61" s="160"/>
      <c r="J61" s="160"/>
      <c r="K61" s="160" t="str">
        <f>
'将来負担比率（分子）の構造'!L$46</f>
        <v>
-</v>
      </c>
      <c r="L61" s="160"/>
      <c r="M61" s="160"/>
      <c r="N61" s="160" t="str">
        <f>
'将来負担比率（分子）の構造'!M$46</f>
        <v>
-</v>
      </c>
      <c r="O61" s="160"/>
      <c r="P61" s="160"/>
    </row>
    <row r="62" spans="1:16">
      <c r="A62" s="160" t="s">
        <v>
29</v>
      </c>
      <c r="B62" s="160">
        <f>
'将来負担比率（分子）の構造'!I$45</f>
        <v>
6300</v>
      </c>
      <c r="C62" s="160"/>
      <c r="D62" s="160"/>
      <c r="E62" s="160">
        <f>
'将来負担比率（分子）の構造'!J$45</f>
        <v>
6145</v>
      </c>
      <c r="F62" s="160"/>
      <c r="G62" s="160"/>
      <c r="H62" s="160">
        <f>
'将来負担比率（分子）の構造'!K$45</f>
        <v>
6183</v>
      </c>
      <c r="I62" s="160"/>
      <c r="J62" s="160"/>
      <c r="K62" s="160">
        <f>
'将来負担比率（分子）の構造'!L$45</f>
        <v>
6121</v>
      </c>
      <c r="L62" s="160"/>
      <c r="M62" s="160"/>
      <c r="N62" s="160">
        <f>
'将来負担比率（分子）の構造'!M$45</f>
        <v>
6039</v>
      </c>
      <c r="O62" s="160"/>
      <c r="P62" s="160"/>
    </row>
    <row r="63" spans="1:16">
      <c r="A63" s="160" t="s">
        <v>
28</v>
      </c>
      <c r="B63" s="160">
        <f>
'将来負担比率（分子）の構造'!I$44</f>
        <v>
1186</v>
      </c>
      <c r="C63" s="160"/>
      <c r="D63" s="160"/>
      <c r="E63" s="160">
        <f>
'将来負担比率（分子）の構造'!J$44</f>
        <v>
934</v>
      </c>
      <c r="F63" s="160"/>
      <c r="G63" s="160"/>
      <c r="H63" s="160">
        <f>
'将来負担比率（分子）の構造'!K$44</f>
        <v>
825</v>
      </c>
      <c r="I63" s="160"/>
      <c r="J63" s="160"/>
      <c r="K63" s="160">
        <f>
'将来負担比率（分子）の構造'!L$44</f>
        <v>
703</v>
      </c>
      <c r="L63" s="160"/>
      <c r="M63" s="160"/>
      <c r="N63" s="160">
        <f>
'将来負担比率（分子）の構造'!M$44</f>
        <v>
589</v>
      </c>
      <c r="O63" s="160"/>
      <c r="P63" s="160"/>
    </row>
    <row r="64" spans="1:16">
      <c r="A64" s="160" t="s">
        <v>
27</v>
      </c>
      <c r="B64" s="160">
        <f>
'将来負担比率（分子）の構造'!I$43</f>
        <v>
6585</v>
      </c>
      <c r="C64" s="160"/>
      <c r="D64" s="160"/>
      <c r="E64" s="160">
        <f>
'将来負担比率（分子）の構造'!J$43</f>
        <v>
5769</v>
      </c>
      <c r="F64" s="160"/>
      <c r="G64" s="160"/>
      <c r="H64" s="160">
        <f>
'将来負担比率（分子）の構造'!K$43</f>
        <v>
5056</v>
      </c>
      <c r="I64" s="160"/>
      <c r="J64" s="160"/>
      <c r="K64" s="160">
        <f>
'将来負担比率（分子）の構造'!L$43</f>
        <v>
4457</v>
      </c>
      <c r="L64" s="160"/>
      <c r="M64" s="160"/>
      <c r="N64" s="160">
        <f>
'将来負担比率（分子）の構造'!M$43</f>
        <v>
3968</v>
      </c>
      <c r="O64" s="160"/>
      <c r="P64" s="160"/>
    </row>
    <row r="65" spans="1:16">
      <c r="A65" s="160" t="s">
        <v>
26</v>
      </c>
      <c r="B65" s="160">
        <f>
'将来負担比率（分子）の構造'!I$42</f>
        <v>
768</v>
      </c>
      <c r="C65" s="160"/>
      <c r="D65" s="160"/>
      <c r="E65" s="160">
        <f>
'将来負担比率（分子）の構造'!J$42</f>
        <v>
611</v>
      </c>
      <c r="F65" s="160"/>
      <c r="G65" s="160"/>
      <c r="H65" s="160">
        <f>
'将来負担比率（分子）の構造'!K$42</f>
        <v>
486</v>
      </c>
      <c r="I65" s="160"/>
      <c r="J65" s="160"/>
      <c r="K65" s="160">
        <f>
'将来負担比率（分子）の構造'!L$42</f>
        <v>
361</v>
      </c>
      <c r="L65" s="160"/>
      <c r="M65" s="160"/>
      <c r="N65" s="160">
        <f>
'将来負担比率（分子）の構造'!M$42</f>
        <v>
241</v>
      </c>
      <c r="O65" s="160"/>
      <c r="P65" s="160"/>
    </row>
    <row r="66" spans="1:16">
      <c r="A66" s="160" t="s">
        <v>
25</v>
      </c>
      <c r="B66" s="160">
        <f>
'将来負担比率（分子）の構造'!I$41</f>
        <v>
25440</v>
      </c>
      <c r="C66" s="160"/>
      <c r="D66" s="160"/>
      <c r="E66" s="160">
        <f>
'将来負担比率（分子）の構造'!J$41</f>
        <v>
25311</v>
      </c>
      <c r="F66" s="160"/>
      <c r="G66" s="160"/>
      <c r="H66" s="160">
        <f>
'将来負担比率（分子）の構造'!K$41</f>
        <v>
24911</v>
      </c>
      <c r="I66" s="160"/>
      <c r="J66" s="160"/>
      <c r="K66" s="160">
        <f>
'将来負担比率（分子）の構造'!L$41</f>
        <v>
24519</v>
      </c>
      <c r="L66" s="160"/>
      <c r="M66" s="160"/>
      <c r="N66" s="160">
        <f>
'将来負担比率（分子）の構造'!M$41</f>
        <v>
24340</v>
      </c>
      <c r="O66" s="160"/>
      <c r="P66" s="160"/>
    </row>
    <row r="67" spans="1:16">
      <c r="A67" s="160" t="s">
        <v>
68</v>
      </c>
      <c r="B67" s="160" t="e">
        <f>
NA()</f>
        <v>
#N/A</v>
      </c>
      <c r="C67" s="160">
        <f>
IF(ISNUMBER('将来負担比率（分子）の構造'!I$53), IF('将来負担比率（分子）の構造'!I$53 &lt; 0, 0, '将来負担比率（分子）の構造'!I$53), NA())</f>
        <v>
4626</v>
      </c>
      <c r="D67" s="160" t="e">
        <f>
NA()</f>
        <v>
#N/A</v>
      </c>
      <c r="E67" s="160" t="e">
        <f>
NA()</f>
        <v>
#N/A</v>
      </c>
      <c r="F67" s="160">
        <f>
IF(ISNUMBER('将来負担比率（分子）の構造'!J$53), IF('将来負担比率（分子）の構造'!J$53 &lt; 0, 0, '将来負担比率（分子）の構造'!J$53), NA())</f>
        <v>
2723</v>
      </c>
      <c r="G67" s="160" t="e">
        <f>
NA()</f>
        <v>
#N/A</v>
      </c>
      <c r="H67" s="160" t="e">
        <f>
NA()</f>
        <v>
#N/A</v>
      </c>
      <c r="I67" s="160">
        <f>
IF(ISNUMBER('将来負担比率（分子）の構造'!K$53), IF('将来負担比率（分子）の構造'!K$53 &lt; 0, 0, '将来負担比率（分子）の構造'!K$53), NA())</f>
        <v>
761</v>
      </c>
      <c r="J67" s="160" t="e">
        <f>
NA()</f>
        <v>
#N/A</v>
      </c>
      <c r="K67" s="160" t="e">
        <f>
NA()</f>
        <v>
#N/A</v>
      </c>
      <c r="L67" s="160">
        <f>
IF(ISNUMBER('将来負担比率（分子）の構造'!L$53), IF('将来負担比率（分子）の構造'!L$53 &lt; 0, 0, '将来負担比率（分子）の構造'!L$53), NA())</f>
        <v>
0</v>
      </c>
      <c r="M67" s="160" t="e">
        <f>
NA()</f>
        <v>
#N/A</v>
      </c>
      <c r="N67" s="160" t="e">
        <f>
NA()</f>
        <v>
#N/A</v>
      </c>
      <c r="O67" s="160">
        <f>
IF(ISNUMBER('将来負担比率（分子）の構造'!M$53), IF('将来負担比率（分子）の構造'!M$53 &lt; 0, 0, '将来負担比率（分子）の構造'!M$53), NA())</f>
        <v>
0</v>
      </c>
      <c r="P67" s="160" t="e">
        <f>
NA()</f>
        <v>
#N/A</v>
      </c>
    </row>
    <row r="70" spans="1:16">
      <c r="A70" s="162" t="s">
        <v>
69</v>
      </c>
      <c r="B70" s="162"/>
      <c r="C70" s="162"/>
      <c r="D70" s="162"/>
      <c r="E70" s="162"/>
      <c r="F70" s="162"/>
    </row>
    <row r="71" spans="1:16">
      <c r="A71" s="163"/>
      <c r="B71" s="163" t="str">
        <f>
基金残高に係る経年分析!F54</f>
        <v>
H27</v>
      </c>
      <c r="C71" s="163" t="str">
        <f>
基金残高に係る経年分析!G54</f>
        <v>
H28</v>
      </c>
      <c r="D71" s="163" t="str">
        <f>
基金残高に係る経年分析!H54</f>
        <v>
H29</v>
      </c>
    </row>
    <row r="72" spans="1:16">
      <c r="A72" s="163" t="s">
        <v>
70</v>
      </c>
      <c r="B72" s="164">
        <f>
基金残高に係る経年分析!F55</f>
        <v>
3729</v>
      </c>
      <c r="C72" s="164">
        <f>
基金残高に係る経年分析!G55</f>
        <v>
4348</v>
      </c>
      <c r="D72" s="164">
        <f>
基金残高に係る経年分析!H55</f>
        <v>
4630</v>
      </c>
    </row>
    <row r="73" spans="1:16">
      <c r="A73" s="163" t="s">
        <v>
71</v>
      </c>
      <c r="B73" s="164">
        <f>
基金残高に係る経年分析!F56</f>
        <v>
0</v>
      </c>
      <c r="C73" s="164">
        <f>
基金残高に係る経年分析!G56</f>
        <v>
0</v>
      </c>
      <c r="D73" s="164">
        <f>
基金残高に係る経年分析!H56</f>
        <v>
0</v>
      </c>
    </row>
    <row r="74" spans="1:16">
      <c r="A74" s="163" t="s">
        <v>
72</v>
      </c>
      <c r="B74" s="164">
        <f>
基金残高に係る経年分析!F57</f>
        <v>
1979</v>
      </c>
      <c r="C74" s="164">
        <f>
基金残高に係る経年分析!G57</f>
        <v>
2314</v>
      </c>
      <c r="D74" s="164">
        <f>
基金残高に係る経年分析!H57</f>
        <v>
2407</v>
      </c>
    </row>
  </sheetData>
  <sheetProtection algorithmName="SHA-512" hashValue="wluHCeS/x17/PFTFtMSow+p8+iYZ4T5VJlHkrdUl8VlftNbTpT3Yt46RAiSDYgHc1gmCq8mR7ePlNfbGwsD7/g==" saltValue="dtuD+Ld6DbtSMzxyYgXbI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
208</v>
      </c>
      <c r="DI1" s="736"/>
      <c r="DJ1" s="736"/>
      <c r="DK1" s="736"/>
      <c r="DL1" s="736"/>
      <c r="DM1" s="736"/>
      <c r="DN1" s="737"/>
      <c r="DO1" s="205"/>
      <c r="DP1" s="735" t="s">
        <v>
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
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
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
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
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
1</v>
      </c>
      <c r="C4" s="678"/>
      <c r="D4" s="678"/>
      <c r="E4" s="678"/>
      <c r="F4" s="678"/>
      <c r="G4" s="678"/>
      <c r="H4" s="678"/>
      <c r="I4" s="678"/>
      <c r="J4" s="678"/>
      <c r="K4" s="678"/>
      <c r="L4" s="678"/>
      <c r="M4" s="678"/>
      <c r="N4" s="678"/>
      <c r="O4" s="678"/>
      <c r="P4" s="678"/>
      <c r="Q4" s="679"/>
      <c r="R4" s="677" t="s">
        <v>
214</v>
      </c>
      <c r="S4" s="678"/>
      <c r="T4" s="678"/>
      <c r="U4" s="678"/>
      <c r="V4" s="678"/>
      <c r="W4" s="678"/>
      <c r="X4" s="678"/>
      <c r="Y4" s="679"/>
      <c r="Z4" s="677" t="s">
        <v>
215</v>
      </c>
      <c r="AA4" s="678"/>
      <c r="AB4" s="678"/>
      <c r="AC4" s="679"/>
      <c r="AD4" s="677" t="s">
        <v>
216</v>
      </c>
      <c r="AE4" s="678"/>
      <c r="AF4" s="678"/>
      <c r="AG4" s="678"/>
      <c r="AH4" s="678"/>
      <c r="AI4" s="678"/>
      <c r="AJ4" s="678"/>
      <c r="AK4" s="679"/>
      <c r="AL4" s="677" t="s">
        <v>
215</v>
      </c>
      <c r="AM4" s="678"/>
      <c r="AN4" s="678"/>
      <c r="AO4" s="679"/>
      <c r="AP4" s="738" t="s">
        <v>
217</v>
      </c>
      <c r="AQ4" s="738"/>
      <c r="AR4" s="738"/>
      <c r="AS4" s="738"/>
      <c r="AT4" s="738"/>
      <c r="AU4" s="738"/>
      <c r="AV4" s="738"/>
      <c r="AW4" s="738"/>
      <c r="AX4" s="738"/>
      <c r="AY4" s="738"/>
      <c r="AZ4" s="738"/>
      <c r="BA4" s="738"/>
      <c r="BB4" s="738"/>
      <c r="BC4" s="738"/>
      <c r="BD4" s="738"/>
      <c r="BE4" s="738"/>
      <c r="BF4" s="738"/>
      <c r="BG4" s="738" t="s">
        <v>
218</v>
      </c>
      <c r="BH4" s="738"/>
      <c r="BI4" s="738"/>
      <c r="BJ4" s="738"/>
      <c r="BK4" s="738"/>
      <c r="BL4" s="738"/>
      <c r="BM4" s="738"/>
      <c r="BN4" s="738"/>
      <c r="BO4" s="738" t="s">
        <v>
215</v>
      </c>
      <c r="BP4" s="738"/>
      <c r="BQ4" s="738"/>
      <c r="BR4" s="738"/>
      <c r="BS4" s="738" t="s">
        <v>
219</v>
      </c>
      <c r="BT4" s="738"/>
      <c r="BU4" s="738"/>
      <c r="BV4" s="738"/>
      <c r="BW4" s="738"/>
      <c r="BX4" s="738"/>
      <c r="BY4" s="738"/>
      <c r="BZ4" s="738"/>
      <c r="CA4" s="738"/>
      <c r="CB4" s="738"/>
      <c r="CD4" s="720" t="s">
        <v>
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
221</v>
      </c>
      <c r="C5" s="703"/>
      <c r="D5" s="703"/>
      <c r="E5" s="703"/>
      <c r="F5" s="703"/>
      <c r="G5" s="703"/>
      <c r="H5" s="703"/>
      <c r="I5" s="703"/>
      <c r="J5" s="703"/>
      <c r="K5" s="703"/>
      <c r="L5" s="703"/>
      <c r="M5" s="703"/>
      <c r="N5" s="703"/>
      <c r="O5" s="703"/>
      <c r="P5" s="703"/>
      <c r="Q5" s="704"/>
      <c r="R5" s="668">
        <v>
16793045</v>
      </c>
      <c r="S5" s="669"/>
      <c r="T5" s="669"/>
      <c r="U5" s="669"/>
      <c r="V5" s="669"/>
      <c r="W5" s="669"/>
      <c r="X5" s="669"/>
      <c r="Y5" s="715"/>
      <c r="Z5" s="733">
        <v>
41.1</v>
      </c>
      <c r="AA5" s="733"/>
      <c r="AB5" s="733"/>
      <c r="AC5" s="733"/>
      <c r="AD5" s="734">
        <v>
15485613</v>
      </c>
      <c r="AE5" s="734"/>
      <c r="AF5" s="734"/>
      <c r="AG5" s="734"/>
      <c r="AH5" s="734"/>
      <c r="AI5" s="734"/>
      <c r="AJ5" s="734"/>
      <c r="AK5" s="734"/>
      <c r="AL5" s="716">
        <v>
72.900000000000006</v>
      </c>
      <c r="AM5" s="685"/>
      <c r="AN5" s="685"/>
      <c r="AO5" s="717"/>
      <c r="AP5" s="702" t="s">
        <v>
222</v>
      </c>
      <c r="AQ5" s="703"/>
      <c r="AR5" s="703"/>
      <c r="AS5" s="703"/>
      <c r="AT5" s="703"/>
      <c r="AU5" s="703"/>
      <c r="AV5" s="703"/>
      <c r="AW5" s="703"/>
      <c r="AX5" s="703"/>
      <c r="AY5" s="703"/>
      <c r="AZ5" s="703"/>
      <c r="BA5" s="703"/>
      <c r="BB5" s="703"/>
      <c r="BC5" s="703"/>
      <c r="BD5" s="703"/>
      <c r="BE5" s="703"/>
      <c r="BF5" s="704"/>
      <c r="BG5" s="609">
        <v>
15485613</v>
      </c>
      <c r="BH5" s="610"/>
      <c r="BI5" s="610"/>
      <c r="BJ5" s="610"/>
      <c r="BK5" s="610"/>
      <c r="BL5" s="610"/>
      <c r="BM5" s="610"/>
      <c r="BN5" s="611"/>
      <c r="BO5" s="665">
        <v>
92.2</v>
      </c>
      <c r="BP5" s="665"/>
      <c r="BQ5" s="665"/>
      <c r="BR5" s="665"/>
      <c r="BS5" s="666">
        <v>
54328</v>
      </c>
      <c r="BT5" s="666"/>
      <c r="BU5" s="666"/>
      <c r="BV5" s="666"/>
      <c r="BW5" s="666"/>
      <c r="BX5" s="666"/>
      <c r="BY5" s="666"/>
      <c r="BZ5" s="666"/>
      <c r="CA5" s="666"/>
      <c r="CB5" s="707"/>
      <c r="CD5" s="720" t="s">
        <v>
217</v>
      </c>
      <c r="CE5" s="721"/>
      <c r="CF5" s="721"/>
      <c r="CG5" s="721"/>
      <c r="CH5" s="721"/>
      <c r="CI5" s="721"/>
      <c r="CJ5" s="721"/>
      <c r="CK5" s="721"/>
      <c r="CL5" s="721"/>
      <c r="CM5" s="721"/>
      <c r="CN5" s="721"/>
      <c r="CO5" s="721"/>
      <c r="CP5" s="721"/>
      <c r="CQ5" s="722"/>
      <c r="CR5" s="720" t="s">
        <v>
223</v>
      </c>
      <c r="CS5" s="721"/>
      <c r="CT5" s="721"/>
      <c r="CU5" s="721"/>
      <c r="CV5" s="721"/>
      <c r="CW5" s="721"/>
      <c r="CX5" s="721"/>
      <c r="CY5" s="722"/>
      <c r="CZ5" s="720" t="s">
        <v>
215</v>
      </c>
      <c r="DA5" s="721"/>
      <c r="DB5" s="721"/>
      <c r="DC5" s="722"/>
      <c r="DD5" s="720" t="s">
        <v>
224</v>
      </c>
      <c r="DE5" s="721"/>
      <c r="DF5" s="721"/>
      <c r="DG5" s="721"/>
      <c r="DH5" s="721"/>
      <c r="DI5" s="721"/>
      <c r="DJ5" s="721"/>
      <c r="DK5" s="721"/>
      <c r="DL5" s="721"/>
      <c r="DM5" s="721"/>
      <c r="DN5" s="721"/>
      <c r="DO5" s="721"/>
      <c r="DP5" s="722"/>
      <c r="DQ5" s="720" t="s">
        <v>
225</v>
      </c>
      <c r="DR5" s="721"/>
      <c r="DS5" s="721"/>
      <c r="DT5" s="721"/>
      <c r="DU5" s="721"/>
      <c r="DV5" s="721"/>
      <c r="DW5" s="721"/>
      <c r="DX5" s="721"/>
      <c r="DY5" s="721"/>
      <c r="DZ5" s="721"/>
      <c r="EA5" s="721"/>
      <c r="EB5" s="721"/>
      <c r="EC5" s="722"/>
    </row>
    <row r="6" spans="2:143" ht="11.25" customHeight="1">
      <c r="B6" s="606" t="s">
        <v>
226</v>
      </c>
      <c r="C6" s="607"/>
      <c r="D6" s="607"/>
      <c r="E6" s="607"/>
      <c r="F6" s="607"/>
      <c r="G6" s="607"/>
      <c r="H6" s="607"/>
      <c r="I6" s="607"/>
      <c r="J6" s="607"/>
      <c r="K6" s="607"/>
      <c r="L6" s="607"/>
      <c r="M6" s="607"/>
      <c r="N6" s="607"/>
      <c r="O6" s="607"/>
      <c r="P6" s="607"/>
      <c r="Q6" s="608"/>
      <c r="R6" s="609">
        <v>
183532</v>
      </c>
      <c r="S6" s="610"/>
      <c r="T6" s="610"/>
      <c r="U6" s="610"/>
      <c r="V6" s="610"/>
      <c r="W6" s="610"/>
      <c r="X6" s="610"/>
      <c r="Y6" s="611"/>
      <c r="Z6" s="665">
        <v>
0.4</v>
      </c>
      <c r="AA6" s="665"/>
      <c r="AB6" s="665"/>
      <c r="AC6" s="665"/>
      <c r="AD6" s="666">
        <v>
183532</v>
      </c>
      <c r="AE6" s="666"/>
      <c r="AF6" s="666"/>
      <c r="AG6" s="666"/>
      <c r="AH6" s="666"/>
      <c r="AI6" s="666"/>
      <c r="AJ6" s="666"/>
      <c r="AK6" s="666"/>
      <c r="AL6" s="612">
        <v>
0.9</v>
      </c>
      <c r="AM6" s="613"/>
      <c r="AN6" s="613"/>
      <c r="AO6" s="667"/>
      <c r="AP6" s="606" t="s">
        <v>
227</v>
      </c>
      <c r="AQ6" s="607"/>
      <c r="AR6" s="607"/>
      <c r="AS6" s="607"/>
      <c r="AT6" s="607"/>
      <c r="AU6" s="607"/>
      <c r="AV6" s="607"/>
      <c r="AW6" s="607"/>
      <c r="AX6" s="607"/>
      <c r="AY6" s="607"/>
      <c r="AZ6" s="607"/>
      <c r="BA6" s="607"/>
      <c r="BB6" s="607"/>
      <c r="BC6" s="607"/>
      <c r="BD6" s="607"/>
      <c r="BE6" s="607"/>
      <c r="BF6" s="608"/>
      <c r="BG6" s="609">
        <v>
15485613</v>
      </c>
      <c r="BH6" s="610"/>
      <c r="BI6" s="610"/>
      <c r="BJ6" s="610"/>
      <c r="BK6" s="610"/>
      <c r="BL6" s="610"/>
      <c r="BM6" s="610"/>
      <c r="BN6" s="611"/>
      <c r="BO6" s="665">
        <v>
92.2</v>
      </c>
      <c r="BP6" s="665"/>
      <c r="BQ6" s="665"/>
      <c r="BR6" s="665"/>
      <c r="BS6" s="666">
        <v>
54328</v>
      </c>
      <c r="BT6" s="666"/>
      <c r="BU6" s="666"/>
      <c r="BV6" s="666"/>
      <c r="BW6" s="666"/>
      <c r="BX6" s="666"/>
      <c r="BY6" s="666"/>
      <c r="BZ6" s="666"/>
      <c r="CA6" s="666"/>
      <c r="CB6" s="707"/>
      <c r="CD6" s="674" t="s">
        <v>
228</v>
      </c>
      <c r="CE6" s="675"/>
      <c r="CF6" s="675"/>
      <c r="CG6" s="675"/>
      <c r="CH6" s="675"/>
      <c r="CI6" s="675"/>
      <c r="CJ6" s="675"/>
      <c r="CK6" s="675"/>
      <c r="CL6" s="675"/>
      <c r="CM6" s="675"/>
      <c r="CN6" s="675"/>
      <c r="CO6" s="675"/>
      <c r="CP6" s="675"/>
      <c r="CQ6" s="676"/>
      <c r="CR6" s="609">
        <v>
294345</v>
      </c>
      <c r="CS6" s="610"/>
      <c r="CT6" s="610"/>
      <c r="CU6" s="610"/>
      <c r="CV6" s="610"/>
      <c r="CW6" s="610"/>
      <c r="CX6" s="610"/>
      <c r="CY6" s="611"/>
      <c r="CZ6" s="716">
        <v>
0.7</v>
      </c>
      <c r="DA6" s="685"/>
      <c r="DB6" s="685"/>
      <c r="DC6" s="719"/>
      <c r="DD6" s="597">
        <v>
6456</v>
      </c>
      <c r="DE6" s="610"/>
      <c r="DF6" s="610"/>
      <c r="DG6" s="610"/>
      <c r="DH6" s="610"/>
      <c r="DI6" s="610"/>
      <c r="DJ6" s="610"/>
      <c r="DK6" s="610"/>
      <c r="DL6" s="610"/>
      <c r="DM6" s="610"/>
      <c r="DN6" s="610"/>
      <c r="DO6" s="610"/>
      <c r="DP6" s="611"/>
      <c r="DQ6" s="597">
        <v>
294292</v>
      </c>
      <c r="DR6" s="610"/>
      <c r="DS6" s="610"/>
      <c r="DT6" s="610"/>
      <c r="DU6" s="610"/>
      <c r="DV6" s="610"/>
      <c r="DW6" s="610"/>
      <c r="DX6" s="610"/>
      <c r="DY6" s="610"/>
      <c r="DZ6" s="610"/>
      <c r="EA6" s="610"/>
      <c r="EB6" s="610"/>
      <c r="EC6" s="646"/>
    </row>
    <row r="7" spans="2:143" ht="11.25" customHeight="1">
      <c r="B7" s="606" t="s">
        <v>
229</v>
      </c>
      <c r="C7" s="607"/>
      <c r="D7" s="607"/>
      <c r="E7" s="607"/>
      <c r="F7" s="607"/>
      <c r="G7" s="607"/>
      <c r="H7" s="607"/>
      <c r="I7" s="607"/>
      <c r="J7" s="607"/>
      <c r="K7" s="607"/>
      <c r="L7" s="607"/>
      <c r="M7" s="607"/>
      <c r="N7" s="607"/>
      <c r="O7" s="607"/>
      <c r="P7" s="607"/>
      <c r="Q7" s="608"/>
      <c r="R7" s="609">
        <v>
32073</v>
      </c>
      <c r="S7" s="610"/>
      <c r="T7" s="610"/>
      <c r="U7" s="610"/>
      <c r="V7" s="610"/>
      <c r="W7" s="610"/>
      <c r="X7" s="610"/>
      <c r="Y7" s="611"/>
      <c r="Z7" s="665">
        <v>
0.1</v>
      </c>
      <c r="AA7" s="665"/>
      <c r="AB7" s="665"/>
      <c r="AC7" s="665"/>
      <c r="AD7" s="666">
        <v>
32073</v>
      </c>
      <c r="AE7" s="666"/>
      <c r="AF7" s="666"/>
      <c r="AG7" s="666"/>
      <c r="AH7" s="666"/>
      <c r="AI7" s="666"/>
      <c r="AJ7" s="666"/>
      <c r="AK7" s="666"/>
      <c r="AL7" s="612">
        <v>
0.2</v>
      </c>
      <c r="AM7" s="613"/>
      <c r="AN7" s="613"/>
      <c r="AO7" s="667"/>
      <c r="AP7" s="606" t="s">
        <v>
230</v>
      </c>
      <c r="AQ7" s="607"/>
      <c r="AR7" s="607"/>
      <c r="AS7" s="607"/>
      <c r="AT7" s="607"/>
      <c r="AU7" s="607"/>
      <c r="AV7" s="607"/>
      <c r="AW7" s="607"/>
      <c r="AX7" s="607"/>
      <c r="AY7" s="607"/>
      <c r="AZ7" s="607"/>
      <c r="BA7" s="607"/>
      <c r="BB7" s="607"/>
      <c r="BC7" s="607"/>
      <c r="BD7" s="607"/>
      <c r="BE7" s="607"/>
      <c r="BF7" s="608"/>
      <c r="BG7" s="609">
        <v>
8140670</v>
      </c>
      <c r="BH7" s="610"/>
      <c r="BI7" s="610"/>
      <c r="BJ7" s="610"/>
      <c r="BK7" s="610"/>
      <c r="BL7" s="610"/>
      <c r="BM7" s="610"/>
      <c r="BN7" s="611"/>
      <c r="BO7" s="665">
        <v>
48.5</v>
      </c>
      <c r="BP7" s="665"/>
      <c r="BQ7" s="665"/>
      <c r="BR7" s="665"/>
      <c r="BS7" s="666">
        <v>
54328</v>
      </c>
      <c r="BT7" s="666"/>
      <c r="BU7" s="666"/>
      <c r="BV7" s="666"/>
      <c r="BW7" s="666"/>
      <c r="BX7" s="666"/>
      <c r="BY7" s="666"/>
      <c r="BZ7" s="666"/>
      <c r="CA7" s="666"/>
      <c r="CB7" s="707"/>
      <c r="CD7" s="647" t="s">
        <v>
231</v>
      </c>
      <c r="CE7" s="644"/>
      <c r="CF7" s="644"/>
      <c r="CG7" s="644"/>
      <c r="CH7" s="644"/>
      <c r="CI7" s="644"/>
      <c r="CJ7" s="644"/>
      <c r="CK7" s="644"/>
      <c r="CL7" s="644"/>
      <c r="CM7" s="644"/>
      <c r="CN7" s="644"/>
      <c r="CO7" s="644"/>
      <c r="CP7" s="644"/>
      <c r="CQ7" s="645"/>
      <c r="CR7" s="609">
        <v>
3595885</v>
      </c>
      <c r="CS7" s="610"/>
      <c r="CT7" s="610"/>
      <c r="CU7" s="610"/>
      <c r="CV7" s="610"/>
      <c r="CW7" s="610"/>
      <c r="CX7" s="610"/>
      <c r="CY7" s="611"/>
      <c r="CZ7" s="665">
        <v>
9</v>
      </c>
      <c r="DA7" s="665"/>
      <c r="DB7" s="665"/>
      <c r="DC7" s="665"/>
      <c r="DD7" s="597">
        <v>
105575</v>
      </c>
      <c r="DE7" s="610"/>
      <c r="DF7" s="610"/>
      <c r="DG7" s="610"/>
      <c r="DH7" s="610"/>
      <c r="DI7" s="610"/>
      <c r="DJ7" s="610"/>
      <c r="DK7" s="610"/>
      <c r="DL7" s="610"/>
      <c r="DM7" s="610"/>
      <c r="DN7" s="610"/>
      <c r="DO7" s="610"/>
      <c r="DP7" s="611"/>
      <c r="DQ7" s="597">
        <v>
3058057</v>
      </c>
      <c r="DR7" s="610"/>
      <c r="DS7" s="610"/>
      <c r="DT7" s="610"/>
      <c r="DU7" s="610"/>
      <c r="DV7" s="610"/>
      <c r="DW7" s="610"/>
      <c r="DX7" s="610"/>
      <c r="DY7" s="610"/>
      <c r="DZ7" s="610"/>
      <c r="EA7" s="610"/>
      <c r="EB7" s="610"/>
      <c r="EC7" s="646"/>
    </row>
    <row r="8" spans="2:143" ht="11.25" customHeight="1">
      <c r="B8" s="606" t="s">
        <v>
232</v>
      </c>
      <c r="C8" s="607"/>
      <c r="D8" s="607"/>
      <c r="E8" s="607"/>
      <c r="F8" s="607"/>
      <c r="G8" s="607"/>
      <c r="H8" s="607"/>
      <c r="I8" s="607"/>
      <c r="J8" s="607"/>
      <c r="K8" s="607"/>
      <c r="L8" s="607"/>
      <c r="M8" s="607"/>
      <c r="N8" s="607"/>
      <c r="O8" s="607"/>
      <c r="P8" s="607"/>
      <c r="Q8" s="608"/>
      <c r="R8" s="609">
        <v>
131892</v>
      </c>
      <c r="S8" s="610"/>
      <c r="T8" s="610"/>
      <c r="U8" s="610"/>
      <c r="V8" s="610"/>
      <c r="W8" s="610"/>
      <c r="X8" s="610"/>
      <c r="Y8" s="611"/>
      <c r="Z8" s="665">
        <v>
0.3</v>
      </c>
      <c r="AA8" s="665"/>
      <c r="AB8" s="665"/>
      <c r="AC8" s="665"/>
      <c r="AD8" s="666">
        <v>
131892</v>
      </c>
      <c r="AE8" s="666"/>
      <c r="AF8" s="666"/>
      <c r="AG8" s="666"/>
      <c r="AH8" s="666"/>
      <c r="AI8" s="666"/>
      <c r="AJ8" s="666"/>
      <c r="AK8" s="666"/>
      <c r="AL8" s="612">
        <v>
0.6</v>
      </c>
      <c r="AM8" s="613"/>
      <c r="AN8" s="613"/>
      <c r="AO8" s="667"/>
      <c r="AP8" s="606" t="s">
        <v>
233</v>
      </c>
      <c r="AQ8" s="607"/>
      <c r="AR8" s="607"/>
      <c r="AS8" s="607"/>
      <c r="AT8" s="607"/>
      <c r="AU8" s="607"/>
      <c r="AV8" s="607"/>
      <c r="AW8" s="607"/>
      <c r="AX8" s="607"/>
      <c r="AY8" s="607"/>
      <c r="AZ8" s="607"/>
      <c r="BA8" s="607"/>
      <c r="BB8" s="607"/>
      <c r="BC8" s="607"/>
      <c r="BD8" s="607"/>
      <c r="BE8" s="607"/>
      <c r="BF8" s="608"/>
      <c r="BG8" s="609">
        <v>
198072</v>
      </c>
      <c r="BH8" s="610"/>
      <c r="BI8" s="610"/>
      <c r="BJ8" s="610"/>
      <c r="BK8" s="610"/>
      <c r="BL8" s="610"/>
      <c r="BM8" s="610"/>
      <c r="BN8" s="611"/>
      <c r="BO8" s="665">
        <v>
1.2</v>
      </c>
      <c r="BP8" s="665"/>
      <c r="BQ8" s="665"/>
      <c r="BR8" s="665"/>
      <c r="BS8" s="597" t="s">
        <v>
131</v>
      </c>
      <c r="BT8" s="610"/>
      <c r="BU8" s="610"/>
      <c r="BV8" s="610"/>
      <c r="BW8" s="610"/>
      <c r="BX8" s="610"/>
      <c r="BY8" s="610"/>
      <c r="BZ8" s="610"/>
      <c r="CA8" s="610"/>
      <c r="CB8" s="646"/>
      <c r="CD8" s="647" t="s">
        <v>
234</v>
      </c>
      <c r="CE8" s="644"/>
      <c r="CF8" s="644"/>
      <c r="CG8" s="644"/>
      <c r="CH8" s="644"/>
      <c r="CI8" s="644"/>
      <c r="CJ8" s="644"/>
      <c r="CK8" s="644"/>
      <c r="CL8" s="644"/>
      <c r="CM8" s="644"/>
      <c r="CN8" s="644"/>
      <c r="CO8" s="644"/>
      <c r="CP8" s="644"/>
      <c r="CQ8" s="645"/>
      <c r="CR8" s="609">
        <v>
21667448</v>
      </c>
      <c r="CS8" s="610"/>
      <c r="CT8" s="610"/>
      <c r="CU8" s="610"/>
      <c r="CV8" s="610"/>
      <c r="CW8" s="610"/>
      <c r="CX8" s="610"/>
      <c r="CY8" s="611"/>
      <c r="CZ8" s="665">
        <v>
54.1</v>
      </c>
      <c r="DA8" s="665"/>
      <c r="DB8" s="665"/>
      <c r="DC8" s="665"/>
      <c r="DD8" s="597">
        <v>
687058</v>
      </c>
      <c r="DE8" s="610"/>
      <c r="DF8" s="610"/>
      <c r="DG8" s="610"/>
      <c r="DH8" s="610"/>
      <c r="DI8" s="610"/>
      <c r="DJ8" s="610"/>
      <c r="DK8" s="610"/>
      <c r="DL8" s="610"/>
      <c r="DM8" s="610"/>
      <c r="DN8" s="610"/>
      <c r="DO8" s="610"/>
      <c r="DP8" s="611"/>
      <c r="DQ8" s="597">
        <v>
9995711</v>
      </c>
      <c r="DR8" s="610"/>
      <c r="DS8" s="610"/>
      <c r="DT8" s="610"/>
      <c r="DU8" s="610"/>
      <c r="DV8" s="610"/>
      <c r="DW8" s="610"/>
      <c r="DX8" s="610"/>
      <c r="DY8" s="610"/>
      <c r="DZ8" s="610"/>
      <c r="EA8" s="610"/>
      <c r="EB8" s="610"/>
      <c r="EC8" s="646"/>
    </row>
    <row r="9" spans="2:143" ht="11.25" customHeight="1">
      <c r="B9" s="606" t="s">
        <v>
235</v>
      </c>
      <c r="C9" s="607"/>
      <c r="D9" s="607"/>
      <c r="E9" s="607"/>
      <c r="F9" s="607"/>
      <c r="G9" s="607"/>
      <c r="H9" s="607"/>
      <c r="I9" s="607"/>
      <c r="J9" s="607"/>
      <c r="K9" s="607"/>
      <c r="L9" s="607"/>
      <c r="M9" s="607"/>
      <c r="N9" s="607"/>
      <c r="O9" s="607"/>
      <c r="P9" s="607"/>
      <c r="Q9" s="608"/>
      <c r="R9" s="609">
        <v>
131762</v>
      </c>
      <c r="S9" s="610"/>
      <c r="T9" s="610"/>
      <c r="U9" s="610"/>
      <c r="V9" s="610"/>
      <c r="W9" s="610"/>
      <c r="X9" s="610"/>
      <c r="Y9" s="611"/>
      <c r="Z9" s="665">
        <v>
0.3</v>
      </c>
      <c r="AA9" s="665"/>
      <c r="AB9" s="665"/>
      <c r="AC9" s="665"/>
      <c r="AD9" s="666">
        <v>
131762</v>
      </c>
      <c r="AE9" s="666"/>
      <c r="AF9" s="666"/>
      <c r="AG9" s="666"/>
      <c r="AH9" s="666"/>
      <c r="AI9" s="666"/>
      <c r="AJ9" s="666"/>
      <c r="AK9" s="666"/>
      <c r="AL9" s="612">
        <v>
0.6</v>
      </c>
      <c r="AM9" s="613"/>
      <c r="AN9" s="613"/>
      <c r="AO9" s="667"/>
      <c r="AP9" s="606" t="s">
        <v>
236</v>
      </c>
      <c r="AQ9" s="607"/>
      <c r="AR9" s="607"/>
      <c r="AS9" s="607"/>
      <c r="AT9" s="607"/>
      <c r="AU9" s="607"/>
      <c r="AV9" s="607"/>
      <c r="AW9" s="607"/>
      <c r="AX9" s="607"/>
      <c r="AY9" s="607"/>
      <c r="AZ9" s="607"/>
      <c r="BA9" s="607"/>
      <c r="BB9" s="607"/>
      <c r="BC9" s="607"/>
      <c r="BD9" s="607"/>
      <c r="BE9" s="607"/>
      <c r="BF9" s="608"/>
      <c r="BG9" s="609">
        <v>
7283978</v>
      </c>
      <c r="BH9" s="610"/>
      <c r="BI9" s="610"/>
      <c r="BJ9" s="610"/>
      <c r="BK9" s="610"/>
      <c r="BL9" s="610"/>
      <c r="BM9" s="610"/>
      <c r="BN9" s="611"/>
      <c r="BO9" s="665">
        <v>
43.4</v>
      </c>
      <c r="BP9" s="665"/>
      <c r="BQ9" s="665"/>
      <c r="BR9" s="665"/>
      <c r="BS9" s="597" t="s">
        <v>
131</v>
      </c>
      <c r="BT9" s="610"/>
      <c r="BU9" s="610"/>
      <c r="BV9" s="610"/>
      <c r="BW9" s="610"/>
      <c r="BX9" s="610"/>
      <c r="BY9" s="610"/>
      <c r="BZ9" s="610"/>
      <c r="CA9" s="610"/>
      <c r="CB9" s="646"/>
      <c r="CD9" s="647" t="s">
        <v>
237</v>
      </c>
      <c r="CE9" s="644"/>
      <c r="CF9" s="644"/>
      <c r="CG9" s="644"/>
      <c r="CH9" s="644"/>
      <c r="CI9" s="644"/>
      <c r="CJ9" s="644"/>
      <c r="CK9" s="644"/>
      <c r="CL9" s="644"/>
      <c r="CM9" s="644"/>
      <c r="CN9" s="644"/>
      <c r="CO9" s="644"/>
      <c r="CP9" s="644"/>
      <c r="CQ9" s="645"/>
      <c r="CR9" s="609">
        <v>
3096640</v>
      </c>
      <c r="CS9" s="610"/>
      <c r="CT9" s="610"/>
      <c r="CU9" s="610"/>
      <c r="CV9" s="610"/>
      <c r="CW9" s="610"/>
      <c r="CX9" s="610"/>
      <c r="CY9" s="611"/>
      <c r="CZ9" s="665">
        <v>
7.7</v>
      </c>
      <c r="DA9" s="665"/>
      <c r="DB9" s="665"/>
      <c r="DC9" s="665"/>
      <c r="DD9" s="597">
        <v>
55980</v>
      </c>
      <c r="DE9" s="610"/>
      <c r="DF9" s="610"/>
      <c r="DG9" s="610"/>
      <c r="DH9" s="610"/>
      <c r="DI9" s="610"/>
      <c r="DJ9" s="610"/>
      <c r="DK9" s="610"/>
      <c r="DL9" s="610"/>
      <c r="DM9" s="610"/>
      <c r="DN9" s="610"/>
      <c r="DO9" s="610"/>
      <c r="DP9" s="611"/>
      <c r="DQ9" s="597">
        <v>
2433763</v>
      </c>
      <c r="DR9" s="610"/>
      <c r="DS9" s="610"/>
      <c r="DT9" s="610"/>
      <c r="DU9" s="610"/>
      <c r="DV9" s="610"/>
      <c r="DW9" s="610"/>
      <c r="DX9" s="610"/>
      <c r="DY9" s="610"/>
      <c r="DZ9" s="610"/>
      <c r="EA9" s="610"/>
      <c r="EB9" s="610"/>
      <c r="EC9" s="646"/>
    </row>
    <row r="10" spans="2:143" ht="11.25" customHeight="1">
      <c r="B10" s="606" t="s">
        <v>
238</v>
      </c>
      <c r="C10" s="607"/>
      <c r="D10" s="607"/>
      <c r="E10" s="607"/>
      <c r="F10" s="607"/>
      <c r="G10" s="607"/>
      <c r="H10" s="607"/>
      <c r="I10" s="607"/>
      <c r="J10" s="607"/>
      <c r="K10" s="607"/>
      <c r="L10" s="607"/>
      <c r="M10" s="607"/>
      <c r="N10" s="607"/>
      <c r="O10" s="607"/>
      <c r="P10" s="607"/>
      <c r="Q10" s="608"/>
      <c r="R10" s="609" t="s">
        <v>
131</v>
      </c>
      <c r="S10" s="610"/>
      <c r="T10" s="610"/>
      <c r="U10" s="610"/>
      <c r="V10" s="610"/>
      <c r="W10" s="610"/>
      <c r="X10" s="610"/>
      <c r="Y10" s="611"/>
      <c r="Z10" s="665" t="s">
        <v>
131</v>
      </c>
      <c r="AA10" s="665"/>
      <c r="AB10" s="665"/>
      <c r="AC10" s="665"/>
      <c r="AD10" s="666" t="s">
        <v>
131</v>
      </c>
      <c r="AE10" s="666"/>
      <c r="AF10" s="666"/>
      <c r="AG10" s="666"/>
      <c r="AH10" s="666"/>
      <c r="AI10" s="666"/>
      <c r="AJ10" s="666"/>
      <c r="AK10" s="666"/>
      <c r="AL10" s="612" t="s">
        <v>
131</v>
      </c>
      <c r="AM10" s="613"/>
      <c r="AN10" s="613"/>
      <c r="AO10" s="667"/>
      <c r="AP10" s="606" t="s">
        <v>
239</v>
      </c>
      <c r="AQ10" s="607"/>
      <c r="AR10" s="607"/>
      <c r="AS10" s="607"/>
      <c r="AT10" s="607"/>
      <c r="AU10" s="607"/>
      <c r="AV10" s="607"/>
      <c r="AW10" s="607"/>
      <c r="AX10" s="607"/>
      <c r="AY10" s="607"/>
      <c r="AZ10" s="607"/>
      <c r="BA10" s="607"/>
      <c r="BB10" s="607"/>
      <c r="BC10" s="607"/>
      <c r="BD10" s="607"/>
      <c r="BE10" s="607"/>
      <c r="BF10" s="608"/>
      <c r="BG10" s="609">
        <v>
259168</v>
      </c>
      <c r="BH10" s="610"/>
      <c r="BI10" s="610"/>
      <c r="BJ10" s="610"/>
      <c r="BK10" s="610"/>
      <c r="BL10" s="610"/>
      <c r="BM10" s="610"/>
      <c r="BN10" s="611"/>
      <c r="BO10" s="665">
        <v>
1.5</v>
      </c>
      <c r="BP10" s="665"/>
      <c r="BQ10" s="665"/>
      <c r="BR10" s="665"/>
      <c r="BS10" s="597" t="s">
        <v>
131</v>
      </c>
      <c r="BT10" s="610"/>
      <c r="BU10" s="610"/>
      <c r="BV10" s="610"/>
      <c r="BW10" s="610"/>
      <c r="BX10" s="610"/>
      <c r="BY10" s="610"/>
      <c r="BZ10" s="610"/>
      <c r="CA10" s="610"/>
      <c r="CB10" s="646"/>
      <c r="CD10" s="647" t="s">
        <v>
240</v>
      </c>
      <c r="CE10" s="644"/>
      <c r="CF10" s="644"/>
      <c r="CG10" s="644"/>
      <c r="CH10" s="644"/>
      <c r="CI10" s="644"/>
      <c r="CJ10" s="644"/>
      <c r="CK10" s="644"/>
      <c r="CL10" s="644"/>
      <c r="CM10" s="644"/>
      <c r="CN10" s="644"/>
      <c r="CO10" s="644"/>
      <c r="CP10" s="644"/>
      <c r="CQ10" s="645"/>
      <c r="CR10" s="609">
        <v>
210397</v>
      </c>
      <c r="CS10" s="610"/>
      <c r="CT10" s="610"/>
      <c r="CU10" s="610"/>
      <c r="CV10" s="610"/>
      <c r="CW10" s="610"/>
      <c r="CX10" s="610"/>
      <c r="CY10" s="611"/>
      <c r="CZ10" s="665">
        <v>
0.5</v>
      </c>
      <c r="DA10" s="665"/>
      <c r="DB10" s="665"/>
      <c r="DC10" s="665"/>
      <c r="DD10" s="597">
        <v>
2562</v>
      </c>
      <c r="DE10" s="610"/>
      <c r="DF10" s="610"/>
      <c r="DG10" s="610"/>
      <c r="DH10" s="610"/>
      <c r="DI10" s="610"/>
      <c r="DJ10" s="610"/>
      <c r="DK10" s="610"/>
      <c r="DL10" s="610"/>
      <c r="DM10" s="610"/>
      <c r="DN10" s="610"/>
      <c r="DO10" s="610"/>
      <c r="DP10" s="611"/>
      <c r="DQ10" s="597">
        <v>
141664</v>
      </c>
      <c r="DR10" s="610"/>
      <c r="DS10" s="610"/>
      <c r="DT10" s="610"/>
      <c r="DU10" s="610"/>
      <c r="DV10" s="610"/>
      <c r="DW10" s="610"/>
      <c r="DX10" s="610"/>
      <c r="DY10" s="610"/>
      <c r="DZ10" s="610"/>
      <c r="EA10" s="610"/>
      <c r="EB10" s="610"/>
      <c r="EC10" s="646"/>
    </row>
    <row r="11" spans="2:143" ht="11.25" customHeight="1">
      <c r="B11" s="606" t="s">
        <v>
241</v>
      </c>
      <c r="C11" s="607"/>
      <c r="D11" s="607"/>
      <c r="E11" s="607"/>
      <c r="F11" s="607"/>
      <c r="G11" s="607"/>
      <c r="H11" s="607"/>
      <c r="I11" s="607"/>
      <c r="J11" s="607"/>
      <c r="K11" s="607"/>
      <c r="L11" s="607"/>
      <c r="M11" s="607"/>
      <c r="N11" s="607"/>
      <c r="O11" s="607"/>
      <c r="P11" s="607"/>
      <c r="Q11" s="608"/>
      <c r="R11" s="609" t="s">
        <v>
131</v>
      </c>
      <c r="S11" s="610"/>
      <c r="T11" s="610"/>
      <c r="U11" s="610"/>
      <c r="V11" s="610"/>
      <c r="W11" s="610"/>
      <c r="X11" s="610"/>
      <c r="Y11" s="611"/>
      <c r="Z11" s="665" t="s">
        <v>
131</v>
      </c>
      <c r="AA11" s="665"/>
      <c r="AB11" s="665"/>
      <c r="AC11" s="665"/>
      <c r="AD11" s="666" t="s">
        <v>
131</v>
      </c>
      <c r="AE11" s="666"/>
      <c r="AF11" s="666"/>
      <c r="AG11" s="666"/>
      <c r="AH11" s="666"/>
      <c r="AI11" s="666"/>
      <c r="AJ11" s="666"/>
      <c r="AK11" s="666"/>
      <c r="AL11" s="612" t="s">
        <v>
170</v>
      </c>
      <c r="AM11" s="613"/>
      <c r="AN11" s="613"/>
      <c r="AO11" s="667"/>
      <c r="AP11" s="606" t="s">
        <v>
242</v>
      </c>
      <c r="AQ11" s="607"/>
      <c r="AR11" s="607"/>
      <c r="AS11" s="607"/>
      <c r="AT11" s="607"/>
      <c r="AU11" s="607"/>
      <c r="AV11" s="607"/>
      <c r="AW11" s="607"/>
      <c r="AX11" s="607"/>
      <c r="AY11" s="607"/>
      <c r="AZ11" s="607"/>
      <c r="BA11" s="607"/>
      <c r="BB11" s="607"/>
      <c r="BC11" s="607"/>
      <c r="BD11" s="607"/>
      <c r="BE11" s="607"/>
      <c r="BF11" s="608"/>
      <c r="BG11" s="609">
        <v>
399452</v>
      </c>
      <c r="BH11" s="610"/>
      <c r="BI11" s="610"/>
      <c r="BJ11" s="610"/>
      <c r="BK11" s="610"/>
      <c r="BL11" s="610"/>
      <c r="BM11" s="610"/>
      <c r="BN11" s="611"/>
      <c r="BO11" s="665">
        <v>
2.4</v>
      </c>
      <c r="BP11" s="665"/>
      <c r="BQ11" s="665"/>
      <c r="BR11" s="665"/>
      <c r="BS11" s="597">
        <v>
54328</v>
      </c>
      <c r="BT11" s="610"/>
      <c r="BU11" s="610"/>
      <c r="BV11" s="610"/>
      <c r="BW11" s="610"/>
      <c r="BX11" s="610"/>
      <c r="BY11" s="610"/>
      <c r="BZ11" s="610"/>
      <c r="CA11" s="610"/>
      <c r="CB11" s="646"/>
      <c r="CD11" s="647" t="s">
        <v>
243</v>
      </c>
      <c r="CE11" s="644"/>
      <c r="CF11" s="644"/>
      <c r="CG11" s="644"/>
      <c r="CH11" s="644"/>
      <c r="CI11" s="644"/>
      <c r="CJ11" s="644"/>
      <c r="CK11" s="644"/>
      <c r="CL11" s="644"/>
      <c r="CM11" s="644"/>
      <c r="CN11" s="644"/>
      <c r="CO11" s="644"/>
      <c r="CP11" s="644"/>
      <c r="CQ11" s="645"/>
      <c r="CR11" s="609">
        <v>
69857</v>
      </c>
      <c r="CS11" s="610"/>
      <c r="CT11" s="610"/>
      <c r="CU11" s="610"/>
      <c r="CV11" s="610"/>
      <c r="CW11" s="610"/>
      <c r="CX11" s="610"/>
      <c r="CY11" s="611"/>
      <c r="CZ11" s="665">
        <v>
0.2</v>
      </c>
      <c r="DA11" s="665"/>
      <c r="DB11" s="665"/>
      <c r="DC11" s="665"/>
      <c r="DD11" s="597" t="s">
        <v>
170</v>
      </c>
      <c r="DE11" s="610"/>
      <c r="DF11" s="610"/>
      <c r="DG11" s="610"/>
      <c r="DH11" s="610"/>
      <c r="DI11" s="610"/>
      <c r="DJ11" s="610"/>
      <c r="DK11" s="610"/>
      <c r="DL11" s="610"/>
      <c r="DM11" s="610"/>
      <c r="DN11" s="610"/>
      <c r="DO11" s="610"/>
      <c r="DP11" s="611"/>
      <c r="DQ11" s="597">
        <v>
43879</v>
      </c>
      <c r="DR11" s="610"/>
      <c r="DS11" s="610"/>
      <c r="DT11" s="610"/>
      <c r="DU11" s="610"/>
      <c r="DV11" s="610"/>
      <c r="DW11" s="610"/>
      <c r="DX11" s="610"/>
      <c r="DY11" s="610"/>
      <c r="DZ11" s="610"/>
      <c r="EA11" s="610"/>
      <c r="EB11" s="610"/>
      <c r="EC11" s="646"/>
    </row>
    <row r="12" spans="2:143" ht="11.25" customHeight="1">
      <c r="B12" s="606" t="s">
        <v>
244</v>
      </c>
      <c r="C12" s="607"/>
      <c r="D12" s="607"/>
      <c r="E12" s="607"/>
      <c r="F12" s="607"/>
      <c r="G12" s="607"/>
      <c r="H12" s="607"/>
      <c r="I12" s="607"/>
      <c r="J12" s="607"/>
      <c r="K12" s="607"/>
      <c r="L12" s="607"/>
      <c r="M12" s="607"/>
      <c r="N12" s="607"/>
      <c r="O12" s="607"/>
      <c r="P12" s="607"/>
      <c r="Q12" s="608"/>
      <c r="R12" s="609">
        <v>
2276131</v>
      </c>
      <c r="S12" s="610"/>
      <c r="T12" s="610"/>
      <c r="U12" s="610"/>
      <c r="V12" s="610"/>
      <c r="W12" s="610"/>
      <c r="X12" s="610"/>
      <c r="Y12" s="611"/>
      <c r="Z12" s="665">
        <v>
5.6</v>
      </c>
      <c r="AA12" s="665"/>
      <c r="AB12" s="665"/>
      <c r="AC12" s="665"/>
      <c r="AD12" s="666">
        <v>
2276131</v>
      </c>
      <c r="AE12" s="666"/>
      <c r="AF12" s="666"/>
      <c r="AG12" s="666"/>
      <c r="AH12" s="666"/>
      <c r="AI12" s="666"/>
      <c r="AJ12" s="666"/>
      <c r="AK12" s="666"/>
      <c r="AL12" s="612">
        <v>
10.7</v>
      </c>
      <c r="AM12" s="613"/>
      <c r="AN12" s="613"/>
      <c r="AO12" s="667"/>
      <c r="AP12" s="606" t="s">
        <v>
245</v>
      </c>
      <c r="AQ12" s="607"/>
      <c r="AR12" s="607"/>
      <c r="AS12" s="607"/>
      <c r="AT12" s="607"/>
      <c r="AU12" s="607"/>
      <c r="AV12" s="607"/>
      <c r="AW12" s="607"/>
      <c r="AX12" s="607"/>
      <c r="AY12" s="607"/>
      <c r="AZ12" s="607"/>
      <c r="BA12" s="607"/>
      <c r="BB12" s="607"/>
      <c r="BC12" s="607"/>
      <c r="BD12" s="607"/>
      <c r="BE12" s="607"/>
      <c r="BF12" s="608"/>
      <c r="BG12" s="609">
        <v>
6680531</v>
      </c>
      <c r="BH12" s="610"/>
      <c r="BI12" s="610"/>
      <c r="BJ12" s="610"/>
      <c r="BK12" s="610"/>
      <c r="BL12" s="610"/>
      <c r="BM12" s="610"/>
      <c r="BN12" s="611"/>
      <c r="BO12" s="665">
        <v>
39.799999999999997</v>
      </c>
      <c r="BP12" s="665"/>
      <c r="BQ12" s="665"/>
      <c r="BR12" s="665"/>
      <c r="BS12" s="597" t="s">
        <v>
170</v>
      </c>
      <c r="BT12" s="610"/>
      <c r="BU12" s="610"/>
      <c r="BV12" s="610"/>
      <c r="BW12" s="610"/>
      <c r="BX12" s="610"/>
      <c r="BY12" s="610"/>
      <c r="BZ12" s="610"/>
      <c r="CA12" s="610"/>
      <c r="CB12" s="646"/>
      <c r="CD12" s="647" t="s">
        <v>
246</v>
      </c>
      <c r="CE12" s="644"/>
      <c r="CF12" s="644"/>
      <c r="CG12" s="644"/>
      <c r="CH12" s="644"/>
      <c r="CI12" s="644"/>
      <c r="CJ12" s="644"/>
      <c r="CK12" s="644"/>
      <c r="CL12" s="644"/>
      <c r="CM12" s="644"/>
      <c r="CN12" s="644"/>
      <c r="CO12" s="644"/>
      <c r="CP12" s="644"/>
      <c r="CQ12" s="645"/>
      <c r="CR12" s="609">
        <v>
245488</v>
      </c>
      <c r="CS12" s="610"/>
      <c r="CT12" s="610"/>
      <c r="CU12" s="610"/>
      <c r="CV12" s="610"/>
      <c r="CW12" s="610"/>
      <c r="CX12" s="610"/>
      <c r="CY12" s="611"/>
      <c r="CZ12" s="665">
        <v>
0.6</v>
      </c>
      <c r="DA12" s="665"/>
      <c r="DB12" s="665"/>
      <c r="DC12" s="665"/>
      <c r="DD12" s="597" t="s">
        <v>
131</v>
      </c>
      <c r="DE12" s="610"/>
      <c r="DF12" s="610"/>
      <c r="DG12" s="610"/>
      <c r="DH12" s="610"/>
      <c r="DI12" s="610"/>
      <c r="DJ12" s="610"/>
      <c r="DK12" s="610"/>
      <c r="DL12" s="610"/>
      <c r="DM12" s="610"/>
      <c r="DN12" s="610"/>
      <c r="DO12" s="610"/>
      <c r="DP12" s="611"/>
      <c r="DQ12" s="597">
        <v>
59244</v>
      </c>
      <c r="DR12" s="610"/>
      <c r="DS12" s="610"/>
      <c r="DT12" s="610"/>
      <c r="DU12" s="610"/>
      <c r="DV12" s="610"/>
      <c r="DW12" s="610"/>
      <c r="DX12" s="610"/>
      <c r="DY12" s="610"/>
      <c r="DZ12" s="610"/>
      <c r="EA12" s="610"/>
      <c r="EB12" s="610"/>
      <c r="EC12" s="646"/>
    </row>
    <row r="13" spans="2:143" ht="11.25" customHeight="1">
      <c r="B13" s="606" t="s">
        <v>
247</v>
      </c>
      <c r="C13" s="607"/>
      <c r="D13" s="607"/>
      <c r="E13" s="607"/>
      <c r="F13" s="607"/>
      <c r="G13" s="607"/>
      <c r="H13" s="607"/>
      <c r="I13" s="607"/>
      <c r="J13" s="607"/>
      <c r="K13" s="607"/>
      <c r="L13" s="607"/>
      <c r="M13" s="607"/>
      <c r="N13" s="607"/>
      <c r="O13" s="607"/>
      <c r="P13" s="607"/>
      <c r="Q13" s="608"/>
      <c r="R13" s="609" t="s">
        <v>
131</v>
      </c>
      <c r="S13" s="610"/>
      <c r="T13" s="610"/>
      <c r="U13" s="610"/>
      <c r="V13" s="610"/>
      <c r="W13" s="610"/>
      <c r="X13" s="610"/>
      <c r="Y13" s="611"/>
      <c r="Z13" s="665" t="s">
        <v>
131</v>
      </c>
      <c r="AA13" s="665"/>
      <c r="AB13" s="665"/>
      <c r="AC13" s="665"/>
      <c r="AD13" s="666" t="s">
        <v>
131</v>
      </c>
      <c r="AE13" s="666"/>
      <c r="AF13" s="666"/>
      <c r="AG13" s="666"/>
      <c r="AH13" s="666"/>
      <c r="AI13" s="666"/>
      <c r="AJ13" s="666"/>
      <c r="AK13" s="666"/>
      <c r="AL13" s="612" t="s">
        <v>
131</v>
      </c>
      <c r="AM13" s="613"/>
      <c r="AN13" s="613"/>
      <c r="AO13" s="667"/>
      <c r="AP13" s="606" t="s">
        <v>
248</v>
      </c>
      <c r="AQ13" s="607"/>
      <c r="AR13" s="607"/>
      <c r="AS13" s="607"/>
      <c r="AT13" s="607"/>
      <c r="AU13" s="607"/>
      <c r="AV13" s="607"/>
      <c r="AW13" s="607"/>
      <c r="AX13" s="607"/>
      <c r="AY13" s="607"/>
      <c r="AZ13" s="607"/>
      <c r="BA13" s="607"/>
      <c r="BB13" s="607"/>
      <c r="BC13" s="607"/>
      <c r="BD13" s="607"/>
      <c r="BE13" s="607"/>
      <c r="BF13" s="608"/>
      <c r="BG13" s="609">
        <v>
6461991</v>
      </c>
      <c r="BH13" s="610"/>
      <c r="BI13" s="610"/>
      <c r="BJ13" s="610"/>
      <c r="BK13" s="610"/>
      <c r="BL13" s="610"/>
      <c r="BM13" s="610"/>
      <c r="BN13" s="611"/>
      <c r="BO13" s="665">
        <v>
38.5</v>
      </c>
      <c r="BP13" s="665"/>
      <c r="BQ13" s="665"/>
      <c r="BR13" s="665"/>
      <c r="BS13" s="597" t="s">
        <v>
131</v>
      </c>
      <c r="BT13" s="610"/>
      <c r="BU13" s="610"/>
      <c r="BV13" s="610"/>
      <c r="BW13" s="610"/>
      <c r="BX13" s="610"/>
      <c r="BY13" s="610"/>
      <c r="BZ13" s="610"/>
      <c r="CA13" s="610"/>
      <c r="CB13" s="646"/>
      <c r="CD13" s="647" t="s">
        <v>
249</v>
      </c>
      <c r="CE13" s="644"/>
      <c r="CF13" s="644"/>
      <c r="CG13" s="644"/>
      <c r="CH13" s="644"/>
      <c r="CI13" s="644"/>
      <c r="CJ13" s="644"/>
      <c r="CK13" s="644"/>
      <c r="CL13" s="644"/>
      <c r="CM13" s="644"/>
      <c r="CN13" s="644"/>
      <c r="CO13" s="644"/>
      <c r="CP13" s="644"/>
      <c r="CQ13" s="645"/>
      <c r="CR13" s="609">
        <v>
2927571</v>
      </c>
      <c r="CS13" s="610"/>
      <c r="CT13" s="610"/>
      <c r="CU13" s="610"/>
      <c r="CV13" s="610"/>
      <c r="CW13" s="610"/>
      <c r="CX13" s="610"/>
      <c r="CY13" s="611"/>
      <c r="CZ13" s="665">
        <v>
7.3</v>
      </c>
      <c r="DA13" s="665"/>
      <c r="DB13" s="665"/>
      <c r="DC13" s="665"/>
      <c r="DD13" s="597">
        <v>
893550</v>
      </c>
      <c r="DE13" s="610"/>
      <c r="DF13" s="610"/>
      <c r="DG13" s="610"/>
      <c r="DH13" s="610"/>
      <c r="DI13" s="610"/>
      <c r="DJ13" s="610"/>
      <c r="DK13" s="610"/>
      <c r="DL13" s="610"/>
      <c r="DM13" s="610"/>
      <c r="DN13" s="610"/>
      <c r="DO13" s="610"/>
      <c r="DP13" s="611"/>
      <c r="DQ13" s="597">
        <v>
2061730</v>
      </c>
      <c r="DR13" s="610"/>
      <c r="DS13" s="610"/>
      <c r="DT13" s="610"/>
      <c r="DU13" s="610"/>
      <c r="DV13" s="610"/>
      <c r="DW13" s="610"/>
      <c r="DX13" s="610"/>
      <c r="DY13" s="610"/>
      <c r="DZ13" s="610"/>
      <c r="EA13" s="610"/>
      <c r="EB13" s="610"/>
      <c r="EC13" s="646"/>
    </row>
    <row r="14" spans="2:143" ht="11.25" customHeight="1">
      <c r="B14" s="606" t="s">
        <v>
250</v>
      </c>
      <c r="C14" s="607"/>
      <c r="D14" s="607"/>
      <c r="E14" s="607"/>
      <c r="F14" s="607"/>
      <c r="G14" s="607"/>
      <c r="H14" s="607"/>
      <c r="I14" s="607"/>
      <c r="J14" s="607"/>
      <c r="K14" s="607"/>
      <c r="L14" s="607"/>
      <c r="M14" s="607"/>
      <c r="N14" s="607"/>
      <c r="O14" s="607"/>
      <c r="P14" s="607"/>
      <c r="Q14" s="608"/>
      <c r="R14" s="609" t="s">
        <v>
131</v>
      </c>
      <c r="S14" s="610"/>
      <c r="T14" s="610"/>
      <c r="U14" s="610"/>
      <c r="V14" s="610"/>
      <c r="W14" s="610"/>
      <c r="X14" s="610"/>
      <c r="Y14" s="611"/>
      <c r="Z14" s="665" t="s">
        <v>
170</v>
      </c>
      <c r="AA14" s="665"/>
      <c r="AB14" s="665"/>
      <c r="AC14" s="665"/>
      <c r="AD14" s="666" t="s">
        <v>
131</v>
      </c>
      <c r="AE14" s="666"/>
      <c r="AF14" s="666"/>
      <c r="AG14" s="666"/>
      <c r="AH14" s="666"/>
      <c r="AI14" s="666"/>
      <c r="AJ14" s="666"/>
      <c r="AK14" s="666"/>
      <c r="AL14" s="612" t="s">
        <v>
131</v>
      </c>
      <c r="AM14" s="613"/>
      <c r="AN14" s="613"/>
      <c r="AO14" s="667"/>
      <c r="AP14" s="606" t="s">
        <v>
251</v>
      </c>
      <c r="AQ14" s="607"/>
      <c r="AR14" s="607"/>
      <c r="AS14" s="607"/>
      <c r="AT14" s="607"/>
      <c r="AU14" s="607"/>
      <c r="AV14" s="607"/>
      <c r="AW14" s="607"/>
      <c r="AX14" s="607"/>
      <c r="AY14" s="607"/>
      <c r="AZ14" s="607"/>
      <c r="BA14" s="607"/>
      <c r="BB14" s="607"/>
      <c r="BC14" s="607"/>
      <c r="BD14" s="607"/>
      <c r="BE14" s="607"/>
      <c r="BF14" s="608"/>
      <c r="BG14" s="609">
        <v>
99955</v>
      </c>
      <c r="BH14" s="610"/>
      <c r="BI14" s="610"/>
      <c r="BJ14" s="610"/>
      <c r="BK14" s="610"/>
      <c r="BL14" s="610"/>
      <c r="BM14" s="610"/>
      <c r="BN14" s="611"/>
      <c r="BO14" s="665">
        <v>
0.6</v>
      </c>
      <c r="BP14" s="665"/>
      <c r="BQ14" s="665"/>
      <c r="BR14" s="665"/>
      <c r="BS14" s="597" t="s">
        <v>
170</v>
      </c>
      <c r="BT14" s="610"/>
      <c r="BU14" s="610"/>
      <c r="BV14" s="610"/>
      <c r="BW14" s="610"/>
      <c r="BX14" s="610"/>
      <c r="BY14" s="610"/>
      <c r="BZ14" s="610"/>
      <c r="CA14" s="610"/>
      <c r="CB14" s="646"/>
      <c r="CD14" s="647" t="s">
        <v>
252</v>
      </c>
      <c r="CE14" s="644"/>
      <c r="CF14" s="644"/>
      <c r="CG14" s="644"/>
      <c r="CH14" s="644"/>
      <c r="CI14" s="644"/>
      <c r="CJ14" s="644"/>
      <c r="CK14" s="644"/>
      <c r="CL14" s="644"/>
      <c r="CM14" s="644"/>
      <c r="CN14" s="644"/>
      <c r="CO14" s="644"/>
      <c r="CP14" s="644"/>
      <c r="CQ14" s="645"/>
      <c r="CR14" s="609">
        <v>
1638031</v>
      </c>
      <c r="CS14" s="610"/>
      <c r="CT14" s="610"/>
      <c r="CU14" s="610"/>
      <c r="CV14" s="610"/>
      <c r="CW14" s="610"/>
      <c r="CX14" s="610"/>
      <c r="CY14" s="611"/>
      <c r="CZ14" s="665">
        <v>
4.0999999999999996</v>
      </c>
      <c r="DA14" s="665"/>
      <c r="DB14" s="665"/>
      <c r="DC14" s="665"/>
      <c r="DD14" s="597">
        <v>
57561</v>
      </c>
      <c r="DE14" s="610"/>
      <c r="DF14" s="610"/>
      <c r="DG14" s="610"/>
      <c r="DH14" s="610"/>
      <c r="DI14" s="610"/>
      <c r="DJ14" s="610"/>
      <c r="DK14" s="610"/>
      <c r="DL14" s="610"/>
      <c r="DM14" s="610"/>
      <c r="DN14" s="610"/>
      <c r="DO14" s="610"/>
      <c r="DP14" s="611"/>
      <c r="DQ14" s="597">
        <v>
1353595</v>
      </c>
      <c r="DR14" s="610"/>
      <c r="DS14" s="610"/>
      <c r="DT14" s="610"/>
      <c r="DU14" s="610"/>
      <c r="DV14" s="610"/>
      <c r="DW14" s="610"/>
      <c r="DX14" s="610"/>
      <c r="DY14" s="610"/>
      <c r="DZ14" s="610"/>
      <c r="EA14" s="610"/>
      <c r="EB14" s="610"/>
      <c r="EC14" s="646"/>
    </row>
    <row r="15" spans="2:143" ht="11.25" customHeight="1">
      <c r="B15" s="606" t="s">
        <v>
253</v>
      </c>
      <c r="C15" s="607"/>
      <c r="D15" s="607"/>
      <c r="E15" s="607"/>
      <c r="F15" s="607"/>
      <c r="G15" s="607"/>
      <c r="H15" s="607"/>
      <c r="I15" s="607"/>
      <c r="J15" s="607"/>
      <c r="K15" s="607"/>
      <c r="L15" s="607"/>
      <c r="M15" s="607"/>
      <c r="N15" s="607"/>
      <c r="O15" s="607"/>
      <c r="P15" s="607"/>
      <c r="Q15" s="608"/>
      <c r="R15" s="609">
        <v>
105143</v>
      </c>
      <c r="S15" s="610"/>
      <c r="T15" s="610"/>
      <c r="U15" s="610"/>
      <c r="V15" s="610"/>
      <c r="W15" s="610"/>
      <c r="X15" s="610"/>
      <c r="Y15" s="611"/>
      <c r="Z15" s="665">
        <v>
0.3</v>
      </c>
      <c r="AA15" s="665"/>
      <c r="AB15" s="665"/>
      <c r="AC15" s="665"/>
      <c r="AD15" s="666">
        <v>
105143</v>
      </c>
      <c r="AE15" s="666"/>
      <c r="AF15" s="666"/>
      <c r="AG15" s="666"/>
      <c r="AH15" s="666"/>
      <c r="AI15" s="666"/>
      <c r="AJ15" s="666"/>
      <c r="AK15" s="666"/>
      <c r="AL15" s="612">
        <v>
0.5</v>
      </c>
      <c r="AM15" s="613"/>
      <c r="AN15" s="613"/>
      <c r="AO15" s="667"/>
      <c r="AP15" s="606" t="s">
        <v>
254</v>
      </c>
      <c r="AQ15" s="607"/>
      <c r="AR15" s="607"/>
      <c r="AS15" s="607"/>
      <c r="AT15" s="607"/>
      <c r="AU15" s="607"/>
      <c r="AV15" s="607"/>
      <c r="AW15" s="607"/>
      <c r="AX15" s="607"/>
      <c r="AY15" s="607"/>
      <c r="AZ15" s="607"/>
      <c r="BA15" s="607"/>
      <c r="BB15" s="607"/>
      <c r="BC15" s="607"/>
      <c r="BD15" s="607"/>
      <c r="BE15" s="607"/>
      <c r="BF15" s="608"/>
      <c r="BG15" s="609">
        <v>
564457</v>
      </c>
      <c r="BH15" s="610"/>
      <c r="BI15" s="610"/>
      <c r="BJ15" s="610"/>
      <c r="BK15" s="610"/>
      <c r="BL15" s="610"/>
      <c r="BM15" s="610"/>
      <c r="BN15" s="611"/>
      <c r="BO15" s="665">
        <v>
3.4</v>
      </c>
      <c r="BP15" s="665"/>
      <c r="BQ15" s="665"/>
      <c r="BR15" s="665"/>
      <c r="BS15" s="597" t="s">
        <v>
131</v>
      </c>
      <c r="BT15" s="610"/>
      <c r="BU15" s="610"/>
      <c r="BV15" s="610"/>
      <c r="BW15" s="610"/>
      <c r="BX15" s="610"/>
      <c r="BY15" s="610"/>
      <c r="BZ15" s="610"/>
      <c r="CA15" s="610"/>
      <c r="CB15" s="646"/>
      <c r="CD15" s="647" t="s">
        <v>
255</v>
      </c>
      <c r="CE15" s="644"/>
      <c r="CF15" s="644"/>
      <c r="CG15" s="644"/>
      <c r="CH15" s="644"/>
      <c r="CI15" s="644"/>
      <c r="CJ15" s="644"/>
      <c r="CK15" s="644"/>
      <c r="CL15" s="644"/>
      <c r="CM15" s="644"/>
      <c r="CN15" s="644"/>
      <c r="CO15" s="644"/>
      <c r="CP15" s="644"/>
      <c r="CQ15" s="645"/>
      <c r="CR15" s="609">
        <v>
3794578</v>
      </c>
      <c r="CS15" s="610"/>
      <c r="CT15" s="610"/>
      <c r="CU15" s="610"/>
      <c r="CV15" s="610"/>
      <c r="CW15" s="610"/>
      <c r="CX15" s="610"/>
      <c r="CY15" s="611"/>
      <c r="CZ15" s="665">
        <v>
9.5</v>
      </c>
      <c r="DA15" s="665"/>
      <c r="DB15" s="665"/>
      <c r="DC15" s="665"/>
      <c r="DD15" s="597">
        <v>
587542</v>
      </c>
      <c r="DE15" s="610"/>
      <c r="DF15" s="610"/>
      <c r="DG15" s="610"/>
      <c r="DH15" s="610"/>
      <c r="DI15" s="610"/>
      <c r="DJ15" s="610"/>
      <c r="DK15" s="610"/>
      <c r="DL15" s="610"/>
      <c r="DM15" s="610"/>
      <c r="DN15" s="610"/>
      <c r="DO15" s="610"/>
      <c r="DP15" s="611"/>
      <c r="DQ15" s="597">
        <v>
2559805</v>
      </c>
      <c r="DR15" s="610"/>
      <c r="DS15" s="610"/>
      <c r="DT15" s="610"/>
      <c r="DU15" s="610"/>
      <c r="DV15" s="610"/>
      <c r="DW15" s="610"/>
      <c r="DX15" s="610"/>
      <c r="DY15" s="610"/>
      <c r="DZ15" s="610"/>
      <c r="EA15" s="610"/>
      <c r="EB15" s="610"/>
      <c r="EC15" s="646"/>
    </row>
    <row r="16" spans="2:143" ht="11.25" customHeight="1">
      <c r="B16" s="606" t="s">
        <v>
256</v>
      </c>
      <c r="C16" s="607"/>
      <c r="D16" s="607"/>
      <c r="E16" s="607"/>
      <c r="F16" s="607"/>
      <c r="G16" s="607"/>
      <c r="H16" s="607"/>
      <c r="I16" s="607"/>
      <c r="J16" s="607"/>
      <c r="K16" s="607"/>
      <c r="L16" s="607"/>
      <c r="M16" s="607"/>
      <c r="N16" s="607"/>
      <c r="O16" s="607"/>
      <c r="P16" s="607"/>
      <c r="Q16" s="608"/>
      <c r="R16" s="609" t="s">
        <v>
131</v>
      </c>
      <c r="S16" s="610"/>
      <c r="T16" s="610"/>
      <c r="U16" s="610"/>
      <c r="V16" s="610"/>
      <c r="W16" s="610"/>
      <c r="X16" s="610"/>
      <c r="Y16" s="611"/>
      <c r="Z16" s="665" t="s">
        <v>
131</v>
      </c>
      <c r="AA16" s="665"/>
      <c r="AB16" s="665"/>
      <c r="AC16" s="665"/>
      <c r="AD16" s="666" t="s">
        <v>
131</v>
      </c>
      <c r="AE16" s="666"/>
      <c r="AF16" s="666"/>
      <c r="AG16" s="666"/>
      <c r="AH16" s="666"/>
      <c r="AI16" s="666"/>
      <c r="AJ16" s="666"/>
      <c r="AK16" s="666"/>
      <c r="AL16" s="612" t="s">
        <v>
131</v>
      </c>
      <c r="AM16" s="613"/>
      <c r="AN16" s="613"/>
      <c r="AO16" s="667"/>
      <c r="AP16" s="606" t="s">
        <v>
257</v>
      </c>
      <c r="AQ16" s="607"/>
      <c r="AR16" s="607"/>
      <c r="AS16" s="607"/>
      <c r="AT16" s="607"/>
      <c r="AU16" s="607"/>
      <c r="AV16" s="607"/>
      <c r="AW16" s="607"/>
      <c r="AX16" s="607"/>
      <c r="AY16" s="607"/>
      <c r="AZ16" s="607"/>
      <c r="BA16" s="607"/>
      <c r="BB16" s="607"/>
      <c r="BC16" s="607"/>
      <c r="BD16" s="607"/>
      <c r="BE16" s="607"/>
      <c r="BF16" s="608"/>
      <c r="BG16" s="609" t="s">
        <v>
131</v>
      </c>
      <c r="BH16" s="610"/>
      <c r="BI16" s="610"/>
      <c r="BJ16" s="610"/>
      <c r="BK16" s="610"/>
      <c r="BL16" s="610"/>
      <c r="BM16" s="610"/>
      <c r="BN16" s="611"/>
      <c r="BO16" s="665" t="s">
        <v>
170</v>
      </c>
      <c r="BP16" s="665"/>
      <c r="BQ16" s="665"/>
      <c r="BR16" s="665"/>
      <c r="BS16" s="597" t="s">
        <v>
170</v>
      </c>
      <c r="BT16" s="610"/>
      <c r="BU16" s="610"/>
      <c r="BV16" s="610"/>
      <c r="BW16" s="610"/>
      <c r="BX16" s="610"/>
      <c r="BY16" s="610"/>
      <c r="BZ16" s="610"/>
      <c r="CA16" s="610"/>
      <c r="CB16" s="646"/>
      <c r="CD16" s="647" t="s">
        <v>
258</v>
      </c>
      <c r="CE16" s="644"/>
      <c r="CF16" s="644"/>
      <c r="CG16" s="644"/>
      <c r="CH16" s="644"/>
      <c r="CI16" s="644"/>
      <c r="CJ16" s="644"/>
      <c r="CK16" s="644"/>
      <c r="CL16" s="644"/>
      <c r="CM16" s="644"/>
      <c r="CN16" s="644"/>
      <c r="CO16" s="644"/>
      <c r="CP16" s="644"/>
      <c r="CQ16" s="645"/>
      <c r="CR16" s="609" t="s">
        <v>
131</v>
      </c>
      <c r="CS16" s="610"/>
      <c r="CT16" s="610"/>
      <c r="CU16" s="610"/>
      <c r="CV16" s="610"/>
      <c r="CW16" s="610"/>
      <c r="CX16" s="610"/>
      <c r="CY16" s="611"/>
      <c r="CZ16" s="665" t="s">
        <v>
131</v>
      </c>
      <c r="DA16" s="665"/>
      <c r="DB16" s="665"/>
      <c r="DC16" s="665"/>
      <c r="DD16" s="597" t="s">
        <v>
131</v>
      </c>
      <c r="DE16" s="610"/>
      <c r="DF16" s="610"/>
      <c r="DG16" s="610"/>
      <c r="DH16" s="610"/>
      <c r="DI16" s="610"/>
      <c r="DJ16" s="610"/>
      <c r="DK16" s="610"/>
      <c r="DL16" s="610"/>
      <c r="DM16" s="610"/>
      <c r="DN16" s="610"/>
      <c r="DO16" s="610"/>
      <c r="DP16" s="611"/>
      <c r="DQ16" s="597" t="s">
        <v>
170</v>
      </c>
      <c r="DR16" s="610"/>
      <c r="DS16" s="610"/>
      <c r="DT16" s="610"/>
      <c r="DU16" s="610"/>
      <c r="DV16" s="610"/>
      <c r="DW16" s="610"/>
      <c r="DX16" s="610"/>
      <c r="DY16" s="610"/>
      <c r="DZ16" s="610"/>
      <c r="EA16" s="610"/>
      <c r="EB16" s="610"/>
      <c r="EC16" s="646"/>
    </row>
    <row r="17" spans="2:133" ht="11.25" customHeight="1">
      <c r="B17" s="606" t="s">
        <v>
259</v>
      </c>
      <c r="C17" s="607"/>
      <c r="D17" s="607"/>
      <c r="E17" s="607"/>
      <c r="F17" s="607"/>
      <c r="G17" s="607"/>
      <c r="H17" s="607"/>
      <c r="I17" s="607"/>
      <c r="J17" s="607"/>
      <c r="K17" s="607"/>
      <c r="L17" s="607"/>
      <c r="M17" s="607"/>
      <c r="N17" s="607"/>
      <c r="O17" s="607"/>
      <c r="P17" s="607"/>
      <c r="Q17" s="608"/>
      <c r="R17" s="609">
        <v>
93848</v>
      </c>
      <c r="S17" s="610"/>
      <c r="T17" s="610"/>
      <c r="U17" s="610"/>
      <c r="V17" s="610"/>
      <c r="W17" s="610"/>
      <c r="X17" s="610"/>
      <c r="Y17" s="611"/>
      <c r="Z17" s="665">
        <v>
0.2</v>
      </c>
      <c r="AA17" s="665"/>
      <c r="AB17" s="665"/>
      <c r="AC17" s="665"/>
      <c r="AD17" s="666">
        <v>
93848</v>
      </c>
      <c r="AE17" s="666"/>
      <c r="AF17" s="666"/>
      <c r="AG17" s="666"/>
      <c r="AH17" s="666"/>
      <c r="AI17" s="666"/>
      <c r="AJ17" s="666"/>
      <c r="AK17" s="666"/>
      <c r="AL17" s="612">
        <v>
0.4</v>
      </c>
      <c r="AM17" s="613"/>
      <c r="AN17" s="613"/>
      <c r="AO17" s="667"/>
      <c r="AP17" s="606" t="s">
        <v>
260</v>
      </c>
      <c r="AQ17" s="607"/>
      <c r="AR17" s="607"/>
      <c r="AS17" s="607"/>
      <c r="AT17" s="607"/>
      <c r="AU17" s="607"/>
      <c r="AV17" s="607"/>
      <c r="AW17" s="607"/>
      <c r="AX17" s="607"/>
      <c r="AY17" s="607"/>
      <c r="AZ17" s="607"/>
      <c r="BA17" s="607"/>
      <c r="BB17" s="607"/>
      <c r="BC17" s="607"/>
      <c r="BD17" s="607"/>
      <c r="BE17" s="607"/>
      <c r="BF17" s="608"/>
      <c r="BG17" s="609" t="s">
        <v>
131</v>
      </c>
      <c r="BH17" s="610"/>
      <c r="BI17" s="610"/>
      <c r="BJ17" s="610"/>
      <c r="BK17" s="610"/>
      <c r="BL17" s="610"/>
      <c r="BM17" s="610"/>
      <c r="BN17" s="611"/>
      <c r="BO17" s="665" t="s">
        <v>
131</v>
      </c>
      <c r="BP17" s="665"/>
      <c r="BQ17" s="665"/>
      <c r="BR17" s="665"/>
      <c r="BS17" s="597" t="s">
        <v>
131</v>
      </c>
      <c r="BT17" s="610"/>
      <c r="BU17" s="610"/>
      <c r="BV17" s="610"/>
      <c r="BW17" s="610"/>
      <c r="BX17" s="610"/>
      <c r="BY17" s="610"/>
      <c r="BZ17" s="610"/>
      <c r="CA17" s="610"/>
      <c r="CB17" s="646"/>
      <c r="CD17" s="647" t="s">
        <v>
261</v>
      </c>
      <c r="CE17" s="644"/>
      <c r="CF17" s="644"/>
      <c r="CG17" s="644"/>
      <c r="CH17" s="644"/>
      <c r="CI17" s="644"/>
      <c r="CJ17" s="644"/>
      <c r="CK17" s="644"/>
      <c r="CL17" s="644"/>
      <c r="CM17" s="644"/>
      <c r="CN17" s="644"/>
      <c r="CO17" s="644"/>
      <c r="CP17" s="644"/>
      <c r="CQ17" s="645"/>
      <c r="CR17" s="609">
        <v>
2521927</v>
      </c>
      <c r="CS17" s="610"/>
      <c r="CT17" s="610"/>
      <c r="CU17" s="610"/>
      <c r="CV17" s="610"/>
      <c r="CW17" s="610"/>
      <c r="CX17" s="610"/>
      <c r="CY17" s="611"/>
      <c r="CZ17" s="665">
        <v>
6.3</v>
      </c>
      <c r="DA17" s="665"/>
      <c r="DB17" s="665"/>
      <c r="DC17" s="665"/>
      <c r="DD17" s="597" t="s">
        <v>
131</v>
      </c>
      <c r="DE17" s="610"/>
      <c r="DF17" s="610"/>
      <c r="DG17" s="610"/>
      <c r="DH17" s="610"/>
      <c r="DI17" s="610"/>
      <c r="DJ17" s="610"/>
      <c r="DK17" s="610"/>
      <c r="DL17" s="610"/>
      <c r="DM17" s="610"/>
      <c r="DN17" s="610"/>
      <c r="DO17" s="610"/>
      <c r="DP17" s="611"/>
      <c r="DQ17" s="597">
        <v>
2521927</v>
      </c>
      <c r="DR17" s="610"/>
      <c r="DS17" s="610"/>
      <c r="DT17" s="610"/>
      <c r="DU17" s="610"/>
      <c r="DV17" s="610"/>
      <c r="DW17" s="610"/>
      <c r="DX17" s="610"/>
      <c r="DY17" s="610"/>
      <c r="DZ17" s="610"/>
      <c r="EA17" s="610"/>
      <c r="EB17" s="610"/>
      <c r="EC17" s="646"/>
    </row>
    <row r="18" spans="2:133" ht="11.25" customHeight="1">
      <c r="B18" s="606" t="s">
        <v>
262</v>
      </c>
      <c r="C18" s="607"/>
      <c r="D18" s="607"/>
      <c r="E18" s="607"/>
      <c r="F18" s="607"/>
      <c r="G18" s="607"/>
      <c r="H18" s="607"/>
      <c r="I18" s="607"/>
      <c r="J18" s="607"/>
      <c r="K18" s="607"/>
      <c r="L18" s="607"/>
      <c r="M18" s="607"/>
      <c r="N18" s="607"/>
      <c r="O18" s="607"/>
      <c r="P18" s="607"/>
      <c r="Q18" s="608"/>
      <c r="R18" s="609">
        <v>
2745572</v>
      </c>
      <c r="S18" s="610"/>
      <c r="T18" s="610"/>
      <c r="U18" s="610"/>
      <c r="V18" s="610"/>
      <c r="W18" s="610"/>
      <c r="X18" s="610"/>
      <c r="Y18" s="611"/>
      <c r="Z18" s="665">
        <v>
6.7</v>
      </c>
      <c r="AA18" s="665"/>
      <c r="AB18" s="665"/>
      <c r="AC18" s="665"/>
      <c r="AD18" s="666">
        <v>
2670058</v>
      </c>
      <c r="AE18" s="666"/>
      <c r="AF18" s="666"/>
      <c r="AG18" s="666"/>
      <c r="AH18" s="666"/>
      <c r="AI18" s="666"/>
      <c r="AJ18" s="666"/>
      <c r="AK18" s="666"/>
      <c r="AL18" s="612">
        <v>
12.6</v>
      </c>
      <c r="AM18" s="613"/>
      <c r="AN18" s="613"/>
      <c r="AO18" s="667"/>
      <c r="AP18" s="606" t="s">
        <v>
263</v>
      </c>
      <c r="AQ18" s="607"/>
      <c r="AR18" s="607"/>
      <c r="AS18" s="607"/>
      <c r="AT18" s="607"/>
      <c r="AU18" s="607"/>
      <c r="AV18" s="607"/>
      <c r="AW18" s="607"/>
      <c r="AX18" s="607"/>
      <c r="AY18" s="607"/>
      <c r="AZ18" s="607"/>
      <c r="BA18" s="607"/>
      <c r="BB18" s="607"/>
      <c r="BC18" s="607"/>
      <c r="BD18" s="607"/>
      <c r="BE18" s="607"/>
      <c r="BF18" s="608"/>
      <c r="BG18" s="609" t="s">
        <v>
170</v>
      </c>
      <c r="BH18" s="610"/>
      <c r="BI18" s="610"/>
      <c r="BJ18" s="610"/>
      <c r="BK18" s="610"/>
      <c r="BL18" s="610"/>
      <c r="BM18" s="610"/>
      <c r="BN18" s="611"/>
      <c r="BO18" s="665" t="s">
        <v>
131</v>
      </c>
      <c r="BP18" s="665"/>
      <c r="BQ18" s="665"/>
      <c r="BR18" s="665"/>
      <c r="BS18" s="597" t="s">
        <v>
131</v>
      </c>
      <c r="BT18" s="610"/>
      <c r="BU18" s="610"/>
      <c r="BV18" s="610"/>
      <c r="BW18" s="610"/>
      <c r="BX18" s="610"/>
      <c r="BY18" s="610"/>
      <c r="BZ18" s="610"/>
      <c r="CA18" s="610"/>
      <c r="CB18" s="646"/>
      <c r="CD18" s="647" t="s">
        <v>
264</v>
      </c>
      <c r="CE18" s="644"/>
      <c r="CF18" s="644"/>
      <c r="CG18" s="644"/>
      <c r="CH18" s="644"/>
      <c r="CI18" s="644"/>
      <c r="CJ18" s="644"/>
      <c r="CK18" s="644"/>
      <c r="CL18" s="644"/>
      <c r="CM18" s="644"/>
      <c r="CN18" s="644"/>
      <c r="CO18" s="644"/>
      <c r="CP18" s="644"/>
      <c r="CQ18" s="645"/>
      <c r="CR18" s="609" t="s">
        <v>
170</v>
      </c>
      <c r="CS18" s="610"/>
      <c r="CT18" s="610"/>
      <c r="CU18" s="610"/>
      <c r="CV18" s="610"/>
      <c r="CW18" s="610"/>
      <c r="CX18" s="610"/>
      <c r="CY18" s="611"/>
      <c r="CZ18" s="665" t="s">
        <v>
170</v>
      </c>
      <c r="DA18" s="665"/>
      <c r="DB18" s="665"/>
      <c r="DC18" s="665"/>
      <c r="DD18" s="597" t="s">
        <v>
170</v>
      </c>
      <c r="DE18" s="610"/>
      <c r="DF18" s="610"/>
      <c r="DG18" s="610"/>
      <c r="DH18" s="610"/>
      <c r="DI18" s="610"/>
      <c r="DJ18" s="610"/>
      <c r="DK18" s="610"/>
      <c r="DL18" s="610"/>
      <c r="DM18" s="610"/>
      <c r="DN18" s="610"/>
      <c r="DO18" s="610"/>
      <c r="DP18" s="611"/>
      <c r="DQ18" s="597" t="s">
        <v>
131</v>
      </c>
      <c r="DR18" s="610"/>
      <c r="DS18" s="610"/>
      <c r="DT18" s="610"/>
      <c r="DU18" s="610"/>
      <c r="DV18" s="610"/>
      <c r="DW18" s="610"/>
      <c r="DX18" s="610"/>
      <c r="DY18" s="610"/>
      <c r="DZ18" s="610"/>
      <c r="EA18" s="610"/>
      <c r="EB18" s="610"/>
      <c r="EC18" s="646"/>
    </row>
    <row r="19" spans="2:133" ht="11.25" customHeight="1">
      <c r="B19" s="606" t="s">
        <v>
265</v>
      </c>
      <c r="C19" s="607"/>
      <c r="D19" s="607"/>
      <c r="E19" s="607"/>
      <c r="F19" s="607"/>
      <c r="G19" s="607"/>
      <c r="H19" s="607"/>
      <c r="I19" s="607"/>
      <c r="J19" s="607"/>
      <c r="K19" s="607"/>
      <c r="L19" s="607"/>
      <c r="M19" s="607"/>
      <c r="N19" s="607"/>
      <c r="O19" s="607"/>
      <c r="P19" s="607"/>
      <c r="Q19" s="608"/>
      <c r="R19" s="609">
        <v>
2670058</v>
      </c>
      <c r="S19" s="610"/>
      <c r="T19" s="610"/>
      <c r="U19" s="610"/>
      <c r="V19" s="610"/>
      <c r="W19" s="610"/>
      <c r="X19" s="610"/>
      <c r="Y19" s="611"/>
      <c r="Z19" s="665">
        <v>
6.5</v>
      </c>
      <c r="AA19" s="665"/>
      <c r="AB19" s="665"/>
      <c r="AC19" s="665"/>
      <c r="AD19" s="666">
        <v>
2670058</v>
      </c>
      <c r="AE19" s="666"/>
      <c r="AF19" s="666"/>
      <c r="AG19" s="666"/>
      <c r="AH19" s="666"/>
      <c r="AI19" s="666"/>
      <c r="AJ19" s="666"/>
      <c r="AK19" s="666"/>
      <c r="AL19" s="612">
        <v>
12.6</v>
      </c>
      <c r="AM19" s="613"/>
      <c r="AN19" s="613"/>
      <c r="AO19" s="667"/>
      <c r="AP19" s="606" t="s">
        <v>
266</v>
      </c>
      <c r="AQ19" s="607"/>
      <c r="AR19" s="607"/>
      <c r="AS19" s="607"/>
      <c r="AT19" s="607"/>
      <c r="AU19" s="607"/>
      <c r="AV19" s="607"/>
      <c r="AW19" s="607"/>
      <c r="AX19" s="607"/>
      <c r="AY19" s="607"/>
      <c r="AZ19" s="607"/>
      <c r="BA19" s="607"/>
      <c r="BB19" s="607"/>
      <c r="BC19" s="607"/>
      <c r="BD19" s="607"/>
      <c r="BE19" s="607"/>
      <c r="BF19" s="608"/>
      <c r="BG19" s="609">
        <v>
1307432</v>
      </c>
      <c r="BH19" s="610"/>
      <c r="BI19" s="610"/>
      <c r="BJ19" s="610"/>
      <c r="BK19" s="610"/>
      <c r="BL19" s="610"/>
      <c r="BM19" s="610"/>
      <c r="BN19" s="611"/>
      <c r="BO19" s="665">
        <v>
7.8</v>
      </c>
      <c r="BP19" s="665"/>
      <c r="BQ19" s="665"/>
      <c r="BR19" s="665"/>
      <c r="BS19" s="597" t="s">
        <v>
170</v>
      </c>
      <c r="BT19" s="610"/>
      <c r="BU19" s="610"/>
      <c r="BV19" s="610"/>
      <c r="BW19" s="610"/>
      <c r="BX19" s="610"/>
      <c r="BY19" s="610"/>
      <c r="BZ19" s="610"/>
      <c r="CA19" s="610"/>
      <c r="CB19" s="646"/>
      <c r="CD19" s="647" t="s">
        <v>
267</v>
      </c>
      <c r="CE19" s="644"/>
      <c r="CF19" s="644"/>
      <c r="CG19" s="644"/>
      <c r="CH19" s="644"/>
      <c r="CI19" s="644"/>
      <c r="CJ19" s="644"/>
      <c r="CK19" s="644"/>
      <c r="CL19" s="644"/>
      <c r="CM19" s="644"/>
      <c r="CN19" s="644"/>
      <c r="CO19" s="644"/>
      <c r="CP19" s="644"/>
      <c r="CQ19" s="645"/>
      <c r="CR19" s="609" t="s">
        <v>
131</v>
      </c>
      <c r="CS19" s="610"/>
      <c r="CT19" s="610"/>
      <c r="CU19" s="610"/>
      <c r="CV19" s="610"/>
      <c r="CW19" s="610"/>
      <c r="CX19" s="610"/>
      <c r="CY19" s="611"/>
      <c r="CZ19" s="665" t="s">
        <v>
131</v>
      </c>
      <c r="DA19" s="665"/>
      <c r="DB19" s="665"/>
      <c r="DC19" s="665"/>
      <c r="DD19" s="597" t="s">
        <v>
131</v>
      </c>
      <c r="DE19" s="610"/>
      <c r="DF19" s="610"/>
      <c r="DG19" s="610"/>
      <c r="DH19" s="610"/>
      <c r="DI19" s="610"/>
      <c r="DJ19" s="610"/>
      <c r="DK19" s="610"/>
      <c r="DL19" s="610"/>
      <c r="DM19" s="610"/>
      <c r="DN19" s="610"/>
      <c r="DO19" s="610"/>
      <c r="DP19" s="611"/>
      <c r="DQ19" s="597" t="s">
        <v>
131</v>
      </c>
      <c r="DR19" s="610"/>
      <c r="DS19" s="610"/>
      <c r="DT19" s="610"/>
      <c r="DU19" s="610"/>
      <c r="DV19" s="610"/>
      <c r="DW19" s="610"/>
      <c r="DX19" s="610"/>
      <c r="DY19" s="610"/>
      <c r="DZ19" s="610"/>
      <c r="EA19" s="610"/>
      <c r="EB19" s="610"/>
      <c r="EC19" s="646"/>
    </row>
    <row r="20" spans="2:133" ht="11.25" customHeight="1">
      <c r="B20" s="606" t="s">
        <v>
268</v>
      </c>
      <c r="C20" s="607"/>
      <c r="D20" s="607"/>
      <c r="E20" s="607"/>
      <c r="F20" s="607"/>
      <c r="G20" s="607"/>
      <c r="H20" s="607"/>
      <c r="I20" s="607"/>
      <c r="J20" s="607"/>
      <c r="K20" s="607"/>
      <c r="L20" s="607"/>
      <c r="M20" s="607"/>
      <c r="N20" s="607"/>
      <c r="O20" s="607"/>
      <c r="P20" s="607"/>
      <c r="Q20" s="608"/>
      <c r="R20" s="609">
        <v>
75514</v>
      </c>
      <c r="S20" s="610"/>
      <c r="T20" s="610"/>
      <c r="U20" s="610"/>
      <c r="V20" s="610"/>
      <c r="W20" s="610"/>
      <c r="X20" s="610"/>
      <c r="Y20" s="611"/>
      <c r="Z20" s="665">
        <v>
0.2</v>
      </c>
      <c r="AA20" s="665"/>
      <c r="AB20" s="665"/>
      <c r="AC20" s="665"/>
      <c r="AD20" s="666" t="s">
        <v>
131</v>
      </c>
      <c r="AE20" s="666"/>
      <c r="AF20" s="666"/>
      <c r="AG20" s="666"/>
      <c r="AH20" s="666"/>
      <c r="AI20" s="666"/>
      <c r="AJ20" s="666"/>
      <c r="AK20" s="666"/>
      <c r="AL20" s="612" t="s">
        <v>
131</v>
      </c>
      <c r="AM20" s="613"/>
      <c r="AN20" s="613"/>
      <c r="AO20" s="667"/>
      <c r="AP20" s="606" t="s">
        <v>
269</v>
      </c>
      <c r="AQ20" s="607"/>
      <c r="AR20" s="607"/>
      <c r="AS20" s="607"/>
      <c r="AT20" s="607"/>
      <c r="AU20" s="607"/>
      <c r="AV20" s="607"/>
      <c r="AW20" s="607"/>
      <c r="AX20" s="607"/>
      <c r="AY20" s="607"/>
      <c r="AZ20" s="607"/>
      <c r="BA20" s="607"/>
      <c r="BB20" s="607"/>
      <c r="BC20" s="607"/>
      <c r="BD20" s="607"/>
      <c r="BE20" s="607"/>
      <c r="BF20" s="608"/>
      <c r="BG20" s="609">
        <v>
1307432</v>
      </c>
      <c r="BH20" s="610"/>
      <c r="BI20" s="610"/>
      <c r="BJ20" s="610"/>
      <c r="BK20" s="610"/>
      <c r="BL20" s="610"/>
      <c r="BM20" s="610"/>
      <c r="BN20" s="611"/>
      <c r="BO20" s="665">
        <v>
7.8</v>
      </c>
      <c r="BP20" s="665"/>
      <c r="BQ20" s="665"/>
      <c r="BR20" s="665"/>
      <c r="BS20" s="597" t="s">
        <v>
131</v>
      </c>
      <c r="BT20" s="610"/>
      <c r="BU20" s="610"/>
      <c r="BV20" s="610"/>
      <c r="BW20" s="610"/>
      <c r="BX20" s="610"/>
      <c r="BY20" s="610"/>
      <c r="BZ20" s="610"/>
      <c r="CA20" s="610"/>
      <c r="CB20" s="646"/>
      <c r="CD20" s="647" t="s">
        <v>
270</v>
      </c>
      <c r="CE20" s="644"/>
      <c r="CF20" s="644"/>
      <c r="CG20" s="644"/>
      <c r="CH20" s="644"/>
      <c r="CI20" s="644"/>
      <c r="CJ20" s="644"/>
      <c r="CK20" s="644"/>
      <c r="CL20" s="644"/>
      <c r="CM20" s="644"/>
      <c r="CN20" s="644"/>
      <c r="CO20" s="644"/>
      <c r="CP20" s="644"/>
      <c r="CQ20" s="645"/>
      <c r="CR20" s="609">
        <v>
40062167</v>
      </c>
      <c r="CS20" s="610"/>
      <c r="CT20" s="610"/>
      <c r="CU20" s="610"/>
      <c r="CV20" s="610"/>
      <c r="CW20" s="610"/>
      <c r="CX20" s="610"/>
      <c r="CY20" s="611"/>
      <c r="CZ20" s="665">
        <v>
100</v>
      </c>
      <c r="DA20" s="665"/>
      <c r="DB20" s="665"/>
      <c r="DC20" s="665"/>
      <c r="DD20" s="597">
        <v>
2396284</v>
      </c>
      <c r="DE20" s="610"/>
      <c r="DF20" s="610"/>
      <c r="DG20" s="610"/>
      <c r="DH20" s="610"/>
      <c r="DI20" s="610"/>
      <c r="DJ20" s="610"/>
      <c r="DK20" s="610"/>
      <c r="DL20" s="610"/>
      <c r="DM20" s="610"/>
      <c r="DN20" s="610"/>
      <c r="DO20" s="610"/>
      <c r="DP20" s="611"/>
      <c r="DQ20" s="597">
        <v>
24523667</v>
      </c>
      <c r="DR20" s="610"/>
      <c r="DS20" s="610"/>
      <c r="DT20" s="610"/>
      <c r="DU20" s="610"/>
      <c r="DV20" s="610"/>
      <c r="DW20" s="610"/>
      <c r="DX20" s="610"/>
      <c r="DY20" s="610"/>
      <c r="DZ20" s="610"/>
      <c r="EA20" s="610"/>
      <c r="EB20" s="610"/>
      <c r="EC20" s="646"/>
    </row>
    <row r="21" spans="2:133" ht="11.25" customHeight="1">
      <c r="B21" s="606" t="s">
        <v>
271</v>
      </c>
      <c r="C21" s="607"/>
      <c r="D21" s="607"/>
      <c r="E21" s="607"/>
      <c r="F21" s="607"/>
      <c r="G21" s="607"/>
      <c r="H21" s="607"/>
      <c r="I21" s="607"/>
      <c r="J21" s="607"/>
      <c r="K21" s="607"/>
      <c r="L21" s="607"/>
      <c r="M21" s="607"/>
      <c r="N21" s="607"/>
      <c r="O21" s="607"/>
      <c r="P21" s="607"/>
      <c r="Q21" s="608"/>
      <c r="R21" s="609" t="s">
        <v>
131</v>
      </c>
      <c r="S21" s="610"/>
      <c r="T21" s="610"/>
      <c r="U21" s="610"/>
      <c r="V21" s="610"/>
      <c r="W21" s="610"/>
      <c r="X21" s="610"/>
      <c r="Y21" s="611"/>
      <c r="Z21" s="665" t="s">
        <v>
131</v>
      </c>
      <c r="AA21" s="665"/>
      <c r="AB21" s="665"/>
      <c r="AC21" s="665"/>
      <c r="AD21" s="666" t="s">
        <v>
131</v>
      </c>
      <c r="AE21" s="666"/>
      <c r="AF21" s="666"/>
      <c r="AG21" s="666"/>
      <c r="AH21" s="666"/>
      <c r="AI21" s="666"/>
      <c r="AJ21" s="666"/>
      <c r="AK21" s="666"/>
      <c r="AL21" s="612" t="s">
        <v>
131</v>
      </c>
      <c r="AM21" s="613"/>
      <c r="AN21" s="613"/>
      <c r="AO21" s="667"/>
      <c r="AP21" s="711" t="s">
        <v>
272</v>
      </c>
      <c r="AQ21" s="718"/>
      <c r="AR21" s="718"/>
      <c r="AS21" s="718"/>
      <c r="AT21" s="718"/>
      <c r="AU21" s="718"/>
      <c r="AV21" s="718"/>
      <c r="AW21" s="718"/>
      <c r="AX21" s="718"/>
      <c r="AY21" s="718"/>
      <c r="AZ21" s="718"/>
      <c r="BA21" s="718"/>
      <c r="BB21" s="718"/>
      <c r="BC21" s="718"/>
      <c r="BD21" s="718"/>
      <c r="BE21" s="718"/>
      <c r="BF21" s="713"/>
      <c r="BG21" s="609" t="s">
        <v>
131</v>
      </c>
      <c r="BH21" s="610"/>
      <c r="BI21" s="610"/>
      <c r="BJ21" s="610"/>
      <c r="BK21" s="610"/>
      <c r="BL21" s="610"/>
      <c r="BM21" s="610"/>
      <c r="BN21" s="611"/>
      <c r="BO21" s="665" t="s">
        <v>
131</v>
      </c>
      <c r="BP21" s="665"/>
      <c r="BQ21" s="665"/>
      <c r="BR21" s="665"/>
      <c r="BS21" s="597" t="s">
        <v>
170</v>
      </c>
      <c r="BT21" s="610"/>
      <c r="BU21" s="610"/>
      <c r="BV21" s="610"/>
      <c r="BW21" s="610"/>
      <c r="BX21" s="610"/>
      <c r="BY21" s="610"/>
      <c r="BZ21" s="610"/>
      <c r="CA21" s="610"/>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6" t="s">
        <v>
273</v>
      </c>
      <c r="C22" s="607"/>
      <c r="D22" s="607"/>
      <c r="E22" s="607"/>
      <c r="F22" s="607"/>
      <c r="G22" s="607"/>
      <c r="H22" s="607"/>
      <c r="I22" s="607"/>
      <c r="J22" s="607"/>
      <c r="K22" s="607"/>
      <c r="L22" s="607"/>
      <c r="M22" s="607"/>
      <c r="N22" s="607"/>
      <c r="O22" s="607"/>
      <c r="P22" s="607"/>
      <c r="Q22" s="608"/>
      <c r="R22" s="609">
        <v>
22492998</v>
      </c>
      <c r="S22" s="610"/>
      <c r="T22" s="610"/>
      <c r="U22" s="610"/>
      <c r="V22" s="610"/>
      <c r="W22" s="610"/>
      <c r="X22" s="610"/>
      <c r="Y22" s="611"/>
      <c r="Z22" s="665">
        <v>
55</v>
      </c>
      <c r="AA22" s="665"/>
      <c r="AB22" s="665"/>
      <c r="AC22" s="665"/>
      <c r="AD22" s="666">
        <v>
21110052</v>
      </c>
      <c r="AE22" s="666"/>
      <c r="AF22" s="666"/>
      <c r="AG22" s="666"/>
      <c r="AH22" s="666"/>
      <c r="AI22" s="666"/>
      <c r="AJ22" s="666"/>
      <c r="AK22" s="666"/>
      <c r="AL22" s="612">
        <v>
99.4</v>
      </c>
      <c r="AM22" s="613"/>
      <c r="AN22" s="613"/>
      <c r="AO22" s="667"/>
      <c r="AP22" s="711" t="s">
        <v>
274</v>
      </c>
      <c r="AQ22" s="718"/>
      <c r="AR22" s="718"/>
      <c r="AS22" s="718"/>
      <c r="AT22" s="718"/>
      <c r="AU22" s="718"/>
      <c r="AV22" s="718"/>
      <c r="AW22" s="718"/>
      <c r="AX22" s="718"/>
      <c r="AY22" s="718"/>
      <c r="AZ22" s="718"/>
      <c r="BA22" s="718"/>
      <c r="BB22" s="718"/>
      <c r="BC22" s="718"/>
      <c r="BD22" s="718"/>
      <c r="BE22" s="718"/>
      <c r="BF22" s="713"/>
      <c r="BG22" s="609" t="s">
        <v>
131</v>
      </c>
      <c r="BH22" s="610"/>
      <c r="BI22" s="610"/>
      <c r="BJ22" s="610"/>
      <c r="BK22" s="610"/>
      <c r="BL22" s="610"/>
      <c r="BM22" s="610"/>
      <c r="BN22" s="611"/>
      <c r="BO22" s="665" t="s">
        <v>
131</v>
      </c>
      <c r="BP22" s="665"/>
      <c r="BQ22" s="665"/>
      <c r="BR22" s="665"/>
      <c r="BS22" s="597" t="s">
        <v>
131</v>
      </c>
      <c r="BT22" s="610"/>
      <c r="BU22" s="610"/>
      <c r="BV22" s="610"/>
      <c r="BW22" s="610"/>
      <c r="BX22" s="610"/>
      <c r="BY22" s="610"/>
      <c r="BZ22" s="610"/>
      <c r="CA22" s="610"/>
      <c r="CB22" s="646"/>
      <c r="CD22" s="720" t="s">
        <v>
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6" t="s">
        <v>
276</v>
      </c>
      <c r="C23" s="607"/>
      <c r="D23" s="607"/>
      <c r="E23" s="607"/>
      <c r="F23" s="607"/>
      <c r="G23" s="607"/>
      <c r="H23" s="607"/>
      <c r="I23" s="607"/>
      <c r="J23" s="607"/>
      <c r="K23" s="607"/>
      <c r="L23" s="607"/>
      <c r="M23" s="607"/>
      <c r="N23" s="607"/>
      <c r="O23" s="607"/>
      <c r="P23" s="607"/>
      <c r="Q23" s="608"/>
      <c r="R23" s="609">
        <v>
13665</v>
      </c>
      <c r="S23" s="610"/>
      <c r="T23" s="610"/>
      <c r="U23" s="610"/>
      <c r="V23" s="610"/>
      <c r="W23" s="610"/>
      <c r="X23" s="610"/>
      <c r="Y23" s="611"/>
      <c r="Z23" s="665">
        <v>
0</v>
      </c>
      <c r="AA23" s="665"/>
      <c r="AB23" s="665"/>
      <c r="AC23" s="665"/>
      <c r="AD23" s="666">
        <v>
13665</v>
      </c>
      <c r="AE23" s="666"/>
      <c r="AF23" s="666"/>
      <c r="AG23" s="666"/>
      <c r="AH23" s="666"/>
      <c r="AI23" s="666"/>
      <c r="AJ23" s="666"/>
      <c r="AK23" s="666"/>
      <c r="AL23" s="612">
        <v>
0.1</v>
      </c>
      <c r="AM23" s="613"/>
      <c r="AN23" s="613"/>
      <c r="AO23" s="667"/>
      <c r="AP23" s="711" t="s">
        <v>
277</v>
      </c>
      <c r="AQ23" s="718"/>
      <c r="AR23" s="718"/>
      <c r="AS23" s="718"/>
      <c r="AT23" s="718"/>
      <c r="AU23" s="718"/>
      <c r="AV23" s="718"/>
      <c r="AW23" s="718"/>
      <c r="AX23" s="718"/>
      <c r="AY23" s="718"/>
      <c r="AZ23" s="718"/>
      <c r="BA23" s="718"/>
      <c r="BB23" s="718"/>
      <c r="BC23" s="718"/>
      <c r="BD23" s="718"/>
      <c r="BE23" s="718"/>
      <c r="BF23" s="713"/>
      <c r="BG23" s="609">
        <v>
1307432</v>
      </c>
      <c r="BH23" s="610"/>
      <c r="BI23" s="610"/>
      <c r="BJ23" s="610"/>
      <c r="BK23" s="610"/>
      <c r="BL23" s="610"/>
      <c r="BM23" s="610"/>
      <c r="BN23" s="611"/>
      <c r="BO23" s="665">
        <v>
7.8</v>
      </c>
      <c r="BP23" s="665"/>
      <c r="BQ23" s="665"/>
      <c r="BR23" s="665"/>
      <c r="BS23" s="597" t="s">
        <v>
170</v>
      </c>
      <c r="BT23" s="610"/>
      <c r="BU23" s="610"/>
      <c r="BV23" s="610"/>
      <c r="BW23" s="610"/>
      <c r="BX23" s="610"/>
      <c r="BY23" s="610"/>
      <c r="BZ23" s="610"/>
      <c r="CA23" s="610"/>
      <c r="CB23" s="646"/>
      <c r="CD23" s="720" t="s">
        <v>
217</v>
      </c>
      <c r="CE23" s="721"/>
      <c r="CF23" s="721"/>
      <c r="CG23" s="721"/>
      <c r="CH23" s="721"/>
      <c r="CI23" s="721"/>
      <c r="CJ23" s="721"/>
      <c r="CK23" s="721"/>
      <c r="CL23" s="721"/>
      <c r="CM23" s="721"/>
      <c r="CN23" s="721"/>
      <c r="CO23" s="721"/>
      <c r="CP23" s="721"/>
      <c r="CQ23" s="722"/>
      <c r="CR23" s="720" t="s">
        <v>
278</v>
      </c>
      <c r="CS23" s="721"/>
      <c r="CT23" s="721"/>
      <c r="CU23" s="721"/>
      <c r="CV23" s="721"/>
      <c r="CW23" s="721"/>
      <c r="CX23" s="721"/>
      <c r="CY23" s="722"/>
      <c r="CZ23" s="720" t="s">
        <v>
279</v>
      </c>
      <c r="DA23" s="721"/>
      <c r="DB23" s="721"/>
      <c r="DC23" s="722"/>
      <c r="DD23" s="720" t="s">
        <v>
280</v>
      </c>
      <c r="DE23" s="721"/>
      <c r="DF23" s="721"/>
      <c r="DG23" s="721"/>
      <c r="DH23" s="721"/>
      <c r="DI23" s="721"/>
      <c r="DJ23" s="721"/>
      <c r="DK23" s="722"/>
      <c r="DL23" s="729" t="s">
        <v>
281</v>
      </c>
      <c r="DM23" s="730"/>
      <c r="DN23" s="730"/>
      <c r="DO23" s="730"/>
      <c r="DP23" s="730"/>
      <c r="DQ23" s="730"/>
      <c r="DR23" s="730"/>
      <c r="DS23" s="730"/>
      <c r="DT23" s="730"/>
      <c r="DU23" s="730"/>
      <c r="DV23" s="731"/>
      <c r="DW23" s="720" t="s">
        <v>
282</v>
      </c>
      <c r="DX23" s="721"/>
      <c r="DY23" s="721"/>
      <c r="DZ23" s="721"/>
      <c r="EA23" s="721"/>
      <c r="EB23" s="721"/>
      <c r="EC23" s="722"/>
    </row>
    <row r="24" spans="2:133" ht="11.25" customHeight="1">
      <c r="B24" s="606" t="s">
        <v>
283</v>
      </c>
      <c r="C24" s="607"/>
      <c r="D24" s="607"/>
      <c r="E24" s="607"/>
      <c r="F24" s="607"/>
      <c r="G24" s="607"/>
      <c r="H24" s="607"/>
      <c r="I24" s="607"/>
      <c r="J24" s="607"/>
      <c r="K24" s="607"/>
      <c r="L24" s="607"/>
      <c r="M24" s="607"/>
      <c r="N24" s="607"/>
      <c r="O24" s="607"/>
      <c r="P24" s="607"/>
      <c r="Q24" s="608"/>
      <c r="R24" s="609">
        <v>
363595</v>
      </c>
      <c r="S24" s="610"/>
      <c r="T24" s="610"/>
      <c r="U24" s="610"/>
      <c r="V24" s="610"/>
      <c r="W24" s="610"/>
      <c r="X24" s="610"/>
      <c r="Y24" s="611"/>
      <c r="Z24" s="665">
        <v>
0.9</v>
      </c>
      <c r="AA24" s="665"/>
      <c r="AB24" s="665"/>
      <c r="AC24" s="665"/>
      <c r="AD24" s="666" t="s">
        <v>
131</v>
      </c>
      <c r="AE24" s="666"/>
      <c r="AF24" s="666"/>
      <c r="AG24" s="666"/>
      <c r="AH24" s="666"/>
      <c r="AI24" s="666"/>
      <c r="AJ24" s="666"/>
      <c r="AK24" s="666"/>
      <c r="AL24" s="612" t="s">
        <v>
131</v>
      </c>
      <c r="AM24" s="613"/>
      <c r="AN24" s="613"/>
      <c r="AO24" s="667"/>
      <c r="AP24" s="711" t="s">
        <v>
284</v>
      </c>
      <c r="AQ24" s="718"/>
      <c r="AR24" s="718"/>
      <c r="AS24" s="718"/>
      <c r="AT24" s="718"/>
      <c r="AU24" s="718"/>
      <c r="AV24" s="718"/>
      <c r="AW24" s="718"/>
      <c r="AX24" s="718"/>
      <c r="AY24" s="718"/>
      <c r="AZ24" s="718"/>
      <c r="BA24" s="718"/>
      <c r="BB24" s="718"/>
      <c r="BC24" s="718"/>
      <c r="BD24" s="718"/>
      <c r="BE24" s="718"/>
      <c r="BF24" s="713"/>
      <c r="BG24" s="609" t="s">
        <v>
131</v>
      </c>
      <c r="BH24" s="610"/>
      <c r="BI24" s="610"/>
      <c r="BJ24" s="610"/>
      <c r="BK24" s="610"/>
      <c r="BL24" s="610"/>
      <c r="BM24" s="610"/>
      <c r="BN24" s="611"/>
      <c r="BO24" s="665" t="s">
        <v>
170</v>
      </c>
      <c r="BP24" s="665"/>
      <c r="BQ24" s="665"/>
      <c r="BR24" s="665"/>
      <c r="BS24" s="597" t="s">
        <v>
170</v>
      </c>
      <c r="BT24" s="610"/>
      <c r="BU24" s="610"/>
      <c r="BV24" s="610"/>
      <c r="BW24" s="610"/>
      <c r="BX24" s="610"/>
      <c r="BY24" s="610"/>
      <c r="BZ24" s="610"/>
      <c r="CA24" s="610"/>
      <c r="CB24" s="646"/>
      <c r="CD24" s="674" t="s">
        <v>
285</v>
      </c>
      <c r="CE24" s="675"/>
      <c r="CF24" s="675"/>
      <c r="CG24" s="675"/>
      <c r="CH24" s="675"/>
      <c r="CI24" s="675"/>
      <c r="CJ24" s="675"/>
      <c r="CK24" s="675"/>
      <c r="CL24" s="675"/>
      <c r="CM24" s="675"/>
      <c r="CN24" s="675"/>
      <c r="CO24" s="675"/>
      <c r="CP24" s="675"/>
      <c r="CQ24" s="676"/>
      <c r="CR24" s="668">
        <v>
21329184</v>
      </c>
      <c r="CS24" s="669"/>
      <c r="CT24" s="669"/>
      <c r="CU24" s="669"/>
      <c r="CV24" s="669"/>
      <c r="CW24" s="669"/>
      <c r="CX24" s="669"/>
      <c r="CY24" s="715"/>
      <c r="CZ24" s="716">
        <v>
53.2</v>
      </c>
      <c r="DA24" s="685"/>
      <c r="DB24" s="685"/>
      <c r="DC24" s="719"/>
      <c r="DD24" s="714">
        <v>
11229229</v>
      </c>
      <c r="DE24" s="669"/>
      <c r="DF24" s="669"/>
      <c r="DG24" s="669"/>
      <c r="DH24" s="669"/>
      <c r="DI24" s="669"/>
      <c r="DJ24" s="669"/>
      <c r="DK24" s="715"/>
      <c r="DL24" s="714">
        <v>
11203341</v>
      </c>
      <c r="DM24" s="669"/>
      <c r="DN24" s="669"/>
      <c r="DO24" s="669"/>
      <c r="DP24" s="669"/>
      <c r="DQ24" s="669"/>
      <c r="DR24" s="669"/>
      <c r="DS24" s="669"/>
      <c r="DT24" s="669"/>
      <c r="DU24" s="669"/>
      <c r="DV24" s="715"/>
      <c r="DW24" s="716">
        <v>
48.9</v>
      </c>
      <c r="DX24" s="685"/>
      <c r="DY24" s="685"/>
      <c r="DZ24" s="685"/>
      <c r="EA24" s="685"/>
      <c r="EB24" s="685"/>
      <c r="EC24" s="717"/>
    </row>
    <row r="25" spans="2:133" ht="11.25" customHeight="1">
      <c r="B25" s="606" t="s">
        <v>
286</v>
      </c>
      <c r="C25" s="607"/>
      <c r="D25" s="607"/>
      <c r="E25" s="607"/>
      <c r="F25" s="607"/>
      <c r="G25" s="607"/>
      <c r="H25" s="607"/>
      <c r="I25" s="607"/>
      <c r="J25" s="607"/>
      <c r="K25" s="607"/>
      <c r="L25" s="607"/>
      <c r="M25" s="607"/>
      <c r="N25" s="607"/>
      <c r="O25" s="607"/>
      <c r="P25" s="607"/>
      <c r="Q25" s="608"/>
      <c r="R25" s="609">
        <v>
397987</v>
      </c>
      <c r="S25" s="610"/>
      <c r="T25" s="610"/>
      <c r="U25" s="610"/>
      <c r="V25" s="610"/>
      <c r="W25" s="610"/>
      <c r="X25" s="610"/>
      <c r="Y25" s="611"/>
      <c r="Z25" s="665">
        <v>
1</v>
      </c>
      <c r="AA25" s="665"/>
      <c r="AB25" s="665"/>
      <c r="AC25" s="665"/>
      <c r="AD25" s="666">
        <v>
105515</v>
      </c>
      <c r="AE25" s="666"/>
      <c r="AF25" s="666"/>
      <c r="AG25" s="666"/>
      <c r="AH25" s="666"/>
      <c r="AI25" s="666"/>
      <c r="AJ25" s="666"/>
      <c r="AK25" s="666"/>
      <c r="AL25" s="612">
        <v>
0.5</v>
      </c>
      <c r="AM25" s="613"/>
      <c r="AN25" s="613"/>
      <c r="AO25" s="667"/>
      <c r="AP25" s="711" t="s">
        <v>
287</v>
      </c>
      <c r="AQ25" s="718"/>
      <c r="AR25" s="718"/>
      <c r="AS25" s="718"/>
      <c r="AT25" s="718"/>
      <c r="AU25" s="718"/>
      <c r="AV25" s="718"/>
      <c r="AW25" s="718"/>
      <c r="AX25" s="718"/>
      <c r="AY25" s="718"/>
      <c r="AZ25" s="718"/>
      <c r="BA25" s="718"/>
      <c r="BB25" s="718"/>
      <c r="BC25" s="718"/>
      <c r="BD25" s="718"/>
      <c r="BE25" s="718"/>
      <c r="BF25" s="713"/>
      <c r="BG25" s="609" t="s">
        <v>
131</v>
      </c>
      <c r="BH25" s="610"/>
      <c r="BI25" s="610"/>
      <c r="BJ25" s="610"/>
      <c r="BK25" s="610"/>
      <c r="BL25" s="610"/>
      <c r="BM25" s="610"/>
      <c r="BN25" s="611"/>
      <c r="BO25" s="665" t="s">
        <v>
131</v>
      </c>
      <c r="BP25" s="665"/>
      <c r="BQ25" s="665"/>
      <c r="BR25" s="665"/>
      <c r="BS25" s="597" t="s">
        <v>
131</v>
      </c>
      <c r="BT25" s="610"/>
      <c r="BU25" s="610"/>
      <c r="BV25" s="610"/>
      <c r="BW25" s="610"/>
      <c r="BX25" s="610"/>
      <c r="BY25" s="610"/>
      <c r="BZ25" s="610"/>
      <c r="CA25" s="610"/>
      <c r="CB25" s="646"/>
      <c r="CD25" s="647" t="s">
        <v>
288</v>
      </c>
      <c r="CE25" s="644"/>
      <c r="CF25" s="644"/>
      <c r="CG25" s="644"/>
      <c r="CH25" s="644"/>
      <c r="CI25" s="644"/>
      <c r="CJ25" s="644"/>
      <c r="CK25" s="644"/>
      <c r="CL25" s="644"/>
      <c r="CM25" s="644"/>
      <c r="CN25" s="644"/>
      <c r="CO25" s="644"/>
      <c r="CP25" s="644"/>
      <c r="CQ25" s="645"/>
      <c r="CR25" s="609">
        <v>
5391000</v>
      </c>
      <c r="CS25" s="598"/>
      <c r="CT25" s="598"/>
      <c r="CU25" s="598"/>
      <c r="CV25" s="598"/>
      <c r="CW25" s="598"/>
      <c r="CX25" s="598"/>
      <c r="CY25" s="599"/>
      <c r="CZ25" s="612">
        <v>
13.5</v>
      </c>
      <c r="DA25" s="637"/>
      <c r="DB25" s="637"/>
      <c r="DC25" s="638"/>
      <c r="DD25" s="597">
        <v>
4764611</v>
      </c>
      <c r="DE25" s="598"/>
      <c r="DF25" s="598"/>
      <c r="DG25" s="598"/>
      <c r="DH25" s="598"/>
      <c r="DI25" s="598"/>
      <c r="DJ25" s="598"/>
      <c r="DK25" s="599"/>
      <c r="DL25" s="597">
        <v>
4739003</v>
      </c>
      <c r="DM25" s="598"/>
      <c r="DN25" s="598"/>
      <c r="DO25" s="598"/>
      <c r="DP25" s="598"/>
      <c r="DQ25" s="598"/>
      <c r="DR25" s="598"/>
      <c r="DS25" s="598"/>
      <c r="DT25" s="598"/>
      <c r="DU25" s="598"/>
      <c r="DV25" s="599"/>
      <c r="DW25" s="612">
        <v>
20.7</v>
      </c>
      <c r="DX25" s="637"/>
      <c r="DY25" s="637"/>
      <c r="DZ25" s="637"/>
      <c r="EA25" s="637"/>
      <c r="EB25" s="637"/>
      <c r="EC25" s="639"/>
    </row>
    <row r="26" spans="2:133" ht="11.25" customHeight="1">
      <c r="B26" s="606" t="s">
        <v>
289</v>
      </c>
      <c r="C26" s="607"/>
      <c r="D26" s="607"/>
      <c r="E26" s="607"/>
      <c r="F26" s="607"/>
      <c r="G26" s="607"/>
      <c r="H26" s="607"/>
      <c r="I26" s="607"/>
      <c r="J26" s="607"/>
      <c r="K26" s="607"/>
      <c r="L26" s="607"/>
      <c r="M26" s="607"/>
      <c r="N26" s="607"/>
      <c r="O26" s="607"/>
      <c r="P26" s="607"/>
      <c r="Q26" s="608"/>
      <c r="R26" s="609">
        <v>
328611</v>
      </c>
      <c r="S26" s="610"/>
      <c r="T26" s="610"/>
      <c r="U26" s="610"/>
      <c r="V26" s="610"/>
      <c r="W26" s="610"/>
      <c r="X26" s="610"/>
      <c r="Y26" s="611"/>
      <c r="Z26" s="665">
        <v>
0.8</v>
      </c>
      <c r="AA26" s="665"/>
      <c r="AB26" s="665"/>
      <c r="AC26" s="665"/>
      <c r="AD26" s="666" t="s">
        <v>
131</v>
      </c>
      <c r="AE26" s="666"/>
      <c r="AF26" s="666"/>
      <c r="AG26" s="666"/>
      <c r="AH26" s="666"/>
      <c r="AI26" s="666"/>
      <c r="AJ26" s="666"/>
      <c r="AK26" s="666"/>
      <c r="AL26" s="612" t="s">
        <v>
131</v>
      </c>
      <c r="AM26" s="613"/>
      <c r="AN26" s="613"/>
      <c r="AO26" s="667"/>
      <c r="AP26" s="711" t="s">
        <v>
290</v>
      </c>
      <c r="AQ26" s="712"/>
      <c r="AR26" s="712"/>
      <c r="AS26" s="712"/>
      <c r="AT26" s="712"/>
      <c r="AU26" s="712"/>
      <c r="AV26" s="712"/>
      <c r="AW26" s="712"/>
      <c r="AX26" s="712"/>
      <c r="AY26" s="712"/>
      <c r="AZ26" s="712"/>
      <c r="BA26" s="712"/>
      <c r="BB26" s="712"/>
      <c r="BC26" s="712"/>
      <c r="BD26" s="712"/>
      <c r="BE26" s="712"/>
      <c r="BF26" s="713"/>
      <c r="BG26" s="609" t="s">
        <v>
131</v>
      </c>
      <c r="BH26" s="610"/>
      <c r="BI26" s="610"/>
      <c r="BJ26" s="610"/>
      <c r="BK26" s="610"/>
      <c r="BL26" s="610"/>
      <c r="BM26" s="610"/>
      <c r="BN26" s="611"/>
      <c r="BO26" s="665" t="s">
        <v>
131</v>
      </c>
      <c r="BP26" s="665"/>
      <c r="BQ26" s="665"/>
      <c r="BR26" s="665"/>
      <c r="BS26" s="597" t="s">
        <v>
131</v>
      </c>
      <c r="BT26" s="610"/>
      <c r="BU26" s="610"/>
      <c r="BV26" s="610"/>
      <c r="BW26" s="610"/>
      <c r="BX26" s="610"/>
      <c r="BY26" s="610"/>
      <c r="BZ26" s="610"/>
      <c r="CA26" s="610"/>
      <c r="CB26" s="646"/>
      <c r="CD26" s="647" t="s">
        <v>
291</v>
      </c>
      <c r="CE26" s="644"/>
      <c r="CF26" s="644"/>
      <c r="CG26" s="644"/>
      <c r="CH26" s="644"/>
      <c r="CI26" s="644"/>
      <c r="CJ26" s="644"/>
      <c r="CK26" s="644"/>
      <c r="CL26" s="644"/>
      <c r="CM26" s="644"/>
      <c r="CN26" s="644"/>
      <c r="CO26" s="644"/>
      <c r="CP26" s="644"/>
      <c r="CQ26" s="645"/>
      <c r="CR26" s="609">
        <v>
3453913</v>
      </c>
      <c r="CS26" s="610"/>
      <c r="CT26" s="610"/>
      <c r="CU26" s="610"/>
      <c r="CV26" s="610"/>
      <c r="CW26" s="610"/>
      <c r="CX26" s="610"/>
      <c r="CY26" s="611"/>
      <c r="CZ26" s="612">
        <v>
8.6</v>
      </c>
      <c r="DA26" s="637"/>
      <c r="DB26" s="637"/>
      <c r="DC26" s="638"/>
      <c r="DD26" s="597">
        <v>
3056174</v>
      </c>
      <c r="DE26" s="610"/>
      <c r="DF26" s="610"/>
      <c r="DG26" s="610"/>
      <c r="DH26" s="610"/>
      <c r="DI26" s="610"/>
      <c r="DJ26" s="610"/>
      <c r="DK26" s="611"/>
      <c r="DL26" s="597" t="s">
        <v>
131</v>
      </c>
      <c r="DM26" s="610"/>
      <c r="DN26" s="610"/>
      <c r="DO26" s="610"/>
      <c r="DP26" s="610"/>
      <c r="DQ26" s="610"/>
      <c r="DR26" s="610"/>
      <c r="DS26" s="610"/>
      <c r="DT26" s="610"/>
      <c r="DU26" s="610"/>
      <c r="DV26" s="611"/>
      <c r="DW26" s="612" t="s">
        <v>
131</v>
      </c>
      <c r="DX26" s="637"/>
      <c r="DY26" s="637"/>
      <c r="DZ26" s="637"/>
      <c r="EA26" s="637"/>
      <c r="EB26" s="637"/>
      <c r="EC26" s="639"/>
    </row>
    <row r="27" spans="2:133" ht="11.25" customHeight="1">
      <c r="B27" s="606" t="s">
        <v>
292</v>
      </c>
      <c r="C27" s="607"/>
      <c r="D27" s="607"/>
      <c r="E27" s="607"/>
      <c r="F27" s="607"/>
      <c r="G27" s="607"/>
      <c r="H27" s="607"/>
      <c r="I27" s="607"/>
      <c r="J27" s="607"/>
      <c r="K27" s="607"/>
      <c r="L27" s="607"/>
      <c r="M27" s="607"/>
      <c r="N27" s="607"/>
      <c r="O27" s="607"/>
      <c r="P27" s="607"/>
      <c r="Q27" s="608"/>
      <c r="R27" s="609">
        <v>
7481800</v>
      </c>
      <c r="S27" s="610"/>
      <c r="T27" s="610"/>
      <c r="U27" s="610"/>
      <c r="V27" s="610"/>
      <c r="W27" s="610"/>
      <c r="X27" s="610"/>
      <c r="Y27" s="611"/>
      <c r="Z27" s="665">
        <v>
18.3</v>
      </c>
      <c r="AA27" s="665"/>
      <c r="AB27" s="665"/>
      <c r="AC27" s="665"/>
      <c r="AD27" s="666" t="s">
        <v>
131</v>
      </c>
      <c r="AE27" s="666"/>
      <c r="AF27" s="666"/>
      <c r="AG27" s="666"/>
      <c r="AH27" s="666"/>
      <c r="AI27" s="666"/>
      <c r="AJ27" s="666"/>
      <c r="AK27" s="666"/>
      <c r="AL27" s="612" t="s">
        <v>
131</v>
      </c>
      <c r="AM27" s="613"/>
      <c r="AN27" s="613"/>
      <c r="AO27" s="667"/>
      <c r="AP27" s="606" t="s">
        <v>
293</v>
      </c>
      <c r="AQ27" s="607"/>
      <c r="AR27" s="607"/>
      <c r="AS27" s="607"/>
      <c r="AT27" s="607"/>
      <c r="AU27" s="607"/>
      <c r="AV27" s="607"/>
      <c r="AW27" s="607"/>
      <c r="AX27" s="607"/>
      <c r="AY27" s="607"/>
      <c r="AZ27" s="607"/>
      <c r="BA27" s="607"/>
      <c r="BB27" s="607"/>
      <c r="BC27" s="607"/>
      <c r="BD27" s="607"/>
      <c r="BE27" s="607"/>
      <c r="BF27" s="608"/>
      <c r="BG27" s="609">
        <v>
16793045</v>
      </c>
      <c r="BH27" s="610"/>
      <c r="BI27" s="610"/>
      <c r="BJ27" s="610"/>
      <c r="BK27" s="610"/>
      <c r="BL27" s="610"/>
      <c r="BM27" s="610"/>
      <c r="BN27" s="611"/>
      <c r="BO27" s="665">
        <v>
100</v>
      </c>
      <c r="BP27" s="665"/>
      <c r="BQ27" s="665"/>
      <c r="BR27" s="665"/>
      <c r="BS27" s="597">
        <v>
54328</v>
      </c>
      <c r="BT27" s="610"/>
      <c r="BU27" s="610"/>
      <c r="BV27" s="610"/>
      <c r="BW27" s="610"/>
      <c r="BX27" s="610"/>
      <c r="BY27" s="610"/>
      <c r="BZ27" s="610"/>
      <c r="CA27" s="610"/>
      <c r="CB27" s="646"/>
      <c r="CD27" s="647" t="s">
        <v>
294</v>
      </c>
      <c r="CE27" s="644"/>
      <c r="CF27" s="644"/>
      <c r="CG27" s="644"/>
      <c r="CH27" s="644"/>
      <c r="CI27" s="644"/>
      <c r="CJ27" s="644"/>
      <c r="CK27" s="644"/>
      <c r="CL27" s="644"/>
      <c r="CM27" s="644"/>
      <c r="CN27" s="644"/>
      <c r="CO27" s="644"/>
      <c r="CP27" s="644"/>
      <c r="CQ27" s="645"/>
      <c r="CR27" s="609">
        <v>
13416257</v>
      </c>
      <c r="CS27" s="598"/>
      <c r="CT27" s="598"/>
      <c r="CU27" s="598"/>
      <c r="CV27" s="598"/>
      <c r="CW27" s="598"/>
      <c r="CX27" s="598"/>
      <c r="CY27" s="599"/>
      <c r="CZ27" s="612">
        <v>
33.5</v>
      </c>
      <c r="DA27" s="637"/>
      <c r="DB27" s="637"/>
      <c r="DC27" s="638"/>
      <c r="DD27" s="597">
        <v>
3942691</v>
      </c>
      <c r="DE27" s="598"/>
      <c r="DF27" s="598"/>
      <c r="DG27" s="598"/>
      <c r="DH27" s="598"/>
      <c r="DI27" s="598"/>
      <c r="DJ27" s="598"/>
      <c r="DK27" s="599"/>
      <c r="DL27" s="597">
        <v>
3942411</v>
      </c>
      <c r="DM27" s="598"/>
      <c r="DN27" s="598"/>
      <c r="DO27" s="598"/>
      <c r="DP27" s="598"/>
      <c r="DQ27" s="598"/>
      <c r="DR27" s="598"/>
      <c r="DS27" s="598"/>
      <c r="DT27" s="598"/>
      <c r="DU27" s="598"/>
      <c r="DV27" s="599"/>
      <c r="DW27" s="612">
        <v>
17.2</v>
      </c>
      <c r="DX27" s="637"/>
      <c r="DY27" s="637"/>
      <c r="DZ27" s="637"/>
      <c r="EA27" s="637"/>
      <c r="EB27" s="637"/>
      <c r="EC27" s="639"/>
    </row>
    <row r="28" spans="2:133" ht="11.25" customHeight="1">
      <c r="B28" s="708" t="s">
        <v>
295</v>
      </c>
      <c r="C28" s="709"/>
      <c r="D28" s="709"/>
      <c r="E28" s="709"/>
      <c r="F28" s="709"/>
      <c r="G28" s="709"/>
      <c r="H28" s="709"/>
      <c r="I28" s="709"/>
      <c r="J28" s="709"/>
      <c r="K28" s="709"/>
      <c r="L28" s="709"/>
      <c r="M28" s="709"/>
      <c r="N28" s="709"/>
      <c r="O28" s="709"/>
      <c r="P28" s="709"/>
      <c r="Q28" s="710"/>
      <c r="R28" s="609" t="s">
        <v>
170</v>
      </c>
      <c r="S28" s="610"/>
      <c r="T28" s="610"/>
      <c r="U28" s="610"/>
      <c r="V28" s="610"/>
      <c r="W28" s="610"/>
      <c r="X28" s="610"/>
      <c r="Y28" s="611"/>
      <c r="Z28" s="665" t="s">
        <v>
131</v>
      </c>
      <c r="AA28" s="665"/>
      <c r="AB28" s="665"/>
      <c r="AC28" s="665"/>
      <c r="AD28" s="666" t="s">
        <v>
131</v>
      </c>
      <c r="AE28" s="666"/>
      <c r="AF28" s="666"/>
      <c r="AG28" s="666"/>
      <c r="AH28" s="666"/>
      <c r="AI28" s="666"/>
      <c r="AJ28" s="666"/>
      <c r="AK28" s="666"/>
      <c r="AL28" s="612" t="s">
        <v>
170</v>
      </c>
      <c r="AM28" s="613"/>
      <c r="AN28" s="613"/>
      <c r="AO28" s="667"/>
      <c r="AP28" s="615"/>
      <c r="AQ28" s="616"/>
      <c r="AR28" s="616"/>
      <c r="AS28" s="616"/>
      <c r="AT28" s="616"/>
      <c r="AU28" s="616"/>
      <c r="AV28" s="616"/>
      <c r="AW28" s="616"/>
      <c r="AX28" s="616"/>
      <c r="AY28" s="616"/>
      <c r="AZ28" s="616"/>
      <c r="BA28" s="616"/>
      <c r="BB28" s="616"/>
      <c r="BC28" s="616"/>
      <c r="BD28" s="616"/>
      <c r="BE28" s="616"/>
      <c r="BF28" s="617"/>
      <c r="BG28" s="609"/>
      <c r="BH28" s="610"/>
      <c r="BI28" s="610"/>
      <c r="BJ28" s="610"/>
      <c r="BK28" s="610"/>
      <c r="BL28" s="610"/>
      <c r="BM28" s="610"/>
      <c r="BN28" s="611"/>
      <c r="BO28" s="665"/>
      <c r="BP28" s="665"/>
      <c r="BQ28" s="665"/>
      <c r="BR28" s="665"/>
      <c r="BS28" s="666"/>
      <c r="BT28" s="666"/>
      <c r="BU28" s="666"/>
      <c r="BV28" s="666"/>
      <c r="BW28" s="666"/>
      <c r="BX28" s="666"/>
      <c r="BY28" s="666"/>
      <c r="BZ28" s="666"/>
      <c r="CA28" s="666"/>
      <c r="CB28" s="707"/>
      <c r="CD28" s="647" t="s">
        <v>
296</v>
      </c>
      <c r="CE28" s="644"/>
      <c r="CF28" s="644"/>
      <c r="CG28" s="644"/>
      <c r="CH28" s="644"/>
      <c r="CI28" s="644"/>
      <c r="CJ28" s="644"/>
      <c r="CK28" s="644"/>
      <c r="CL28" s="644"/>
      <c r="CM28" s="644"/>
      <c r="CN28" s="644"/>
      <c r="CO28" s="644"/>
      <c r="CP28" s="644"/>
      <c r="CQ28" s="645"/>
      <c r="CR28" s="609">
        <v>
2521927</v>
      </c>
      <c r="CS28" s="610"/>
      <c r="CT28" s="610"/>
      <c r="CU28" s="610"/>
      <c r="CV28" s="610"/>
      <c r="CW28" s="610"/>
      <c r="CX28" s="610"/>
      <c r="CY28" s="611"/>
      <c r="CZ28" s="612">
        <v>
6.3</v>
      </c>
      <c r="DA28" s="637"/>
      <c r="DB28" s="637"/>
      <c r="DC28" s="638"/>
      <c r="DD28" s="597">
        <v>
2521927</v>
      </c>
      <c r="DE28" s="610"/>
      <c r="DF28" s="610"/>
      <c r="DG28" s="610"/>
      <c r="DH28" s="610"/>
      <c r="DI28" s="610"/>
      <c r="DJ28" s="610"/>
      <c r="DK28" s="611"/>
      <c r="DL28" s="597">
        <v>
2521927</v>
      </c>
      <c r="DM28" s="610"/>
      <c r="DN28" s="610"/>
      <c r="DO28" s="610"/>
      <c r="DP28" s="610"/>
      <c r="DQ28" s="610"/>
      <c r="DR28" s="610"/>
      <c r="DS28" s="610"/>
      <c r="DT28" s="610"/>
      <c r="DU28" s="610"/>
      <c r="DV28" s="611"/>
      <c r="DW28" s="612">
        <v>
11</v>
      </c>
      <c r="DX28" s="637"/>
      <c r="DY28" s="637"/>
      <c r="DZ28" s="637"/>
      <c r="EA28" s="637"/>
      <c r="EB28" s="637"/>
      <c r="EC28" s="639"/>
    </row>
    <row r="29" spans="2:133" ht="11.25" customHeight="1">
      <c r="B29" s="606" t="s">
        <v>
297</v>
      </c>
      <c r="C29" s="607"/>
      <c r="D29" s="607"/>
      <c r="E29" s="607"/>
      <c r="F29" s="607"/>
      <c r="G29" s="607"/>
      <c r="H29" s="607"/>
      <c r="I29" s="607"/>
      <c r="J29" s="607"/>
      <c r="K29" s="607"/>
      <c r="L29" s="607"/>
      <c r="M29" s="607"/>
      <c r="N29" s="607"/>
      <c r="O29" s="607"/>
      <c r="P29" s="607"/>
      <c r="Q29" s="608"/>
      <c r="R29" s="609">
        <v>
6106242</v>
      </c>
      <c r="S29" s="610"/>
      <c r="T29" s="610"/>
      <c r="U29" s="610"/>
      <c r="V29" s="610"/>
      <c r="W29" s="610"/>
      <c r="X29" s="610"/>
      <c r="Y29" s="611"/>
      <c r="Z29" s="665">
        <v>
14.9</v>
      </c>
      <c r="AA29" s="665"/>
      <c r="AB29" s="665"/>
      <c r="AC29" s="665"/>
      <c r="AD29" s="666" t="s">
        <v>
131</v>
      </c>
      <c r="AE29" s="666"/>
      <c r="AF29" s="666"/>
      <c r="AG29" s="666"/>
      <c r="AH29" s="666"/>
      <c r="AI29" s="666"/>
      <c r="AJ29" s="666"/>
      <c r="AK29" s="666"/>
      <c r="AL29" s="612" t="s">
        <v>
170</v>
      </c>
      <c r="AM29" s="613"/>
      <c r="AN29" s="613"/>
      <c r="AO29" s="667"/>
      <c r="AP29" s="677" t="s">
        <v>
217</v>
      </c>
      <c r="AQ29" s="678"/>
      <c r="AR29" s="678"/>
      <c r="AS29" s="678"/>
      <c r="AT29" s="678"/>
      <c r="AU29" s="678"/>
      <c r="AV29" s="678"/>
      <c r="AW29" s="678"/>
      <c r="AX29" s="678"/>
      <c r="AY29" s="678"/>
      <c r="AZ29" s="678"/>
      <c r="BA29" s="678"/>
      <c r="BB29" s="678"/>
      <c r="BC29" s="678"/>
      <c r="BD29" s="678"/>
      <c r="BE29" s="678"/>
      <c r="BF29" s="679"/>
      <c r="BG29" s="677" t="s">
        <v>
298</v>
      </c>
      <c r="BH29" s="705"/>
      <c r="BI29" s="705"/>
      <c r="BJ29" s="705"/>
      <c r="BK29" s="705"/>
      <c r="BL29" s="705"/>
      <c r="BM29" s="705"/>
      <c r="BN29" s="705"/>
      <c r="BO29" s="705"/>
      <c r="BP29" s="705"/>
      <c r="BQ29" s="706"/>
      <c r="BR29" s="677" t="s">
        <v>
299</v>
      </c>
      <c r="BS29" s="705"/>
      <c r="BT29" s="705"/>
      <c r="BU29" s="705"/>
      <c r="BV29" s="705"/>
      <c r="BW29" s="705"/>
      <c r="BX29" s="705"/>
      <c r="BY29" s="705"/>
      <c r="BZ29" s="705"/>
      <c r="CA29" s="705"/>
      <c r="CB29" s="706"/>
      <c r="CD29" s="687" t="s">
        <v>
300</v>
      </c>
      <c r="CE29" s="688"/>
      <c r="CF29" s="647" t="s">
        <v>
301</v>
      </c>
      <c r="CG29" s="644"/>
      <c r="CH29" s="644"/>
      <c r="CI29" s="644"/>
      <c r="CJ29" s="644"/>
      <c r="CK29" s="644"/>
      <c r="CL29" s="644"/>
      <c r="CM29" s="644"/>
      <c r="CN29" s="644"/>
      <c r="CO29" s="644"/>
      <c r="CP29" s="644"/>
      <c r="CQ29" s="645"/>
      <c r="CR29" s="609">
        <v>
2521927</v>
      </c>
      <c r="CS29" s="598"/>
      <c r="CT29" s="598"/>
      <c r="CU29" s="598"/>
      <c r="CV29" s="598"/>
      <c r="CW29" s="598"/>
      <c r="CX29" s="598"/>
      <c r="CY29" s="599"/>
      <c r="CZ29" s="612">
        <v>
6.3</v>
      </c>
      <c r="DA29" s="637"/>
      <c r="DB29" s="637"/>
      <c r="DC29" s="638"/>
      <c r="DD29" s="597">
        <v>
2521927</v>
      </c>
      <c r="DE29" s="598"/>
      <c r="DF29" s="598"/>
      <c r="DG29" s="598"/>
      <c r="DH29" s="598"/>
      <c r="DI29" s="598"/>
      <c r="DJ29" s="598"/>
      <c r="DK29" s="599"/>
      <c r="DL29" s="597">
        <v>
2521927</v>
      </c>
      <c r="DM29" s="598"/>
      <c r="DN29" s="598"/>
      <c r="DO29" s="598"/>
      <c r="DP29" s="598"/>
      <c r="DQ29" s="598"/>
      <c r="DR29" s="598"/>
      <c r="DS29" s="598"/>
      <c r="DT29" s="598"/>
      <c r="DU29" s="598"/>
      <c r="DV29" s="599"/>
      <c r="DW29" s="612">
        <v>
11</v>
      </c>
      <c r="DX29" s="637"/>
      <c r="DY29" s="637"/>
      <c r="DZ29" s="637"/>
      <c r="EA29" s="637"/>
      <c r="EB29" s="637"/>
      <c r="EC29" s="639"/>
    </row>
    <row r="30" spans="2:133" ht="11.25" customHeight="1">
      <c r="B30" s="606" t="s">
        <v>
302</v>
      </c>
      <c r="C30" s="607"/>
      <c r="D30" s="607"/>
      <c r="E30" s="607"/>
      <c r="F30" s="607"/>
      <c r="G30" s="607"/>
      <c r="H30" s="607"/>
      <c r="I30" s="607"/>
      <c r="J30" s="607"/>
      <c r="K30" s="607"/>
      <c r="L30" s="607"/>
      <c r="M30" s="607"/>
      <c r="N30" s="607"/>
      <c r="O30" s="607"/>
      <c r="P30" s="607"/>
      <c r="Q30" s="608"/>
      <c r="R30" s="609">
        <v>
158703</v>
      </c>
      <c r="S30" s="610"/>
      <c r="T30" s="610"/>
      <c r="U30" s="610"/>
      <c r="V30" s="610"/>
      <c r="W30" s="610"/>
      <c r="X30" s="610"/>
      <c r="Y30" s="611"/>
      <c r="Z30" s="665">
        <v>
0.4</v>
      </c>
      <c r="AA30" s="665"/>
      <c r="AB30" s="665"/>
      <c r="AC30" s="665"/>
      <c r="AD30" s="666">
        <v>
4285</v>
      </c>
      <c r="AE30" s="666"/>
      <c r="AF30" s="666"/>
      <c r="AG30" s="666"/>
      <c r="AH30" s="666"/>
      <c r="AI30" s="666"/>
      <c r="AJ30" s="666"/>
      <c r="AK30" s="666"/>
      <c r="AL30" s="612">
        <v>
0</v>
      </c>
      <c r="AM30" s="613"/>
      <c r="AN30" s="613"/>
      <c r="AO30" s="667"/>
      <c r="AP30" s="693" t="s">
        <v>
303</v>
      </c>
      <c r="AQ30" s="694"/>
      <c r="AR30" s="694"/>
      <c r="AS30" s="694"/>
      <c r="AT30" s="699" t="s">
        <v>
304</v>
      </c>
      <c r="AU30" s="210"/>
      <c r="AV30" s="210"/>
      <c r="AW30" s="210"/>
      <c r="AX30" s="702" t="s">
        <v>
183</v>
      </c>
      <c r="AY30" s="703"/>
      <c r="AZ30" s="703"/>
      <c r="BA30" s="703"/>
      <c r="BB30" s="703"/>
      <c r="BC30" s="703"/>
      <c r="BD30" s="703"/>
      <c r="BE30" s="703"/>
      <c r="BF30" s="704"/>
      <c r="BG30" s="683">
        <v>
99.3</v>
      </c>
      <c r="BH30" s="684"/>
      <c r="BI30" s="684"/>
      <c r="BJ30" s="684"/>
      <c r="BK30" s="684"/>
      <c r="BL30" s="684"/>
      <c r="BM30" s="685">
        <v>
98.4</v>
      </c>
      <c r="BN30" s="684"/>
      <c r="BO30" s="684"/>
      <c r="BP30" s="684"/>
      <c r="BQ30" s="686"/>
      <c r="BR30" s="683">
        <v>
99.3</v>
      </c>
      <c r="BS30" s="684"/>
      <c r="BT30" s="684"/>
      <c r="BU30" s="684"/>
      <c r="BV30" s="684"/>
      <c r="BW30" s="684"/>
      <c r="BX30" s="685">
        <v>
98.4</v>
      </c>
      <c r="BY30" s="684"/>
      <c r="BZ30" s="684"/>
      <c r="CA30" s="684"/>
      <c r="CB30" s="686"/>
      <c r="CD30" s="689"/>
      <c r="CE30" s="690"/>
      <c r="CF30" s="647" t="s">
        <v>
305</v>
      </c>
      <c r="CG30" s="644"/>
      <c r="CH30" s="644"/>
      <c r="CI30" s="644"/>
      <c r="CJ30" s="644"/>
      <c r="CK30" s="644"/>
      <c r="CL30" s="644"/>
      <c r="CM30" s="644"/>
      <c r="CN30" s="644"/>
      <c r="CO30" s="644"/>
      <c r="CP30" s="644"/>
      <c r="CQ30" s="645"/>
      <c r="CR30" s="609">
        <v>
2303347</v>
      </c>
      <c r="CS30" s="610"/>
      <c r="CT30" s="610"/>
      <c r="CU30" s="610"/>
      <c r="CV30" s="610"/>
      <c r="CW30" s="610"/>
      <c r="CX30" s="610"/>
      <c r="CY30" s="611"/>
      <c r="CZ30" s="612">
        <v>
5.7</v>
      </c>
      <c r="DA30" s="637"/>
      <c r="DB30" s="637"/>
      <c r="DC30" s="638"/>
      <c r="DD30" s="597">
        <v>
2303347</v>
      </c>
      <c r="DE30" s="610"/>
      <c r="DF30" s="610"/>
      <c r="DG30" s="610"/>
      <c r="DH30" s="610"/>
      <c r="DI30" s="610"/>
      <c r="DJ30" s="610"/>
      <c r="DK30" s="611"/>
      <c r="DL30" s="597">
        <v>
2303347</v>
      </c>
      <c r="DM30" s="610"/>
      <c r="DN30" s="610"/>
      <c r="DO30" s="610"/>
      <c r="DP30" s="610"/>
      <c r="DQ30" s="610"/>
      <c r="DR30" s="610"/>
      <c r="DS30" s="610"/>
      <c r="DT30" s="610"/>
      <c r="DU30" s="610"/>
      <c r="DV30" s="611"/>
      <c r="DW30" s="612">
        <v>
10.1</v>
      </c>
      <c r="DX30" s="637"/>
      <c r="DY30" s="637"/>
      <c r="DZ30" s="637"/>
      <c r="EA30" s="637"/>
      <c r="EB30" s="637"/>
      <c r="EC30" s="639"/>
    </row>
    <row r="31" spans="2:133" ht="11.25" customHeight="1">
      <c r="B31" s="606" t="s">
        <v>
306</v>
      </c>
      <c r="C31" s="607"/>
      <c r="D31" s="607"/>
      <c r="E31" s="607"/>
      <c r="F31" s="607"/>
      <c r="G31" s="607"/>
      <c r="H31" s="607"/>
      <c r="I31" s="607"/>
      <c r="J31" s="607"/>
      <c r="K31" s="607"/>
      <c r="L31" s="607"/>
      <c r="M31" s="607"/>
      <c r="N31" s="607"/>
      <c r="O31" s="607"/>
      <c r="P31" s="607"/>
      <c r="Q31" s="608"/>
      <c r="R31" s="609">
        <v>
74767</v>
      </c>
      <c r="S31" s="610"/>
      <c r="T31" s="610"/>
      <c r="U31" s="610"/>
      <c r="V31" s="610"/>
      <c r="W31" s="610"/>
      <c r="X31" s="610"/>
      <c r="Y31" s="611"/>
      <c r="Z31" s="665">
        <v>
0.2</v>
      </c>
      <c r="AA31" s="665"/>
      <c r="AB31" s="665"/>
      <c r="AC31" s="665"/>
      <c r="AD31" s="666" t="s">
        <v>
131</v>
      </c>
      <c r="AE31" s="666"/>
      <c r="AF31" s="666"/>
      <c r="AG31" s="666"/>
      <c r="AH31" s="666"/>
      <c r="AI31" s="666"/>
      <c r="AJ31" s="666"/>
      <c r="AK31" s="666"/>
      <c r="AL31" s="612" t="s">
        <v>
131</v>
      </c>
      <c r="AM31" s="613"/>
      <c r="AN31" s="613"/>
      <c r="AO31" s="667"/>
      <c r="AP31" s="695"/>
      <c r="AQ31" s="696"/>
      <c r="AR31" s="696"/>
      <c r="AS31" s="696"/>
      <c r="AT31" s="700"/>
      <c r="AU31" s="209" t="s">
        <v>
307</v>
      </c>
      <c r="AV31" s="209"/>
      <c r="AW31" s="209"/>
      <c r="AX31" s="606" t="s">
        <v>
308</v>
      </c>
      <c r="AY31" s="607"/>
      <c r="AZ31" s="607"/>
      <c r="BA31" s="607"/>
      <c r="BB31" s="607"/>
      <c r="BC31" s="607"/>
      <c r="BD31" s="607"/>
      <c r="BE31" s="607"/>
      <c r="BF31" s="608"/>
      <c r="BG31" s="681">
        <v>
99</v>
      </c>
      <c r="BH31" s="598"/>
      <c r="BI31" s="598"/>
      <c r="BJ31" s="598"/>
      <c r="BK31" s="598"/>
      <c r="BL31" s="598"/>
      <c r="BM31" s="613">
        <v>
97.9</v>
      </c>
      <c r="BN31" s="682"/>
      <c r="BO31" s="682"/>
      <c r="BP31" s="682"/>
      <c r="BQ31" s="643"/>
      <c r="BR31" s="681">
        <v>
98.9</v>
      </c>
      <c r="BS31" s="598"/>
      <c r="BT31" s="598"/>
      <c r="BU31" s="598"/>
      <c r="BV31" s="598"/>
      <c r="BW31" s="598"/>
      <c r="BX31" s="613">
        <v>
97.7</v>
      </c>
      <c r="BY31" s="682"/>
      <c r="BZ31" s="682"/>
      <c r="CA31" s="682"/>
      <c r="CB31" s="643"/>
      <c r="CD31" s="689"/>
      <c r="CE31" s="690"/>
      <c r="CF31" s="647" t="s">
        <v>
309</v>
      </c>
      <c r="CG31" s="644"/>
      <c r="CH31" s="644"/>
      <c r="CI31" s="644"/>
      <c r="CJ31" s="644"/>
      <c r="CK31" s="644"/>
      <c r="CL31" s="644"/>
      <c r="CM31" s="644"/>
      <c r="CN31" s="644"/>
      <c r="CO31" s="644"/>
      <c r="CP31" s="644"/>
      <c r="CQ31" s="645"/>
      <c r="CR31" s="609">
        <v>
218580</v>
      </c>
      <c r="CS31" s="598"/>
      <c r="CT31" s="598"/>
      <c r="CU31" s="598"/>
      <c r="CV31" s="598"/>
      <c r="CW31" s="598"/>
      <c r="CX31" s="598"/>
      <c r="CY31" s="599"/>
      <c r="CZ31" s="612">
        <v>
0.5</v>
      </c>
      <c r="DA31" s="637"/>
      <c r="DB31" s="637"/>
      <c r="DC31" s="638"/>
      <c r="DD31" s="597">
        <v>
218580</v>
      </c>
      <c r="DE31" s="598"/>
      <c r="DF31" s="598"/>
      <c r="DG31" s="598"/>
      <c r="DH31" s="598"/>
      <c r="DI31" s="598"/>
      <c r="DJ31" s="598"/>
      <c r="DK31" s="599"/>
      <c r="DL31" s="597">
        <v>
218580</v>
      </c>
      <c r="DM31" s="598"/>
      <c r="DN31" s="598"/>
      <c r="DO31" s="598"/>
      <c r="DP31" s="598"/>
      <c r="DQ31" s="598"/>
      <c r="DR31" s="598"/>
      <c r="DS31" s="598"/>
      <c r="DT31" s="598"/>
      <c r="DU31" s="598"/>
      <c r="DV31" s="599"/>
      <c r="DW31" s="612">
        <v>
1</v>
      </c>
      <c r="DX31" s="637"/>
      <c r="DY31" s="637"/>
      <c r="DZ31" s="637"/>
      <c r="EA31" s="637"/>
      <c r="EB31" s="637"/>
      <c r="EC31" s="639"/>
    </row>
    <row r="32" spans="2:133" ht="11.25" customHeight="1">
      <c r="B32" s="606" t="s">
        <v>
310</v>
      </c>
      <c r="C32" s="607"/>
      <c r="D32" s="607"/>
      <c r="E32" s="607"/>
      <c r="F32" s="607"/>
      <c r="G32" s="607"/>
      <c r="H32" s="607"/>
      <c r="I32" s="607"/>
      <c r="J32" s="607"/>
      <c r="K32" s="607"/>
      <c r="L32" s="607"/>
      <c r="M32" s="607"/>
      <c r="N32" s="607"/>
      <c r="O32" s="607"/>
      <c r="P32" s="607"/>
      <c r="Q32" s="608"/>
      <c r="R32" s="609">
        <v>
129098</v>
      </c>
      <c r="S32" s="610"/>
      <c r="T32" s="610"/>
      <c r="U32" s="610"/>
      <c r="V32" s="610"/>
      <c r="W32" s="610"/>
      <c r="X32" s="610"/>
      <c r="Y32" s="611"/>
      <c r="Z32" s="665">
        <v>
0.3</v>
      </c>
      <c r="AA32" s="665"/>
      <c r="AB32" s="665"/>
      <c r="AC32" s="665"/>
      <c r="AD32" s="666" t="s">
        <v>
131</v>
      </c>
      <c r="AE32" s="666"/>
      <c r="AF32" s="666"/>
      <c r="AG32" s="666"/>
      <c r="AH32" s="666"/>
      <c r="AI32" s="666"/>
      <c r="AJ32" s="666"/>
      <c r="AK32" s="666"/>
      <c r="AL32" s="612" t="s">
        <v>
170</v>
      </c>
      <c r="AM32" s="613"/>
      <c r="AN32" s="613"/>
      <c r="AO32" s="667"/>
      <c r="AP32" s="697"/>
      <c r="AQ32" s="698"/>
      <c r="AR32" s="698"/>
      <c r="AS32" s="698"/>
      <c r="AT32" s="701"/>
      <c r="AU32" s="211"/>
      <c r="AV32" s="211"/>
      <c r="AW32" s="211"/>
      <c r="AX32" s="615" t="s">
        <v>
311</v>
      </c>
      <c r="AY32" s="616"/>
      <c r="AZ32" s="616"/>
      <c r="BA32" s="616"/>
      <c r="BB32" s="616"/>
      <c r="BC32" s="616"/>
      <c r="BD32" s="616"/>
      <c r="BE32" s="616"/>
      <c r="BF32" s="617"/>
      <c r="BG32" s="680">
        <v>
99.5</v>
      </c>
      <c r="BH32" s="619"/>
      <c r="BI32" s="619"/>
      <c r="BJ32" s="619"/>
      <c r="BK32" s="619"/>
      <c r="BL32" s="619"/>
      <c r="BM32" s="663">
        <v>
98.8</v>
      </c>
      <c r="BN32" s="619"/>
      <c r="BO32" s="619"/>
      <c r="BP32" s="619"/>
      <c r="BQ32" s="656"/>
      <c r="BR32" s="680">
        <v>
99.6</v>
      </c>
      <c r="BS32" s="619"/>
      <c r="BT32" s="619"/>
      <c r="BU32" s="619"/>
      <c r="BV32" s="619"/>
      <c r="BW32" s="619"/>
      <c r="BX32" s="663">
        <v>
98.8</v>
      </c>
      <c r="BY32" s="619"/>
      <c r="BZ32" s="619"/>
      <c r="CA32" s="619"/>
      <c r="CB32" s="656"/>
      <c r="CD32" s="691"/>
      <c r="CE32" s="692"/>
      <c r="CF32" s="647" t="s">
        <v>
312</v>
      </c>
      <c r="CG32" s="644"/>
      <c r="CH32" s="644"/>
      <c r="CI32" s="644"/>
      <c r="CJ32" s="644"/>
      <c r="CK32" s="644"/>
      <c r="CL32" s="644"/>
      <c r="CM32" s="644"/>
      <c r="CN32" s="644"/>
      <c r="CO32" s="644"/>
      <c r="CP32" s="644"/>
      <c r="CQ32" s="645"/>
      <c r="CR32" s="609" t="s">
        <v>
131</v>
      </c>
      <c r="CS32" s="610"/>
      <c r="CT32" s="610"/>
      <c r="CU32" s="610"/>
      <c r="CV32" s="610"/>
      <c r="CW32" s="610"/>
      <c r="CX32" s="610"/>
      <c r="CY32" s="611"/>
      <c r="CZ32" s="612" t="s">
        <v>
131</v>
      </c>
      <c r="DA32" s="637"/>
      <c r="DB32" s="637"/>
      <c r="DC32" s="638"/>
      <c r="DD32" s="597" t="s">
        <v>
170</v>
      </c>
      <c r="DE32" s="610"/>
      <c r="DF32" s="610"/>
      <c r="DG32" s="610"/>
      <c r="DH32" s="610"/>
      <c r="DI32" s="610"/>
      <c r="DJ32" s="610"/>
      <c r="DK32" s="611"/>
      <c r="DL32" s="597" t="s">
        <v>
131</v>
      </c>
      <c r="DM32" s="610"/>
      <c r="DN32" s="610"/>
      <c r="DO32" s="610"/>
      <c r="DP32" s="610"/>
      <c r="DQ32" s="610"/>
      <c r="DR32" s="610"/>
      <c r="DS32" s="610"/>
      <c r="DT32" s="610"/>
      <c r="DU32" s="610"/>
      <c r="DV32" s="611"/>
      <c r="DW32" s="612" t="s">
        <v>
131</v>
      </c>
      <c r="DX32" s="637"/>
      <c r="DY32" s="637"/>
      <c r="DZ32" s="637"/>
      <c r="EA32" s="637"/>
      <c r="EB32" s="637"/>
      <c r="EC32" s="639"/>
    </row>
    <row r="33" spans="2:133" ht="11.25" customHeight="1">
      <c r="B33" s="606" t="s">
        <v>
313</v>
      </c>
      <c r="C33" s="607"/>
      <c r="D33" s="607"/>
      <c r="E33" s="607"/>
      <c r="F33" s="607"/>
      <c r="G33" s="607"/>
      <c r="H33" s="607"/>
      <c r="I33" s="607"/>
      <c r="J33" s="607"/>
      <c r="K33" s="607"/>
      <c r="L33" s="607"/>
      <c r="M33" s="607"/>
      <c r="N33" s="607"/>
      <c r="O33" s="607"/>
      <c r="P33" s="607"/>
      <c r="Q33" s="608"/>
      <c r="R33" s="609">
        <v>
784637</v>
      </c>
      <c r="S33" s="610"/>
      <c r="T33" s="610"/>
      <c r="U33" s="610"/>
      <c r="V33" s="610"/>
      <c r="W33" s="610"/>
      <c r="X33" s="610"/>
      <c r="Y33" s="611"/>
      <c r="Z33" s="665">
        <v>
1.9</v>
      </c>
      <c r="AA33" s="665"/>
      <c r="AB33" s="665"/>
      <c r="AC33" s="665"/>
      <c r="AD33" s="666" t="s">
        <v>
131</v>
      </c>
      <c r="AE33" s="666"/>
      <c r="AF33" s="666"/>
      <c r="AG33" s="666"/>
      <c r="AH33" s="666"/>
      <c r="AI33" s="666"/>
      <c r="AJ33" s="666"/>
      <c r="AK33" s="666"/>
      <c r="AL33" s="612" t="s">
        <v>
170</v>
      </c>
      <c r="AM33" s="613"/>
      <c r="AN33" s="613"/>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
314</v>
      </c>
      <c r="CE33" s="644"/>
      <c r="CF33" s="644"/>
      <c r="CG33" s="644"/>
      <c r="CH33" s="644"/>
      <c r="CI33" s="644"/>
      <c r="CJ33" s="644"/>
      <c r="CK33" s="644"/>
      <c r="CL33" s="644"/>
      <c r="CM33" s="644"/>
      <c r="CN33" s="644"/>
      <c r="CO33" s="644"/>
      <c r="CP33" s="644"/>
      <c r="CQ33" s="645"/>
      <c r="CR33" s="609">
        <v>
16336699</v>
      </c>
      <c r="CS33" s="598"/>
      <c r="CT33" s="598"/>
      <c r="CU33" s="598"/>
      <c r="CV33" s="598"/>
      <c r="CW33" s="598"/>
      <c r="CX33" s="598"/>
      <c r="CY33" s="599"/>
      <c r="CZ33" s="612">
        <v>
40.799999999999997</v>
      </c>
      <c r="DA33" s="637"/>
      <c r="DB33" s="637"/>
      <c r="DC33" s="638"/>
      <c r="DD33" s="597">
        <v>
12857462</v>
      </c>
      <c r="DE33" s="598"/>
      <c r="DF33" s="598"/>
      <c r="DG33" s="598"/>
      <c r="DH33" s="598"/>
      <c r="DI33" s="598"/>
      <c r="DJ33" s="598"/>
      <c r="DK33" s="599"/>
      <c r="DL33" s="597">
        <v>
10143608</v>
      </c>
      <c r="DM33" s="598"/>
      <c r="DN33" s="598"/>
      <c r="DO33" s="598"/>
      <c r="DP33" s="598"/>
      <c r="DQ33" s="598"/>
      <c r="DR33" s="598"/>
      <c r="DS33" s="598"/>
      <c r="DT33" s="598"/>
      <c r="DU33" s="598"/>
      <c r="DV33" s="599"/>
      <c r="DW33" s="612">
        <v>
44.3</v>
      </c>
      <c r="DX33" s="637"/>
      <c r="DY33" s="637"/>
      <c r="DZ33" s="637"/>
      <c r="EA33" s="637"/>
      <c r="EB33" s="637"/>
      <c r="EC33" s="639"/>
    </row>
    <row r="34" spans="2:133" ht="11.25" customHeight="1">
      <c r="B34" s="606" t="s">
        <v>
315</v>
      </c>
      <c r="C34" s="607"/>
      <c r="D34" s="607"/>
      <c r="E34" s="607"/>
      <c r="F34" s="607"/>
      <c r="G34" s="607"/>
      <c r="H34" s="607"/>
      <c r="I34" s="607"/>
      <c r="J34" s="607"/>
      <c r="K34" s="607"/>
      <c r="L34" s="607"/>
      <c r="M34" s="607"/>
      <c r="N34" s="607"/>
      <c r="O34" s="607"/>
      <c r="P34" s="607"/>
      <c r="Q34" s="608"/>
      <c r="R34" s="609">
        <v>
436999</v>
      </c>
      <c r="S34" s="610"/>
      <c r="T34" s="610"/>
      <c r="U34" s="610"/>
      <c r="V34" s="610"/>
      <c r="W34" s="610"/>
      <c r="X34" s="610"/>
      <c r="Y34" s="611"/>
      <c r="Z34" s="665">
        <v>
1.1000000000000001</v>
      </c>
      <c r="AA34" s="665"/>
      <c r="AB34" s="665"/>
      <c r="AC34" s="665"/>
      <c r="AD34" s="666">
        <v>
8705</v>
      </c>
      <c r="AE34" s="666"/>
      <c r="AF34" s="666"/>
      <c r="AG34" s="666"/>
      <c r="AH34" s="666"/>
      <c r="AI34" s="666"/>
      <c r="AJ34" s="666"/>
      <c r="AK34" s="666"/>
      <c r="AL34" s="612">
        <v>
0</v>
      </c>
      <c r="AM34" s="613"/>
      <c r="AN34" s="613"/>
      <c r="AO34" s="667"/>
      <c r="AP34" s="214"/>
      <c r="AQ34" s="677" t="s">
        <v>
316</v>
      </c>
      <c r="AR34" s="678"/>
      <c r="AS34" s="678"/>
      <c r="AT34" s="678"/>
      <c r="AU34" s="678"/>
      <c r="AV34" s="678"/>
      <c r="AW34" s="678"/>
      <c r="AX34" s="678"/>
      <c r="AY34" s="678"/>
      <c r="AZ34" s="678"/>
      <c r="BA34" s="678"/>
      <c r="BB34" s="678"/>
      <c r="BC34" s="678"/>
      <c r="BD34" s="678"/>
      <c r="BE34" s="678"/>
      <c r="BF34" s="679"/>
      <c r="BG34" s="677" t="s">
        <v>
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
318</v>
      </c>
      <c r="CE34" s="644"/>
      <c r="CF34" s="644"/>
      <c r="CG34" s="644"/>
      <c r="CH34" s="644"/>
      <c r="CI34" s="644"/>
      <c r="CJ34" s="644"/>
      <c r="CK34" s="644"/>
      <c r="CL34" s="644"/>
      <c r="CM34" s="644"/>
      <c r="CN34" s="644"/>
      <c r="CO34" s="644"/>
      <c r="CP34" s="644"/>
      <c r="CQ34" s="645"/>
      <c r="CR34" s="609">
        <v>
6810419</v>
      </c>
      <c r="CS34" s="610"/>
      <c r="CT34" s="610"/>
      <c r="CU34" s="610"/>
      <c r="CV34" s="610"/>
      <c r="CW34" s="610"/>
      <c r="CX34" s="610"/>
      <c r="CY34" s="611"/>
      <c r="CZ34" s="612">
        <v>
17</v>
      </c>
      <c r="DA34" s="637"/>
      <c r="DB34" s="637"/>
      <c r="DC34" s="638"/>
      <c r="DD34" s="597">
        <v>
4784502</v>
      </c>
      <c r="DE34" s="610"/>
      <c r="DF34" s="610"/>
      <c r="DG34" s="610"/>
      <c r="DH34" s="610"/>
      <c r="DI34" s="610"/>
      <c r="DJ34" s="610"/>
      <c r="DK34" s="611"/>
      <c r="DL34" s="597">
        <v>
3783382</v>
      </c>
      <c r="DM34" s="610"/>
      <c r="DN34" s="610"/>
      <c r="DO34" s="610"/>
      <c r="DP34" s="610"/>
      <c r="DQ34" s="610"/>
      <c r="DR34" s="610"/>
      <c r="DS34" s="610"/>
      <c r="DT34" s="610"/>
      <c r="DU34" s="610"/>
      <c r="DV34" s="611"/>
      <c r="DW34" s="612">
        <v>
16.5</v>
      </c>
      <c r="DX34" s="637"/>
      <c r="DY34" s="637"/>
      <c r="DZ34" s="637"/>
      <c r="EA34" s="637"/>
      <c r="EB34" s="637"/>
      <c r="EC34" s="639"/>
    </row>
    <row r="35" spans="2:133" ht="11.25" customHeight="1">
      <c r="B35" s="606" t="s">
        <v>
319</v>
      </c>
      <c r="C35" s="607"/>
      <c r="D35" s="607"/>
      <c r="E35" s="607"/>
      <c r="F35" s="607"/>
      <c r="G35" s="607"/>
      <c r="H35" s="607"/>
      <c r="I35" s="607"/>
      <c r="J35" s="607"/>
      <c r="K35" s="607"/>
      <c r="L35" s="607"/>
      <c r="M35" s="607"/>
      <c r="N35" s="607"/>
      <c r="O35" s="607"/>
      <c r="P35" s="607"/>
      <c r="Q35" s="608"/>
      <c r="R35" s="609">
        <v>
2123600</v>
      </c>
      <c r="S35" s="610"/>
      <c r="T35" s="610"/>
      <c r="U35" s="610"/>
      <c r="V35" s="610"/>
      <c r="W35" s="610"/>
      <c r="X35" s="610"/>
      <c r="Y35" s="611"/>
      <c r="Z35" s="665">
        <v>
5.2</v>
      </c>
      <c r="AA35" s="665"/>
      <c r="AB35" s="665"/>
      <c r="AC35" s="665"/>
      <c r="AD35" s="666" t="s">
        <v>
131</v>
      </c>
      <c r="AE35" s="666"/>
      <c r="AF35" s="666"/>
      <c r="AG35" s="666"/>
      <c r="AH35" s="666"/>
      <c r="AI35" s="666"/>
      <c r="AJ35" s="666"/>
      <c r="AK35" s="666"/>
      <c r="AL35" s="612" t="s">
        <v>
131</v>
      </c>
      <c r="AM35" s="613"/>
      <c r="AN35" s="613"/>
      <c r="AO35" s="667"/>
      <c r="AP35" s="214"/>
      <c r="AQ35" s="671" t="s">
        <v>
320</v>
      </c>
      <c r="AR35" s="672"/>
      <c r="AS35" s="672"/>
      <c r="AT35" s="672"/>
      <c r="AU35" s="672"/>
      <c r="AV35" s="672"/>
      <c r="AW35" s="672"/>
      <c r="AX35" s="672"/>
      <c r="AY35" s="673"/>
      <c r="AZ35" s="668">
        <v>
4973089</v>
      </c>
      <c r="BA35" s="669"/>
      <c r="BB35" s="669"/>
      <c r="BC35" s="669"/>
      <c r="BD35" s="669"/>
      <c r="BE35" s="669"/>
      <c r="BF35" s="670"/>
      <c r="BG35" s="674" t="s">
        <v>
321</v>
      </c>
      <c r="BH35" s="675"/>
      <c r="BI35" s="675"/>
      <c r="BJ35" s="675"/>
      <c r="BK35" s="675"/>
      <c r="BL35" s="675"/>
      <c r="BM35" s="675"/>
      <c r="BN35" s="675"/>
      <c r="BO35" s="675"/>
      <c r="BP35" s="675"/>
      <c r="BQ35" s="675"/>
      <c r="BR35" s="675"/>
      <c r="BS35" s="675"/>
      <c r="BT35" s="675"/>
      <c r="BU35" s="676"/>
      <c r="BV35" s="668">
        <v>
450377</v>
      </c>
      <c r="BW35" s="669"/>
      <c r="BX35" s="669"/>
      <c r="BY35" s="669"/>
      <c r="BZ35" s="669"/>
      <c r="CA35" s="669"/>
      <c r="CB35" s="670"/>
      <c r="CD35" s="647" t="s">
        <v>
322</v>
      </c>
      <c r="CE35" s="644"/>
      <c r="CF35" s="644"/>
      <c r="CG35" s="644"/>
      <c r="CH35" s="644"/>
      <c r="CI35" s="644"/>
      <c r="CJ35" s="644"/>
      <c r="CK35" s="644"/>
      <c r="CL35" s="644"/>
      <c r="CM35" s="644"/>
      <c r="CN35" s="644"/>
      <c r="CO35" s="644"/>
      <c r="CP35" s="644"/>
      <c r="CQ35" s="645"/>
      <c r="CR35" s="609">
        <v>
156116</v>
      </c>
      <c r="CS35" s="598"/>
      <c r="CT35" s="598"/>
      <c r="CU35" s="598"/>
      <c r="CV35" s="598"/>
      <c r="CW35" s="598"/>
      <c r="CX35" s="598"/>
      <c r="CY35" s="599"/>
      <c r="CZ35" s="612">
        <v>
0.4</v>
      </c>
      <c r="DA35" s="637"/>
      <c r="DB35" s="637"/>
      <c r="DC35" s="638"/>
      <c r="DD35" s="597">
        <v>
141923</v>
      </c>
      <c r="DE35" s="598"/>
      <c r="DF35" s="598"/>
      <c r="DG35" s="598"/>
      <c r="DH35" s="598"/>
      <c r="DI35" s="598"/>
      <c r="DJ35" s="598"/>
      <c r="DK35" s="599"/>
      <c r="DL35" s="597">
        <v>
141923</v>
      </c>
      <c r="DM35" s="598"/>
      <c r="DN35" s="598"/>
      <c r="DO35" s="598"/>
      <c r="DP35" s="598"/>
      <c r="DQ35" s="598"/>
      <c r="DR35" s="598"/>
      <c r="DS35" s="598"/>
      <c r="DT35" s="598"/>
      <c r="DU35" s="598"/>
      <c r="DV35" s="599"/>
      <c r="DW35" s="612">
        <v>
0.6</v>
      </c>
      <c r="DX35" s="637"/>
      <c r="DY35" s="637"/>
      <c r="DZ35" s="637"/>
      <c r="EA35" s="637"/>
      <c r="EB35" s="637"/>
      <c r="EC35" s="639"/>
    </row>
    <row r="36" spans="2:133" ht="11.25" customHeight="1">
      <c r="B36" s="606" t="s">
        <v>
323</v>
      </c>
      <c r="C36" s="607"/>
      <c r="D36" s="607"/>
      <c r="E36" s="607"/>
      <c r="F36" s="607"/>
      <c r="G36" s="607"/>
      <c r="H36" s="607"/>
      <c r="I36" s="607"/>
      <c r="J36" s="607"/>
      <c r="K36" s="607"/>
      <c r="L36" s="607"/>
      <c r="M36" s="607"/>
      <c r="N36" s="607"/>
      <c r="O36" s="607"/>
      <c r="P36" s="607"/>
      <c r="Q36" s="608"/>
      <c r="R36" s="609" t="s">
        <v>
131</v>
      </c>
      <c r="S36" s="610"/>
      <c r="T36" s="610"/>
      <c r="U36" s="610"/>
      <c r="V36" s="610"/>
      <c r="W36" s="610"/>
      <c r="X36" s="610"/>
      <c r="Y36" s="611"/>
      <c r="Z36" s="665" t="s">
        <v>
131</v>
      </c>
      <c r="AA36" s="665"/>
      <c r="AB36" s="665"/>
      <c r="AC36" s="665"/>
      <c r="AD36" s="666" t="s">
        <v>
170</v>
      </c>
      <c r="AE36" s="666"/>
      <c r="AF36" s="666"/>
      <c r="AG36" s="666"/>
      <c r="AH36" s="666"/>
      <c r="AI36" s="666"/>
      <c r="AJ36" s="666"/>
      <c r="AK36" s="666"/>
      <c r="AL36" s="612" t="s">
        <v>
170</v>
      </c>
      <c r="AM36" s="613"/>
      <c r="AN36" s="613"/>
      <c r="AO36" s="667"/>
      <c r="AQ36" s="640" t="s">
        <v>
324</v>
      </c>
      <c r="AR36" s="641"/>
      <c r="AS36" s="641"/>
      <c r="AT36" s="641"/>
      <c r="AU36" s="641"/>
      <c r="AV36" s="641"/>
      <c r="AW36" s="641"/>
      <c r="AX36" s="641"/>
      <c r="AY36" s="642"/>
      <c r="AZ36" s="609">
        <v>
870318</v>
      </c>
      <c r="BA36" s="610"/>
      <c r="BB36" s="610"/>
      <c r="BC36" s="610"/>
      <c r="BD36" s="598"/>
      <c r="BE36" s="598"/>
      <c r="BF36" s="643"/>
      <c r="BG36" s="647" t="s">
        <v>
325</v>
      </c>
      <c r="BH36" s="644"/>
      <c r="BI36" s="644"/>
      <c r="BJ36" s="644"/>
      <c r="BK36" s="644"/>
      <c r="BL36" s="644"/>
      <c r="BM36" s="644"/>
      <c r="BN36" s="644"/>
      <c r="BO36" s="644"/>
      <c r="BP36" s="644"/>
      <c r="BQ36" s="644"/>
      <c r="BR36" s="644"/>
      <c r="BS36" s="644"/>
      <c r="BT36" s="644"/>
      <c r="BU36" s="645"/>
      <c r="BV36" s="609">
        <v>
-298304</v>
      </c>
      <c r="BW36" s="610"/>
      <c r="BX36" s="610"/>
      <c r="BY36" s="610"/>
      <c r="BZ36" s="610"/>
      <c r="CA36" s="610"/>
      <c r="CB36" s="646"/>
      <c r="CD36" s="647" t="s">
        <v>
326</v>
      </c>
      <c r="CE36" s="644"/>
      <c r="CF36" s="644"/>
      <c r="CG36" s="644"/>
      <c r="CH36" s="644"/>
      <c r="CI36" s="644"/>
      <c r="CJ36" s="644"/>
      <c r="CK36" s="644"/>
      <c r="CL36" s="644"/>
      <c r="CM36" s="644"/>
      <c r="CN36" s="644"/>
      <c r="CO36" s="644"/>
      <c r="CP36" s="644"/>
      <c r="CQ36" s="645"/>
      <c r="CR36" s="609">
        <v>
4111667</v>
      </c>
      <c r="CS36" s="610"/>
      <c r="CT36" s="610"/>
      <c r="CU36" s="610"/>
      <c r="CV36" s="610"/>
      <c r="CW36" s="610"/>
      <c r="CX36" s="610"/>
      <c r="CY36" s="611"/>
      <c r="CZ36" s="612">
        <v>
10.3</v>
      </c>
      <c r="DA36" s="637"/>
      <c r="DB36" s="637"/>
      <c r="DC36" s="638"/>
      <c r="DD36" s="597">
        <v>
3347662</v>
      </c>
      <c r="DE36" s="610"/>
      <c r="DF36" s="610"/>
      <c r="DG36" s="610"/>
      <c r="DH36" s="610"/>
      <c r="DI36" s="610"/>
      <c r="DJ36" s="610"/>
      <c r="DK36" s="611"/>
      <c r="DL36" s="597">
        <v>
2880334</v>
      </c>
      <c r="DM36" s="610"/>
      <c r="DN36" s="610"/>
      <c r="DO36" s="610"/>
      <c r="DP36" s="610"/>
      <c r="DQ36" s="610"/>
      <c r="DR36" s="610"/>
      <c r="DS36" s="610"/>
      <c r="DT36" s="610"/>
      <c r="DU36" s="610"/>
      <c r="DV36" s="611"/>
      <c r="DW36" s="612">
        <v>
12.6</v>
      </c>
      <c r="DX36" s="637"/>
      <c r="DY36" s="637"/>
      <c r="DZ36" s="637"/>
      <c r="EA36" s="637"/>
      <c r="EB36" s="637"/>
      <c r="EC36" s="639"/>
    </row>
    <row r="37" spans="2:133" ht="11.25" customHeight="1">
      <c r="B37" s="606" t="s">
        <v>
327</v>
      </c>
      <c r="C37" s="607"/>
      <c r="D37" s="607"/>
      <c r="E37" s="607"/>
      <c r="F37" s="607"/>
      <c r="G37" s="607"/>
      <c r="H37" s="607"/>
      <c r="I37" s="607"/>
      <c r="J37" s="607"/>
      <c r="K37" s="607"/>
      <c r="L37" s="607"/>
      <c r="M37" s="607"/>
      <c r="N37" s="607"/>
      <c r="O37" s="607"/>
      <c r="P37" s="607"/>
      <c r="Q37" s="608"/>
      <c r="R37" s="609">
        <v>
1650000</v>
      </c>
      <c r="S37" s="610"/>
      <c r="T37" s="610"/>
      <c r="U37" s="610"/>
      <c r="V37" s="610"/>
      <c r="W37" s="610"/>
      <c r="X37" s="610"/>
      <c r="Y37" s="611"/>
      <c r="Z37" s="665">
        <v>
4</v>
      </c>
      <c r="AA37" s="665"/>
      <c r="AB37" s="665"/>
      <c r="AC37" s="665"/>
      <c r="AD37" s="666" t="s">
        <v>
131</v>
      </c>
      <c r="AE37" s="666"/>
      <c r="AF37" s="666"/>
      <c r="AG37" s="666"/>
      <c r="AH37" s="666"/>
      <c r="AI37" s="666"/>
      <c r="AJ37" s="666"/>
      <c r="AK37" s="666"/>
      <c r="AL37" s="612" t="s">
        <v>
131</v>
      </c>
      <c r="AM37" s="613"/>
      <c r="AN37" s="613"/>
      <c r="AO37" s="667"/>
      <c r="AQ37" s="640" t="s">
        <v>
328</v>
      </c>
      <c r="AR37" s="641"/>
      <c r="AS37" s="641"/>
      <c r="AT37" s="641"/>
      <c r="AU37" s="641"/>
      <c r="AV37" s="641"/>
      <c r="AW37" s="641"/>
      <c r="AX37" s="641"/>
      <c r="AY37" s="642"/>
      <c r="AZ37" s="609">
        <v>
269235</v>
      </c>
      <c r="BA37" s="610"/>
      <c r="BB37" s="610"/>
      <c r="BC37" s="610"/>
      <c r="BD37" s="598"/>
      <c r="BE37" s="598"/>
      <c r="BF37" s="643"/>
      <c r="BG37" s="647" t="s">
        <v>
329</v>
      </c>
      <c r="BH37" s="644"/>
      <c r="BI37" s="644"/>
      <c r="BJ37" s="644"/>
      <c r="BK37" s="644"/>
      <c r="BL37" s="644"/>
      <c r="BM37" s="644"/>
      <c r="BN37" s="644"/>
      <c r="BO37" s="644"/>
      <c r="BP37" s="644"/>
      <c r="BQ37" s="644"/>
      <c r="BR37" s="644"/>
      <c r="BS37" s="644"/>
      <c r="BT37" s="644"/>
      <c r="BU37" s="645"/>
      <c r="BV37" s="609">
        <v>
17425</v>
      </c>
      <c r="BW37" s="610"/>
      <c r="BX37" s="610"/>
      <c r="BY37" s="610"/>
      <c r="BZ37" s="610"/>
      <c r="CA37" s="610"/>
      <c r="CB37" s="646"/>
      <c r="CD37" s="647" t="s">
        <v>
330</v>
      </c>
      <c r="CE37" s="644"/>
      <c r="CF37" s="644"/>
      <c r="CG37" s="644"/>
      <c r="CH37" s="644"/>
      <c r="CI37" s="644"/>
      <c r="CJ37" s="644"/>
      <c r="CK37" s="644"/>
      <c r="CL37" s="644"/>
      <c r="CM37" s="644"/>
      <c r="CN37" s="644"/>
      <c r="CO37" s="644"/>
      <c r="CP37" s="644"/>
      <c r="CQ37" s="645"/>
      <c r="CR37" s="609">
        <v>
966970</v>
      </c>
      <c r="CS37" s="598"/>
      <c r="CT37" s="598"/>
      <c r="CU37" s="598"/>
      <c r="CV37" s="598"/>
      <c r="CW37" s="598"/>
      <c r="CX37" s="598"/>
      <c r="CY37" s="599"/>
      <c r="CZ37" s="612">
        <v>
2.4</v>
      </c>
      <c r="DA37" s="637"/>
      <c r="DB37" s="637"/>
      <c r="DC37" s="638"/>
      <c r="DD37" s="597">
        <v>
965248</v>
      </c>
      <c r="DE37" s="598"/>
      <c r="DF37" s="598"/>
      <c r="DG37" s="598"/>
      <c r="DH37" s="598"/>
      <c r="DI37" s="598"/>
      <c r="DJ37" s="598"/>
      <c r="DK37" s="599"/>
      <c r="DL37" s="597">
        <v>
829863</v>
      </c>
      <c r="DM37" s="598"/>
      <c r="DN37" s="598"/>
      <c r="DO37" s="598"/>
      <c r="DP37" s="598"/>
      <c r="DQ37" s="598"/>
      <c r="DR37" s="598"/>
      <c r="DS37" s="598"/>
      <c r="DT37" s="598"/>
      <c r="DU37" s="598"/>
      <c r="DV37" s="599"/>
      <c r="DW37" s="612">
        <v>
3.6</v>
      </c>
      <c r="DX37" s="637"/>
      <c r="DY37" s="637"/>
      <c r="DZ37" s="637"/>
      <c r="EA37" s="637"/>
      <c r="EB37" s="637"/>
      <c r="EC37" s="639"/>
    </row>
    <row r="38" spans="2:133" ht="11.25" customHeight="1">
      <c r="B38" s="615" t="s">
        <v>
331</v>
      </c>
      <c r="C38" s="616"/>
      <c r="D38" s="616"/>
      <c r="E38" s="616"/>
      <c r="F38" s="616"/>
      <c r="G38" s="616"/>
      <c r="H38" s="616"/>
      <c r="I38" s="616"/>
      <c r="J38" s="616"/>
      <c r="K38" s="616"/>
      <c r="L38" s="616"/>
      <c r="M38" s="616"/>
      <c r="N38" s="616"/>
      <c r="O38" s="616"/>
      <c r="P38" s="616"/>
      <c r="Q38" s="617"/>
      <c r="R38" s="618">
        <v>
40892702</v>
      </c>
      <c r="S38" s="655"/>
      <c r="T38" s="655"/>
      <c r="U38" s="655"/>
      <c r="V38" s="655"/>
      <c r="W38" s="655"/>
      <c r="X38" s="655"/>
      <c r="Y38" s="660"/>
      <c r="Z38" s="661">
        <v>
100</v>
      </c>
      <c r="AA38" s="661"/>
      <c r="AB38" s="661"/>
      <c r="AC38" s="661"/>
      <c r="AD38" s="662">
        <v>
21242222</v>
      </c>
      <c r="AE38" s="662"/>
      <c r="AF38" s="662"/>
      <c r="AG38" s="662"/>
      <c r="AH38" s="662"/>
      <c r="AI38" s="662"/>
      <c r="AJ38" s="662"/>
      <c r="AK38" s="662"/>
      <c r="AL38" s="621">
        <v>
100</v>
      </c>
      <c r="AM38" s="663"/>
      <c r="AN38" s="663"/>
      <c r="AO38" s="664"/>
      <c r="AQ38" s="640" t="s">
        <v>
332</v>
      </c>
      <c r="AR38" s="641"/>
      <c r="AS38" s="641"/>
      <c r="AT38" s="641"/>
      <c r="AU38" s="641"/>
      <c r="AV38" s="641"/>
      <c r="AW38" s="641"/>
      <c r="AX38" s="641"/>
      <c r="AY38" s="642"/>
      <c r="AZ38" s="609">
        <v>
2878</v>
      </c>
      <c r="BA38" s="610"/>
      <c r="BB38" s="610"/>
      <c r="BC38" s="610"/>
      <c r="BD38" s="598"/>
      <c r="BE38" s="598"/>
      <c r="BF38" s="643"/>
      <c r="BG38" s="647" t="s">
        <v>
333</v>
      </c>
      <c r="BH38" s="644"/>
      <c r="BI38" s="644"/>
      <c r="BJ38" s="644"/>
      <c r="BK38" s="644"/>
      <c r="BL38" s="644"/>
      <c r="BM38" s="644"/>
      <c r="BN38" s="644"/>
      <c r="BO38" s="644"/>
      <c r="BP38" s="644"/>
      <c r="BQ38" s="644"/>
      <c r="BR38" s="644"/>
      <c r="BS38" s="644"/>
      <c r="BT38" s="644"/>
      <c r="BU38" s="645"/>
      <c r="BV38" s="609">
        <v>
27220</v>
      </c>
      <c r="BW38" s="610"/>
      <c r="BX38" s="610"/>
      <c r="BY38" s="610"/>
      <c r="BZ38" s="610"/>
      <c r="CA38" s="610"/>
      <c r="CB38" s="646"/>
      <c r="CD38" s="647" t="s">
        <v>
334</v>
      </c>
      <c r="CE38" s="644"/>
      <c r="CF38" s="644"/>
      <c r="CG38" s="644"/>
      <c r="CH38" s="644"/>
      <c r="CI38" s="644"/>
      <c r="CJ38" s="644"/>
      <c r="CK38" s="644"/>
      <c r="CL38" s="644"/>
      <c r="CM38" s="644"/>
      <c r="CN38" s="644"/>
      <c r="CO38" s="644"/>
      <c r="CP38" s="644"/>
      <c r="CQ38" s="645"/>
      <c r="CR38" s="609">
        <v>
4703854</v>
      </c>
      <c r="CS38" s="610"/>
      <c r="CT38" s="610"/>
      <c r="CU38" s="610"/>
      <c r="CV38" s="610"/>
      <c r="CW38" s="610"/>
      <c r="CX38" s="610"/>
      <c r="CY38" s="611"/>
      <c r="CZ38" s="612">
        <v>
11.7</v>
      </c>
      <c r="DA38" s="637"/>
      <c r="DB38" s="637"/>
      <c r="DC38" s="638"/>
      <c r="DD38" s="597">
        <v>
4149653</v>
      </c>
      <c r="DE38" s="610"/>
      <c r="DF38" s="610"/>
      <c r="DG38" s="610"/>
      <c r="DH38" s="610"/>
      <c r="DI38" s="610"/>
      <c r="DJ38" s="610"/>
      <c r="DK38" s="611"/>
      <c r="DL38" s="597">
        <v>
3337769</v>
      </c>
      <c r="DM38" s="610"/>
      <c r="DN38" s="610"/>
      <c r="DO38" s="610"/>
      <c r="DP38" s="610"/>
      <c r="DQ38" s="610"/>
      <c r="DR38" s="610"/>
      <c r="DS38" s="610"/>
      <c r="DT38" s="610"/>
      <c r="DU38" s="610"/>
      <c r="DV38" s="611"/>
      <c r="DW38" s="612">
        <v>
14.6</v>
      </c>
      <c r="DX38" s="637"/>
      <c r="DY38" s="637"/>
      <c r="DZ38" s="637"/>
      <c r="EA38" s="637"/>
      <c r="EB38" s="637"/>
      <c r="EC38" s="639"/>
    </row>
    <row r="39" spans="2:133" ht="11.25" customHeight="1">
      <c r="AQ39" s="640" t="s">
        <v>
335</v>
      </c>
      <c r="AR39" s="641"/>
      <c r="AS39" s="641"/>
      <c r="AT39" s="641"/>
      <c r="AU39" s="641"/>
      <c r="AV39" s="641"/>
      <c r="AW39" s="641"/>
      <c r="AX39" s="641"/>
      <c r="AY39" s="642"/>
      <c r="AZ39" s="609" t="s">
        <v>
131</v>
      </c>
      <c r="BA39" s="610"/>
      <c r="BB39" s="610"/>
      <c r="BC39" s="610"/>
      <c r="BD39" s="598"/>
      <c r="BE39" s="598"/>
      <c r="BF39" s="643"/>
      <c r="BG39" s="648" t="s">
        <v>
336</v>
      </c>
      <c r="BH39" s="649"/>
      <c r="BI39" s="649"/>
      <c r="BJ39" s="649"/>
      <c r="BK39" s="649"/>
      <c r="BL39" s="215"/>
      <c r="BM39" s="644" t="s">
        <v>
337</v>
      </c>
      <c r="BN39" s="644"/>
      <c r="BO39" s="644"/>
      <c r="BP39" s="644"/>
      <c r="BQ39" s="644"/>
      <c r="BR39" s="644"/>
      <c r="BS39" s="644"/>
      <c r="BT39" s="644"/>
      <c r="BU39" s="645"/>
      <c r="BV39" s="609">
        <v>
91</v>
      </c>
      <c r="BW39" s="610"/>
      <c r="BX39" s="610"/>
      <c r="BY39" s="610"/>
      <c r="BZ39" s="610"/>
      <c r="CA39" s="610"/>
      <c r="CB39" s="646"/>
      <c r="CD39" s="647" t="s">
        <v>
338</v>
      </c>
      <c r="CE39" s="644"/>
      <c r="CF39" s="644"/>
      <c r="CG39" s="644"/>
      <c r="CH39" s="644"/>
      <c r="CI39" s="644"/>
      <c r="CJ39" s="644"/>
      <c r="CK39" s="644"/>
      <c r="CL39" s="644"/>
      <c r="CM39" s="644"/>
      <c r="CN39" s="644"/>
      <c r="CO39" s="644"/>
      <c r="CP39" s="644"/>
      <c r="CQ39" s="645"/>
      <c r="CR39" s="609">
        <v>
500163</v>
      </c>
      <c r="CS39" s="598"/>
      <c r="CT39" s="598"/>
      <c r="CU39" s="598"/>
      <c r="CV39" s="598"/>
      <c r="CW39" s="598"/>
      <c r="CX39" s="598"/>
      <c r="CY39" s="599"/>
      <c r="CZ39" s="612">
        <v>
1.2</v>
      </c>
      <c r="DA39" s="637"/>
      <c r="DB39" s="637"/>
      <c r="DC39" s="638"/>
      <c r="DD39" s="597">
        <v>
433522</v>
      </c>
      <c r="DE39" s="598"/>
      <c r="DF39" s="598"/>
      <c r="DG39" s="598"/>
      <c r="DH39" s="598"/>
      <c r="DI39" s="598"/>
      <c r="DJ39" s="598"/>
      <c r="DK39" s="599"/>
      <c r="DL39" s="597" t="s">
        <v>
131</v>
      </c>
      <c r="DM39" s="598"/>
      <c r="DN39" s="598"/>
      <c r="DO39" s="598"/>
      <c r="DP39" s="598"/>
      <c r="DQ39" s="598"/>
      <c r="DR39" s="598"/>
      <c r="DS39" s="598"/>
      <c r="DT39" s="598"/>
      <c r="DU39" s="598"/>
      <c r="DV39" s="599"/>
      <c r="DW39" s="612" t="s">
        <v>
131</v>
      </c>
      <c r="DX39" s="637"/>
      <c r="DY39" s="637"/>
      <c r="DZ39" s="637"/>
      <c r="EA39" s="637"/>
      <c r="EB39" s="637"/>
      <c r="EC39" s="639"/>
    </row>
    <row r="40" spans="2:133" ht="11.25" customHeight="1">
      <c r="AQ40" s="640" t="s">
        <v>
339</v>
      </c>
      <c r="AR40" s="641"/>
      <c r="AS40" s="641"/>
      <c r="AT40" s="641"/>
      <c r="AU40" s="641"/>
      <c r="AV40" s="641"/>
      <c r="AW40" s="641"/>
      <c r="AX40" s="641"/>
      <c r="AY40" s="642"/>
      <c r="AZ40" s="609">
        <v>
1143161</v>
      </c>
      <c r="BA40" s="610"/>
      <c r="BB40" s="610"/>
      <c r="BC40" s="610"/>
      <c r="BD40" s="598"/>
      <c r="BE40" s="598"/>
      <c r="BF40" s="643"/>
      <c r="BG40" s="648"/>
      <c r="BH40" s="649"/>
      <c r="BI40" s="649"/>
      <c r="BJ40" s="649"/>
      <c r="BK40" s="649"/>
      <c r="BL40" s="215"/>
      <c r="BM40" s="644" t="s">
        <v>
340</v>
      </c>
      <c r="BN40" s="644"/>
      <c r="BO40" s="644"/>
      <c r="BP40" s="644"/>
      <c r="BQ40" s="644"/>
      <c r="BR40" s="644"/>
      <c r="BS40" s="644"/>
      <c r="BT40" s="644"/>
      <c r="BU40" s="645"/>
      <c r="BV40" s="609">
        <v>
99</v>
      </c>
      <c r="BW40" s="610"/>
      <c r="BX40" s="610"/>
      <c r="BY40" s="610"/>
      <c r="BZ40" s="610"/>
      <c r="CA40" s="610"/>
      <c r="CB40" s="646"/>
      <c r="CD40" s="647" t="s">
        <v>
341</v>
      </c>
      <c r="CE40" s="644"/>
      <c r="CF40" s="644"/>
      <c r="CG40" s="644"/>
      <c r="CH40" s="644"/>
      <c r="CI40" s="644"/>
      <c r="CJ40" s="644"/>
      <c r="CK40" s="644"/>
      <c r="CL40" s="644"/>
      <c r="CM40" s="644"/>
      <c r="CN40" s="644"/>
      <c r="CO40" s="644"/>
      <c r="CP40" s="644"/>
      <c r="CQ40" s="645"/>
      <c r="CR40" s="609">
        <v>
54480</v>
      </c>
      <c r="CS40" s="610"/>
      <c r="CT40" s="610"/>
      <c r="CU40" s="610"/>
      <c r="CV40" s="610"/>
      <c r="CW40" s="610"/>
      <c r="CX40" s="610"/>
      <c r="CY40" s="611"/>
      <c r="CZ40" s="612">
        <v>
0.1</v>
      </c>
      <c r="DA40" s="637"/>
      <c r="DB40" s="637"/>
      <c r="DC40" s="638"/>
      <c r="DD40" s="597">
        <v>
200</v>
      </c>
      <c r="DE40" s="610"/>
      <c r="DF40" s="610"/>
      <c r="DG40" s="610"/>
      <c r="DH40" s="610"/>
      <c r="DI40" s="610"/>
      <c r="DJ40" s="610"/>
      <c r="DK40" s="611"/>
      <c r="DL40" s="597">
        <v>
200</v>
      </c>
      <c r="DM40" s="610"/>
      <c r="DN40" s="610"/>
      <c r="DO40" s="610"/>
      <c r="DP40" s="610"/>
      <c r="DQ40" s="610"/>
      <c r="DR40" s="610"/>
      <c r="DS40" s="610"/>
      <c r="DT40" s="610"/>
      <c r="DU40" s="610"/>
      <c r="DV40" s="611"/>
      <c r="DW40" s="612">
        <v>
0</v>
      </c>
      <c r="DX40" s="637"/>
      <c r="DY40" s="637"/>
      <c r="DZ40" s="637"/>
      <c r="EA40" s="637"/>
      <c r="EB40" s="637"/>
      <c r="EC40" s="639"/>
    </row>
    <row r="41" spans="2:133" ht="11.25" customHeight="1">
      <c r="AQ41" s="652" t="s">
        <v>
342</v>
      </c>
      <c r="AR41" s="653"/>
      <c r="AS41" s="653"/>
      <c r="AT41" s="653"/>
      <c r="AU41" s="653"/>
      <c r="AV41" s="653"/>
      <c r="AW41" s="653"/>
      <c r="AX41" s="653"/>
      <c r="AY41" s="654"/>
      <c r="AZ41" s="618">
        <v>
2687497</v>
      </c>
      <c r="BA41" s="655"/>
      <c r="BB41" s="655"/>
      <c r="BC41" s="655"/>
      <c r="BD41" s="619"/>
      <c r="BE41" s="619"/>
      <c r="BF41" s="656"/>
      <c r="BG41" s="650"/>
      <c r="BH41" s="651"/>
      <c r="BI41" s="651"/>
      <c r="BJ41" s="651"/>
      <c r="BK41" s="651"/>
      <c r="BL41" s="216"/>
      <c r="BM41" s="657" t="s">
        <v>
343</v>
      </c>
      <c r="BN41" s="657"/>
      <c r="BO41" s="657"/>
      <c r="BP41" s="657"/>
      <c r="BQ41" s="657"/>
      <c r="BR41" s="657"/>
      <c r="BS41" s="657"/>
      <c r="BT41" s="657"/>
      <c r="BU41" s="658"/>
      <c r="BV41" s="618">
        <v>
296</v>
      </c>
      <c r="BW41" s="655"/>
      <c r="BX41" s="655"/>
      <c r="BY41" s="655"/>
      <c r="BZ41" s="655"/>
      <c r="CA41" s="655"/>
      <c r="CB41" s="659"/>
      <c r="CD41" s="647" t="s">
        <v>
344</v>
      </c>
      <c r="CE41" s="644"/>
      <c r="CF41" s="644"/>
      <c r="CG41" s="644"/>
      <c r="CH41" s="644"/>
      <c r="CI41" s="644"/>
      <c r="CJ41" s="644"/>
      <c r="CK41" s="644"/>
      <c r="CL41" s="644"/>
      <c r="CM41" s="644"/>
      <c r="CN41" s="644"/>
      <c r="CO41" s="644"/>
      <c r="CP41" s="644"/>
      <c r="CQ41" s="645"/>
      <c r="CR41" s="609" t="s">
        <v>
345</v>
      </c>
      <c r="CS41" s="598"/>
      <c r="CT41" s="598"/>
      <c r="CU41" s="598"/>
      <c r="CV41" s="598"/>
      <c r="CW41" s="598"/>
      <c r="CX41" s="598"/>
      <c r="CY41" s="599"/>
      <c r="CZ41" s="612" t="s">
        <v>
345</v>
      </c>
      <c r="DA41" s="637"/>
      <c r="DB41" s="637"/>
      <c r="DC41" s="638"/>
      <c r="DD41" s="597" t="s">
        <v>
345</v>
      </c>
      <c r="DE41" s="598"/>
      <c r="DF41" s="598"/>
      <c r="DG41" s="598"/>
      <c r="DH41" s="598"/>
      <c r="DI41" s="598"/>
      <c r="DJ41" s="598"/>
      <c r="DK41" s="599"/>
      <c r="DL41" s="600"/>
      <c r="DM41" s="601"/>
      <c r="DN41" s="601"/>
      <c r="DO41" s="601"/>
      <c r="DP41" s="601"/>
      <c r="DQ41" s="601"/>
      <c r="DR41" s="601"/>
      <c r="DS41" s="601"/>
      <c r="DT41" s="601"/>
      <c r="DU41" s="601"/>
      <c r="DV41" s="602"/>
      <c r="DW41" s="603"/>
      <c r="DX41" s="604"/>
      <c r="DY41" s="604"/>
      <c r="DZ41" s="604"/>
      <c r="EA41" s="604"/>
      <c r="EB41" s="604"/>
      <c r="EC41" s="605"/>
    </row>
    <row r="42" spans="2:133" ht="11.25" customHeight="1">
      <c r="B42" s="209" t="s">
        <v>
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6" t="s">
        <v>
347</v>
      </c>
      <c r="CE42" s="607"/>
      <c r="CF42" s="607"/>
      <c r="CG42" s="607"/>
      <c r="CH42" s="607"/>
      <c r="CI42" s="607"/>
      <c r="CJ42" s="607"/>
      <c r="CK42" s="607"/>
      <c r="CL42" s="607"/>
      <c r="CM42" s="607"/>
      <c r="CN42" s="607"/>
      <c r="CO42" s="607"/>
      <c r="CP42" s="607"/>
      <c r="CQ42" s="608"/>
      <c r="CR42" s="609">
        <v>
2396284</v>
      </c>
      <c r="CS42" s="610"/>
      <c r="CT42" s="610"/>
      <c r="CU42" s="610"/>
      <c r="CV42" s="610"/>
      <c r="CW42" s="610"/>
      <c r="CX42" s="610"/>
      <c r="CY42" s="611"/>
      <c r="CZ42" s="612">
        <v>
6</v>
      </c>
      <c r="DA42" s="613"/>
      <c r="DB42" s="613"/>
      <c r="DC42" s="614"/>
      <c r="DD42" s="597">
        <v>
436976</v>
      </c>
      <c r="DE42" s="610"/>
      <c r="DF42" s="610"/>
      <c r="DG42" s="610"/>
      <c r="DH42" s="610"/>
      <c r="DI42" s="610"/>
      <c r="DJ42" s="610"/>
      <c r="DK42" s="611"/>
      <c r="DL42" s="600"/>
      <c r="DM42" s="601"/>
      <c r="DN42" s="601"/>
      <c r="DO42" s="601"/>
      <c r="DP42" s="601"/>
      <c r="DQ42" s="601"/>
      <c r="DR42" s="601"/>
      <c r="DS42" s="601"/>
      <c r="DT42" s="601"/>
      <c r="DU42" s="601"/>
      <c r="DV42" s="602"/>
      <c r="DW42" s="603"/>
      <c r="DX42" s="604"/>
      <c r="DY42" s="604"/>
      <c r="DZ42" s="604"/>
      <c r="EA42" s="604"/>
      <c r="EB42" s="604"/>
      <c r="EC42" s="605"/>
    </row>
    <row r="43" spans="2:133" ht="11.25" customHeight="1">
      <c r="B43" s="219" t="s">
        <v>
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6" t="s">
        <v>
349</v>
      </c>
      <c r="CE43" s="607"/>
      <c r="CF43" s="607"/>
      <c r="CG43" s="607"/>
      <c r="CH43" s="607"/>
      <c r="CI43" s="607"/>
      <c r="CJ43" s="607"/>
      <c r="CK43" s="607"/>
      <c r="CL43" s="607"/>
      <c r="CM43" s="607"/>
      <c r="CN43" s="607"/>
      <c r="CO43" s="607"/>
      <c r="CP43" s="607"/>
      <c r="CQ43" s="608"/>
      <c r="CR43" s="609">
        <v>
68093</v>
      </c>
      <c r="CS43" s="598"/>
      <c r="CT43" s="598"/>
      <c r="CU43" s="598"/>
      <c r="CV43" s="598"/>
      <c r="CW43" s="598"/>
      <c r="CX43" s="598"/>
      <c r="CY43" s="599"/>
      <c r="CZ43" s="612">
        <v>
0.2</v>
      </c>
      <c r="DA43" s="637"/>
      <c r="DB43" s="637"/>
      <c r="DC43" s="638"/>
      <c r="DD43" s="597">
        <v>
64359</v>
      </c>
      <c r="DE43" s="598"/>
      <c r="DF43" s="598"/>
      <c r="DG43" s="598"/>
      <c r="DH43" s="598"/>
      <c r="DI43" s="598"/>
      <c r="DJ43" s="598"/>
      <c r="DK43" s="599"/>
      <c r="DL43" s="600"/>
      <c r="DM43" s="601"/>
      <c r="DN43" s="601"/>
      <c r="DO43" s="601"/>
      <c r="DP43" s="601"/>
      <c r="DQ43" s="601"/>
      <c r="DR43" s="601"/>
      <c r="DS43" s="601"/>
      <c r="DT43" s="601"/>
      <c r="DU43" s="601"/>
      <c r="DV43" s="602"/>
      <c r="DW43" s="603"/>
      <c r="DX43" s="604"/>
      <c r="DY43" s="604"/>
      <c r="DZ43" s="604"/>
      <c r="EA43" s="604"/>
      <c r="EB43" s="604"/>
      <c r="EC43" s="605"/>
    </row>
    <row r="44" spans="2:133" ht="11.25" customHeight="1">
      <c r="B44" s="220" t="s">
        <v>
350</v>
      </c>
      <c r="CD44" s="631" t="s">
        <v>
300</v>
      </c>
      <c r="CE44" s="632"/>
      <c r="CF44" s="606" t="s">
        <v>
351</v>
      </c>
      <c r="CG44" s="607"/>
      <c r="CH44" s="607"/>
      <c r="CI44" s="607"/>
      <c r="CJ44" s="607"/>
      <c r="CK44" s="607"/>
      <c r="CL44" s="607"/>
      <c r="CM44" s="607"/>
      <c r="CN44" s="607"/>
      <c r="CO44" s="607"/>
      <c r="CP44" s="607"/>
      <c r="CQ44" s="608"/>
      <c r="CR44" s="609">
        <v>
2396284</v>
      </c>
      <c r="CS44" s="610"/>
      <c r="CT44" s="610"/>
      <c r="CU44" s="610"/>
      <c r="CV44" s="610"/>
      <c r="CW44" s="610"/>
      <c r="CX44" s="610"/>
      <c r="CY44" s="611"/>
      <c r="CZ44" s="612">
        <v>
6</v>
      </c>
      <c r="DA44" s="613"/>
      <c r="DB44" s="613"/>
      <c r="DC44" s="614"/>
      <c r="DD44" s="597">
        <v>
436976</v>
      </c>
      <c r="DE44" s="610"/>
      <c r="DF44" s="610"/>
      <c r="DG44" s="610"/>
      <c r="DH44" s="610"/>
      <c r="DI44" s="610"/>
      <c r="DJ44" s="610"/>
      <c r="DK44" s="611"/>
      <c r="DL44" s="600"/>
      <c r="DM44" s="601"/>
      <c r="DN44" s="601"/>
      <c r="DO44" s="601"/>
      <c r="DP44" s="601"/>
      <c r="DQ44" s="601"/>
      <c r="DR44" s="601"/>
      <c r="DS44" s="601"/>
      <c r="DT44" s="601"/>
      <c r="DU44" s="601"/>
      <c r="DV44" s="602"/>
      <c r="DW44" s="603"/>
      <c r="DX44" s="604"/>
      <c r="DY44" s="604"/>
      <c r="DZ44" s="604"/>
      <c r="EA44" s="604"/>
      <c r="EB44" s="604"/>
      <c r="EC44" s="605"/>
    </row>
    <row r="45" spans="2:133" ht="11.25" customHeight="1">
      <c r="CD45" s="633"/>
      <c r="CE45" s="634"/>
      <c r="CF45" s="606" t="s">
        <v>
352</v>
      </c>
      <c r="CG45" s="607"/>
      <c r="CH45" s="607"/>
      <c r="CI45" s="607"/>
      <c r="CJ45" s="607"/>
      <c r="CK45" s="607"/>
      <c r="CL45" s="607"/>
      <c r="CM45" s="607"/>
      <c r="CN45" s="607"/>
      <c r="CO45" s="607"/>
      <c r="CP45" s="607"/>
      <c r="CQ45" s="608"/>
      <c r="CR45" s="609">
        <v>
1301905</v>
      </c>
      <c r="CS45" s="598"/>
      <c r="CT45" s="598"/>
      <c r="CU45" s="598"/>
      <c r="CV45" s="598"/>
      <c r="CW45" s="598"/>
      <c r="CX45" s="598"/>
      <c r="CY45" s="599"/>
      <c r="CZ45" s="612">
        <v>
3.2</v>
      </c>
      <c r="DA45" s="637"/>
      <c r="DB45" s="637"/>
      <c r="DC45" s="638"/>
      <c r="DD45" s="597">
        <v>
163795</v>
      </c>
      <c r="DE45" s="598"/>
      <c r="DF45" s="598"/>
      <c r="DG45" s="598"/>
      <c r="DH45" s="598"/>
      <c r="DI45" s="598"/>
      <c r="DJ45" s="598"/>
      <c r="DK45" s="599"/>
      <c r="DL45" s="600"/>
      <c r="DM45" s="601"/>
      <c r="DN45" s="601"/>
      <c r="DO45" s="601"/>
      <c r="DP45" s="601"/>
      <c r="DQ45" s="601"/>
      <c r="DR45" s="601"/>
      <c r="DS45" s="601"/>
      <c r="DT45" s="601"/>
      <c r="DU45" s="601"/>
      <c r="DV45" s="602"/>
      <c r="DW45" s="603"/>
      <c r="DX45" s="604"/>
      <c r="DY45" s="604"/>
      <c r="DZ45" s="604"/>
      <c r="EA45" s="604"/>
      <c r="EB45" s="604"/>
      <c r="EC45" s="605"/>
    </row>
    <row r="46" spans="2:133" ht="11.25" customHeight="1">
      <c r="CD46" s="633"/>
      <c r="CE46" s="634"/>
      <c r="CF46" s="606" t="s">
        <v>
353</v>
      </c>
      <c r="CG46" s="607"/>
      <c r="CH46" s="607"/>
      <c r="CI46" s="607"/>
      <c r="CJ46" s="607"/>
      <c r="CK46" s="607"/>
      <c r="CL46" s="607"/>
      <c r="CM46" s="607"/>
      <c r="CN46" s="607"/>
      <c r="CO46" s="607"/>
      <c r="CP46" s="607"/>
      <c r="CQ46" s="608"/>
      <c r="CR46" s="609">
        <v>
1094379</v>
      </c>
      <c r="CS46" s="610"/>
      <c r="CT46" s="610"/>
      <c r="CU46" s="610"/>
      <c r="CV46" s="610"/>
      <c r="CW46" s="610"/>
      <c r="CX46" s="610"/>
      <c r="CY46" s="611"/>
      <c r="CZ46" s="612">
        <v>
2.7</v>
      </c>
      <c r="DA46" s="613"/>
      <c r="DB46" s="613"/>
      <c r="DC46" s="614"/>
      <c r="DD46" s="597">
        <v>
273181</v>
      </c>
      <c r="DE46" s="610"/>
      <c r="DF46" s="610"/>
      <c r="DG46" s="610"/>
      <c r="DH46" s="610"/>
      <c r="DI46" s="610"/>
      <c r="DJ46" s="610"/>
      <c r="DK46" s="611"/>
      <c r="DL46" s="600"/>
      <c r="DM46" s="601"/>
      <c r="DN46" s="601"/>
      <c r="DO46" s="601"/>
      <c r="DP46" s="601"/>
      <c r="DQ46" s="601"/>
      <c r="DR46" s="601"/>
      <c r="DS46" s="601"/>
      <c r="DT46" s="601"/>
      <c r="DU46" s="601"/>
      <c r="DV46" s="602"/>
      <c r="DW46" s="603"/>
      <c r="DX46" s="604"/>
      <c r="DY46" s="604"/>
      <c r="DZ46" s="604"/>
      <c r="EA46" s="604"/>
      <c r="EB46" s="604"/>
      <c r="EC46" s="605"/>
    </row>
    <row r="47" spans="2:133" ht="11.25" customHeight="1">
      <c r="CD47" s="633"/>
      <c r="CE47" s="634"/>
      <c r="CF47" s="606" t="s">
        <v>
354</v>
      </c>
      <c r="CG47" s="607"/>
      <c r="CH47" s="607"/>
      <c r="CI47" s="607"/>
      <c r="CJ47" s="607"/>
      <c r="CK47" s="607"/>
      <c r="CL47" s="607"/>
      <c r="CM47" s="607"/>
      <c r="CN47" s="607"/>
      <c r="CO47" s="607"/>
      <c r="CP47" s="607"/>
      <c r="CQ47" s="608"/>
      <c r="CR47" s="609" t="s">
        <v>
345</v>
      </c>
      <c r="CS47" s="598"/>
      <c r="CT47" s="598"/>
      <c r="CU47" s="598"/>
      <c r="CV47" s="598"/>
      <c r="CW47" s="598"/>
      <c r="CX47" s="598"/>
      <c r="CY47" s="599"/>
      <c r="CZ47" s="612" t="s">
        <v>
345</v>
      </c>
      <c r="DA47" s="637"/>
      <c r="DB47" s="637"/>
      <c r="DC47" s="638"/>
      <c r="DD47" s="597" t="s">
        <v>
345</v>
      </c>
      <c r="DE47" s="598"/>
      <c r="DF47" s="598"/>
      <c r="DG47" s="598"/>
      <c r="DH47" s="598"/>
      <c r="DI47" s="598"/>
      <c r="DJ47" s="598"/>
      <c r="DK47" s="599"/>
      <c r="DL47" s="600"/>
      <c r="DM47" s="601"/>
      <c r="DN47" s="601"/>
      <c r="DO47" s="601"/>
      <c r="DP47" s="601"/>
      <c r="DQ47" s="601"/>
      <c r="DR47" s="601"/>
      <c r="DS47" s="601"/>
      <c r="DT47" s="601"/>
      <c r="DU47" s="601"/>
      <c r="DV47" s="602"/>
      <c r="DW47" s="603"/>
      <c r="DX47" s="604"/>
      <c r="DY47" s="604"/>
      <c r="DZ47" s="604"/>
      <c r="EA47" s="604"/>
      <c r="EB47" s="604"/>
      <c r="EC47" s="605"/>
    </row>
    <row r="48" spans="2:133">
      <c r="CD48" s="635"/>
      <c r="CE48" s="636"/>
      <c r="CF48" s="606" t="s">
        <v>
355</v>
      </c>
      <c r="CG48" s="607"/>
      <c r="CH48" s="607"/>
      <c r="CI48" s="607"/>
      <c r="CJ48" s="607"/>
      <c r="CK48" s="607"/>
      <c r="CL48" s="607"/>
      <c r="CM48" s="607"/>
      <c r="CN48" s="607"/>
      <c r="CO48" s="607"/>
      <c r="CP48" s="607"/>
      <c r="CQ48" s="608"/>
      <c r="CR48" s="609" t="s">
        <v>
345</v>
      </c>
      <c r="CS48" s="610"/>
      <c r="CT48" s="610"/>
      <c r="CU48" s="610"/>
      <c r="CV48" s="610"/>
      <c r="CW48" s="610"/>
      <c r="CX48" s="610"/>
      <c r="CY48" s="611"/>
      <c r="CZ48" s="612" t="s">
        <v>
131</v>
      </c>
      <c r="DA48" s="613"/>
      <c r="DB48" s="613"/>
      <c r="DC48" s="614"/>
      <c r="DD48" s="597" t="s">
        <v>
345</v>
      </c>
      <c r="DE48" s="610"/>
      <c r="DF48" s="610"/>
      <c r="DG48" s="610"/>
      <c r="DH48" s="610"/>
      <c r="DI48" s="610"/>
      <c r="DJ48" s="610"/>
      <c r="DK48" s="611"/>
      <c r="DL48" s="600"/>
      <c r="DM48" s="601"/>
      <c r="DN48" s="601"/>
      <c r="DO48" s="601"/>
      <c r="DP48" s="601"/>
      <c r="DQ48" s="601"/>
      <c r="DR48" s="601"/>
      <c r="DS48" s="601"/>
      <c r="DT48" s="601"/>
      <c r="DU48" s="601"/>
      <c r="DV48" s="602"/>
      <c r="DW48" s="603"/>
      <c r="DX48" s="604"/>
      <c r="DY48" s="604"/>
      <c r="DZ48" s="604"/>
      <c r="EA48" s="604"/>
      <c r="EB48" s="604"/>
      <c r="EC48" s="605"/>
    </row>
    <row r="49" spans="82:133" ht="11.25" customHeight="1">
      <c r="CD49" s="615" t="s">
        <v>
356</v>
      </c>
      <c r="CE49" s="616"/>
      <c r="CF49" s="616"/>
      <c r="CG49" s="616"/>
      <c r="CH49" s="616"/>
      <c r="CI49" s="616"/>
      <c r="CJ49" s="616"/>
      <c r="CK49" s="616"/>
      <c r="CL49" s="616"/>
      <c r="CM49" s="616"/>
      <c r="CN49" s="616"/>
      <c r="CO49" s="616"/>
      <c r="CP49" s="616"/>
      <c r="CQ49" s="617"/>
      <c r="CR49" s="618">
        <v>
40062167</v>
      </c>
      <c r="CS49" s="619"/>
      <c r="CT49" s="619"/>
      <c r="CU49" s="619"/>
      <c r="CV49" s="619"/>
      <c r="CW49" s="619"/>
      <c r="CX49" s="619"/>
      <c r="CY49" s="620"/>
      <c r="CZ49" s="621">
        <v>
100</v>
      </c>
      <c r="DA49" s="622"/>
      <c r="DB49" s="622"/>
      <c r="DC49" s="623"/>
      <c r="DD49" s="624">
        <v>
24523667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eZ9p1g/ng1P/FiFYtsnmsbnCf6E3DOeud8HTv2SB/spapQQgEG+THRsTBgG/1KNCd5+/RcC14qe7Ere2uGVjtA==" saltValue="qtYjHwj4/XdPJY98ntko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
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
358</v>
      </c>
      <c r="DK2" s="1142"/>
      <c r="DL2" s="1142"/>
      <c r="DM2" s="1142"/>
      <c r="DN2" s="1142"/>
      <c r="DO2" s="1143"/>
      <c r="DP2" s="229"/>
      <c r="DQ2" s="1141" t="s">
        <v>
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
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
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
362</v>
      </c>
      <c r="B5" s="1027"/>
      <c r="C5" s="1027"/>
      <c r="D5" s="1027"/>
      <c r="E5" s="1027"/>
      <c r="F5" s="1027"/>
      <c r="G5" s="1027"/>
      <c r="H5" s="1027"/>
      <c r="I5" s="1027"/>
      <c r="J5" s="1027"/>
      <c r="K5" s="1027"/>
      <c r="L5" s="1027"/>
      <c r="M5" s="1027"/>
      <c r="N5" s="1027"/>
      <c r="O5" s="1027"/>
      <c r="P5" s="1028"/>
      <c r="Q5" s="1032" t="s">
        <v>
363</v>
      </c>
      <c r="R5" s="1033"/>
      <c r="S5" s="1033"/>
      <c r="T5" s="1033"/>
      <c r="U5" s="1034"/>
      <c r="V5" s="1032" t="s">
        <v>
364</v>
      </c>
      <c r="W5" s="1033"/>
      <c r="X5" s="1033"/>
      <c r="Y5" s="1033"/>
      <c r="Z5" s="1034"/>
      <c r="AA5" s="1032" t="s">
        <v>
365</v>
      </c>
      <c r="AB5" s="1033"/>
      <c r="AC5" s="1033"/>
      <c r="AD5" s="1033"/>
      <c r="AE5" s="1033"/>
      <c r="AF5" s="1144" t="s">
        <v>
366</v>
      </c>
      <c r="AG5" s="1033"/>
      <c r="AH5" s="1033"/>
      <c r="AI5" s="1033"/>
      <c r="AJ5" s="1048"/>
      <c r="AK5" s="1033" t="s">
        <v>
367</v>
      </c>
      <c r="AL5" s="1033"/>
      <c r="AM5" s="1033"/>
      <c r="AN5" s="1033"/>
      <c r="AO5" s="1034"/>
      <c r="AP5" s="1032" t="s">
        <v>
368</v>
      </c>
      <c r="AQ5" s="1033"/>
      <c r="AR5" s="1033"/>
      <c r="AS5" s="1033"/>
      <c r="AT5" s="1034"/>
      <c r="AU5" s="1032" t="s">
        <v>
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
370</v>
      </c>
      <c r="BR5" s="1027"/>
      <c r="BS5" s="1027"/>
      <c r="BT5" s="1027"/>
      <c r="BU5" s="1027"/>
      <c r="BV5" s="1027"/>
      <c r="BW5" s="1027"/>
      <c r="BX5" s="1027"/>
      <c r="BY5" s="1027"/>
      <c r="BZ5" s="1027"/>
      <c r="CA5" s="1027"/>
      <c r="CB5" s="1027"/>
      <c r="CC5" s="1027"/>
      <c r="CD5" s="1027"/>
      <c r="CE5" s="1027"/>
      <c r="CF5" s="1027"/>
      <c r="CG5" s="1028"/>
      <c r="CH5" s="1032" t="s">
        <v>
371</v>
      </c>
      <c r="CI5" s="1033"/>
      <c r="CJ5" s="1033"/>
      <c r="CK5" s="1033"/>
      <c r="CL5" s="1034"/>
      <c r="CM5" s="1032" t="s">
        <v>
372</v>
      </c>
      <c r="CN5" s="1033"/>
      <c r="CO5" s="1033"/>
      <c r="CP5" s="1033"/>
      <c r="CQ5" s="1034"/>
      <c r="CR5" s="1032" t="s">
        <v>
373</v>
      </c>
      <c r="CS5" s="1033"/>
      <c r="CT5" s="1033"/>
      <c r="CU5" s="1033"/>
      <c r="CV5" s="1034"/>
      <c r="CW5" s="1032" t="s">
        <v>
374</v>
      </c>
      <c r="CX5" s="1033"/>
      <c r="CY5" s="1033"/>
      <c r="CZ5" s="1033"/>
      <c r="DA5" s="1034"/>
      <c r="DB5" s="1032" t="s">
        <v>
375</v>
      </c>
      <c r="DC5" s="1033"/>
      <c r="DD5" s="1033"/>
      <c r="DE5" s="1033"/>
      <c r="DF5" s="1034"/>
      <c r="DG5" s="1129" t="s">
        <v>
376</v>
      </c>
      <c r="DH5" s="1130"/>
      <c r="DI5" s="1130"/>
      <c r="DJ5" s="1130"/>
      <c r="DK5" s="1131"/>
      <c r="DL5" s="1129" t="s">
        <v>
377</v>
      </c>
      <c r="DM5" s="1130"/>
      <c r="DN5" s="1130"/>
      <c r="DO5" s="1130"/>
      <c r="DP5" s="1131"/>
      <c r="DQ5" s="1032" t="s">
        <v>
378</v>
      </c>
      <c r="DR5" s="1033"/>
      <c r="DS5" s="1033"/>
      <c r="DT5" s="1033"/>
      <c r="DU5" s="1034"/>
      <c r="DV5" s="1032" t="s">
        <v>
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
1</v>
      </c>
      <c r="B7" s="1081" t="s">
        <v>
379</v>
      </c>
      <c r="C7" s="1082"/>
      <c r="D7" s="1082"/>
      <c r="E7" s="1082"/>
      <c r="F7" s="1082"/>
      <c r="G7" s="1082"/>
      <c r="H7" s="1082"/>
      <c r="I7" s="1082"/>
      <c r="J7" s="1082"/>
      <c r="K7" s="1082"/>
      <c r="L7" s="1082"/>
      <c r="M7" s="1082"/>
      <c r="N7" s="1082"/>
      <c r="O7" s="1082"/>
      <c r="P7" s="1083"/>
      <c r="Q7" s="1135">
        <v>
40897</v>
      </c>
      <c r="R7" s="1136"/>
      <c r="S7" s="1136"/>
      <c r="T7" s="1136"/>
      <c r="U7" s="1136"/>
      <c r="V7" s="1136">
        <v>
40066</v>
      </c>
      <c r="W7" s="1136"/>
      <c r="X7" s="1136"/>
      <c r="Y7" s="1136"/>
      <c r="Z7" s="1136"/>
      <c r="AA7" s="1136">
        <v>
831</v>
      </c>
      <c r="AB7" s="1136"/>
      <c r="AC7" s="1136"/>
      <c r="AD7" s="1136"/>
      <c r="AE7" s="1137"/>
      <c r="AF7" s="1138">
        <v>
688</v>
      </c>
      <c r="AG7" s="1139"/>
      <c r="AH7" s="1139"/>
      <c r="AI7" s="1139"/>
      <c r="AJ7" s="1140"/>
      <c r="AK7" s="1122">
        <v>
129</v>
      </c>
      <c r="AL7" s="1123"/>
      <c r="AM7" s="1123"/>
      <c r="AN7" s="1123"/>
      <c r="AO7" s="1123"/>
      <c r="AP7" s="1123">
        <v>
24340</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
1</v>
      </c>
      <c r="BR7" s="240" t="s">
        <v>
584</v>
      </c>
      <c r="BS7" s="1126" t="s">
        <v>
585</v>
      </c>
      <c r="BT7" s="1127"/>
      <c r="BU7" s="1127"/>
      <c r="BV7" s="1127"/>
      <c r="BW7" s="1127"/>
      <c r="BX7" s="1127"/>
      <c r="BY7" s="1127"/>
      <c r="BZ7" s="1127"/>
      <c r="CA7" s="1127"/>
      <c r="CB7" s="1127"/>
      <c r="CC7" s="1127"/>
      <c r="CD7" s="1127"/>
      <c r="CE7" s="1127"/>
      <c r="CF7" s="1127"/>
      <c r="CG7" s="1128"/>
      <c r="CH7" s="1119">
        <v>
0</v>
      </c>
      <c r="CI7" s="1120"/>
      <c r="CJ7" s="1120"/>
      <c r="CK7" s="1120"/>
      <c r="CL7" s="1121"/>
      <c r="CM7" s="1119">
        <v>
91</v>
      </c>
      <c r="CN7" s="1120"/>
      <c r="CO7" s="1120"/>
      <c r="CP7" s="1120"/>
      <c r="CQ7" s="1121"/>
      <c r="CR7" s="1119">
        <v>
5</v>
      </c>
      <c r="CS7" s="1120"/>
      <c r="CT7" s="1120"/>
      <c r="CU7" s="1120"/>
      <c r="CV7" s="1121"/>
      <c r="CW7" s="1119">
        <v>
0</v>
      </c>
      <c r="CX7" s="1120"/>
      <c r="CY7" s="1120"/>
      <c r="CZ7" s="1120"/>
      <c r="DA7" s="1121"/>
      <c r="DB7" s="1119">
        <v>
0</v>
      </c>
      <c r="DC7" s="1120"/>
      <c r="DD7" s="1120"/>
      <c r="DE7" s="1120"/>
      <c r="DF7" s="1121"/>
      <c r="DG7" s="1119">
        <v>
0</v>
      </c>
      <c r="DH7" s="1120"/>
      <c r="DI7" s="1120"/>
      <c r="DJ7" s="1120"/>
      <c r="DK7" s="1121"/>
      <c r="DL7" s="1119">
        <v>
0</v>
      </c>
      <c r="DM7" s="1120"/>
      <c r="DN7" s="1120"/>
      <c r="DO7" s="1120"/>
      <c r="DP7" s="1121"/>
      <c r="DQ7" s="1119">
        <v>
0</v>
      </c>
      <c r="DR7" s="1120"/>
      <c r="DS7" s="1120"/>
      <c r="DT7" s="1120"/>
      <c r="DU7" s="1121"/>
      <c r="DV7" s="1146"/>
      <c r="DW7" s="1147"/>
      <c r="DX7" s="1147"/>
      <c r="DY7" s="1147"/>
      <c r="DZ7" s="1148"/>
      <c r="EA7" s="234"/>
    </row>
    <row r="8" spans="1:131" s="235" customFormat="1" ht="26.25" customHeight="1">
      <c r="A8" s="241">
        <v>
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
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
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
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
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
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
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
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
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
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
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
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
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
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
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
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
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
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
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
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
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
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
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
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
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
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
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
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
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
380</v>
      </c>
      <c r="BA22" s="1060"/>
      <c r="BB22" s="1060"/>
      <c r="BC22" s="1060"/>
      <c r="BD22" s="1061"/>
      <c r="BE22" s="233"/>
      <c r="BF22" s="233"/>
      <c r="BG22" s="233"/>
      <c r="BH22" s="233"/>
      <c r="BI22" s="233"/>
      <c r="BJ22" s="233"/>
      <c r="BK22" s="233"/>
      <c r="BL22" s="233"/>
      <c r="BM22" s="233"/>
      <c r="BN22" s="233"/>
      <c r="BO22" s="233"/>
      <c r="BP22" s="233"/>
      <c r="BQ22" s="242">
        <v>
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
381</v>
      </c>
      <c r="B23" s="975" t="s">
        <v>
382</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
688</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
383</v>
      </c>
      <c r="BA23" s="1097"/>
      <c r="BB23" s="1097"/>
      <c r="BC23" s="1097"/>
      <c r="BD23" s="1098"/>
      <c r="BE23" s="233"/>
      <c r="BF23" s="233"/>
      <c r="BG23" s="233"/>
      <c r="BH23" s="233"/>
      <c r="BI23" s="233"/>
      <c r="BJ23" s="233"/>
      <c r="BK23" s="233"/>
      <c r="BL23" s="233"/>
      <c r="BM23" s="233"/>
      <c r="BN23" s="233"/>
      <c r="BO23" s="233"/>
      <c r="BP23" s="233"/>
      <c r="BQ23" s="242">
        <v>
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
384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
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
385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
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
362</v>
      </c>
      <c r="B26" s="1027"/>
      <c r="C26" s="1027"/>
      <c r="D26" s="1027"/>
      <c r="E26" s="1027"/>
      <c r="F26" s="1027"/>
      <c r="G26" s="1027"/>
      <c r="H26" s="1027"/>
      <c r="I26" s="1027"/>
      <c r="J26" s="1027"/>
      <c r="K26" s="1027"/>
      <c r="L26" s="1027"/>
      <c r="M26" s="1027"/>
      <c r="N26" s="1027"/>
      <c r="O26" s="1027"/>
      <c r="P26" s="1028"/>
      <c r="Q26" s="1032" t="s">
        <v>
386</v>
      </c>
      <c r="R26" s="1033"/>
      <c r="S26" s="1033"/>
      <c r="T26" s="1033"/>
      <c r="U26" s="1034"/>
      <c r="V26" s="1032" t="s">
        <v>
387</v>
      </c>
      <c r="W26" s="1033"/>
      <c r="X26" s="1033"/>
      <c r="Y26" s="1033"/>
      <c r="Z26" s="1034"/>
      <c r="AA26" s="1032" t="s">
        <v>
388</v>
      </c>
      <c r="AB26" s="1033"/>
      <c r="AC26" s="1033"/>
      <c r="AD26" s="1033"/>
      <c r="AE26" s="1033"/>
      <c r="AF26" s="1090" t="s">
        <v>
389</v>
      </c>
      <c r="AG26" s="1039"/>
      <c r="AH26" s="1039"/>
      <c r="AI26" s="1039"/>
      <c r="AJ26" s="1091"/>
      <c r="AK26" s="1033" t="s">
        <v>
390</v>
      </c>
      <c r="AL26" s="1033"/>
      <c r="AM26" s="1033"/>
      <c r="AN26" s="1033"/>
      <c r="AO26" s="1034"/>
      <c r="AP26" s="1032" t="s">
        <v>
391</v>
      </c>
      <c r="AQ26" s="1033"/>
      <c r="AR26" s="1033"/>
      <c r="AS26" s="1033"/>
      <c r="AT26" s="1034"/>
      <c r="AU26" s="1032" t="s">
        <v>
392</v>
      </c>
      <c r="AV26" s="1033"/>
      <c r="AW26" s="1033"/>
      <c r="AX26" s="1033"/>
      <c r="AY26" s="1034"/>
      <c r="AZ26" s="1032" t="s">
        <v>
393</v>
      </c>
      <c r="BA26" s="1033"/>
      <c r="BB26" s="1033"/>
      <c r="BC26" s="1033"/>
      <c r="BD26" s="1034"/>
      <c r="BE26" s="1032" t="s">
        <v>
369</v>
      </c>
      <c r="BF26" s="1033"/>
      <c r="BG26" s="1033"/>
      <c r="BH26" s="1033"/>
      <c r="BI26" s="1048"/>
      <c r="BJ26" s="232"/>
      <c r="BK26" s="232"/>
      <c r="BL26" s="232"/>
      <c r="BM26" s="232"/>
      <c r="BN26" s="232"/>
      <c r="BO26" s="245"/>
      <c r="BP26" s="245"/>
      <c r="BQ26" s="242">
        <v>
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
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
1</v>
      </c>
      <c r="B28" s="1081" t="s">
        <v>
394</v>
      </c>
      <c r="C28" s="1082"/>
      <c r="D28" s="1082"/>
      <c r="E28" s="1082"/>
      <c r="F28" s="1082"/>
      <c r="G28" s="1082"/>
      <c r="H28" s="1082"/>
      <c r="I28" s="1082"/>
      <c r="J28" s="1082"/>
      <c r="K28" s="1082"/>
      <c r="L28" s="1082"/>
      <c r="M28" s="1082"/>
      <c r="N28" s="1082"/>
      <c r="O28" s="1082"/>
      <c r="P28" s="1083"/>
      <c r="Q28" s="1084">
        <v>
14366</v>
      </c>
      <c r="R28" s="1085"/>
      <c r="S28" s="1085"/>
      <c r="T28" s="1085"/>
      <c r="U28" s="1085"/>
      <c r="V28" s="1085">
        <v>
13916</v>
      </c>
      <c r="W28" s="1085"/>
      <c r="X28" s="1085"/>
      <c r="Y28" s="1085"/>
      <c r="Z28" s="1085"/>
      <c r="AA28" s="1085">
        <v>
450</v>
      </c>
      <c r="AB28" s="1085"/>
      <c r="AC28" s="1085"/>
      <c r="AD28" s="1085"/>
      <c r="AE28" s="1086"/>
      <c r="AF28" s="1087">
        <v>
450</v>
      </c>
      <c r="AG28" s="1085"/>
      <c r="AH28" s="1085"/>
      <c r="AI28" s="1085"/>
      <c r="AJ28" s="1088"/>
      <c r="AK28" s="1089">
        <v>
1582</v>
      </c>
      <c r="AL28" s="1077"/>
      <c r="AM28" s="1077"/>
      <c r="AN28" s="1077"/>
      <c r="AO28" s="1077"/>
      <c r="AP28" s="1077" t="s">
        <v>
511</v>
      </c>
      <c r="AQ28" s="1077"/>
      <c r="AR28" s="1077"/>
      <c r="AS28" s="1077"/>
      <c r="AT28" s="1077"/>
      <c r="AU28" s="1077" t="s">
        <v>
511</v>
      </c>
      <c r="AV28" s="1077"/>
      <c r="AW28" s="1077"/>
      <c r="AX28" s="1077"/>
      <c r="AY28" s="1077"/>
      <c r="AZ28" s="1078" t="s">
        <v>
511</v>
      </c>
      <c r="BA28" s="1078"/>
      <c r="BB28" s="1078"/>
      <c r="BC28" s="1078"/>
      <c r="BD28" s="1078"/>
      <c r="BE28" s="1079"/>
      <c r="BF28" s="1079"/>
      <c r="BG28" s="1079"/>
      <c r="BH28" s="1079"/>
      <c r="BI28" s="1080"/>
      <c r="BJ28" s="232"/>
      <c r="BK28" s="232"/>
      <c r="BL28" s="232"/>
      <c r="BM28" s="232"/>
      <c r="BN28" s="232"/>
      <c r="BO28" s="245"/>
      <c r="BP28" s="245"/>
      <c r="BQ28" s="242">
        <v>
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
2</v>
      </c>
      <c r="B29" s="1062" t="s">
        <v>
395</v>
      </c>
      <c r="C29" s="1063"/>
      <c r="D29" s="1063"/>
      <c r="E29" s="1063"/>
      <c r="F29" s="1063"/>
      <c r="G29" s="1063"/>
      <c r="H29" s="1063"/>
      <c r="I29" s="1063"/>
      <c r="J29" s="1063"/>
      <c r="K29" s="1063"/>
      <c r="L29" s="1063"/>
      <c r="M29" s="1063"/>
      <c r="N29" s="1063"/>
      <c r="O29" s="1063"/>
      <c r="P29" s="1064"/>
      <c r="Q29" s="1074">
        <v>
8711</v>
      </c>
      <c r="R29" s="1075"/>
      <c r="S29" s="1075"/>
      <c r="T29" s="1075"/>
      <c r="U29" s="1075"/>
      <c r="V29" s="1075">
        <v>
8639</v>
      </c>
      <c r="W29" s="1075"/>
      <c r="X29" s="1075"/>
      <c r="Y29" s="1075"/>
      <c r="Z29" s="1075"/>
      <c r="AA29" s="1075">
        <v>
72</v>
      </c>
      <c r="AB29" s="1075"/>
      <c r="AC29" s="1075"/>
      <c r="AD29" s="1075"/>
      <c r="AE29" s="1076"/>
      <c r="AF29" s="1068">
        <v>
72</v>
      </c>
      <c r="AG29" s="1069"/>
      <c r="AH29" s="1069"/>
      <c r="AI29" s="1069"/>
      <c r="AJ29" s="1070"/>
      <c r="AK29" s="1011">
        <v>
1367</v>
      </c>
      <c r="AL29" s="1002"/>
      <c r="AM29" s="1002"/>
      <c r="AN29" s="1002"/>
      <c r="AO29" s="1002"/>
      <c r="AP29" s="1002" t="s">
        <v>
511</v>
      </c>
      <c r="AQ29" s="1002"/>
      <c r="AR29" s="1002"/>
      <c r="AS29" s="1002"/>
      <c r="AT29" s="1002"/>
      <c r="AU29" s="1002" t="s">
        <v>
511</v>
      </c>
      <c r="AV29" s="1002"/>
      <c r="AW29" s="1002"/>
      <c r="AX29" s="1002"/>
      <c r="AY29" s="1002"/>
      <c r="AZ29" s="1073" t="s">
        <v>
511</v>
      </c>
      <c r="BA29" s="1073"/>
      <c r="BB29" s="1073"/>
      <c r="BC29" s="1073"/>
      <c r="BD29" s="1073"/>
      <c r="BE29" s="1057"/>
      <c r="BF29" s="1057"/>
      <c r="BG29" s="1057"/>
      <c r="BH29" s="1057"/>
      <c r="BI29" s="1058"/>
      <c r="BJ29" s="232"/>
      <c r="BK29" s="232"/>
      <c r="BL29" s="232"/>
      <c r="BM29" s="232"/>
      <c r="BN29" s="232"/>
      <c r="BO29" s="245"/>
      <c r="BP29" s="245"/>
      <c r="BQ29" s="242">
        <v>
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
3</v>
      </c>
      <c r="B30" s="1062" t="s">
        <v>
396</v>
      </c>
      <c r="C30" s="1063"/>
      <c r="D30" s="1063"/>
      <c r="E30" s="1063"/>
      <c r="F30" s="1063"/>
      <c r="G30" s="1063"/>
      <c r="H30" s="1063"/>
      <c r="I30" s="1063"/>
      <c r="J30" s="1063"/>
      <c r="K30" s="1063"/>
      <c r="L30" s="1063"/>
      <c r="M30" s="1063"/>
      <c r="N30" s="1063"/>
      <c r="O30" s="1063"/>
      <c r="P30" s="1064"/>
      <c r="Q30" s="1074">
        <v>
2915</v>
      </c>
      <c r="R30" s="1075"/>
      <c r="S30" s="1075"/>
      <c r="T30" s="1075"/>
      <c r="U30" s="1075"/>
      <c r="V30" s="1075">
        <v>
2904</v>
      </c>
      <c r="W30" s="1075"/>
      <c r="X30" s="1075"/>
      <c r="Y30" s="1075"/>
      <c r="Z30" s="1075"/>
      <c r="AA30" s="1075">
        <v>
11</v>
      </c>
      <c r="AB30" s="1075"/>
      <c r="AC30" s="1075"/>
      <c r="AD30" s="1075"/>
      <c r="AE30" s="1076"/>
      <c r="AF30" s="1068">
        <v>
11</v>
      </c>
      <c r="AG30" s="1069"/>
      <c r="AH30" s="1069"/>
      <c r="AI30" s="1069"/>
      <c r="AJ30" s="1070"/>
      <c r="AK30" s="1011">
        <v>
1358</v>
      </c>
      <c r="AL30" s="1002"/>
      <c r="AM30" s="1002"/>
      <c r="AN30" s="1002"/>
      <c r="AO30" s="1002"/>
      <c r="AP30" s="1002" t="s">
        <v>
511</v>
      </c>
      <c r="AQ30" s="1002"/>
      <c r="AR30" s="1002"/>
      <c r="AS30" s="1002"/>
      <c r="AT30" s="1002"/>
      <c r="AU30" s="1002" t="s">
        <v>
511</v>
      </c>
      <c r="AV30" s="1002"/>
      <c r="AW30" s="1002"/>
      <c r="AX30" s="1002"/>
      <c r="AY30" s="1002"/>
      <c r="AZ30" s="1073" t="s">
        <v>
511</v>
      </c>
      <c r="BA30" s="1073"/>
      <c r="BB30" s="1073"/>
      <c r="BC30" s="1073"/>
      <c r="BD30" s="1073"/>
      <c r="BE30" s="1057"/>
      <c r="BF30" s="1057"/>
      <c r="BG30" s="1057"/>
      <c r="BH30" s="1057"/>
      <c r="BI30" s="1058"/>
      <c r="BJ30" s="232"/>
      <c r="BK30" s="232"/>
      <c r="BL30" s="232"/>
      <c r="BM30" s="232"/>
      <c r="BN30" s="232"/>
      <c r="BO30" s="245"/>
      <c r="BP30" s="245"/>
      <c r="BQ30" s="242">
        <v>
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
4</v>
      </c>
      <c r="B31" s="1062" t="s">
        <v>
397</v>
      </c>
      <c r="C31" s="1063"/>
      <c r="D31" s="1063"/>
      <c r="E31" s="1063"/>
      <c r="F31" s="1063"/>
      <c r="G31" s="1063"/>
      <c r="H31" s="1063"/>
      <c r="I31" s="1063"/>
      <c r="J31" s="1063"/>
      <c r="K31" s="1063"/>
      <c r="L31" s="1063"/>
      <c r="M31" s="1063"/>
      <c r="N31" s="1063"/>
      <c r="O31" s="1063"/>
      <c r="P31" s="1064"/>
      <c r="Q31" s="1074">
        <v>
2776</v>
      </c>
      <c r="R31" s="1075"/>
      <c r="S31" s="1075"/>
      <c r="T31" s="1075"/>
      <c r="U31" s="1075"/>
      <c r="V31" s="1075">
        <v>
2776</v>
      </c>
      <c r="W31" s="1075"/>
      <c r="X31" s="1075"/>
      <c r="Y31" s="1075"/>
      <c r="Z31" s="1075"/>
      <c r="AA31" s="1075">
        <v>
0</v>
      </c>
      <c r="AB31" s="1075"/>
      <c r="AC31" s="1075"/>
      <c r="AD31" s="1075"/>
      <c r="AE31" s="1076"/>
      <c r="AF31" s="1068" t="s">
        <v>
511</v>
      </c>
      <c r="AG31" s="1069"/>
      <c r="AH31" s="1069"/>
      <c r="AI31" s="1069"/>
      <c r="AJ31" s="1070"/>
      <c r="AK31" s="1011">
        <v>
870</v>
      </c>
      <c r="AL31" s="1002"/>
      <c r="AM31" s="1002"/>
      <c r="AN31" s="1002"/>
      <c r="AO31" s="1002"/>
      <c r="AP31" s="1002">
        <v>
8197</v>
      </c>
      <c r="AQ31" s="1002"/>
      <c r="AR31" s="1002"/>
      <c r="AS31" s="1002"/>
      <c r="AT31" s="1002"/>
      <c r="AU31" s="1002">
        <v>
3968</v>
      </c>
      <c r="AV31" s="1002"/>
      <c r="AW31" s="1002"/>
      <c r="AX31" s="1002"/>
      <c r="AY31" s="1002"/>
      <c r="AZ31" s="1073" t="s">
        <v>
511</v>
      </c>
      <c r="BA31" s="1073"/>
      <c r="BB31" s="1073"/>
      <c r="BC31" s="1073"/>
      <c r="BD31" s="1073"/>
      <c r="BE31" s="1057" t="s">
        <v>
399</v>
      </c>
      <c r="BF31" s="1057"/>
      <c r="BG31" s="1057"/>
      <c r="BH31" s="1057"/>
      <c r="BI31" s="1058"/>
      <c r="BJ31" s="232"/>
      <c r="BK31" s="232"/>
      <c r="BL31" s="232"/>
      <c r="BM31" s="232"/>
      <c r="BN31" s="232"/>
      <c r="BO31" s="245"/>
      <c r="BP31" s="245"/>
      <c r="BQ31" s="242">
        <v>
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
5</v>
      </c>
      <c r="B32" s="1062"/>
      <c r="C32" s="1063"/>
      <c r="D32" s="1063"/>
      <c r="E32" s="1063"/>
      <c r="F32" s="1063"/>
      <c r="G32" s="1063"/>
      <c r="H32" s="1063"/>
      <c r="I32" s="1063"/>
      <c r="J32" s="1063"/>
      <c r="K32" s="1063"/>
      <c r="L32" s="1063"/>
      <c r="M32" s="1063"/>
      <c r="N32" s="1063"/>
      <c r="O32" s="1063"/>
      <c r="P32" s="1064"/>
      <c r="Q32" s="1074"/>
      <c r="R32" s="1075"/>
      <c r="S32" s="1075"/>
      <c r="T32" s="1075"/>
      <c r="U32" s="1075"/>
      <c r="V32" s="1075"/>
      <c r="W32" s="1075"/>
      <c r="X32" s="1075"/>
      <c r="Y32" s="1075"/>
      <c r="Z32" s="1075"/>
      <c r="AA32" s="1075"/>
      <c r="AB32" s="1075"/>
      <c r="AC32" s="1075"/>
      <c r="AD32" s="1075"/>
      <c r="AE32" s="1076"/>
      <c r="AF32" s="1068"/>
      <c r="AG32" s="1069"/>
      <c r="AH32" s="1069"/>
      <c r="AI32" s="1069"/>
      <c r="AJ32" s="1070"/>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57"/>
      <c r="BF32" s="1057"/>
      <c r="BG32" s="1057"/>
      <c r="BH32" s="1057"/>
      <c r="BI32" s="1058"/>
      <c r="BJ32" s="232"/>
      <c r="BK32" s="232"/>
      <c r="BL32" s="232"/>
      <c r="BM32" s="232"/>
      <c r="BN32" s="232"/>
      <c r="BO32" s="245"/>
      <c r="BP32" s="245"/>
      <c r="BQ32" s="242">
        <v>
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
6</v>
      </c>
      <c r="B33" s="1062"/>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c r="BF33" s="1057"/>
      <c r="BG33" s="1057"/>
      <c r="BH33" s="1057"/>
      <c r="BI33" s="1058"/>
      <c r="BJ33" s="232"/>
      <c r="BK33" s="232"/>
      <c r="BL33" s="232"/>
      <c r="BM33" s="232"/>
      <c r="BN33" s="232"/>
      <c r="BO33" s="245"/>
      <c r="BP33" s="245"/>
      <c r="BQ33" s="242">
        <v>
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
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
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
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
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
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
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
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
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
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
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
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
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
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
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
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
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
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
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
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
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
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
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
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
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
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
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
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
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
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
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
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
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
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
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
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
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
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
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
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
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
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
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
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
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
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
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
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
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
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
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
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
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
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
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
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
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
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
400</v>
      </c>
      <c r="BK62" s="1060"/>
      <c r="BL62" s="1060"/>
      <c r="BM62" s="1060"/>
      <c r="BN62" s="1061"/>
      <c r="BO62" s="245"/>
      <c r="BP62" s="245"/>
      <c r="BQ62" s="242">
        <v>
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
381</v>
      </c>
      <c r="B63" s="975" t="s">
        <v>
401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
533</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
402</v>
      </c>
      <c r="BK63" s="982"/>
      <c r="BL63" s="982"/>
      <c r="BM63" s="982"/>
      <c r="BN63" s="1052"/>
      <c r="BO63" s="245"/>
      <c r="BP63" s="245"/>
      <c r="BQ63" s="242">
        <v>
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
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
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
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
404</v>
      </c>
      <c r="B66" s="1027"/>
      <c r="C66" s="1027"/>
      <c r="D66" s="1027"/>
      <c r="E66" s="1027"/>
      <c r="F66" s="1027"/>
      <c r="G66" s="1027"/>
      <c r="H66" s="1027"/>
      <c r="I66" s="1027"/>
      <c r="J66" s="1027"/>
      <c r="K66" s="1027"/>
      <c r="L66" s="1027"/>
      <c r="M66" s="1027"/>
      <c r="N66" s="1027"/>
      <c r="O66" s="1027"/>
      <c r="P66" s="1028"/>
      <c r="Q66" s="1032" t="s">
        <v>
405</v>
      </c>
      <c r="R66" s="1033"/>
      <c r="S66" s="1033"/>
      <c r="T66" s="1033"/>
      <c r="U66" s="1034"/>
      <c r="V66" s="1032" t="s">
        <v>
406</v>
      </c>
      <c r="W66" s="1033"/>
      <c r="X66" s="1033"/>
      <c r="Y66" s="1033"/>
      <c r="Z66" s="1034"/>
      <c r="AA66" s="1032" t="s">
        <v>
407</v>
      </c>
      <c r="AB66" s="1033"/>
      <c r="AC66" s="1033"/>
      <c r="AD66" s="1033"/>
      <c r="AE66" s="1034"/>
      <c r="AF66" s="1038" t="s">
        <v>
408</v>
      </c>
      <c r="AG66" s="1039"/>
      <c r="AH66" s="1039"/>
      <c r="AI66" s="1039"/>
      <c r="AJ66" s="1040"/>
      <c r="AK66" s="1032" t="s">
        <v>
409</v>
      </c>
      <c r="AL66" s="1027"/>
      <c r="AM66" s="1027"/>
      <c r="AN66" s="1027"/>
      <c r="AO66" s="1028"/>
      <c r="AP66" s="1032" t="s">
        <v>
410</v>
      </c>
      <c r="AQ66" s="1033"/>
      <c r="AR66" s="1033"/>
      <c r="AS66" s="1033"/>
      <c r="AT66" s="1034"/>
      <c r="AU66" s="1032" t="s">
        <v>
411</v>
      </c>
      <c r="AV66" s="1033"/>
      <c r="AW66" s="1033"/>
      <c r="AX66" s="1033"/>
      <c r="AY66" s="1034"/>
      <c r="AZ66" s="1032" t="s">
        <v>
369</v>
      </c>
      <c r="BA66" s="1033"/>
      <c r="BB66" s="1033"/>
      <c r="BC66" s="1033"/>
      <c r="BD66" s="1048"/>
      <c r="BE66" s="245"/>
      <c r="BF66" s="245"/>
      <c r="BG66" s="245"/>
      <c r="BH66" s="245"/>
      <c r="BI66" s="245"/>
      <c r="BJ66" s="245"/>
      <c r="BK66" s="245"/>
      <c r="BL66" s="245"/>
      <c r="BM66" s="245"/>
      <c r="BN66" s="245"/>
      <c r="BO66" s="245"/>
      <c r="BP66" s="245"/>
      <c r="BQ66" s="242">
        <v>
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
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
1</v>
      </c>
      <c r="B68" s="1016" t="s">
        <v>
574</v>
      </c>
      <c r="C68" s="1017"/>
      <c r="D68" s="1017"/>
      <c r="E68" s="1017"/>
      <c r="F68" s="1017"/>
      <c r="G68" s="1017"/>
      <c r="H68" s="1017"/>
      <c r="I68" s="1017"/>
      <c r="J68" s="1017"/>
      <c r="K68" s="1017"/>
      <c r="L68" s="1017"/>
      <c r="M68" s="1017"/>
      <c r="N68" s="1017"/>
      <c r="O68" s="1017"/>
      <c r="P68" s="1018"/>
      <c r="Q68" s="1019">
        <v>
17772</v>
      </c>
      <c r="R68" s="1013"/>
      <c r="S68" s="1013"/>
      <c r="T68" s="1013"/>
      <c r="U68" s="1013"/>
      <c r="V68" s="1013">
        <v>
17897</v>
      </c>
      <c r="W68" s="1013"/>
      <c r="X68" s="1013"/>
      <c r="Y68" s="1013"/>
      <c r="Z68" s="1013"/>
      <c r="AA68" s="1013">
        <v>
-125</v>
      </c>
      <c r="AB68" s="1013"/>
      <c r="AC68" s="1013"/>
      <c r="AD68" s="1013"/>
      <c r="AE68" s="1013"/>
      <c r="AF68" s="1013">
        <v>
7145</v>
      </c>
      <c r="AG68" s="1013"/>
      <c r="AH68" s="1013"/>
      <c r="AI68" s="1013"/>
      <c r="AJ68" s="1013"/>
      <c r="AK68" s="1013">
        <v>
1500</v>
      </c>
      <c r="AL68" s="1013"/>
      <c r="AM68" s="1013"/>
      <c r="AN68" s="1013"/>
      <c r="AO68" s="1013"/>
      <c r="AP68" s="1013">
        <v>
8977</v>
      </c>
      <c r="AQ68" s="1013"/>
      <c r="AR68" s="1013"/>
      <c r="AS68" s="1013"/>
      <c r="AT68" s="1013"/>
      <c r="AU68" s="1013">
        <v>
287</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
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
2</v>
      </c>
      <c r="B69" s="1005" t="s">
        <v>
575</v>
      </c>
      <c r="C69" s="1006"/>
      <c r="D69" s="1006"/>
      <c r="E69" s="1006"/>
      <c r="F69" s="1006"/>
      <c r="G69" s="1006"/>
      <c r="H69" s="1006"/>
      <c r="I69" s="1006"/>
      <c r="J69" s="1006"/>
      <c r="K69" s="1006"/>
      <c r="L69" s="1006"/>
      <c r="M69" s="1006"/>
      <c r="N69" s="1006"/>
      <c r="O69" s="1006"/>
      <c r="P69" s="1007"/>
      <c r="Q69" s="1008">
        <v>
3125</v>
      </c>
      <c r="R69" s="1002"/>
      <c r="S69" s="1002"/>
      <c r="T69" s="1002"/>
      <c r="U69" s="1002"/>
      <c r="V69" s="1002">
        <v>
2497</v>
      </c>
      <c r="W69" s="1002"/>
      <c r="X69" s="1002"/>
      <c r="Y69" s="1002"/>
      <c r="Z69" s="1002"/>
      <c r="AA69" s="1002">
        <v>
628</v>
      </c>
      <c r="AB69" s="1002"/>
      <c r="AC69" s="1002"/>
      <c r="AD69" s="1002"/>
      <c r="AE69" s="1002"/>
      <c r="AF69" s="1002">
        <v>
628</v>
      </c>
      <c r="AG69" s="1002"/>
      <c r="AH69" s="1002"/>
      <c r="AI69" s="1002"/>
      <c r="AJ69" s="1002"/>
      <c r="AK69" s="1002">
        <v>
188</v>
      </c>
      <c r="AL69" s="1002"/>
      <c r="AM69" s="1002"/>
      <c r="AN69" s="1002"/>
      <c r="AO69" s="1002"/>
      <c r="AP69" s="1002">
        <v>
299</v>
      </c>
      <c r="AQ69" s="1002"/>
      <c r="AR69" s="1002"/>
      <c r="AS69" s="1002"/>
      <c r="AT69" s="1002"/>
      <c r="AU69" s="1002">
        <v>
75</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
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
3</v>
      </c>
      <c r="B70" s="1005" t="s">
        <v>
576</v>
      </c>
      <c r="C70" s="1006"/>
      <c r="D70" s="1006"/>
      <c r="E70" s="1006"/>
      <c r="F70" s="1006"/>
      <c r="G70" s="1006"/>
      <c r="H70" s="1006"/>
      <c r="I70" s="1006"/>
      <c r="J70" s="1006"/>
      <c r="K70" s="1006"/>
      <c r="L70" s="1006"/>
      <c r="M70" s="1006"/>
      <c r="N70" s="1006"/>
      <c r="O70" s="1006"/>
      <c r="P70" s="1007"/>
      <c r="Q70" s="1008">
        <v>
10507</v>
      </c>
      <c r="R70" s="1002"/>
      <c r="S70" s="1002"/>
      <c r="T70" s="1002"/>
      <c r="U70" s="1002"/>
      <c r="V70" s="1002">
        <v>
9832</v>
      </c>
      <c r="W70" s="1002"/>
      <c r="X70" s="1002"/>
      <c r="Y70" s="1002"/>
      <c r="Z70" s="1002"/>
      <c r="AA70" s="1002">
        <v>
675</v>
      </c>
      <c r="AB70" s="1002"/>
      <c r="AC70" s="1002"/>
      <c r="AD70" s="1002"/>
      <c r="AE70" s="1002"/>
      <c r="AF70" s="1002">
        <v>
675</v>
      </c>
      <c r="AG70" s="1002"/>
      <c r="AH70" s="1002"/>
      <c r="AI70" s="1002"/>
      <c r="AJ70" s="1002"/>
      <c r="AK70" s="1002">
        <v>
0</v>
      </c>
      <c r="AL70" s="1002"/>
      <c r="AM70" s="1002"/>
      <c r="AN70" s="1002"/>
      <c r="AO70" s="1002"/>
      <c r="AP70" s="1002">
        <v>
3531</v>
      </c>
      <c r="AQ70" s="1002"/>
      <c r="AR70" s="1002"/>
      <c r="AS70" s="1002"/>
      <c r="AT70" s="1002"/>
      <c r="AU70" s="1002">
        <v>
138</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
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
4</v>
      </c>
      <c r="B71" s="1005" t="s">
        <v>
577</v>
      </c>
      <c r="C71" s="1006"/>
      <c r="D71" s="1006"/>
      <c r="E71" s="1006"/>
      <c r="F71" s="1006"/>
      <c r="G71" s="1006"/>
      <c r="H71" s="1006"/>
      <c r="I71" s="1006"/>
      <c r="J71" s="1006"/>
      <c r="K71" s="1006"/>
      <c r="L71" s="1006"/>
      <c r="M71" s="1006"/>
      <c r="N71" s="1006"/>
      <c r="O71" s="1006"/>
      <c r="P71" s="1007"/>
      <c r="Q71" s="1008">
        <v>
473</v>
      </c>
      <c r="R71" s="1002"/>
      <c r="S71" s="1002"/>
      <c r="T71" s="1002"/>
      <c r="U71" s="1002"/>
      <c r="V71" s="1002">
        <v>
467</v>
      </c>
      <c r="W71" s="1002"/>
      <c r="X71" s="1002"/>
      <c r="Y71" s="1002"/>
      <c r="Z71" s="1002"/>
      <c r="AA71" s="1002">
        <v>
6</v>
      </c>
      <c r="AB71" s="1002"/>
      <c r="AC71" s="1002"/>
      <c r="AD71" s="1002"/>
      <c r="AE71" s="1002"/>
      <c r="AF71" s="1002">
        <v>
6</v>
      </c>
      <c r="AG71" s="1002"/>
      <c r="AH71" s="1002"/>
      <c r="AI71" s="1002"/>
      <c r="AJ71" s="1002"/>
      <c r="AK71" s="1002">
        <v>
75</v>
      </c>
      <c r="AL71" s="1002"/>
      <c r="AM71" s="1002"/>
      <c r="AN71" s="1002"/>
      <c r="AO71" s="1002"/>
      <c r="AP71" s="1002">
        <v>
483</v>
      </c>
      <c r="AQ71" s="1002"/>
      <c r="AR71" s="1002"/>
      <c r="AS71" s="1002"/>
      <c r="AT71" s="1002"/>
      <c r="AU71" s="1002">
        <v>
89</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
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
5</v>
      </c>
      <c r="B72" s="1005" t="s">
        <v>
578</v>
      </c>
      <c r="C72" s="1006"/>
      <c r="D72" s="1006"/>
      <c r="E72" s="1006"/>
      <c r="F72" s="1006"/>
      <c r="G72" s="1006"/>
      <c r="H72" s="1006"/>
      <c r="I72" s="1006"/>
      <c r="J72" s="1006"/>
      <c r="K72" s="1006"/>
      <c r="L72" s="1006"/>
      <c r="M72" s="1006"/>
      <c r="N72" s="1006"/>
      <c r="O72" s="1006"/>
      <c r="P72" s="1007"/>
      <c r="Q72" s="1008">
        <v>
903</v>
      </c>
      <c r="R72" s="1002"/>
      <c r="S72" s="1002"/>
      <c r="T72" s="1002"/>
      <c r="U72" s="1002"/>
      <c r="V72" s="1002">
        <v>
886</v>
      </c>
      <c r="W72" s="1002"/>
      <c r="X72" s="1002"/>
      <c r="Y72" s="1002"/>
      <c r="Z72" s="1002"/>
      <c r="AA72" s="1002">
        <v>
17</v>
      </c>
      <c r="AB72" s="1002"/>
      <c r="AC72" s="1002"/>
      <c r="AD72" s="1002"/>
      <c r="AE72" s="1002"/>
      <c r="AF72" s="1002">
        <v>
17</v>
      </c>
      <c r="AG72" s="1002"/>
      <c r="AH72" s="1002"/>
      <c r="AI72" s="1002"/>
      <c r="AJ72" s="1002"/>
      <c r="AK72" s="1002">
        <v>
24</v>
      </c>
      <c r="AL72" s="1002"/>
      <c r="AM72" s="1002"/>
      <c r="AN72" s="1002"/>
      <c r="AO72" s="1002"/>
      <c r="AP72" s="1002" t="s">
        <v>
511</v>
      </c>
      <c r="AQ72" s="1002"/>
      <c r="AR72" s="1002"/>
      <c r="AS72" s="1002"/>
      <c r="AT72" s="1002"/>
      <c r="AU72" s="1002" t="s">
        <v>
511</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
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
6</v>
      </c>
      <c r="B73" s="1005" t="s">
        <v>
579</v>
      </c>
      <c r="C73" s="1006"/>
      <c r="D73" s="1006"/>
      <c r="E73" s="1006"/>
      <c r="F73" s="1006"/>
      <c r="G73" s="1006"/>
      <c r="H73" s="1006"/>
      <c r="I73" s="1006"/>
      <c r="J73" s="1006"/>
      <c r="K73" s="1006"/>
      <c r="L73" s="1006"/>
      <c r="M73" s="1006"/>
      <c r="N73" s="1006"/>
      <c r="O73" s="1006"/>
      <c r="P73" s="1007"/>
      <c r="Q73" s="1008">
        <v>
352</v>
      </c>
      <c r="R73" s="1002"/>
      <c r="S73" s="1002"/>
      <c r="T73" s="1002"/>
      <c r="U73" s="1002"/>
      <c r="V73" s="1002">
        <v>
238</v>
      </c>
      <c r="W73" s="1002"/>
      <c r="X73" s="1002"/>
      <c r="Y73" s="1002"/>
      <c r="Z73" s="1002"/>
      <c r="AA73" s="1002">
        <v>
114</v>
      </c>
      <c r="AB73" s="1002"/>
      <c r="AC73" s="1002"/>
      <c r="AD73" s="1002"/>
      <c r="AE73" s="1002"/>
      <c r="AF73" s="1002">
        <v>
114</v>
      </c>
      <c r="AG73" s="1002"/>
      <c r="AH73" s="1002"/>
      <c r="AI73" s="1002"/>
      <c r="AJ73" s="1002"/>
      <c r="AK73" s="1002">
        <v>
0</v>
      </c>
      <c r="AL73" s="1002"/>
      <c r="AM73" s="1002"/>
      <c r="AN73" s="1002"/>
      <c r="AO73" s="1002"/>
      <c r="AP73" s="1002" t="s">
        <v>
511</v>
      </c>
      <c r="AQ73" s="1002"/>
      <c r="AR73" s="1002"/>
      <c r="AS73" s="1002"/>
      <c r="AT73" s="1002"/>
      <c r="AU73" s="1002" t="s">
        <v>
511</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
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
7</v>
      </c>
      <c r="B74" s="1005" t="s">
        <v>
580</v>
      </c>
      <c r="C74" s="1006"/>
      <c r="D74" s="1006"/>
      <c r="E74" s="1006"/>
      <c r="F74" s="1006"/>
      <c r="G74" s="1006"/>
      <c r="H74" s="1006"/>
      <c r="I74" s="1006"/>
      <c r="J74" s="1006"/>
      <c r="K74" s="1006"/>
      <c r="L74" s="1006"/>
      <c r="M74" s="1006"/>
      <c r="N74" s="1006"/>
      <c r="O74" s="1006"/>
      <c r="P74" s="1007"/>
      <c r="Q74" s="1008">
        <v>
4832</v>
      </c>
      <c r="R74" s="1002"/>
      <c r="S74" s="1002"/>
      <c r="T74" s="1002"/>
      <c r="U74" s="1002"/>
      <c r="V74" s="1002">
        <v>
4566</v>
      </c>
      <c r="W74" s="1002"/>
      <c r="X74" s="1002"/>
      <c r="Y74" s="1002"/>
      <c r="Z74" s="1002"/>
      <c r="AA74" s="1002">
        <v>
266</v>
      </c>
      <c r="AB74" s="1002"/>
      <c r="AC74" s="1002"/>
      <c r="AD74" s="1002"/>
      <c r="AE74" s="1002"/>
      <c r="AF74" s="1002">
        <v>
266</v>
      </c>
      <c r="AG74" s="1002"/>
      <c r="AH74" s="1002"/>
      <c r="AI74" s="1002"/>
      <c r="AJ74" s="1002"/>
      <c r="AK74" s="1002">
        <v>
600</v>
      </c>
      <c r="AL74" s="1002"/>
      <c r="AM74" s="1002"/>
      <c r="AN74" s="1002"/>
      <c r="AO74" s="1002"/>
      <c r="AP74" s="1002" t="s">
        <v>
511</v>
      </c>
      <c r="AQ74" s="1002"/>
      <c r="AR74" s="1002"/>
      <c r="AS74" s="1002"/>
      <c r="AT74" s="1002"/>
      <c r="AU74" s="1002" t="s">
        <v>
511</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
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
8</v>
      </c>
      <c r="B75" s="1005" t="s">
        <v>
581</v>
      </c>
      <c r="C75" s="1006"/>
      <c r="D75" s="1006"/>
      <c r="E75" s="1006"/>
      <c r="F75" s="1006"/>
      <c r="G75" s="1006"/>
      <c r="H75" s="1006"/>
      <c r="I75" s="1006"/>
      <c r="J75" s="1006"/>
      <c r="K75" s="1006"/>
      <c r="L75" s="1006"/>
      <c r="M75" s="1006"/>
      <c r="N75" s="1006"/>
      <c r="O75" s="1006"/>
      <c r="P75" s="1007"/>
      <c r="Q75" s="1009">
        <v>
4</v>
      </c>
      <c r="R75" s="1010"/>
      <c r="S75" s="1010"/>
      <c r="T75" s="1010"/>
      <c r="U75" s="1011"/>
      <c r="V75" s="1012">
        <v>
3</v>
      </c>
      <c r="W75" s="1010"/>
      <c r="X75" s="1010"/>
      <c r="Y75" s="1010"/>
      <c r="Z75" s="1011"/>
      <c r="AA75" s="1012">
        <v>
1</v>
      </c>
      <c r="AB75" s="1010"/>
      <c r="AC75" s="1010"/>
      <c r="AD75" s="1010"/>
      <c r="AE75" s="1011"/>
      <c r="AF75" s="1012">
        <v>
1</v>
      </c>
      <c r="AG75" s="1010"/>
      <c r="AH75" s="1010"/>
      <c r="AI75" s="1010"/>
      <c r="AJ75" s="1011"/>
      <c r="AK75" s="1012">
        <v>
0</v>
      </c>
      <c r="AL75" s="1010"/>
      <c r="AM75" s="1010"/>
      <c r="AN75" s="1010"/>
      <c r="AO75" s="1011"/>
      <c r="AP75" s="1012" t="s">
        <v>
511</v>
      </c>
      <c r="AQ75" s="1010"/>
      <c r="AR75" s="1010"/>
      <c r="AS75" s="1010"/>
      <c r="AT75" s="1011"/>
      <c r="AU75" s="1012" t="s">
        <v>
511</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
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
9</v>
      </c>
      <c r="B76" s="1005" t="s">
        <v>
582</v>
      </c>
      <c r="C76" s="1006"/>
      <c r="D76" s="1006"/>
      <c r="E76" s="1006"/>
      <c r="F76" s="1006"/>
      <c r="G76" s="1006"/>
      <c r="H76" s="1006"/>
      <c r="I76" s="1006"/>
      <c r="J76" s="1006"/>
      <c r="K76" s="1006"/>
      <c r="L76" s="1006"/>
      <c r="M76" s="1006"/>
      <c r="N76" s="1006"/>
      <c r="O76" s="1006"/>
      <c r="P76" s="1007"/>
      <c r="Q76" s="1009">
        <v>
5409</v>
      </c>
      <c r="R76" s="1010"/>
      <c r="S76" s="1010"/>
      <c r="T76" s="1010"/>
      <c r="U76" s="1011"/>
      <c r="V76" s="1012">
        <v>
5339</v>
      </c>
      <c r="W76" s="1010"/>
      <c r="X76" s="1010"/>
      <c r="Y76" s="1010"/>
      <c r="Z76" s="1011"/>
      <c r="AA76" s="1012">
        <v>
70</v>
      </c>
      <c r="AB76" s="1010"/>
      <c r="AC76" s="1010"/>
      <c r="AD76" s="1010"/>
      <c r="AE76" s="1011"/>
      <c r="AF76" s="1012">
        <v>
70</v>
      </c>
      <c r="AG76" s="1010"/>
      <c r="AH76" s="1010"/>
      <c r="AI76" s="1010"/>
      <c r="AJ76" s="1011"/>
      <c r="AK76" s="1012">
        <v>
1105</v>
      </c>
      <c r="AL76" s="1010"/>
      <c r="AM76" s="1010"/>
      <c r="AN76" s="1010"/>
      <c r="AO76" s="1011"/>
      <c r="AP76" s="1012" t="s">
        <v>
511</v>
      </c>
      <c r="AQ76" s="1010"/>
      <c r="AR76" s="1010"/>
      <c r="AS76" s="1010"/>
      <c r="AT76" s="1011"/>
      <c r="AU76" s="1012" t="s">
        <v>
511</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
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
10</v>
      </c>
      <c r="B77" s="1005" t="s">
        <v>
583</v>
      </c>
      <c r="C77" s="1006"/>
      <c r="D77" s="1006"/>
      <c r="E77" s="1006"/>
      <c r="F77" s="1006"/>
      <c r="G77" s="1006"/>
      <c r="H77" s="1006"/>
      <c r="I77" s="1006"/>
      <c r="J77" s="1006"/>
      <c r="K77" s="1006"/>
      <c r="L77" s="1006"/>
      <c r="M77" s="1006"/>
      <c r="N77" s="1006"/>
      <c r="O77" s="1006"/>
      <c r="P77" s="1007"/>
      <c r="Q77" s="1009">
        <v>
1349819</v>
      </c>
      <c r="R77" s="1010"/>
      <c r="S77" s="1010"/>
      <c r="T77" s="1010"/>
      <c r="U77" s="1011"/>
      <c r="V77" s="1012">
        <v>
1314493</v>
      </c>
      <c r="W77" s="1010"/>
      <c r="X77" s="1010"/>
      <c r="Y77" s="1010"/>
      <c r="Z77" s="1011"/>
      <c r="AA77" s="1012">
        <v>
35326</v>
      </c>
      <c r="AB77" s="1010"/>
      <c r="AC77" s="1010"/>
      <c r="AD77" s="1010"/>
      <c r="AE77" s="1011"/>
      <c r="AF77" s="1012">
        <v>
35326</v>
      </c>
      <c r="AG77" s="1010"/>
      <c r="AH77" s="1010"/>
      <c r="AI77" s="1010"/>
      <c r="AJ77" s="1011"/>
      <c r="AK77" s="1012">
        <v>
9983</v>
      </c>
      <c r="AL77" s="1010"/>
      <c r="AM77" s="1010"/>
      <c r="AN77" s="1010"/>
      <c r="AO77" s="1011"/>
      <c r="AP77" s="1012" t="s">
        <v>
511</v>
      </c>
      <c r="AQ77" s="1010"/>
      <c r="AR77" s="1010"/>
      <c r="AS77" s="1010"/>
      <c r="AT77" s="1011"/>
      <c r="AU77" s="1012" t="s">
        <v>
511</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
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
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
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
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
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
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
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
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
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
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
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
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
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
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
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
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
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
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
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
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
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
381</v>
      </c>
      <c r="B88" s="975" t="s">
        <v>
412</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
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
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
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
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
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
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
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
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
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
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
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
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
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
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
381</v>
      </c>
      <c r="BR102" s="975" t="s">
        <v>
413</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
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
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
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
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
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
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
420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
421</v>
      </c>
      <c r="AB109" s="925"/>
      <c r="AC109" s="925"/>
      <c r="AD109" s="925"/>
      <c r="AE109" s="926"/>
      <c r="AF109" s="927" t="s">
        <v>
299</v>
      </c>
      <c r="AG109" s="925"/>
      <c r="AH109" s="925"/>
      <c r="AI109" s="925"/>
      <c r="AJ109" s="926"/>
      <c r="AK109" s="927" t="s">
        <v>
298</v>
      </c>
      <c r="AL109" s="925"/>
      <c r="AM109" s="925"/>
      <c r="AN109" s="925"/>
      <c r="AO109" s="926"/>
      <c r="AP109" s="927" t="s">
        <v>
422</v>
      </c>
      <c r="AQ109" s="925"/>
      <c r="AR109" s="925"/>
      <c r="AS109" s="925"/>
      <c r="AT109" s="956"/>
      <c r="AU109" s="924" t="s">
        <v>
420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
421</v>
      </c>
      <c r="BR109" s="925"/>
      <c r="BS109" s="925"/>
      <c r="BT109" s="925"/>
      <c r="BU109" s="926"/>
      <c r="BV109" s="927" t="s">
        <v>
299</v>
      </c>
      <c r="BW109" s="925"/>
      <c r="BX109" s="925"/>
      <c r="BY109" s="925"/>
      <c r="BZ109" s="926"/>
      <c r="CA109" s="927" t="s">
        <v>
298</v>
      </c>
      <c r="CB109" s="925"/>
      <c r="CC109" s="925"/>
      <c r="CD109" s="925"/>
      <c r="CE109" s="926"/>
      <c r="CF109" s="963" t="s">
        <v>
422</v>
      </c>
      <c r="CG109" s="963"/>
      <c r="CH109" s="963"/>
      <c r="CI109" s="963"/>
      <c r="CJ109" s="963"/>
      <c r="CK109" s="927" t="s">
        <v>
423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
421</v>
      </c>
      <c r="DH109" s="925"/>
      <c r="DI109" s="925"/>
      <c r="DJ109" s="925"/>
      <c r="DK109" s="926"/>
      <c r="DL109" s="927" t="s">
        <v>
299</v>
      </c>
      <c r="DM109" s="925"/>
      <c r="DN109" s="925"/>
      <c r="DO109" s="925"/>
      <c r="DP109" s="926"/>
      <c r="DQ109" s="927" t="s">
        <v>
298</v>
      </c>
      <c r="DR109" s="925"/>
      <c r="DS109" s="925"/>
      <c r="DT109" s="925"/>
      <c r="DU109" s="926"/>
      <c r="DV109" s="927" t="s">
        <v>
422</v>
      </c>
      <c r="DW109" s="925"/>
      <c r="DX109" s="925"/>
      <c r="DY109" s="925"/>
      <c r="DZ109" s="956"/>
    </row>
    <row r="110" spans="1:131" s="226" customFormat="1" ht="26.25" customHeight="1">
      <c r="A110" s="827" t="s">
        <v>
424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
2631245</v>
      </c>
      <c r="AB110" s="918"/>
      <c r="AC110" s="918"/>
      <c r="AD110" s="918"/>
      <c r="AE110" s="919"/>
      <c r="AF110" s="920">
        <v>
2470601</v>
      </c>
      <c r="AG110" s="918"/>
      <c r="AH110" s="918"/>
      <c r="AI110" s="918"/>
      <c r="AJ110" s="919"/>
      <c r="AK110" s="920">
        <v>
2524805</v>
      </c>
      <c r="AL110" s="918"/>
      <c r="AM110" s="918"/>
      <c r="AN110" s="918"/>
      <c r="AO110" s="919"/>
      <c r="AP110" s="921">
        <v>
12.5</v>
      </c>
      <c r="AQ110" s="922"/>
      <c r="AR110" s="922"/>
      <c r="AS110" s="922"/>
      <c r="AT110" s="923"/>
      <c r="AU110" s="957" t="s">
        <v>
66</v>
      </c>
      <c r="AV110" s="958"/>
      <c r="AW110" s="958"/>
      <c r="AX110" s="958"/>
      <c r="AY110" s="958"/>
      <c r="AZ110" s="883" t="s">
        <v>
425</v>
      </c>
      <c r="BA110" s="828"/>
      <c r="BB110" s="828"/>
      <c r="BC110" s="828"/>
      <c r="BD110" s="828"/>
      <c r="BE110" s="828"/>
      <c r="BF110" s="828"/>
      <c r="BG110" s="828"/>
      <c r="BH110" s="828"/>
      <c r="BI110" s="828"/>
      <c r="BJ110" s="828"/>
      <c r="BK110" s="828"/>
      <c r="BL110" s="828"/>
      <c r="BM110" s="828"/>
      <c r="BN110" s="828"/>
      <c r="BO110" s="828"/>
      <c r="BP110" s="829"/>
      <c r="BQ110" s="884">
        <v>
24910820</v>
      </c>
      <c r="BR110" s="865"/>
      <c r="BS110" s="865"/>
      <c r="BT110" s="865"/>
      <c r="BU110" s="865"/>
      <c r="BV110" s="865">
        <v>
24519413</v>
      </c>
      <c r="BW110" s="865"/>
      <c r="BX110" s="865"/>
      <c r="BY110" s="865"/>
      <c r="BZ110" s="865"/>
      <c r="CA110" s="865">
        <v>
24339666</v>
      </c>
      <c r="CB110" s="865"/>
      <c r="CC110" s="865"/>
      <c r="CD110" s="865"/>
      <c r="CE110" s="865"/>
      <c r="CF110" s="889">
        <v>
120.1</v>
      </c>
      <c r="CG110" s="890"/>
      <c r="CH110" s="890"/>
      <c r="CI110" s="890"/>
      <c r="CJ110" s="890"/>
      <c r="CK110" s="953" t="s">
        <v>
426</v>
      </c>
      <c r="CL110" s="839"/>
      <c r="CM110" s="914" t="s">
        <v>
427</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
402</v>
      </c>
      <c r="DH110" s="865"/>
      <c r="DI110" s="865"/>
      <c r="DJ110" s="865"/>
      <c r="DK110" s="865"/>
      <c r="DL110" s="865" t="s">
        <v>
131</v>
      </c>
      <c r="DM110" s="865"/>
      <c r="DN110" s="865"/>
      <c r="DO110" s="865"/>
      <c r="DP110" s="865"/>
      <c r="DQ110" s="865" t="s">
        <v>
402</v>
      </c>
      <c r="DR110" s="865"/>
      <c r="DS110" s="865"/>
      <c r="DT110" s="865"/>
      <c r="DU110" s="865"/>
      <c r="DV110" s="866" t="s">
        <v>
398</v>
      </c>
      <c r="DW110" s="866"/>
      <c r="DX110" s="866"/>
      <c r="DY110" s="866"/>
      <c r="DZ110" s="867"/>
    </row>
    <row r="111" spans="1:131" s="226" customFormat="1" ht="26.25" customHeight="1">
      <c r="A111" s="794" t="s">
        <v>
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
398</v>
      </c>
      <c r="AB111" s="946"/>
      <c r="AC111" s="946"/>
      <c r="AD111" s="946"/>
      <c r="AE111" s="947"/>
      <c r="AF111" s="948" t="s">
        <v>
398</v>
      </c>
      <c r="AG111" s="946"/>
      <c r="AH111" s="946"/>
      <c r="AI111" s="946"/>
      <c r="AJ111" s="947"/>
      <c r="AK111" s="948" t="s">
        <v>
402</v>
      </c>
      <c r="AL111" s="946"/>
      <c r="AM111" s="946"/>
      <c r="AN111" s="946"/>
      <c r="AO111" s="947"/>
      <c r="AP111" s="949" t="s">
        <v>
398</v>
      </c>
      <c r="AQ111" s="950"/>
      <c r="AR111" s="950"/>
      <c r="AS111" s="950"/>
      <c r="AT111" s="951"/>
      <c r="AU111" s="959"/>
      <c r="AV111" s="960"/>
      <c r="AW111" s="960"/>
      <c r="AX111" s="960"/>
      <c r="AY111" s="960"/>
      <c r="AZ111" s="835" t="s">
        <v>
429</v>
      </c>
      <c r="BA111" s="770"/>
      <c r="BB111" s="770"/>
      <c r="BC111" s="770"/>
      <c r="BD111" s="770"/>
      <c r="BE111" s="770"/>
      <c r="BF111" s="770"/>
      <c r="BG111" s="770"/>
      <c r="BH111" s="770"/>
      <c r="BI111" s="770"/>
      <c r="BJ111" s="770"/>
      <c r="BK111" s="770"/>
      <c r="BL111" s="770"/>
      <c r="BM111" s="770"/>
      <c r="BN111" s="770"/>
      <c r="BO111" s="770"/>
      <c r="BP111" s="771"/>
      <c r="BQ111" s="836">
        <v>
486356</v>
      </c>
      <c r="BR111" s="837"/>
      <c r="BS111" s="837"/>
      <c r="BT111" s="837"/>
      <c r="BU111" s="837"/>
      <c r="BV111" s="837">
        <v>
361241</v>
      </c>
      <c r="BW111" s="837"/>
      <c r="BX111" s="837"/>
      <c r="BY111" s="837"/>
      <c r="BZ111" s="837"/>
      <c r="CA111" s="837">
        <v>
240826</v>
      </c>
      <c r="CB111" s="837"/>
      <c r="CC111" s="837"/>
      <c r="CD111" s="837"/>
      <c r="CE111" s="837"/>
      <c r="CF111" s="898">
        <v>
1.2</v>
      </c>
      <c r="CG111" s="899"/>
      <c r="CH111" s="899"/>
      <c r="CI111" s="899"/>
      <c r="CJ111" s="899"/>
      <c r="CK111" s="954"/>
      <c r="CL111" s="841"/>
      <c r="CM111" s="844" t="s">
        <v>
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
402</v>
      </c>
      <c r="DH111" s="837"/>
      <c r="DI111" s="837"/>
      <c r="DJ111" s="837"/>
      <c r="DK111" s="837"/>
      <c r="DL111" s="837" t="s">
        <v>
398</v>
      </c>
      <c r="DM111" s="837"/>
      <c r="DN111" s="837"/>
      <c r="DO111" s="837"/>
      <c r="DP111" s="837"/>
      <c r="DQ111" s="837" t="s">
        <v>
402</v>
      </c>
      <c r="DR111" s="837"/>
      <c r="DS111" s="837"/>
      <c r="DT111" s="837"/>
      <c r="DU111" s="837"/>
      <c r="DV111" s="814" t="s">
        <v>
402</v>
      </c>
      <c r="DW111" s="814"/>
      <c r="DX111" s="814"/>
      <c r="DY111" s="814"/>
      <c r="DZ111" s="815"/>
    </row>
    <row r="112" spans="1:131" s="226" customFormat="1" ht="26.25" customHeight="1">
      <c r="A112" s="939" t="s">
        <v>
431</v>
      </c>
      <c r="B112" s="940"/>
      <c r="C112" s="770" t="s">
        <v>
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
398</v>
      </c>
      <c r="AB112" s="800"/>
      <c r="AC112" s="800"/>
      <c r="AD112" s="800"/>
      <c r="AE112" s="801"/>
      <c r="AF112" s="802" t="s">
        <v>
398</v>
      </c>
      <c r="AG112" s="800"/>
      <c r="AH112" s="800"/>
      <c r="AI112" s="800"/>
      <c r="AJ112" s="801"/>
      <c r="AK112" s="802" t="s">
        <v>
402</v>
      </c>
      <c r="AL112" s="800"/>
      <c r="AM112" s="800"/>
      <c r="AN112" s="800"/>
      <c r="AO112" s="801"/>
      <c r="AP112" s="847" t="s">
        <v>
402</v>
      </c>
      <c r="AQ112" s="848"/>
      <c r="AR112" s="848"/>
      <c r="AS112" s="848"/>
      <c r="AT112" s="849"/>
      <c r="AU112" s="959"/>
      <c r="AV112" s="960"/>
      <c r="AW112" s="960"/>
      <c r="AX112" s="960"/>
      <c r="AY112" s="960"/>
      <c r="AZ112" s="835" t="s">
        <v>
433</v>
      </c>
      <c r="BA112" s="770"/>
      <c r="BB112" s="770"/>
      <c r="BC112" s="770"/>
      <c r="BD112" s="770"/>
      <c r="BE112" s="770"/>
      <c r="BF112" s="770"/>
      <c r="BG112" s="770"/>
      <c r="BH112" s="770"/>
      <c r="BI112" s="770"/>
      <c r="BJ112" s="770"/>
      <c r="BK112" s="770"/>
      <c r="BL112" s="770"/>
      <c r="BM112" s="770"/>
      <c r="BN112" s="770"/>
      <c r="BO112" s="770"/>
      <c r="BP112" s="771"/>
      <c r="BQ112" s="836">
        <v>
5056386</v>
      </c>
      <c r="BR112" s="837"/>
      <c r="BS112" s="837"/>
      <c r="BT112" s="837"/>
      <c r="BU112" s="837"/>
      <c r="BV112" s="837">
        <v>
4457094</v>
      </c>
      <c r="BW112" s="837"/>
      <c r="BX112" s="837"/>
      <c r="BY112" s="837"/>
      <c r="BZ112" s="837"/>
      <c r="CA112" s="837">
        <v>
3967536</v>
      </c>
      <c r="CB112" s="837"/>
      <c r="CC112" s="837"/>
      <c r="CD112" s="837"/>
      <c r="CE112" s="837"/>
      <c r="CF112" s="898">
        <v>
19.600000000000001</v>
      </c>
      <c r="CG112" s="899"/>
      <c r="CH112" s="899"/>
      <c r="CI112" s="899"/>
      <c r="CJ112" s="899"/>
      <c r="CK112" s="954"/>
      <c r="CL112" s="841"/>
      <c r="CM112" s="844" t="s">
        <v>
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
402</v>
      </c>
      <c r="DH112" s="837"/>
      <c r="DI112" s="837"/>
      <c r="DJ112" s="837"/>
      <c r="DK112" s="837"/>
      <c r="DL112" s="837" t="s">
        <v>
402</v>
      </c>
      <c r="DM112" s="837"/>
      <c r="DN112" s="837"/>
      <c r="DO112" s="837"/>
      <c r="DP112" s="837"/>
      <c r="DQ112" s="837" t="s">
        <v>
402</v>
      </c>
      <c r="DR112" s="837"/>
      <c r="DS112" s="837"/>
      <c r="DT112" s="837"/>
      <c r="DU112" s="837"/>
      <c r="DV112" s="814" t="s">
        <v>
402</v>
      </c>
      <c r="DW112" s="814"/>
      <c r="DX112" s="814"/>
      <c r="DY112" s="814"/>
      <c r="DZ112" s="815"/>
    </row>
    <row r="113" spans="1:130" s="226" customFormat="1" ht="26.25" customHeight="1">
      <c r="A113" s="941"/>
      <c r="B113" s="942"/>
      <c r="C113" s="770" t="s">
        <v>
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
814949</v>
      </c>
      <c r="AB113" s="946"/>
      <c r="AC113" s="946"/>
      <c r="AD113" s="946"/>
      <c r="AE113" s="947"/>
      <c r="AF113" s="948">
        <v>
752354</v>
      </c>
      <c r="AG113" s="946"/>
      <c r="AH113" s="946"/>
      <c r="AI113" s="946"/>
      <c r="AJ113" s="947"/>
      <c r="AK113" s="948">
        <v>
672594</v>
      </c>
      <c r="AL113" s="946"/>
      <c r="AM113" s="946"/>
      <c r="AN113" s="946"/>
      <c r="AO113" s="947"/>
      <c r="AP113" s="949">
        <v>
3.3</v>
      </c>
      <c r="AQ113" s="950"/>
      <c r="AR113" s="950"/>
      <c r="AS113" s="950"/>
      <c r="AT113" s="951"/>
      <c r="AU113" s="959"/>
      <c r="AV113" s="960"/>
      <c r="AW113" s="960"/>
      <c r="AX113" s="960"/>
      <c r="AY113" s="960"/>
      <c r="AZ113" s="835" t="s">
        <v>
436</v>
      </c>
      <c r="BA113" s="770"/>
      <c r="BB113" s="770"/>
      <c r="BC113" s="770"/>
      <c r="BD113" s="770"/>
      <c r="BE113" s="770"/>
      <c r="BF113" s="770"/>
      <c r="BG113" s="770"/>
      <c r="BH113" s="770"/>
      <c r="BI113" s="770"/>
      <c r="BJ113" s="770"/>
      <c r="BK113" s="770"/>
      <c r="BL113" s="770"/>
      <c r="BM113" s="770"/>
      <c r="BN113" s="770"/>
      <c r="BO113" s="770"/>
      <c r="BP113" s="771"/>
      <c r="BQ113" s="836">
        <v>
825417</v>
      </c>
      <c r="BR113" s="837"/>
      <c r="BS113" s="837"/>
      <c r="BT113" s="837"/>
      <c r="BU113" s="837"/>
      <c r="BV113" s="837">
        <v>
702606</v>
      </c>
      <c r="BW113" s="837"/>
      <c r="BX113" s="837"/>
      <c r="BY113" s="837"/>
      <c r="BZ113" s="837"/>
      <c r="CA113" s="837">
        <v>
588530</v>
      </c>
      <c r="CB113" s="837"/>
      <c r="CC113" s="837"/>
      <c r="CD113" s="837"/>
      <c r="CE113" s="837"/>
      <c r="CF113" s="898">
        <v>
2.9</v>
      </c>
      <c r="CG113" s="899"/>
      <c r="CH113" s="899"/>
      <c r="CI113" s="899"/>
      <c r="CJ113" s="899"/>
      <c r="CK113" s="954"/>
      <c r="CL113" s="841"/>
      <c r="CM113" s="844" t="s">
        <v>
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
398</v>
      </c>
      <c r="DH113" s="800"/>
      <c r="DI113" s="800"/>
      <c r="DJ113" s="800"/>
      <c r="DK113" s="801"/>
      <c r="DL113" s="802" t="s">
        <v>
398</v>
      </c>
      <c r="DM113" s="800"/>
      <c r="DN113" s="800"/>
      <c r="DO113" s="800"/>
      <c r="DP113" s="801"/>
      <c r="DQ113" s="802" t="s">
        <v>
402</v>
      </c>
      <c r="DR113" s="800"/>
      <c r="DS113" s="800"/>
      <c r="DT113" s="800"/>
      <c r="DU113" s="801"/>
      <c r="DV113" s="847" t="s">
        <v>
398</v>
      </c>
      <c r="DW113" s="848"/>
      <c r="DX113" s="848"/>
      <c r="DY113" s="848"/>
      <c r="DZ113" s="849"/>
    </row>
    <row r="114" spans="1:130" s="226" customFormat="1" ht="26.25" customHeight="1">
      <c r="A114" s="941"/>
      <c r="B114" s="942"/>
      <c r="C114" s="770" t="s">
        <v>
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
134290</v>
      </c>
      <c r="AB114" s="800"/>
      <c r="AC114" s="800"/>
      <c r="AD114" s="800"/>
      <c r="AE114" s="801"/>
      <c r="AF114" s="802">
        <v>
121746</v>
      </c>
      <c r="AG114" s="800"/>
      <c r="AH114" s="800"/>
      <c r="AI114" s="800"/>
      <c r="AJ114" s="801"/>
      <c r="AK114" s="802">
        <v>
110519</v>
      </c>
      <c r="AL114" s="800"/>
      <c r="AM114" s="800"/>
      <c r="AN114" s="800"/>
      <c r="AO114" s="801"/>
      <c r="AP114" s="847">
        <v>
0.5</v>
      </c>
      <c r="AQ114" s="848"/>
      <c r="AR114" s="848"/>
      <c r="AS114" s="848"/>
      <c r="AT114" s="849"/>
      <c r="AU114" s="959"/>
      <c r="AV114" s="960"/>
      <c r="AW114" s="960"/>
      <c r="AX114" s="960"/>
      <c r="AY114" s="960"/>
      <c r="AZ114" s="835" t="s">
        <v>
439</v>
      </c>
      <c r="BA114" s="770"/>
      <c r="BB114" s="770"/>
      <c r="BC114" s="770"/>
      <c r="BD114" s="770"/>
      <c r="BE114" s="770"/>
      <c r="BF114" s="770"/>
      <c r="BG114" s="770"/>
      <c r="BH114" s="770"/>
      <c r="BI114" s="770"/>
      <c r="BJ114" s="770"/>
      <c r="BK114" s="770"/>
      <c r="BL114" s="770"/>
      <c r="BM114" s="770"/>
      <c r="BN114" s="770"/>
      <c r="BO114" s="770"/>
      <c r="BP114" s="771"/>
      <c r="BQ114" s="836">
        <v>
6183385</v>
      </c>
      <c r="BR114" s="837"/>
      <c r="BS114" s="837"/>
      <c r="BT114" s="837"/>
      <c r="BU114" s="837"/>
      <c r="BV114" s="837">
        <v>
6120889</v>
      </c>
      <c r="BW114" s="837"/>
      <c r="BX114" s="837"/>
      <c r="BY114" s="837"/>
      <c r="BZ114" s="837"/>
      <c r="CA114" s="837">
        <v>
6039310</v>
      </c>
      <c r="CB114" s="837"/>
      <c r="CC114" s="837"/>
      <c r="CD114" s="837"/>
      <c r="CE114" s="837"/>
      <c r="CF114" s="898">
        <v>
29.8</v>
      </c>
      <c r="CG114" s="899"/>
      <c r="CH114" s="899"/>
      <c r="CI114" s="899"/>
      <c r="CJ114" s="899"/>
      <c r="CK114" s="954"/>
      <c r="CL114" s="841"/>
      <c r="CM114" s="844" t="s">
        <v>
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
402</v>
      </c>
      <c r="DH114" s="800"/>
      <c r="DI114" s="800"/>
      <c r="DJ114" s="800"/>
      <c r="DK114" s="801"/>
      <c r="DL114" s="802" t="s">
        <v>
402</v>
      </c>
      <c r="DM114" s="800"/>
      <c r="DN114" s="800"/>
      <c r="DO114" s="800"/>
      <c r="DP114" s="801"/>
      <c r="DQ114" s="802" t="s">
        <v>
402</v>
      </c>
      <c r="DR114" s="800"/>
      <c r="DS114" s="800"/>
      <c r="DT114" s="800"/>
      <c r="DU114" s="801"/>
      <c r="DV114" s="847" t="s">
        <v>
402</v>
      </c>
      <c r="DW114" s="848"/>
      <c r="DX114" s="848"/>
      <c r="DY114" s="848"/>
      <c r="DZ114" s="849"/>
    </row>
    <row r="115" spans="1:130" s="226" customFormat="1" ht="26.25" customHeight="1">
      <c r="A115" s="941"/>
      <c r="B115" s="942"/>
      <c r="C115" s="770" t="s">
        <v>
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
402</v>
      </c>
      <c r="AB115" s="946"/>
      <c r="AC115" s="946"/>
      <c r="AD115" s="946"/>
      <c r="AE115" s="947"/>
      <c r="AF115" s="948" t="s">
        <v>
398</v>
      </c>
      <c r="AG115" s="946"/>
      <c r="AH115" s="946"/>
      <c r="AI115" s="946"/>
      <c r="AJ115" s="947"/>
      <c r="AK115" s="948" t="s">
        <v>
402</v>
      </c>
      <c r="AL115" s="946"/>
      <c r="AM115" s="946"/>
      <c r="AN115" s="946"/>
      <c r="AO115" s="947"/>
      <c r="AP115" s="949" t="s">
        <v>
442</v>
      </c>
      <c r="AQ115" s="950"/>
      <c r="AR115" s="950"/>
      <c r="AS115" s="950"/>
      <c r="AT115" s="951"/>
      <c r="AU115" s="959"/>
      <c r="AV115" s="960"/>
      <c r="AW115" s="960"/>
      <c r="AX115" s="960"/>
      <c r="AY115" s="960"/>
      <c r="AZ115" s="835" t="s">
        <v>
443</v>
      </c>
      <c r="BA115" s="770"/>
      <c r="BB115" s="770"/>
      <c r="BC115" s="770"/>
      <c r="BD115" s="770"/>
      <c r="BE115" s="770"/>
      <c r="BF115" s="770"/>
      <c r="BG115" s="770"/>
      <c r="BH115" s="770"/>
      <c r="BI115" s="770"/>
      <c r="BJ115" s="770"/>
      <c r="BK115" s="770"/>
      <c r="BL115" s="770"/>
      <c r="BM115" s="770"/>
      <c r="BN115" s="770"/>
      <c r="BO115" s="770"/>
      <c r="BP115" s="771"/>
      <c r="BQ115" s="836">
        <v>
163039</v>
      </c>
      <c r="BR115" s="837"/>
      <c r="BS115" s="837"/>
      <c r="BT115" s="837"/>
      <c r="BU115" s="837"/>
      <c r="BV115" s="837" t="s">
        <v>
402</v>
      </c>
      <c r="BW115" s="837"/>
      <c r="BX115" s="837"/>
      <c r="BY115" s="837"/>
      <c r="BZ115" s="837"/>
      <c r="CA115" s="837" t="s">
        <v>
398</v>
      </c>
      <c r="CB115" s="837"/>
      <c r="CC115" s="837"/>
      <c r="CD115" s="837"/>
      <c r="CE115" s="837"/>
      <c r="CF115" s="898" t="s">
        <v>
442</v>
      </c>
      <c r="CG115" s="899"/>
      <c r="CH115" s="899"/>
      <c r="CI115" s="899"/>
      <c r="CJ115" s="899"/>
      <c r="CK115" s="954"/>
      <c r="CL115" s="841"/>
      <c r="CM115" s="835" t="s">
        <v>
444</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
398</v>
      </c>
      <c r="DH115" s="800"/>
      <c r="DI115" s="800"/>
      <c r="DJ115" s="800"/>
      <c r="DK115" s="801"/>
      <c r="DL115" s="802" t="s">
        <v>
398</v>
      </c>
      <c r="DM115" s="800"/>
      <c r="DN115" s="800"/>
      <c r="DO115" s="800"/>
      <c r="DP115" s="801"/>
      <c r="DQ115" s="802" t="s">
        <v>
398</v>
      </c>
      <c r="DR115" s="800"/>
      <c r="DS115" s="800"/>
      <c r="DT115" s="800"/>
      <c r="DU115" s="801"/>
      <c r="DV115" s="847" t="s">
        <v>
398</v>
      </c>
      <c r="DW115" s="848"/>
      <c r="DX115" s="848"/>
      <c r="DY115" s="848"/>
      <c r="DZ115" s="849"/>
    </row>
    <row r="116" spans="1:130" s="226" customFormat="1" ht="26.25" customHeight="1">
      <c r="A116" s="943"/>
      <c r="B116" s="944"/>
      <c r="C116" s="903" t="s">
        <v>
445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
398</v>
      </c>
      <c r="AB116" s="800"/>
      <c r="AC116" s="800"/>
      <c r="AD116" s="800"/>
      <c r="AE116" s="801"/>
      <c r="AF116" s="802" t="s">
        <v>
402</v>
      </c>
      <c r="AG116" s="800"/>
      <c r="AH116" s="800"/>
      <c r="AI116" s="800"/>
      <c r="AJ116" s="801"/>
      <c r="AK116" s="802" t="s">
        <v>
402</v>
      </c>
      <c r="AL116" s="800"/>
      <c r="AM116" s="800"/>
      <c r="AN116" s="800"/>
      <c r="AO116" s="801"/>
      <c r="AP116" s="847" t="s">
        <v>
402</v>
      </c>
      <c r="AQ116" s="848"/>
      <c r="AR116" s="848"/>
      <c r="AS116" s="848"/>
      <c r="AT116" s="849"/>
      <c r="AU116" s="959"/>
      <c r="AV116" s="960"/>
      <c r="AW116" s="960"/>
      <c r="AX116" s="960"/>
      <c r="AY116" s="960"/>
      <c r="AZ116" s="886" t="s">
        <v>
446</v>
      </c>
      <c r="BA116" s="887"/>
      <c r="BB116" s="887"/>
      <c r="BC116" s="887"/>
      <c r="BD116" s="887"/>
      <c r="BE116" s="887"/>
      <c r="BF116" s="887"/>
      <c r="BG116" s="887"/>
      <c r="BH116" s="887"/>
      <c r="BI116" s="887"/>
      <c r="BJ116" s="887"/>
      <c r="BK116" s="887"/>
      <c r="BL116" s="887"/>
      <c r="BM116" s="887"/>
      <c r="BN116" s="887"/>
      <c r="BO116" s="887"/>
      <c r="BP116" s="888"/>
      <c r="BQ116" s="836" t="s">
        <v>
402</v>
      </c>
      <c r="BR116" s="837"/>
      <c r="BS116" s="837"/>
      <c r="BT116" s="837"/>
      <c r="BU116" s="837"/>
      <c r="BV116" s="837" t="s">
        <v>
402</v>
      </c>
      <c r="BW116" s="837"/>
      <c r="BX116" s="837"/>
      <c r="BY116" s="837"/>
      <c r="BZ116" s="837"/>
      <c r="CA116" s="837" t="s">
        <v>
398</v>
      </c>
      <c r="CB116" s="837"/>
      <c r="CC116" s="837"/>
      <c r="CD116" s="837"/>
      <c r="CE116" s="837"/>
      <c r="CF116" s="898" t="s">
        <v>
398</v>
      </c>
      <c r="CG116" s="899"/>
      <c r="CH116" s="899"/>
      <c r="CI116" s="899"/>
      <c r="CJ116" s="899"/>
      <c r="CK116" s="954"/>
      <c r="CL116" s="841"/>
      <c r="CM116" s="844" t="s">
        <v>
447</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
47100</v>
      </c>
      <c r="DH116" s="800"/>
      <c r="DI116" s="800"/>
      <c r="DJ116" s="800"/>
      <c r="DK116" s="801"/>
      <c r="DL116" s="802">
        <v>
31800</v>
      </c>
      <c r="DM116" s="800"/>
      <c r="DN116" s="800"/>
      <c r="DO116" s="800"/>
      <c r="DP116" s="801"/>
      <c r="DQ116" s="802">
        <v>
21200</v>
      </c>
      <c r="DR116" s="800"/>
      <c r="DS116" s="800"/>
      <c r="DT116" s="800"/>
      <c r="DU116" s="801"/>
      <c r="DV116" s="847">
        <v>
0.1</v>
      </c>
      <c r="DW116" s="848"/>
      <c r="DX116" s="848"/>
      <c r="DY116" s="848"/>
      <c r="DZ116" s="849"/>
    </row>
    <row r="117" spans="1:130" s="226" customFormat="1" ht="26.25" customHeight="1">
      <c r="A117" s="924" t="s">
        <v>
183</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
448</v>
      </c>
      <c r="Z117" s="926"/>
      <c r="AA117" s="931">
        <v>
3580484</v>
      </c>
      <c r="AB117" s="932"/>
      <c r="AC117" s="932"/>
      <c r="AD117" s="932"/>
      <c r="AE117" s="933"/>
      <c r="AF117" s="934">
        <v>
3344701</v>
      </c>
      <c r="AG117" s="932"/>
      <c r="AH117" s="932"/>
      <c r="AI117" s="932"/>
      <c r="AJ117" s="933"/>
      <c r="AK117" s="934">
        <v>
3307918</v>
      </c>
      <c r="AL117" s="932"/>
      <c r="AM117" s="932"/>
      <c r="AN117" s="932"/>
      <c r="AO117" s="933"/>
      <c r="AP117" s="935"/>
      <c r="AQ117" s="936"/>
      <c r="AR117" s="936"/>
      <c r="AS117" s="936"/>
      <c r="AT117" s="937"/>
      <c r="AU117" s="959"/>
      <c r="AV117" s="960"/>
      <c r="AW117" s="960"/>
      <c r="AX117" s="960"/>
      <c r="AY117" s="960"/>
      <c r="AZ117" s="886" t="s">
        <v>
449</v>
      </c>
      <c r="BA117" s="887"/>
      <c r="BB117" s="887"/>
      <c r="BC117" s="887"/>
      <c r="BD117" s="887"/>
      <c r="BE117" s="887"/>
      <c r="BF117" s="887"/>
      <c r="BG117" s="887"/>
      <c r="BH117" s="887"/>
      <c r="BI117" s="887"/>
      <c r="BJ117" s="887"/>
      <c r="BK117" s="887"/>
      <c r="BL117" s="887"/>
      <c r="BM117" s="887"/>
      <c r="BN117" s="887"/>
      <c r="BO117" s="887"/>
      <c r="BP117" s="888"/>
      <c r="BQ117" s="836" t="s">
        <v>
398</v>
      </c>
      <c r="BR117" s="837"/>
      <c r="BS117" s="837"/>
      <c r="BT117" s="837"/>
      <c r="BU117" s="837"/>
      <c r="BV117" s="837" t="s">
        <v>
398</v>
      </c>
      <c r="BW117" s="837"/>
      <c r="BX117" s="837"/>
      <c r="BY117" s="837"/>
      <c r="BZ117" s="837"/>
      <c r="CA117" s="837" t="s">
        <v>
442</v>
      </c>
      <c r="CB117" s="837"/>
      <c r="CC117" s="837"/>
      <c r="CD117" s="837"/>
      <c r="CE117" s="837"/>
      <c r="CF117" s="898" t="s">
        <v>
402</v>
      </c>
      <c r="CG117" s="899"/>
      <c r="CH117" s="899"/>
      <c r="CI117" s="899"/>
      <c r="CJ117" s="899"/>
      <c r="CK117" s="954"/>
      <c r="CL117" s="841"/>
      <c r="CM117" s="844" t="s">
        <v>
450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
398</v>
      </c>
      <c r="DH117" s="800"/>
      <c r="DI117" s="800"/>
      <c r="DJ117" s="800"/>
      <c r="DK117" s="801"/>
      <c r="DL117" s="802" t="s">
        <v>
398</v>
      </c>
      <c r="DM117" s="800"/>
      <c r="DN117" s="800"/>
      <c r="DO117" s="800"/>
      <c r="DP117" s="801"/>
      <c r="DQ117" s="802" t="s">
        <v>
442</v>
      </c>
      <c r="DR117" s="800"/>
      <c r="DS117" s="800"/>
      <c r="DT117" s="800"/>
      <c r="DU117" s="801"/>
      <c r="DV117" s="847" t="s">
        <v>
398</v>
      </c>
      <c r="DW117" s="848"/>
      <c r="DX117" s="848"/>
      <c r="DY117" s="848"/>
      <c r="DZ117" s="849"/>
    </row>
    <row r="118" spans="1:130" s="226" customFormat="1" ht="26.25" customHeight="1">
      <c r="A118" s="924" t="s">
        <v>
423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
421</v>
      </c>
      <c r="AB118" s="925"/>
      <c r="AC118" s="925"/>
      <c r="AD118" s="925"/>
      <c r="AE118" s="926"/>
      <c r="AF118" s="927" t="s">
        <v>
299</v>
      </c>
      <c r="AG118" s="925"/>
      <c r="AH118" s="925"/>
      <c r="AI118" s="925"/>
      <c r="AJ118" s="926"/>
      <c r="AK118" s="927" t="s">
        <v>
298</v>
      </c>
      <c r="AL118" s="925"/>
      <c r="AM118" s="925"/>
      <c r="AN118" s="925"/>
      <c r="AO118" s="926"/>
      <c r="AP118" s="928" t="s">
        <v>
422</v>
      </c>
      <c r="AQ118" s="929"/>
      <c r="AR118" s="929"/>
      <c r="AS118" s="929"/>
      <c r="AT118" s="930"/>
      <c r="AU118" s="959"/>
      <c r="AV118" s="960"/>
      <c r="AW118" s="960"/>
      <c r="AX118" s="960"/>
      <c r="AY118" s="960"/>
      <c r="AZ118" s="902" t="s">
        <v>
451</v>
      </c>
      <c r="BA118" s="903"/>
      <c r="BB118" s="903"/>
      <c r="BC118" s="903"/>
      <c r="BD118" s="903"/>
      <c r="BE118" s="903"/>
      <c r="BF118" s="903"/>
      <c r="BG118" s="903"/>
      <c r="BH118" s="903"/>
      <c r="BI118" s="903"/>
      <c r="BJ118" s="903"/>
      <c r="BK118" s="903"/>
      <c r="BL118" s="903"/>
      <c r="BM118" s="903"/>
      <c r="BN118" s="903"/>
      <c r="BO118" s="903"/>
      <c r="BP118" s="904"/>
      <c r="BQ118" s="905" t="s">
        <v>
402</v>
      </c>
      <c r="BR118" s="868"/>
      <c r="BS118" s="868"/>
      <c r="BT118" s="868"/>
      <c r="BU118" s="868"/>
      <c r="BV118" s="868" t="s">
        <v>
402</v>
      </c>
      <c r="BW118" s="868"/>
      <c r="BX118" s="868"/>
      <c r="BY118" s="868"/>
      <c r="BZ118" s="868"/>
      <c r="CA118" s="868" t="s">
        <v>
402</v>
      </c>
      <c r="CB118" s="868"/>
      <c r="CC118" s="868"/>
      <c r="CD118" s="868"/>
      <c r="CE118" s="868"/>
      <c r="CF118" s="898" t="s">
        <v>
402</v>
      </c>
      <c r="CG118" s="899"/>
      <c r="CH118" s="899"/>
      <c r="CI118" s="899"/>
      <c r="CJ118" s="899"/>
      <c r="CK118" s="954"/>
      <c r="CL118" s="841"/>
      <c r="CM118" s="844" t="s">
        <v>
452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
402</v>
      </c>
      <c r="DH118" s="800"/>
      <c r="DI118" s="800"/>
      <c r="DJ118" s="800"/>
      <c r="DK118" s="801"/>
      <c r="DL118" s="802" t="s">
        <v>
402</v>
      </c>
      <c r="DM118" s="800"/>
      <c r="DN118" s="800"/>
      <c r="DO118" s="800"/>
      <c r="DP118" s="801"/>
      <c r="DQ118" s="802" t="s">
        <v>
402</v>
      </c>
      <c r="DR118" s="800"/>
      <c r="DS118" s="800"/>
      <c r="DT118" s="800"/>
      <c r="DU118" s="801"/>
      <c r="DV118" s="847" t="s">
        <v>
402</v>
      </c>
      <c r="DW118" s="848"/>
      <c r="DX118" s="848"/>
      <c r="DY118" s="848"/>
      <c r="DZ118" s="849"/>
    </row>
    <row r="119" spans="1:130" s="226" customFormat="1" ht="26.25" customHeight="1">
      <c r="A119" s="838" t="s">
        <v>
426</v>
      </c>
      <c r="B119" s="839"/>
      <c r="C119" s="914" t="s">
        <v>
427</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
402</v>
      </c>
      <c r="AB119" s="918"/>
      <c r="AC119" s="918"/>
      <c r="AD119" s="918"/>
      <c r="AE119" s="919"/>
      <c r="AF119" s="920" t="s">
        <v>
402</v>
      </c>
      <c r="AG119" s="918"/>
      <c r="AH119" s="918"/>
      <c r="AI119" s="918"/>
      <c r="AJ119" s="919"/>
      <c r="AK119" s="920" t="s">
        <v>
402</v>
      </c>
      <c r="AL119" s="918"/>
      <c r="AM119" s="918"/>
      <c r="AN119" s="918"/>
      <c r="AO119" s="919"/>
      <c r="AP119" s="921" t="s">
        <v>
402</v>
      </c>
      <c r="AQ119" s="922"/>
      <c r="AR119" s="922"/>
      <c r="AS119" s="922"/>
      <c r="AT119" s="923"/>
      <c r="AU119" s="961"/>
      <c r="AV119" s="962"/>
      <c r="AW119" s="962"/>
      <c r="AX119" s="962"/>
      <c r="AY119" s="962"/>
      <c r="AZ119" s="257" t="s">
        <v>
183</v>
      </c>
      <c r="BA119" s="257"/>
      <c r="BB119" s="257"/>
      <c r="BC119" s="257"/>
      <c r="BD119" s="257"/>
      <c r="BE119" s="257"/>
      <c r="BF119" s="257"/>
      <c r="BG119" s="257"/>
      <c r="BH119" s="257"/>
      <c r="BI119" s="257"/>
      <c r="BJ119" s="257"/>
      <c r="BK119" s="257"/>
      <c r="BL119" s="257"/>
      <c r="BM119" s="257"/>
      <c r="BN119" s="257"/>
      <c r="BO119" s="900" t="s">
        <v>
453</v>
      </c>
      <c r="BP119" s="901"/>
      <c r="BQ119" s="905">
        <v>
37625403</v>
      </c>
      <c r="BR119" s="868"/>
      <c r="BS119" s="868"/>
      <c r="BT119" s="868"/>
      <c r="BU119" s="868"/>
      <c r="BV119" s="868">
        <v>
36161243</v>
      </c>
      <c r="BW119" s="868"/>
      <c r="BX119" s="868"/>
      <c r="BY119" s="868"/>
      <c r="BZ119" s="868"/>
      <c r="CA119" s="868">
        <v>
35175868</v>
      </c>
      <c r="CB119" s="868"/>
      <c r="CC119" s="868"/>
      <c r="CD119" s="868"/>
      <c r="CE119" s="868"/>
      <c r="CF119" s="766"/>
      <c r="CG119" s="767"/>
      <c r="CH119" s="767"/>
      <c r="CI119" s="767"/>
      <c r="CJ119" s="857"/>
      <c r="CK119" s="955"/>
      <c r="CL119" s="843"/>
      <c r="CM119" s="861" t="s">
        <v>
454</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
439256</v>
      </c>
      <c r="DH119" s="783"/>
      <c r="DI119" s="783"/>
      <c r="DJ119" s="783"/>
      <c r="DK119" s="784"/>
      <c r="DL119" s="785">
        <v>
329441</v>
      </c>
      <c r="DM119" s="783"/>
      <c r="DN119" s="783"/>
      <c r="DO119" s="783"/>
      <c r="DP119" s="784"/>
      <c r="DQ119" s="785">
        <v>
219626</v>
      </c>
      <c r="DR119" s="783"/>
      <c r="DS119" s="783"/>
      <c r="DT119" s="783"/>
      <c r="DU119" s="784"/>
      <c r="DV119" s="871">
        <v>
1.1000000000000001</v>
      </c>
      <c r="DW119" s="872"/>
      <c r="DX119" s="872"/>
      <c r="DY119" s="872"/>
      <c r="DZ119" s="873"/>
    </row>
    <row r="120" spans="1:130" s="226" customFormat="1" ht="26.25" customHeight="1">
      <c r="A120" s="840"/>
      <c r="B120" s="841"/>
      <c r="C120" s="844" t="s">
        <v>
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
455</v>
      </c>
      <c r="AB120" s="800"/>
      <c r="AC120" s="800"/>
      <c r="AD120" s="800"/>
      <c r="AE120" s="801"/>
      <c r="AF120" s="802" t="s">
        <v>
398</v>
      </c>
      <c r="AG120" s="800"/>
      <c r="AH120" s="800"/>
      <c r="AI120" s="800"/>
      <c r="AJ120" s="801"/>
      <c r="AK120" s="802" t="s">
        <v>
456</v>
      </c>
      <c r="AL120" s="800"/>
      <c r="AM120" s="800"/>
      <c r="AN120" s="800"/>
      <c r="AO120" s="801"/>
      <c r="AP120" s="847" t="s">
        <v>
457</v>
      </c>
      <c r="AQ120" s="848"/>
      <c r="AR120" s="848"/>
      <c r="AS120" s="848"/>
      <c r="AT120" s="849"/>
      <c r="AU120" s="906" t="s">
        <v>
458</v>
      </c>
      <c r="AV120" s="907"/>
      <c r="AW120" s="907"/>
      <c r="AX120" s="907"/>
      <c r="AY120" s="908"/>
      <c r="AZ120" s="883" t="s">
        <v>
459</v>
      </c>
      <c r="BA120" s="828"/>
      <c r="BB120" s="828"/>
      <c r="BC120" s="828"/>
      <c r="BD120" s="828"/>
      <c r="BE120" s="828"/>
      <c r="BF120" s="828"/>
      <c r="BG120" s="828"/>
      <c r="BH120" s="828"/>
      <c r="BI120" s="828"/>
      <c r="BJ120" s="828"/>
      <c r="BK120" s="828"/>
      <c r="BL120" s="828"/>
      <c r="BM120" s="828"/>
      <c r="BN120" s="828"/>
      <c r="BO120" s="828"/>
      <c r="BP120" s="829"/>
      <c r="BQ120" s="884">
        <v>
6251145</v>
      </c>
      <c r="BR120" s="865"/>
      <c r="BS120" s="865"/>
      <c r="BT120" s="865"/>
      <c r="BU120" s="865"/>
      <c r="BV120" s="865">
        <v>
7209088</v>
      </c>
      <c r="BW120" s="865"/>
      <c r="BX120" s="865"/>
      <c r="BY120" s="865"/>
      <c r="BZ120" s="865"/>
      <c r="CA120" s="865">
        <v>
7778768</v>
      </c>
      <c r="CB120" s="865"/>
      <c r="CC120" s="865"/>
      <c r="CD120" s="865"/>
      <c r="CE120" s="865"/>
      <c r="CF120" s="889">
        <v>
38.4</v>
      </c>
      <c r="CG120" s="890"/>
      <c r="CH120" s="890"/>
      <c r="CI120" s="890"/>
      <c r="CJ120" s="890"/>
      <c r="CK120" s="891" t="s">
        <v>
460</v>
      </c>
      <c r="CL120" s="875"/>
      <c r="CM120" s="875"/>
      <c r="CN120" s="875"/>
      <c r="CO120" s="876"/>
      <c r="CP120" s="895" t="s">
        <v>
461</v>
      </c>
      <c r="CQ120" s="896"/>
      <c r="CR120" s="896"/>
      <c r="CS120" s="896"/>
      <c r="CT120" s="896"/>
      <c r="CU120" s="896"/>
      <c r="CV120" s="896"/>
      <c r="CW120" s="896"/>
      <c r="CX120" s="896"/>
      <c r="CY120" s="896"/>
      <c r="CZ120" s="896"/>
      <c r="DA120" s="896"/>
      <c r="DB120" s="896"/>
      <c r="DC120" s="896"/>
      <c r="DD120" s="896"/>
      <c r="DE120" s="896"/>
      <c r="DF120" s="897"/>
      <c r="DG120" s="884">
        <v>
5056386</v>
      </c>
      <c r="DH120" s="865"/>
      <c r="DI120" s="865"/>
      <c r="DJ120" s="865"/>
      <c r="DK120" s="865"/>
      <c r="DL120" s="865">
        <v>
4457094</v>
      </c>
      <c r="DM120" s="865"/>
      <c r="DN120" s="865"/>
      <c r="DO120" s="865"/>
      <c r="DP120" s="865"/>
      <c r="DQ120" s="865">
        <v>
3967536</v>
      </c>
      <c r="DR120" s="865"/>
      <c r="DS120" s="865"/>
      <c r="DT120" s="865"/>
      <c r="DU120" s="865"/>
      <c r="DV120" s="866">
        <v>
19.600000000000001</v>
      </c>
      <c r="DW120" s="866"/>
      <c r="DX120" s="866"/>
      <c r="DY120" s="866"/>
      <c r="DZ120" s="867"/>
    </row>
    <row r="121" spans="1:130" s="226" customFormat="1" ht="26.25" customHeight="1">
      <c r="A121" s="840"/>
      <c r="B121" s="841"/>
      <c r="C121" s="886" t="s">
        <v>
462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
131</v>
      </c>
      <c r="AB121" s="800"/>
      <c r="AC121" s="800"/>
      <c r="AD121" s="800"/>
      <c r="AE121" s="801"/>
      <c r="AF121" s="802" t="s">
        <v>
131</v>
      </c>
      <c r="AG121" s="800"/>
      <c r="AH121" s="800"/>
      <c r="AI121" s="800"/>
      <c r="AJ121" s="801"/>
      <c r="AK121" s="802" t="s">
        <v>
398</v>
      </c>
      <c r="AL121" s="800"/>
      <c r="AM121" s="800"/>
      <c r="AN121" s="800"/>
      <c r="AO121" s="801"/>
      <c r="AP121" s="847" t="s">
        <v>
398</v>
      </c>
      <c r="AQ121" s="848"/>
      <c r="AR121" s="848"/>
      <c r="AS121" s="848"/>
      <c r="AT121" s="849"/>
      <c r="AU121" s="909"/>
      <c r="AV121" s="910"/>
      <c r="AW121" s="910"/>
      <c r="AX121" s="910"/>
      <c r="AY121" s="911"/>
      <c r="AZ121" s="835" t="s">
        <v>
463</v>
      </c>
      <c r="BA121" s="770"/>
      <c r="BB121" s="770"/>
      <c r="BC121" s="770"/>
      <c r="BD121" s="770"/>
      <c r="BE121" s="770"/>
      <c r="BF121" s="770"/>
      <c r="BG121" s="770"/>
      <c r="BH121" s="770"/>
      <c r="BI121" s="770"/>
      <c r="BJ121" s="770"/>
      <c r="BK121" s="770"/>
      <c r="BL121" s="770"/>
      <c r="BM121" s="770"/>
      <c r="BN121" s="770"/>
      <c r="BO121" s="770"/>
      <c r="BP121" s="771"/>
      <c r="BQ121" s="836">
        <v>
5414228</v>
      </c>
      <c r="BR121" s="837"/>
      <c r="BS121" s="837"/>
      <c r="BT121" s="837"/>
      <c r="BU121" s="837"/>
      <c r="BV121" s="837">
        <v>
5185288</v>
      </c>
      <c r="BW121" s="837"/>
      <c r="BX121" s="837"/>
      <c r="BY121" s="837"/>
      <c r="BZ121" s="837"/>
      <c r="CA121" s="837">
        <v>
4726102</v>
      </c>
      <c r="CB121" s="837"/>
      <c r="CC121" s="837"/>
      <c r="CD121" s="837"/>
      <c r="CE121" s="837"/>
      <c r="CF121" s="898">
        <v>
23.3</v>
      </c>
      <c r="CG121" s="899"/>
      <c r="CH121" s="899"/>
      <c r="CI121" s="899"/>
      <c r="CJ121" s="899"/>
      <c r="CK121" s="892"/>
      <c r="CL121" s="878"/>
      <c r="CM121" s="878"/>
      <c r="CN121" s="878"/>
      <c r="CO121" s="879"/>
      <c r="CP121" s="858" t="s">
        <v>
566</v>
      </c>
      <c r="CQ121" s="859"/>
      <c r="CR121" s="859"/>
      <c r="CS121" s="859"/>
      <c r="CT121" s="859"/>
      <c r="CU121" s="859"/>
      <c r="CV121" s="859"/>
      <c r="CW121" s="859"/>
      <c r="CX121" s="859"/>
      <c r="CY121" s="859"/>
      <c r="CZ121" s="859"/>
      <c r="DA121" s="859"/>
      <c r="DB121" s="859"/>
      <c r="DC121" s="859"/>
      <c r="DD121" s="859"/>
      <c r="DE121" s="859"/>
      <c r="DF121" s="860"/>
      <c r="DG121" s="836" t="s">
        <v>
123</v>
      </c>
      <c r="DH121" s="837"/>
      <c r="DI121" s="837"/>
      <c r="DJ121" s="837"/>
      <c r="DK121" s="837"/>
      <c r="DL121" s="837" t="s">
        <v>
123</v>
      </c>
      <c r="DM121" s="837"/>
      <c r="DN121" s="837"/>
      <c r="DO121" s="837"/>
      <c r="DP121" s="837"/>
      <c r="DQ121" s="837" t="s">
        <v>
123</v>
      </c>
      <c r="DR121" s="837"/>
      <c r="DS121" s="837"/>
      <c r="DT121" s="837"/>
      <c r="DU121" s="837"/>
      <c r="DV121" s="814" t="s">
        <v>
123</v>
      </c>
      <c r="DW121" s="814"/>
      <c r="DX121" s="814"/>
      <c r="DY121" s="814"/>
      <c r="DZ121" s="815"/>
    </row>
    <row r="122" spans="1:130" s="226" customFormat="1" ht="26.25" customHeight="1">
      <c r="A122" s="840"/>
      <c r="B122" s="841"/>
      <c r="C122" s="844" t="s">
        <v>
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
398</v>
      </c>
      <c r="AB122" s="800"/>
      <c r="AC122" s="800"/>
      <c r="AD122" s="800"/>
      <c r="AE122" s="801"/>
      <c r="AF122" s="802" t="s">
        <v>
131</v>
      </c>
      <c r="AG122" s="800"/>
      <c r="AH122" s="800"/>
      <c r="AI122" s="800"/>
      <c r="AJ122" s="801"/>
      <c r="AK122" s="802" t="s">
        <v>
457</v>
      </c>
      <c r="AL122" s="800"/>
      <c r="AM122" s="800"/>
      <c r="AN122" s="800"/>
      <c r="AO122" s="801"/>
      <c r="AP122" s="847" t="s">
        <v>
457</v>
      </c>
      <c r="AQ122" s="848"/>
      <c r="AR122" s="848"/>
      <c r="AS122" s="848"/>
      <c r="AT122" s="849"/>
      <c r="AU122" s="909"/>
      <c r="AV122" s="910"/>
      <c r="AW122" s="910"/>
      <c r="AX122" s="910"/>
      <c r="AY122" s="911"/>
      <c r="AZ122" s="902" t="s">
        <v>
464</v>
      </c>
      <c r="BA122" s="903"/>
      <c r="BB122" s="903"/>
      <c r="BC122" s="903"/>
      <c r="BD122" s="903"/>
      <c r="BE122" s="903"/>
      <c r="BF122" s="903"/>
      <c r="BG122" s="903"/>
      <c r="BH122" s="903"/>
      <c r="BI122" s="903"/>
      <c r="BJ122" s="903"/>
      <c r="BK122" s="903"/>
      <c r="BL122" s="903"/>
      <c r="BM122" s="903"/>
      <c r="BN122" s="903"/>
      <c r="BO122" s="903"/>
      <c r="BP122" s="904"/>
      <c r="BQ122" s="905">
        <v>
25198570</v>
      </c>
      <c r="BR122" s="868"/>
      <c r="BS122" s="868"/>
      <c r="BT122" s="868"/>
      <c r="BU122" s="868"/>
      <c r="BV122" s="868">
        <v>
24751097</v>
      </c>
      <c r="BW122" s="868"/>
      <c r="BX122" s="868"/>
      <c r="BY122" s="868"/>
      <c r="BZ122" s="868"/>
      <c r="CA122" s="868">
        <v>
24560456</v>
      </c>
      <c r="CB122" s="868"/>
      <c r="CC122" s="868"/>
      <c r="CD122" s="868"/>
      <c r="CE122" s="868"/>
      <c r="CF122" s="869">
        <v>
121.2</v>
      </c>
      <c r="CG122" s="870"/>
      <c r="CH122" s="870"/>
      <c r="CI122" s="870"/>
      <c r="CJ122" s="870"/>
      <c r="CK122" s="892"/>
      <c r="CL122" s="878"/>
      <c r="CM122" s="878"/>
      <c r="CN122" s="878"/>
      <c r="CO122" s="879"/>
      <c r="CP122" s="858" t="s">
        <v>
567</v>
      </c>
      <c r="CQ122" s="859"/>
      <c r="CR122" s="859"/>
      <c r="CS122" s="859"/>
      <c r="CT122" s="859"/>
      <c r="CU122" s="859"/>
      <c r="CV122" s="859"/>
      <c r="CW122" s="859"/>
      <c r="CX122" s="859"/>
      <c r="CY122" s="859"/>
      <c r="CZ122" s="859"/>
      <c r="DA122" s="859"/>
      <c r="DB122" s="859"/>
      <c r="DC122" s="859"/>
      <c r="DD122" s="859"/>
      <c r="DE122" s="859"/>
      <c r="DF122" s="860"/>
      <c r="DG122" s="836" t="s">
        <v>
123</v>
      </c>
      <c r="DH122" s="837"/>
      <c r="DI122" s="837"/>
      <c r="DJ122" s="837"/>
      <c r="DK122" s="837"/>
      <c r="DL122" s="837" t="s">
        <v>
123</v>
      </c>
      <c r="DM122" s="837"/>
      <c r="DN122" s="837"/>
      <c r="DO122" s="837"/>
      <c r="DP122" s="837"/>
      <c r="DQ122" s="837" t="s">
        <v>
123</v>
      </c>
      <c r="DR122" s="837"/>
      <c r="DS122" s="837"/>
      <c r="DT122" s="837"/>
      <c r="DU122" s="837"/>
      <c r="DV122" s="814" t="s">
        <v>
123</v>
      </c>
      <c r="DW122" s="814"/>
      <c r="DX122" s="814"/>
      <c r="DY122" s="814"/>
      <c r="DZ122" s="815"/>
    </row>
    <row r="123" spans="1:130" s="226" customFormat="1" ht="26.25" customHeight="1">
      <c r="A123" s="840"/>
      <c r="B123" s="841"/>
      <c r="C123" s="844" t="s">
        <v>
447</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
455</v>
      </c>
      <c r="AB123" s="800"/>
      <c r="AC123" s="800"/>
      <c r="AD123" s="800"/>
      <c r="AE123" s="801"/>
      <c r="AF123" s="802" t="s">
        <v>
456</v>
      </c>
      <c r="AG123" s="800"/>
      <c r="AH123" s="800"/>
      <c r="AI123" s="800"/>
      <c r="AJ123" s="801"/>
      <c r="AK123" s="802" t="s">
        <v>
131</v>
      </c>
      <c r="AL123" s="800"/>
      <c r="AM123" s="800"/>
      <c r="AN123" s="800"/>
      <c r="AO123" s="801"/>
      <c r="AP123" s="847" t="s">
        <v>
465</v>
      </c>
      <c r="AQ123" s="848"/>
      <c r="AR123" s="848"/>
      <c r="AS123" s="848"/>
      <c r="AT123" s="849"/>
      <c r="AU123" s="912"/>
      <c r="AV123" s="913"/>
      <c r="AW123" s="913"/>
      <c r="AX123" s="913"/>
      <c r="AY123" s="913"/>
      <c r="AZ123" s="257" t="s">
        <v>
183</v>
      </c>
      <c r="BA123" s="257"/>
      <c r="BB123" s="257"/>
      <c r="BC123" s="257"/>
      <c r="BD123" s="257"/>
      <c r="BE123" s="257"/>
      <c r="BF123" s="257"/>
      <c r="BG123" s="257"/>
      <c r="BH123" s="257"/>
      <c r="BI123" s="257"/>
      <c r="BJ123" s="257"/>
      <c r="BK123" s="257"/>
      <c r="BL123" s="257"/>
      <c r="BM123" s="257"/>
      <c r="BN123" s="257"/>
      <c r="BO123" s="900" t="s">
        <v>
466</v>
      </c>
      <c r="BP123" s="901"/>
      <c r="BQ123" s="855">
        <v>
36863943</v>
      </c>
      <c r="BR123" s="856"/>
      <c r="BS123" s="856"/>
      <c r="BT123" s="856"/>
      <c r="BU123" s="856"/>
      <c r="BV123" s="856">
        <v>
37145473</v>
      </c>
      <c r="BW123" s="856"/>
      <c r="BX123" s="856"/>
      <c r="BY123" s="856"/>
      <c r="BZ123" s="856"/>
      <c r="CA123" s="856">
        <v>
37065326</v>
      </c>
      <c r="CB123" s="856"/>
      <c r="CC123" s="856"/>
      <c r="CD123" s="856"/>
      <c r="CE123" s="856"/>
      <c r="CF123" s="766"/>
      <c r="CG123" s="767"/>
      <c r="CH123" s="767"/>
      <c r="CI123" s="767"/>
      <c r="CJ123" s="857"/>
      <c r="CK123" s="892"/>
      <c r="CL123" s="878"/>
      <c r="CM123" s="878"/>
      <c r="CN123" s="878"/>
      <c r="CO123" s="879"/>
      <c r="CP123" s="858" t="s">
        <v>
568</v>
      </c>
      <c r="CQ123" s="859"/>
      <c r="CR123" s="859"/>
      <c r="CS123" s="859"/>
      <c r="CT123" s="859"/>
      <c r="CU123" s="859"/>
      <c r="CV123" s="859"/>
      <c r="CW123" s="859"/>
      <c r="CX123" s="859"/>
      <c r="CY123" s="859"/>
      <c r="CZ123" s="859"/>
      <c r="DA123" s="859"/>
      <c r="DB123" s="859"/>
      <c r="DC123" s="859"/>
      <c r="DD123" s="859"/>
      <c r="DE123" s="859"/>
      <c r="DF123" s="860"/>
      <c r="DG123" s="799" t="s">
        <v>
123</v>
      </c>
      <c r="DH123" s="800"/>
      <c r="DI123" s="800"/>
      <c r="DJ123" s="800"/>
      <c r="DK123" s="801"/>
      <c r="DL123" s="802" t="s">
        <v>
123</v>
      </c>
      <c r="DM123" s="800"/>
      <c r="DN123" s="800"/>
      <c r="DO123" s="800"/>
      <c r="DP123" s="801"/>
      <c r="DQ123" s="802" t="s">
        <v>
123</v>
      </c>
      <c r="DR123" s="800"/>
      <c r="DS123" s="800"/>
      <c r="DT123" s="800"/>
      <c r="DU123" s="801"/>
      <c r="DV123" s="847" t="s">
        <v>
123</v>
      </c>
      <c r="DW123" s="848"/>
      <c r="DX123" s="848"/>
      <c r="DY123" s="848"/>
      <c r="DZ123" s="849"/>
    </row>
    <row r="124" spans="1:130" s="226" customFormat="1" ht="26.25" customHeight="1" thickBot="1">
      <c r="A124" s="840"/>
      <c r="B124" s="841"/>
      <c r="C124" s="844" t="s">
        <v>
450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
467</v>
      </c>
      <c r="AB124" s="800"/>
      <c r="AC124" s="800"/>
      <c r="AD124" s="800"/>
      <c r="AE124" s="801"/>
      <c r="AF124" s="802" t="s">
        <v>
468</v>
      </c>
      <c r="AG124" s="800"/>
      <c r="AH124" s="800"/>
      <c r="AI124" s="800"/>
      <c r="AJ124" s="801"/>
      <c r="AK124" s="802" t="s">
        <v>
131</v>
      </c>
      <c r="AL124" s="800"/>
      <c r="AM124" s="800"/>
      <c r="AN124" s="800"/>
      <c r="AO124" s="801"/>
      <c r="AP124" s="847" t="s">
        <v>
469</v>
      </c>
      <c r="AQ124" s="848"/>
      <c r="AR124" s="848"/>
      <c r="AS124" s="848"/>
      <c r="AT124" s="849"/>
      <c r="AU124" s="850" t="s">
        <v>
470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
3.8</v>
      </c>
      <c r="BR124" s="854"/>
      <c r="BS124" s="854"/>
      <c r="BT124" s="854"/>
      <c r="BU124" s="854"/>
      <c r="BV124" s="854" t="s">
        <v>
468</v>
      </c>
      <c r="BW124" s="854"/>
      <c r="BX124" s="854"/>
      <c r="BY124" s="854"/>
      <c r="BZ124" s="854"/>
      <c r="CA124" s="854" t="s">
        <v>
131</v>
      </c>
      <c r="CB124" s="854"/>
      <c r="CC124" s="854"/>
      <c r="CD124" s="854"/>
      <c r="CE124" s="854"/>
      <c r="CF124" s="744"/>
      <c r="CG124" s="745"/>
      <c r="CH124" s="745"/>
      <c r="CI124" s="745"/>
      <c r="CJ124" s="885"/>
      <c r="CK124" s="893"/>
      <c r="CL124" s="893"/>
      <c r="CM124" s="893"/>
      <c r="CN124" s="893"/>
      <c r="CO124" s="894"/>
      <c r="CP124" s="858" t="s">
        <v>
471</v>
      </c>
      <c r="CQ124" s="859"/>
      <c r="CR124" s="859"/>
      <c r="CS124" s="859"/>
      <c r="CT124" s="859"/>
      <c r="CU124" s="859"/>
      <c r="CV124" s="859"/>
      <c r="CW124" s="859"/>
      <c r="CX124" s="859"/>
      <c r="CY124" s="859"/>
      <c r="CZ124" s="859"/>
      <c r="DA124" s="859"/>
      <c r="DB124" s="859"/>
      <c r="DC124" s="859"/>
      <c r="DD124" s="859"/>
      <c r="DE124" s="859"/>
      <c r="DF124" s="860"/>
      <c r="DG124" s="782" t="s">
        <v>
123</v>
      </c>
      <c r="DH124" s="783"/>
      <c r="DI124" s="783"/>
      <c r="DJ124" s="783"/>
      <c r="DK124" s="784"/>
      <c r="DL124" s="785" t="s">
        <v>
123</v>
      </c>
      <c r="DM124" s="783"/>
      <c r="DN124" s="783"/>
      <c r="DO124" s="783"/>
      <c r="DP124" s="784"/>
      <c r="DQ124" s="785" t="s">
        <v>
123</v>
      </c>
      <c r="DR124" s="783"/>
      <c r="DS124" s="783"/>
      <c r="DT124" s="783"/>
      <c r="DU124" s="784"/>
      <c r="DV124" s="871" t="s">
        <v>
123</v>
      </c>
      <c r="DW124" s="872"/>
      <c r="DX124" s="872"/>
      <c r="DY124" s="872"/>
      <c r="DZ124" s="873"/>
    </row>
    <row r="125" spans="1:130" s="226" customFormat="1" ht="26.25" customHeight="1">
      <c r="A125" s="840"/>
      <c r="B125" s="841"/>
      <c r="C125" s="844" t="s">
        <v>
452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
457</v>
      </c>
      <c r="AB125" s="800"/>
      <c r="AC125" s="800"/>
      <c r="AD125" s="800"/>
      <c r="AE125" s="801"/>
      <c r="AF125" s="802" t="s">
        <v>
457</v>
      </c>
      <c r="AG125" s="800"/>
      <c r="AH125" s="800"/>
      <c r="AI125" s="800"/>
      <c r="AJ125" s="801"/>
      <c r="AK125" s="802" t="s">
        <v>
457</v>
      </c>
      <c r="AL125" s="800"/>
      <c r="AM125" s="800"/>
      <c r="AN125" s="800"/>
      <c r="AO125" s="801"/>
      <c r="AP125" s="847" t="s">
        <v>
468</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
473</v>
      </c>
      <c r="CL125" s="875"/>
      <c r="CM125" s="875"/>
      <c r="CN125" s="875"/>
      <c r="CO125" s="876"/>
      <c r="CP125" s="883" t="s">
        <v>
474</v>
      </c>
      <c r="CQ125" s="828"/>
      <c r="CR125" s="828"/>
      <c r="CS125" s="828"/>
      <c r="CT125" s="828"/>
      <c r="CU125" s="828"/>
      <c r="CV125" s="828"/>
      <c r="CW125" s="828"/>
      <c r="CX125" s="828"/>
      <c r="CY125" s="828"/>
      <c r="CZ125" s="828"/>
      <c r="DA125" s="828"/>
      <c r="DB125" s="828"/>
      <c r="DC125" s="828"/>
      <c r="DD125" s="828"/>
      <c r="DE125" s="828"/>
      <c r="DF125" s="829"/>
      <c r="DG125" s="884" t="s">
        <v>
475</v>
      </c>
      <c r="DH125" s="865"/>
      <c r="DI125" s="865"/>
      <c r="DJ125" s="865"/>
      <c r="DK125" s="865"/>
      <c r="DL125" s="865" t="s">
        <v>
472</v>
      </c>
      <c r="DM125" s="865"/>
      <c r="DN125" s="865"/>
      <c r="DO125" s="865"/>
      <c r="DP125" s="865"/>
      <c r="DQ125" s="865" t="s">
        <v>
457</v>
      </c>
      <c r="DR125" s="865"/>
      <c r="DS125" s="865"/>
      <c r="DT125" s="865"/>
      <c r="DU125" s="865"/>
      <c r="DV125" s="866" t="s">
        <v>
468</v>
      </c>
      <c r="DW125" s="866"/>
      <c r="DX125" s="866"/>
      <c r="DY125" s="866"/>
      <c r="DZ125" s="867"/>
    </row>
    <row r="126" spans="1:130" s="226" customFormat="1" ht="26.25" customHeight="1" thickBot="1">
      <c r="A126" s="840"/>
      <c r="B126" s="841"/>
      <c r="C126" s="844" t="s">
        <v>
454</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
475</v>
      </c>
      <c r="AB126" s="800"/>
      <c r="AC126" s="800"/>
      <c r="AD126" s="800"/>
      <c r="AE126" s="801"/>
      <c r="AF126" s="802" t="s">
        <v>
457</v>
      </c>
      <c r="AG126" s="800"/>
      <c r="AH126" s="800"/>
      <c r="AI126" s="800"/>
      <c r="AJ126" s="801"/>
      <c r="AK126" s="802" t="s">
        <v>
468</v>
      </c>
      <c r="AL126" s="800"/>
      <c r="AM126" s="800"/>
      <c r="AN126" s="800"/>
      <c r="AO126" s="801"/>
      <c r="AP126" s="847" t="s">
        <v>
468</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
476</v>
      </c>
      <c r="CQ126" s="770"/>
      <c r="CR126" s="770"/>
      <c r="CS126" s="770"/>
      <c r="CT126" s="770"/>
      <c r="CU126" s="770"/>
      <c r="CV126" s="770"/>
      <c r="CW126" s="770"/>
      <c r="CX126" s="770"/>
      <c r="CY126" s="770"/>
      <c r="CZ126" s="770"/>
      <c r="DA126" s="770"/>
      <c r="DB126" s="770"/>
      <c r="DC126" s="770"/>
      <c r="DD126" s="770"/>
      <c r="DE126" s="770"/>
      <c r="DF126" s="771"/>
      <c r="DG126" s="836">
        <v>
163039</v>
      </c>
      <c r="DH126" s="837"/>
      <c r="DI126" s="837"/>
      <c r="DJ126" s="837"/>
      <c r="DK126" s="837"/>
      <c r="DL126" s="837" t="s">
        <v>
477</v>
      </c>
      <c r="DM126" s="837"/>
      <c r="DN126" s="837"/>
      <c r="DO126" s="837"/>
      <c r="DP126" s="837"/>
      <c r="DQ126" s="837" t="s">
        <v>
457</v>
      </c>
      <c r="DR126" s="837"/>
      <c r="DS126" s="837"/>
      <c r="DT126" s="837"/>
      <c r="DU126" s="837"/>
      <c r="DV126" s="814" t="s">
        <v>
457</v>
      </c>
      <c r="DW126" s="814"/>
      <c r="DX126" s="814"/>
      <c r="DY126" s="814"/>
      <c r="DZ126" s="815"/>
    </row>
    <row r="127" spans="1:130" s="226" customFormat="1" ht="26.25" customHeight="1">
      <c r="A127" s="842"/>
      <c r="B127" s="843"/>
      <c r="C127" s="861" t="s">
        <v>
478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
469</v>
      </c>
      <c r="AB127" s="800"/>
      <c r="AC127" s="800"/>
      <c r="AD127" s="800"/>
      <c r="AE127" s="801"/>
      <c r="AF127" s="802" t="s">
        <v>
398</v>
      </c>
      <c r="AG127" s="800"/>
      <c r="AH127" s="800"/>
      <c r="AI127" s="800"/>
      <c r="AJ127" s="801"/>
      <c r="AK127" s="802" t="s">
        <v>
457</v>
      </c>
      <c r="AL127" s="800"/>
      <c r="AM127" s="800"/>
      <c r="AN127" s="800"/>
      <c r="AO127" s="801"/>
      <c r="AP127" s="847" t="s">
        <v>
398</v>
      </c>
      <c r="AQ127" s="848"/>
      <c r="AR127" s="848"/>
      <c r="AS127" s="848"/>
      <c r="AT127" s="849"/>
      <c r="AU127" s="262"/>
      <c r="AV127" s="262"/>
      <c r="AW127" s="262"/>
      <c r="AX127" s="864" t="s">
        <v>
479</v>
      </c>
      <c r="AY127" s="832"/>
      <c r="AZ127" s="832"/>
      <c r="BA127" s="832"/>
      <c r="BB127" s="832"/>
      <c r="BC127" s="832"/>
      <c r="BD127" s="832"/>
      <c r="BE127" s="833"/>
      <c r="BF127" s="831" t="s">
        <v>
480</v>
      </c>
      <c r="BG127" s="832"/>
      <c r="BH127" s="832"/>
      <c r="BI127" s="832"/>
      <c r="BJ127" s="832"/>
      <c r="BK127" s="832"/>
      <c r="BL127" s="833"/>
      <c r="BM127" s="831" t="s">
        <v>
481</v>
      </c>
      <c r="BN127" s="832"/>
      <c r="BO127" s="832"/>
      <c r="BP127" s="832"/>
      <c r="BQ127" s="832"/>
      <c r="BR127" s="832"/>
      <c r="BS127" s="833"/>
      <c r="BT127" s="831" t="s">
        <v>
482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
483</v>
      </c>
      <c r="CQ127" s="770"/>
      <c r="CR127" s="770"/>
      <c r="CS127" s="770"/>
      <c r="CT127" s="770"/>
      <c r="CU127" s="770"/>
      <c r="CV127" s="770"/>
      <c r="CW127" s="770"/>
      <c r="CX127" s="770"/>
      <c r="CY127" s="770"/>
      <c r="CZ127" s="770"/>
      <c r="DA127" s="770"/>
      <c r="DB127" s="770"/>
      <c r="DC127" s="770"/>
      <c r="DD127" s="770"/>
      <c r="DE127" s="770"/>
      <c r="DF127" s="771"/>
      <c r="DG127" s="836" t="s">
        <v>
468</v>
      </c>
      <c r="DH127" s="837"/>
      <c r="DI127" s="837"/>
      <c r="DJ127" s="837"/>
      <c r="DK127" s="837"/>
      <c r="DL127" s="837" t="s">
        <v>
467</v>
      </c>
      <c r="DM127" s="837"/>
      <c r="DN127" s="837"/>
      <c r="DO127" s="837"/>
      <c r="DP127" s="837"/>
      <c r="DQ127" s="837" t="s">
        <v>
456</v>
      </c>
      <c r="DR127" s="837"/>
      <c r="DS127" s="837"/>
      <c r="DT127" s="837"/>
      <c r="DU127" s="837"/>
      <c r="DV127" s="814" t="s">
        <v>
398</v>
      </c>
      <c r="DW127" s="814"/>
      <c r="DX127" s="814"/>
      <c r="DY127" s="814"/>
      <c r="DZ127" s="815"/>
    </row>
    <row r="128" spans="1:130" s="226" customFormat="1" ht="26.25" customHeight="1" thickBot="1">
      <c r="A128" s="816" t="s">
        <v>
484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
485</v>
      </c>
      <c r="X128" s="818"/>
      <c r="Y128" s="818"/>
      <c r="Z128" s="819"/>
      <c r="AA128" s="820">
        <v>
1111813</v>
      </c>
      <c r="AB128" s="821"/>
      <c r="AC128" s="821"/>
      <c r="AD128" s="821"/>
      <c r="AE128" s="822"/>
      <c r="AF128" s="823">
        <v>
1061700</v>
      </c>
      <c r="AG128" s="821"/>
      <c r="AH128" s="821"/>
      <c r="AI128" s="821"/>
      <c r="AJ128" s="822"/>
      <c r="AK128" s="823">
        <v>
918793</v>
      </c>
      <c r="AL128" s="821"/>
      <c r="AM128" s="821"/>
      <c r="AN128" s="821"/>
      <c r="AO128" s="822"/>
      <c r="AP128" s="824"/>
      <c r="AQ128" s="825"/>
      <c r="AR128" s="825"/>
      <c r="AS128" s="825"/>
      <c r="AT128" s="826"/>
      <c r="AU128" s="262"/>
      <c r="AV128" s="262"/>
      <c r="AW128" s="262"/>
      <c r="AX128" s="827" t="s">
        <v>
486</v>
      </c>
      <c r="AY128" s="828"/>
      <c r="AZ128" s="828"/>
      <c r="BA128" s="828"/>
      <c r="BB128" s="828"/>
      <c r="BC128" s="828"/>
      <c r="BD128" s="828"/>
      <c r="BE128" s="829"/>
      <c r="BF128" s="806" t="s">
        <v>
398</v>
      </c>
      <c r="BG128" s="807"/>
      <c r="BH128" s="807"/>
      <c r="BI128" s="807"/>
      <c r="BJ128" s="807"/>
      <c r="BK128" s="807"/>
      <c r="BL128" s="830"/>
      <c r="BM128" s="806">
        <v>
12.26</v>
      </c>
      <c r="BN128" s="807"/>
      <c r="BO128" s="807"/>
      <c r="BP128" s="807"/>
      <c r="BQ128" s="807"/>
      <c r="BR128" s="807"/>
      <c r="BS128" s="830"/>
      <c r="BT128" s="806">
        <v>
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
487</v>
      </c>
      <c r="CQ128" s="748"/>
      <c r="CR128" s="748"/>
      <c r="CS128" s="748"/>
      <c r="CT128" s="748"/>
      <c r="CU128" s="748"/>
      <c r="CV128" s="748"/>
      <c r="CW128" s="748"/>
      <c r="CX128" s="748"/>
      <c r="CY128" s="748"/>
      <c r="CZ128" s="748"/>
      <c r="DA128" s="748"/>
      <c r="DB128" s="748"/>
      <c r="DC128" s="748"/>
      <c r="DD128" s="748"/>
      <c r="DE128" s="748"/>
      <c r="DF128" s="749"/>
      <c r="DG128" s="810" t="s">
        <v>
398</v>
      </c>
      <c r="DH128" s="811"/>
      <c r="DI128" s="811"/>
      <c r="DJ128" s="811"/>
      <c r="DK128" s="811"/>
      <c r="DL128" s="811" t="s">
        <v>
465</v>
      </c>
      <c r="DM128" s="811"/>
      <c r="DN128" s="811"/>
      <c r="DO128" s="811"/>
      <c r="DP128" s="811"/>
      <c r="DQ128" s="811" t="s">
        <v>
131</v>
      </c>
      <c r="DR128" s="811"/>
      <c r="DS128" s="811"/>
      <c r="DT128" s="811"/>
      <c r="DU128" s="811"/>
      <c r="DV128" s="812" t="s">
        <v>
131</v>
      </c>
      <c r="DW128" s="812"/>
      <c r="DX128" s="812"/>
      <c r="DY128" s="812"/>
      <c r="DZ128" s="813"/>
    </row>
    <row r="129" spans="1:131" s="226" customFormat="1" ht="26.25" customHeight="1">
      <c r="A129" s="794" t="s">
        <v>
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
488</v>
      </c>
      <c r="X129" s="797"/>
      <c r="Y129" s="797"/>
      <c r="Z129" s="798"/>
      <c r="AA129" s="799">
        <v>
22266818</v>
      </c>
      <c r="AB129" s="800"/>
      <c r="AC129" s="800"/>
      <c r="AD129" s="800"/>
      <c r="AE129" s="801"/>
      <c r="AF129" s="802">
        <v>
22399270</v>
      </c>
      <c r="AG129" s="800"/>
      <c r="AH129" s="800"/>
      <c r="AI129" s="800"/>
      <c r="AJ129" s="801"/>
      <c r="AK129" s="802">
        <v>
22585958</v>
      </c>
      <c r="AL129" s="800"/>
      <c r="AM129" s="800"/>
      <c r="AN129" s="800"/>
      <c r="AO129" s="801"/>
      <c r="AP129" s="803"/>
      <c r="AQ129" s="804"/>
      <c r="AR129" s="804"/>
      <c r="AS129" s="804"/>
      <c r="AT129" s="805"/>
      <c r="AU129" s="264"/>
      <c r="AV129" s="264"/>
      <c r="AW129" s="264"/>
      <c r="AX129" s="769" t="s">
        <v>
489</v>
      </c>
      <c r="AY129" s="770"/>
      <c r="AZ129" s="770"/>
      <c r="BA129" s="770"/>
      <c r="BB129" s="770"/>
      <c r="BC129" s="770"/>
      <c r="BD129" s="770"/>
      <c r="BE129" s="771"/>
      <c r="BF129" s="789" t="s">
        <v>
455</v>
      </c>
      <c r="BG129" s="790"/>
      <c r="BH129" s="790"/>
      <c r="BI129" s="790"/>
      <c r="BJ129" s="790"/>
      <c r="BK129" s="790"/>
      <c r="BL129" s="791"/>
      <c r="BM129" s="789">
        <v>
17.260000000000002</v>
      </c>
      <c r="BN129" s="790"/>
      <c r="BO129" s="790"/>
      <c r="BP129" s="790"/>
      <c r="BQ129" s="790"/>
      <c r="BR129" s="790"/>
      <c r="BS129" s="791"/>
      <c r="BT129" s="789">
        <v>
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
490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
491</v>
      </c>
      <c r="X130" s="797"/>
      <c r="Y130" s="797"/>
      <c r="Z130" s="798"/>
      <c r="AA130" s="799">
        <v>
2253172</v>
      </c>
      <c r="AB130" s="800"/>
      <c r="AC130" s="800"/>
      <c r="AD130" s="800"/>
      <c r="AE130" s="801"/>
      <c r="AF130" s="802">
        <v>
2288647</v>
      </c>
      <c r="AG130" s="800"/>
      <c r="AH130" s="800"/>
      <c r="AI130" s="800"/>
      <c r="AJ130" s="801"/>
      <c r="AK130" s="802">
        <v>
2322288</v>
      </c>
      <c r="AL130" s="800"/>
      <c r="AM130" s="800"/>
      <c r="AN130" s="800"/>
      <c r="AO130" s="801"/>
      <c r="AP130" s="803"/>
      <c r="AQ130" s="804"/>
      <c r="AR130" s="804"/>
      <c r="AS130" s="804"/>
      <c r="AT130" s="805"/>
      <c r="AU130" s="264"/>
      <c r="AV130" s="264"/>
      <c r="AW130" s="264"/>
      <c r="AX130" s="769" t="s">
        <v>
492</v>
      </c>
      <c r="AY130" s="770"/>
      <c r="AZ130" s="770"/>
      <c r="BA130" s="770"/>
      <c r="BB130" s="770"/>
      <c r="BC130" s="770"/>
      <c r="BD130" s="770"/>
      <c r="BE130" s="771"/>
      <c r="BF130" s="772">
        <v>
0.4</v>
      </c>
      <c r="BG130" s="773"/>
      <c r="BH130" s="773"/>
      <c r="BI130" s="773"/>
      <c r="BJ130" s="773"/>
      <c r="BK130" s="773"/>
      <c r="BL130" s="774"/>
      <c r="BM130" s="772">
        <v>
25</v>
      </c>
      <c r="BN130" s="773"/>
      <c r="BO130" s="773"/>
      <c r="BP130" s="773"/>
      <c r="BQ130" s="773"/>
      <c r="BR130" s="773"/>
      <c r="BS130" s="774"/>
      <c r="BT130" s="772">
        <v>
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
493</v>
      </c>
      <c r="X131" s="780"/>
      <c r="Y131" s="780"/>
      <c r="Z131" s="781"/>
      <c r="AA131" s="782">
        <v>
20013646</v>
      </c>
      <c r="AB131" s="783"/>
      <c r="AC131" s="783"/>
      <c r="AD131" s="783"/>
      <c r="AE131" s="784"/>
      <c r="AF131" s="785">
        <v>
20110623</v>
      </c>
      <c r="AG131" s="783"/>
      <c r="AH131" s="783"/>
      <c r="AI131" s="783"/>
      <c r="AJ131" s="784"/>
      <c r="AK131" s="785">
        <v>
20263670</v>
      </c>
      <c r="AL131" s="783"/>
      <c r="AM131" s="783"/>
      <c r="AN131" s="783"/>
      <c r="AO131" s="784"/>
      <c r="AP131" s="786"/>
      <c r="AQ131" s="787"/>
      <c r="AR131" s="787"/>
      <c r="AS131" s="787"/>
      <c r="AT131" s="788"/>
      <c r="AU131" s="264"/>
      <c r="AV131" s="264"/>
      <c r="AW131" s="264"/>
      <c r="AX131" s="747" t="s">
        <v>
494</v>
      </c>
      <c r="AY131" s="748"/>
      <c r="AZ131" s="748"/>
      <c r="BA131" s="748"/>
      <c r="BB131" s="748"/>
      <c r="BC131" s="748"/>
      <c r="BD131" s="748"/>
      <c r="BE131" s="749"/>
      <c r="BF131" s="750" t="s">
        <v>
131</v>
      </c>
      <c r="BG131" s="751"/>
      <c r="BH131" s="751"/>
      <c r="BI131" s="751"/>
      <c r="BJ131" s="751"/>
      <c r="BK131" s="751"/>
      <c r="BL131" s="752"/>
      <c r="BM131" s="750">
        <v>
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
495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
496</v>
      </c>
      <c r="W132" s="760"/>
      <c r="X132" s="760"/>
      <c r="Y132" s="760"/>
      <c r="Z132" s="761"/>
      <c r="AA132" s="762">
        <v>
1.076760326</v>
      </c>
      <c r="AB132" s="763"/>
      <c r="AC132" s="763"/>
      <c r="AD132" s="763"/>
      <c r="AE132" s="764"/>
      <c r="AF132" s="765">
        <v>
-2.8074715E-2</v>
      </c>
      <c r="AG132" s="763"/>
      <c r="AH132" s="763"/>
      <c r="AI132" s="763"/>
      <c r="AJ132" s="764"/>
      <c r="AK132" s="765">
        <v>
0.32983659900000001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
497</v>
      </c>
      <c r="W133" s="739"/>
      <c r="X133" s="739"/>
      <c r="Y133" s="739"/>
      <c r="Z133" s="740"/>
      <c r="AA133" s="741">
        <v>
1.6</v>
      </c>
      <c r="AB133" s="742"/>
      <c r="AC133" s="742"/>
      <c r="AD133" s="742"/>
      <c r="AE133" s="743"/>
      <c r="AF133" s="741">
        <v>
0.7</v>
      </c>
      <c r="AG133" s="742"/>
      <c r="AH133" s="742"/>
      <c r="AI133" s="742"/>
      <c r="AJ133" s="743"/>
      <c r="AK133" s="741">
        <v>
0.4</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l4m2iRWpp7gMmhPk94Lqdr+RfjwlIaJ3XUvsNBhwpV+FpopxrxG3fRIyquoO5znIEE538b+0zXO+Z8IfYgJ1A==" saltValue="rRMhrD7GrFPftq0fCLhH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
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ALcYtBVBNPAa40Qz/mh/P0fW4Fr9EQKoyOeRY4sx/FbCaGQVuRAyEfVAmCgdZIpQxRjkK37oPnqU6cbBWrtg==" saltValue="3LHSrdCnDHRe49EsVHl8G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CN89" sqref="CN89"/>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6E4qY5Z/ePSZ7hid3Bfid0Mo9/qXn+MAGElF0f/GMzrE9982Pa2qi8ZeS5llsU4oUk84frH1RWEew7Xc7LVlQ==" saltValue="JJ2mIhjzPONyjwbRyQtX1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
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
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
501</v>
      </c>
      <c r="AP7" s="283"/>
      <c r="AQ7" s="284" t="s">
        <v>
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
503</v>
      </c>
      <c r="AQ8" s="290" t="s">
        <v>
504</v>
      </c>
      <c r="AR8" s="291" t="s">
        <v>
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
506</v>
      </c>
      <c r="AL9" s="1169"/>
      <c r="AM9" s="1169"/>
      <c r="AN9" s="1170"/>
      <c r="AO9" s="292">
        <v>
5391000</v>
      </c>
      <c r="AP9" s="292">
        <v>
46144</v>
      </c>
      <c r="AQ9" s="293">
        <v>
56348</v>
      </c>
      <c r="AR9" s="294">
        <v>
-18.100000000000001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
507</v>
      </c>
      <c r="AL10" s="1169"/>
      <c r="AM10" s="1169"/>
      <c r="AN10" s="1170"/>
      <c r="AO10" s="295">
        <v>
690317</v>
      </c>
      <c r="AP10" s="295">
        <v>
5909</v>
      </c>
      <c r="AQ10" s="296">
        <v>
3645</v>
      </c>
      <c r="AR10" s="297">
        <v>
62.1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
508</v>
      </c>
      <c r="AL11" s="1169"/>
      <c r="AM11" s="1169"/>
      <c r="AN11" s="1170"/>
      <c r="AO11" s="295">
        <v>
126970</v>
      </c>
      <c r="AP11" s="295">
        <v>
1087</v>
      </c>
      <c r="AQ11" s="296">
        <v>
3500</v>
      </c>
      <c r="AR11" s="297">
        <v>
-68.900000000000006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
509</v>
      </c>
      <c r="AL12" s="1169"/>
      <c r="AM12" s="1169"/>
      <c r="AN12" s="1170"/>
      <c r="AO12" s="295">
        <v>
182764</v>
      </c>
      <c r="AP12" s="295">
        <v>
1564</v>
      </c>
      <c r="AQ12" s="296">
        <v>
434</v>
      </c>
      <c r="AR12" s="297">
        <v>
260.39999999999998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
510</v>
      </c>
      <c r="AL13" s="1169"/>
      <c r="AM13" s="1169"/>
      <c r="AN13" s="1170"/>
      <c r="AO13" s="295" t="s">
        <v>
511</v>
      </c>
      <c r="AP13" s="295" t="s">
        <v>
511</v>
      </c>
      <c r="AQ13" s="296">
        <v>
13</v>
      </c>
      <c r="AR13" s="297" t="s">
        <v>
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
512</v>
      </c>
      <c r="AL14" s="1169"/>
      <c r="AM14" s="1169"/>
      <c r="AN14" s="1170"/>
      <c r="AO14" s="295">
        <v>
331473</v>
      </c>
      <c r="AP14" s="295">
        <v>
2837</v>
      </c>
      <c r="AQ14" s="296">
        <v>
2442</v>
      </c>
      <c r="AR14" s="297">
        <v>
16.2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
513</v>
      </c>
      <c r="AL15" s="1169"/>
      <c r="AM15" s="1169"/>
      <c r="AN15" s="1170"/>
      <c r="AO15" s="295">
        <v>
68093</v>
      </c>
      <c r="AP15" s="295">
        <v>
583</v>
      </c>
      <c r="AQ15" s="296">
        <v>
1100</v>
      </c>
      <c r="AR15" s="297">
        <v>
-47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
514</v>
      </c>
      <c r="AL16" s="1172"/>
      <c r="AM16" s="1172"/>
      <c r="AN16" s="1173"/>
      <c r="AO16" s="295">
        <v>
-371990</v>
      </c>
      <c r="AP16" s="295">
        <v>
-3184</v>
      </c>
      <c r="AQ16" s="296">
        <v>
-4518</v>
      </c>
      <c r="AR16" s="297">
        <v>
-29.5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
183</v>
      </c>
      <c r="AL17" s="1172"/>
      <c r="AM17" s="1172"/>
      <c r="AN17" s="1173"/>
      <c r="AO17" s="295">
        <v>
6418627</v>
      </c>
      <c r="AP17" s="295">
        <v>
54940</v>
      </c>
      <c r="AQ17" s="296">
        <v>
62964</v>
      </c>
      <c r="AR17" s="297">
        <v>
-12.7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
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
516</v>
      </c>
      <c r="AP20" s="303" t="s">
        <v>
517</v>
      </c>
      <c r="AQ20" s="304" t="s">
        <v>
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
519</v>
      </c>
      <c r="AL21" s="1166"/>
      <c r="AM21" s="1166"/>
      <c r="AN21" s="1167"/>
      <c r="AO21" s="307">
        <v>
4.72</v>
      </c>
      <c r="AP21" s="308">
        <v>
5.98</v>
      </c>
      <c r="AQ21" s="309">
        <v>
-1.26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
520</v>
      </c>
      <c r="AL22" s="1166"/>
      <c r="AM22" s="1166"/>
      <c r="AN22" s="1167"/>
      <c r="AO22" s="312">
        <v>
101.7</v>
      </c>
      <c r="AP22" s="313">
        <v>
99.8</v>
      </c>
      <c r="AQ22" s="314">
        <v>
1.9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
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
522</v>
      </c>
      <c r="AO27" s="273"/>
      <c r="AP27" s="273"/>
      <c r="AQ27" s="273"/>
      <c r="AR27" s="273"/>
      <c r="AS27" s="273"/>
      <c r="AT27" s="273"/>
    </row>
    <row r="28" spans="1:46" ht="17.25">
      <c r="A28" s="274" t="s">
        <v>
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
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
501</v>
      </c>
      <c r="AP30" s="283"/>
      <c r="AQ30" s="284" t="s">
        <v>
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
503</v>
      </c>
      <c r="AQ31" s="290" t="s">
        <v>
504</v>
      </c>
      <c r="AR31" s="291" t="s">
        <v>
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
525</v>
      </c>
      <c r="AL32" s="1157"/>
      <c r="AM32" s="1157"/>
      <c r="AN32" s="1158"/>
      <c r="AO32" s="322">
        <v>
2524805</v>
      </c>
      <c r="AP32" s="322">
        <v>
21611</v>
      </c>
      <c r="AQ32" s="323">
        <v>
32962</v>
      </c>
      <c r="AR32" s="324">
        <v>
-34.4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
526</v>
      </c>
      <c r="AL33" s="1157"/>
      <c r="AM33" s="1157"/>
      <c r="AN33" s="1158"/>
      <c r="AO33" s="322" t="s">
        <v>
511</v>
      </c>
      <c r="AP33" s="322" t="s">
        <v>
511</v>
      </c>
      <c r="AQ33" s="323" t="s">
        <v>
511</v>
      </c>
      <c r="AR33" s="324" t="s">
        <v>
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
527</v>
      </c>
      <c r="AL34" s="1157"/>
      <c r="AM34" s="1157"/>
      <c r="AN34" s="1158"/>
      <c r="AO34" s="322" t="s">
        <v>
511</v>
      </c>
      <c r="AP34" s="322" t="s">
        <v>
511</v>
      </c>
      <c r="AQ34" s="323">
        <v>
46</v>
      </c>
      <c r="AR34" s="324" t="s">
        <v>
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
528</v>
      </c>
      <c r="AL35" s="1157"/>
      <c r="AM35" s="1157"/>
      <c r="AN35" s="1158"/>
      <c r="AO35" s="322">
        <v>
672594</v>
      </c>
      <c r="AP35" s="322">
        <v>
5757</v>
      </c>
      <c r="AQ35" s="323">
        <v>
6858</v>
      </c>
      <c r="AR35" s="324">
        <v>
-16.100000000000001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
529</v>
      </c>
      <c r="AL36" s="1157"/>
      <c r="AM36" s="1157"/>
      <c r="AN36" s="1158"/>
      <c r="AO36" s="322">
        <v>
110519</v>
      </c>
      <c r="AP36" s="322">
        <v>
946</v>
      </c>
      <c r="AQ36" s="323">
        <v>
1328</v>
      </c>
      <c r="AR36" s="324">
        <v>
-28.8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
530</v>
      </c>
      <c r="AL37" s="1157"/>
      <c r="AM37" s="1157"/>
      <c r="AN37" s="1158"/>
      <c r="AO37" s="322" t="s">
        <v>
511</v>
      </c>
      <c r="AP37" s="322" t="s">
        <v>
511</v>
      </c>
      <c r="AQ37" s="323">
        <v>
918</v>
      </c>
      <c r="AR37" s="324" t="s">
        <v>
511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
531</v>
      </c>
      <c r="AL38" s="1160"/>
      <c r="AM38" s="1160"/>
      <c r="AN38" s="1161"/>
      <c r="AO38" s="325" t="s">
        <v>
511</v>
      </c>
      <c r="AP38" s="325" t="s">
        <v>
511</v>
      </c>
      <c r="AQ38" s="326">
        <v>
1</v>
      </c>
      <c r="AR38" s="314" t="s">
        <v>
511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
532</v>
      </c>
      <c r="AL39" s="1160"/>
      <c r="AM39" s="1160"/>
      <c r="AN39" s="1161"/>
      <c r="AO39" s="322">
        <v>
-918793</v>
      </c>
      <c r="AP39" s="322">
        <v>
-7864</v>
      </c>
      <c r="AQ39" s="323">
        <v>
-7068</v>
      </c>
      <c r="AR39" s="324">
        <v>
11.3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
533</v>
      </c>
      <c r="AL40" s="1157"/>
      <c r="AM40" s="1157"/>
      <c r="AN40" s="1158"/>
      <c r="AO40" s="322">
        <v>
-2322288</v>
      </c>
      <c r="AP40" s="322">
        <v>
-19877</v>
      </c>
      <c r="AQ40" s="323">
        <v>
-26735</v>
      </c>
      <c r="AR40" s="324">
        <v>
-25.7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
293</v>
      </c>
      <c r="AL41" s="1163"/>
      <c r="AM41" s="1163"/>
      <c r="AN41" s="1164"/>
      <c r="AO41" s="322">
        <v>
66837</v>
      </c>
      <c r="AP41" s="322">
        <v>
572</v>
      </c>
      <c r="AQ41" s="323">
        <v>
8310</v>
      </c>
      <c r="AR41" s="324">
        <v>
-93.1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
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
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
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
501</v>
      </c>
      <c r="AN49" s="1151" t="s">
        <v>
537</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
538</v>
      </c>
      <c r="AO50" s="339" t="s">
        <v>
539</v>
      </c>
      <c r="AP50" s="340" t="s">
        <v>
540</v>
      </c>
      <c r="AQ50" s="341" t="s">
        <v>
541</v>
      </c>
      <c r="AR50" s="342" t="s">
        <v>
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
543</v>
      </c>
      <c r="AL51" s="335"/>
      <c r="AM51" s="343">
        <v>
2634731</v>
      </c>
      <c r="AN51" s="344">
        <v>
22632</v>
      </c>
      <c r="AO51" s="345">
        <v>
25.8</v>
      </c>
      <c r="AP51" s="346">
        <v>
50840</v>
      </c>
      <c r="AQ51" s="347">
        <v>
16.899999999999999</v>
      </c>
      <c r="AR51" s="348">
        <v>
8.9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
544</v>
      </c>
      <c r="AM52" s="351">
        <v>
1309900</v>
      </c>
      <c r="AN52" s="352">
        <v>
11252</v>
      </c>
      <c r="AO52" s="353">
        <v>
38.799999999999997</v>
      </c>
      <c r="AP52" s="354">
        <v>
25367</v>
      </c>
      <c r="AQ52" s="355">
        <v>
9.1</v>
      </c>
      <c r="AR52" s="356">
        <v>
29.7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
545</v>
      </c>
      <c r="AL53" s="335"/>
      <c r="AM53" s="343">
        <v>
1940628</v>
      </c>
      <c r="AN53" s="344">
        <v>
16659</v>
      </c>
      <c r="AO53" s="345">
        <v>
-26.4</v>
      </c>
      <c r="AP53" s="346">
        <v>
53605</v>
      </c>
      <c r="AQ53" s="347">
        <v>
5.4</v>
      </c>
      <c r="AR53" s="348">
        <v>
-31.8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
544</v>
      </c>
      <c r="AM54" s="351">
        <v>
1154532</v>
      </c>
      <c r="AN54" s="352">
        <v>
9911</v>
      </c>
      <c r="AO54" s="353">
        <v>
-11.9</v>
      </c>
      <c r="AP54" s="354">
        <v>
28343</v>
      </c>
      <c r="AQ54" s="355">
        <v>
11.7</v>
      </c>
      <c r="AR54" s="356">
        <v>
-23.6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
546</v>
      </c>
      <c r="AL55" s="335"/>
      <c r="AM55" s="343">
        <v>
1720255</v>
      </c>
      <c r="AN55" s="344">
        <v>
14687</v>
      </c>
      <c r="AO55" s="345">
        <v>
-11.8</v>
      </c>
      <c r="AP55" s="346">
        <v>
58051</v>
      </c>
      <c r="AQ55" s="347">
        <v>
8.3000000000000007</v>
      </c>
      <c r="AR55" s="348">
        <v>
-20.100000000000001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
544</v>
      </c>
      <c r="AM56" s="351">
        <v>
1133944</v>
      </c>
      <c r="AN56" s="352">
        <v>
9681</v>
      </c>
      <c r="AO56" s="353">
        <v>
-2.2999999999999998</v>
      </c>
      <c r="AP56" s="354">
        <v>
32143</v>
      </c>
      <c r="AQ56" s="355">
        <v>
13.4</v>
      </c>
      <c r="AR56" s="356">
        <v>
-15.7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
547</v>
      </c>
      <c r="AL57" s="335"/>
      <c r="AM57" s="343">
        <v>
1948519</v>
      </c>
      <c r="AN57" s="344">
        <v>
16673</v>
      </c>
      <c r="AO57" s="345">
        <v>
13.5</v>
      </c>
      <c r="AP57" s="346">
        <v>
40879</v>
      </c>
      <c r="AQ57" s="347">
        <v>
-29.6</v>
      </c>
      <c r="AR57" s="348">
        <v>
43.1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
544</v>
      </c>
      <c r="AM58" s="351">
        <v>
1241970</v>
      </c>
      <c r="AN58" s="352">
        <v>
10627</v>
      </c>
      <c r="AO58" s="353">
        <v>
9.8000000000000007</v>
      </c>
      <c r="AP58" s="354">
        <v>
24087</v>
      </c>
      <c r="AQ58" s="355">
        <v>
-25.1</v>
      </c>
      <c r="AR58" s="356">
        <v>
34.9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
548</v>
      </c>
      <c r="AL59" s="335"/>
      <c r="AM59" s="343">
        <v>
2396284</v>
      </c>
      <c r="AN59" s="344">
        <v>
20511</v>
      </c>
      <c r="AO59" s="345">
        <v>
23</v>
      </c>
      <c r="AP59" s="346">
        <v>
42651</v>
      </c>
      <c r="AQ59" s="347">
        <v>
4.3</v>
      </c>
      <c r="AR59" s="348">
        <v>
18.7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
544</v>
      </c>
      <c r="AM60" s="351">
        <v>
1094379</v>
      </c>
      <c r="AN60" s="352">
        <v>
9367</v>
      </c>
      <c r="AO60" s="353">
        <v>
-11.9</v>
      </c>
      <c r="AP60" s="354">
        <v>
22675</v>
      </c>
      <c r="AQ60" s="355">
        <v>
-5.9</v>
      </c>
      <c r="AR60" s="356">
        <v>
-6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
549</v>
      </c>
      <c r="AL61" s="357"/>
      <c r="AM61" s="358">
        <v>
2128083</v>
      </c>
      <c r="AN61" s="359">
        <v>
18232</v>
      </c>
      <c r="AO61" s="360">
        <v>
4.8</v>
      </c>
      <c r="AP61" s="361">
        <v>
49205</v>
      </c>
      <c r="AQ61" s="362">
        <v>
1.1000000000000001</v>
      </c>
      <c r="AR61" s="348">
        <v>
3.7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
544</v>
      </c>
      <c r="AM62" s="351">
        <v>
1186945</v>
      </c>
      <c r="AN62" s="352">
        <v>
10168</v>
      </c>
      <c r="AO62" s="353">
        <v>
4.5</v>
      </c>
      <c r="AP62" s="354">
        <v>
26523</v>
      </c>
      <c r="AQ62" s="355">
        <v>
0.6</v>
      </c>
      <c r="AR62" s="356">
        <v>
3.9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wXEUSiaSkUMfr00XGasYGH1PL2DxKLga0hJbT1G0kNgaXKCDyHfMvkPwj6LIgfag9WpP0CSKaMiYUHDLp8e2A==" saltValue="0rqrQIPJhST+at/YipLG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C114" sqref="C114"/>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
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VmHf0Z3Yu5uO3pkDjWD8rD0oYAiWIxxEzk652ECE6H4/uQgLr5d44bNokhtTeOHy5clKUYEwmHhn2XEQvvFrQ==" saltValue="UsQ7UfjzjnT6jxe1aDc6G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D116" sqref="D116"/>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
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JeuTn/X7DG+q2nZdobVZ5d6BqL8tfwvrrAqM4iPyOwXvU2dQ3Cu0XZovFD47OtEdfE1EpQPFHxObOW4ooHrrg==" saltValue="0Uc5GEYDiasztrqUzrh6C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H50" sqref="H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553</v>
      </c>
      <c r="G46" s="8" t="s">
        <v>
554</v>
      </c>
      <c r="H46" s="8" t="s">
        <v>
555</v>
      </c>
      <c r="I46" s="8" t="s">
        <v>
556</v>
      </c>
      <c r="J46" s="9" t="s">
        <v>
557</v>
      </c>
    </row>
    <row r="47" spans="2:10" ht="57.75" customHeight="1">
      <c r="B47" s="10"/>
      <c r="C47" s="1174" t="s">
        <v>
3</v>
      </c>
      <c r="D47" s="1174"/>
      <c r="E47" s="1175"/>
      <c r="F47" s="11">
        <v>
11.59</v>
      </c>
      <c r="G47" s="12">
        <v>
14.43</v>
      </c>
      <c r="H47" s="12">
        <v>
16.75</v>
      </c>
      <c r="I47" s="12">
        <v>
19.41</v>
      </c>
      <c r="J47" s="13">
        <v>
20.5</v>
      </c>
    </row>
    <row r="48" spans="2:10" ht="57.75" customHeight="1">
      <c r="B48" s="14"/>
      <c r="C48" s="1176" t="s">
        <v>
4</v>
      </c>
      <c r="D48" s="1176"/>
      <c r="E48" s="1177"/>
      <c r="F48" s="15">
        <v>
5.79</v>
      </c>
      <c r="G48" s="16">
        <v>
5.01</v>
      </c>
      <c r="H48" s="16">
        <v>
5.34</v>
      </c>
      <c r="I48" s="16">
        <v>
2.5099999999999998</v>
      </c>
      <c r="J48" s="17">
        <v>
3.04</v>
      </c>
    </row>
    <row r="49" spans="2:10" ht="57.75" customHeight="1" thickBot="1">
      <c r="B49" s="18"/>
      <c r="C49" s="1178" t="s">
        <v>
5</v>
      </c>
      <c r="D49" s="1178"/>
      <c r="E49" s="1179"/>
      <c r="F49" s="19">
        <v>
4.37</v>
      </c>
      <c r="G49" s="20">
        <v>
2.13</v>
      </c>
      <c r="H49" s="20">
        <v>
3</v>
      </c>
      <c r="I49" s="20" t="s">
        <v>
558</v>
      </c>
      <c r="J49" s="21">
        <v>
1.8</v>
      </c>
    </row>
    <row r="50" spans="2:10" ht="13.5" customHeight="1"/>
    <row r="51" spans="2:10" ht="13.5" hidden="1" customHeight="1"/>
    <row r="52" spans="2:10" ht="13.5" hidden="1" customHeight="1"/>
    <row r="53" spans="2:10" ht="13.5" hidden="1" customHeight="1"/>
  </sheetData>
  <sheetProtection algorithmName="SHA-512" hashValue="hHTtSZkflRrqhIDQ34f/x8PmCM3RbPsQAKG2LLViBQKVdhTfETlgu3jdzYnp9VO3PlM65GYdWZ3xjN556MEwow==" saltValue="0VKTbGkZW/0YOGJ2IspkG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東久留米市</cp:lastModifiedBy>
  <dcterms:created xsi:type="dcterms:W3CDTF">2019-02-14T02:25:05Z</dcterms:created>
  <dcterms:modified xsi:type="dcterms:W3CDTF">2019-10-25T07:58:48Z</dcterms:modified>
</cp:coreProperties>
</file>