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tabRatio="94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BE42" i="10"/>
  <c r="AM42" i="10"/>
  <c r="U42" i="10"/>
  <c r="C42" i="10"/>
  <c r="BE41" i="10"/>
  <c r="AM41" i="10"/>
  <c r="U41" i="10"/>
  <c r="C41" i="10"/>
  <c r="BW40" i="10"/>
  <c r="BW41" i="10" s="1"/>
  <c r="BW42" i="10" s="1"/>
  <c r="BE40" i="10"/>
  <c r="AM40" i="10"/>
  <c r="U40" i="10"/>
  <c r="C40" i="10"/>
  <c r="BW39" i="10"/>
  <c r="BE39" i="10"/>
  <c r="AM39" i="10"/>
  <c r="U39" i="10"/>
  <c r="C39" i="10"/>
  <c r="BW38" i="10"/>
  <c r="BE38" i="10"/>
  <c r="AM38" i="10"/>
  <c r="U38" i="10"/>
  <c r="C38" i="10"/>
  <c r="BW37" i="10"/>
  <c r="BE37" i="10"/>
  <c r="AM37" i="10"/>
  <c r="U37" i="10"/>
  <c r="C37" i="10"/>
  <c r="BW36" i="10"/>
  <c r="BE36" i="10"/>
  <c r="AM36" i="10"/>
  <c r="U36" i="10"/>
  <c r="C36" i="10"/>
  <c r="BW35" i="10"/>
  <c r="BE35" i="10"/>
  <c r="AM35" i="10"/>
  <c r="U35" i="10"/>
  <c r="C35" i="10"/>
  <c r="CO34" i="10"/>
  <c r="CO35" i="10" s="1"/>
  <c r="CO36" i="10" s="1"/>
  <c r="CO37" i="10" s="1"/>
  <c r="CO38" i="10" s="1"/>
  <c r="CO39" i="10" s="1"/>
  <c r="CO40" i="10" s="1"/>
  <c r="CO41" i="10" s="1"/>
  <c r="CO42" i="10" s="1"/>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<sst xmlns="http://schemas.openxmlformats.org/spreadsheetml/2006/main" count="1109" uniqueCount="616">
  <si>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</si>
  <si>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</si>
  <si>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</si>
  <si>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</si>
  <si>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</si>
  <si>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</si>
  <si>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</si>
  <si>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</si>
  <si>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</si>
  <si>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</si>
  <si>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</si>
  <si>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</si>
  <si>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</si>
  <si>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</si>
  <si>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</si>
  <si>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</si>
  <si>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</si>
  <si>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</si>
  <si>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</si>
  <si>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</si>
  <si>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</si>
  <si>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</si>
  <si>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</si>
  <si>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</si>
  <si>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</si>
  <si>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</si>
  <si>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</si>
  <si>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</si>
  <si>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</si>
  <si>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</si>
  <si>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</si>
  <si>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</si>
  <si>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</si>
  <si>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</si>
  <si>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</si>
  <si>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</si>
  <si>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</si>
  <si>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</si>
  <si>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</si>
  <si>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</si>
  <si>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</si>
  <si>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</si>
  <si>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</si>
  <si>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</si>
  <si>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</si>
  <si>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</si>
  <si>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</si>
  <si>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</si>
  <si>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</si>
  <si>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</si>
  <si>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</si>
  <si>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</si>
  <si>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</si>
  <si>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</si>
  <si>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</si>
  <si>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</si>
  <si>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</si>
  <si>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</si>
  <si>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</si>
  <si>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</si>
  <si>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</si>
  <si>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</si>
  <si>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</si>
  <si>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</si>
  <si>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</si>
  <si>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</si>
  <si>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</si>
  <si>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</si>
  <si>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</si>
  <si>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</si>
  <si>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</si>
  <si>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</si>
  <si>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</si>
  <si>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</si>
  <si>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</si>
  <si>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</si>
  <si>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</si>
  <si>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</si>
  <si>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</si>
  <si>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Ⅳ－３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</si>
  <si>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</si>
  <si>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</si>
  <si>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</si>
  <si>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</si>
  <si>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</si>
  <si>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</si>
  <si>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</si>
  <si>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</si>
  <si>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</si>
  <si>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</si>
  <si>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</si>
  <si>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</si>
  <si>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町田市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</si>
  <si>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</si>
  <si>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</si>
  <si>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</si>
  <si>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</si>
  <si>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</si>
  <si>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</si>
  <si>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</si>
  <si>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</si>
  <si>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</si>
  <si>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</si>
  <si>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</si>
  <si>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</si>
  <si>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</si>
  <si>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</si>
  <si>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</si>
  <si>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</si>
  <si>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</si>
  <si>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</si>
  <si>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</si>
  <si>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</si>
  <si>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</si>
  <si>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</si>
  <si>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</si>
  <si>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</si>
  <si>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</si>
  <si>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</si>
  <si>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</si>
  <si>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</si>
  <si>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</si>
  <si>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</si>
  <si>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</si>
  <si>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</si>
  <si>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</si>
  <si>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</si>
  <si>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</si>
  <si>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</si>
  <si>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</si>
  <si>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</si>
  <si>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</si>
  <si>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</si>
  <si>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</si>
  <si>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</si>
  <si>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</si>
  <si>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</si>
  <si>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</si>
  <si>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</si>
  <si>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</si>
  <si>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</si>
  <si>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</si>
  <si>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</si>
  <si>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</si>
  <si>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</si>
  <si>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</si>
  <si>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</si>
  <si>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0"/>
  </si>
  <si>
    <t>うち日本人(％)</t>
    <phoneticPr fontId="5"/>
  </si>
  <si>
    <t>-0.0</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</si>
  <si>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</si>
  <si>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</si>
  <si>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</si>
  <si>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</si>
  <si>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</si>
  <si>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</si>
  <si>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</si>
  <si>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</si>
  <si>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</si>
  <si>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</si>
  <si>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</si>
  <si>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</si>
  <si>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</si>
  <si>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</si>
  <si>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</si>
  <si>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</si>
  <si>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</si>
  <si>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</si>
  <si>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</si>
  <si>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</si>
  <si>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</si>
  <si>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</si>
  <si>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</si>
  <si>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</si>
  <si>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</si>
  <si>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</si>
  <si>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</si>
  <si>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</si>
  <si>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</si>
  <si>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</si>
  <si>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</si>
  <si>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</si>
  <si>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</si>
  <si>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</si>
  <si>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</si>
  <si>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</si>
  <si>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</si>
  <si>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</si>
  <si>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</si>
  <si>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</si>
  <si>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</si>
  <si>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</si>
  <si>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</si>
  <si>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</si>
  <si>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</si>
  <si>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</si>
  <si>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</si>
  <si>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</si>
  <si>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</si>
  <si>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</si>
  <si>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</si>
  <si>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</si>
  <si>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</si>
  <si>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</si>
  <si>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</si>
  <si>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</si>
  <si>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</si>
  <si>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</si>
  <si>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</si>
  <si>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</si>
  <si>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東京都町田市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</si>
  <si>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</si>
  <si>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</si>
  <si>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</si>
  <si>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</si>
  <si>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</si>
  <si>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</si>
  <si>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</si>
  <si>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</si>
  <si>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</si>
  <si>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</si>
  <si>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</si>
  <si>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</si>
  <si>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</si>
  <si>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</si>
  <si>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</si>
  <si>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</si>
  <si>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</si>
  <si>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</si>
  <si>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</si>
  <si>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</si>
  <si>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</si>
  <si>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</si>
  <si>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</si>
  <si>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</si>
  <si>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</si>
  <si>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</si>
  <si>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</si>
  <si>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</si>
  <si>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</si>
  <si>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</si>
  <si>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</si>
  <si>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</si>
  <si>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</si>
  <si>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</si>
  <si>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</si>
  <si>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</si>
  <si>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</si>
  <si>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</si>
  <si>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</si>
  <si>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</si>
  <si>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</si>
  <si>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</si>
  <si>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</si>
  <si>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</si>
  <si>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</si>
  <si>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</si>
  <si>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</si>
  <si>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</si>
  <si>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</si>
  <si>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</si>
  <si>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</si>
  <si>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</si>
  <si>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</si>
  <si>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</si>
  <si>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</si>
  <si>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</si>
  <si>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</si>
  <si>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</si>
  <si>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</si>
  <si>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</si>
  <si>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</si>
  <si>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</si>
  <si>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</si>
  <si>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</si>
  <si>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</si>
  <si>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</si>
  <si>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</si>
  <si>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</si>
  <si>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</si>
  <si>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</si>
  <si>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</si>
  <si>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</si>
  <si>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</si>
  <si>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</si>
  <si>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</si>
  <si>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</si>
  <si>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</si>
  <si>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</si>
  <si>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</si>
  <si>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</si>
  <si>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</si>
  <si>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</si>
  <si>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</si>
  <si>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</si>
  <si>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</si>
  <si>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</si>
  <si>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</si>
  <si>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</si>
  <si>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</si>
  <si>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</si>
  <si>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</si>
  <si>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</si>
  <si>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</si>
  <si>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</si>
  <si>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</si>
  <si>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</si>
  <si>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</si>
  <si>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</si>
  <si>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</si>
  <si>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</si>
  <si>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</si>
  <si>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</si>
  <si>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</si>
  <si>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</si>
  <si>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</si>
  <si>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</si>
  <si>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</si>
  <si>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</si>
  <si>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</si>
  <si>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</si>
  <si>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</si>
  <si>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</si>
  <si>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</si>
  <si>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</si>
  <si>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</si>
  <si>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</si>
  <si>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</si>
  <si>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</si>
  <si>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</si>
  <si>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</si>
  <si>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</si>
  <si>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</si>
  <si>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</si>
  <si>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</si>
  <si>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介護サービス</t>
    <phoneticPr fontId="5"/>
  </si>
  <si>
    <t>被保険者数(人)</t>
  </si>
  <si>
    <t>　繰出金</t>
    <phoneticPr fontId="5"/>
  </si>
  <si>
    <t>駐車場整備</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</si>
  <si>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</si>
  <si>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</si>
  <si>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</si>
  <si>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</si>
  <si>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</si>
  <si>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</si>
  <si>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</si>
  <si>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</si>
  <si>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</si>
  <si>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</si>
  <si>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</si>
  <si>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</si>
  <si>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</si>
  <si>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</si>
  <si>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</si>
  <si>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</si>
  <si>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</si>
  <si>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</si>
  <si>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</si>
  <si>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</si>
  <si>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</si>
  <si>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</si>
  <si>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東京都町田市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</si>
  <si>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</si>
  <si>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</si>
  <si>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</si>
  <si>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</si>
  <si>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</si>
  <si>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</si>
  <si>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</si>
  <si>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</si>
  <si>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</si>
  <si>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</si>
  <si>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</si>
  <si>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</si>
  <si>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</si>
  <si>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</si>
  <si>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</si>
  <si>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</si>
  <si>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</si>
  <si>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</si>
  <si>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</si>
  <si>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</si>
  <si>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</si>
  <si>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</si>
  <si>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</si>
  <si>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</si>
  <si>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</si>
  <si>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</si>
  <si>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</si>
  <si>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</si>
  <si>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</si>
  <si>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</si>
  <si>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</si>
  <si>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</si>
  <si>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</si>
  <si>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</si>
  <si>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町田市国民健康保険事業会計</t>
    <phoneticPr fontId="5"/>
  </si>
  <si>
    <t>町田市介護保険事業会計</t>
    <phoneticPr fontId="5"/>
  </si>
  <si>
    <t>町田市後期高齢者医療事業会計</t>
    <phoneticPr fontId="5"/>
  </si>
  <si>
    <t>町田市病院事業会計</t>
    <phoneticPr fontId="5"/>
  </si>
  <si>
    <t>法適用企業</t>
    <phoneticPr fontId="5"/>
  </si>
  <si>
    <t>町田市下水道事業会計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</si>
  <si>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</si>
  <si>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</si>
  <si>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</si>
  <si>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</si>
  <si>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</si>
  <si>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</si>
  <si>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</si>
  <si>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</si>
  <si>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</si>
  <si>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</si>
  <si>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</si>
  <si>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</si>
  <si>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</si>
  <si>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</si>
  <si>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</si>
  <si>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</si>
  <si>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</si>
  <si>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</si>
  <si>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</si>
  <si>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</si>
  <si>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</si>
  <si>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</si>
  <si>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</si>
  <si>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</si>
  <si>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</si>
  <si>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</si>
  <si>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</si>
  <si>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</si>
  <si>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</si>
  <si>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</si>
  <si>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</si>
  <si>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</si>
  <si>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</si>
  <si>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</si>
  <si>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</si>
  <si>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</si>
  <si>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</si>
  <si>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</si>
  <si>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</si>
  <si>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</si>
  <si>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</si>
  <si>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</si>
  <si>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</si>
  <si>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</si>
  <si>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</si>
  <si>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</si>
  <si>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</si>
  <si>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</si>
  <si>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</si>
  <si>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</si>
  <si>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</si>
  <si>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</si>
  <si>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</si>
  <si>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</si>
  <si>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</si>
  <si>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</si>
  <si>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</si>
  <si>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</si>
  <si>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</si>
  <si>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</si>
  <si>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</si>
  <si>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</si>
  <si>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</si>
  <si>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</si>
  <si>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</si>
  <si>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町田市下水道事業会計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</si>
  <si>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</si>
  <si>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</si>
  <si>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町田市病院事業会計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</si>
  <si>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</si>
  <si>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</si>
  <si>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</si>
  <si>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</si>
  <si>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</si>
  <si>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</si>
  <si>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</si>
  <si>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</si>
  <si>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</si>
  <si>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</si>
  <si>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</si>
  <si>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</si>
  <si>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</si>
  <si>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</si>
  <si>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</si>
  <si>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</si>
  <si>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</si>
  <si>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</si>
  <si>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</si>
  <si>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</si>
  <si>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</si>
  <si>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</si>
  <si>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</si>
  <si>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</si>
  <si>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</si>
  <si>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</si>
  <si>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</si>
  <si>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</si>
  <si>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</si>
  <si>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</si>
  <si>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</si>
  <si>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</si>
  <si>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</si>
  <si>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</si>
  <si>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</si>
  <si>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</si>
  <si>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</si>
  <si>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</si>
  <si>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</si>
  <si>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</si>
  <si>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</si>
  <si>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</si>
  <si>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</si>
  <si>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</si>
  <si>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</si>
  <si>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</si>
  <si>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</si>
  <si>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</si>
  <si>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</si>
  <si>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</si>
  <si>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</si>
  <si>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</si>
  <si>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</si>
  <si>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</si>
  <si>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</si>
  <si>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</si>
  <si>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</si>
  <si>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</si>
  <si>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</si>
  <si>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</si>
  <si>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</si>
  <si>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</si>
  <si>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</si>
  <si>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</si>
  <si>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</si>
  <si>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</si>
  <si>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</si>
  <si>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</si>
  <si>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</si>
  <si>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</si>
  <si>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</si>
  <si>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</si>
  <si>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</si>
  <si>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</si>
  <si>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</si>
  <si>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</si>
  <si>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</si>
  <si>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</si>
  <si>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</si>
  <si>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</si>
  <si>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</si>
  <si>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</si>
  <si>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</si>
  <si>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</si>
  <si>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</si>
  <si>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</si>
  <si>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</si>
  <si>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0.37</t>
  </si>
  <si>
    <t>▲ 1.23</t>
  </si>
  <si>
    <t>一般会計</t>
  </si>
  <si>
    <t>町田市国民健康保険事業会計</t>
  </si>
  <si>
    <t>町田市病院事業会計</t>
  </si>
  <si>
    <t>町田市介護保険事業会計</t>
  </si>
  <si>
    <t>町田市下水道事業会計</t>
  </si>
  <si>
    <t>町田市後期高齢者医療事業会計</t>
  </si>
  <si>
    <t>その他会計（赤字）</t>
  </si>
  <si>
    <t>その他会計（黒字）</t>
  </si>
  <si>
    <t>町田市公共施設整備等基金</t>
    <rPh sb="0" eb="3">
      <t>マチダシ</t>
    </rPh>
    <rPh sb="3" eb="5">
      <t>コウキョウ</t>
    </rPh>
    <rPh sb="5" eb="7">
      <t>シセツ</t>
    </rPh>
    <rPh sb="7" eb="9">
      <t>セイビ</t>
    </rPh>
    <rPh sb="9" eb="10">
      <t>トウ</t>
    </rPh>
    <rPh sb="10" eb="12">
      <t>キキン</t>
    </rPh>
    <phoneticPr fontId="2"/>
  </si>
  <si>
    <t>町田市廃棄物減量再資源化等推進整備基金</t>
    <rPh sb="0" eb="3">
      <t>マチダシ</t>
    </rPh>
    <rPh sb="3" eb="6">
      <t>ハイキブツ</t>
    </rPh>
    <rPh sb="6" eb="8">
      <t>ゲンリョウ</t>
    </rPh>
    <rPh sb="8" eb="12">
      <t>サイシゲンカ</t>
    </rPh>
    <rPh sb="12" eb="13">
      <t>トウ</t>
    </rPh>
    <rPh sb="13" eb="15">
      <t>スイシン</t>
    </rPh>
    <rPh sb="15" eb="17">
      <t>セイビ</t>
    </rPh>
    <rPh sb="17" eb="19">
      <t>キキン</t>
    </rPh>
    <phoneticPr fontId="11"/>
  </si>
  <si>
    <t>町田市緑地保全基金</t>
    <rPh sb="0" eb="3">
      <t>マチダシ</t>
    </rPh>
    <rPh sb="3" eb="5">
      <t>リョクチ</t>
    </rPh>
    <rPh sb="5" eb="7">
      <t>ホゼン</t>
    </rPh>
    <rPh sb="7" eb="9">
      <t>キキン</t>
    </rPh>
    <phoneticPr fontId="11"/>
  </si>
  <si>
    <t>町田市職員退職手当基金</t>
    <rPh sb="0" eb="3">
      <t>マチダシ</t>
    </rPh>
    <rPh sb="3" eb="5">
      <t>ショクイン</t>
    </rPh>
    <rPh sb="5" eb="7">
      <t>タイショク</t>
    </rPh>
    <rPh sb="7" eb="9">
      <t>テアテ</t>
    </rPh>
    <rPh sb="9" eb="11">
      <t>キキン</t>
    </rPh>
    <phoneticPr fontId="11"/>
  </si>
  <si>
    <t>町田市まちだ未来づくり基金</t>
    <rPh sb="0" eb="3">
      <t>マチダシ</t>
    </rPh>
    <rPh sb="6" eb="8">
      <t>ミライ</t>
    </rPh>
    <rPh sb="11" eb="13">
      <t>キキン</t>
    </rPh>
    <phoneticPr fontId="11"/>
  </si>
  <si>
    <t>東京都後期高齢者医療広域連合（一般会計）</t>
    <rPh sb="0" eb="3">
      <t>トウキョウト</t>
    </rPh>
    <rPh sb="3" eb="5">
      <t>コウキ</t>
    </rPh>
    <rPh sb="5" eb="8">
      <t>コウレイシャ</t>
    </rPh>
    <rPh sb="8" eb="10">
      <t>イリョウ</t>
    </rPh>
    <rPh sb="10" eb="12">
      <t>コウイキ</t>
    </rPh>
    <rPh sb="12" eb="14">
      <t>レンゴウ</t>
    </rPh>
    <rPh sb="15" eb="17">
      <t>イッパン</t>
    </rPh>
    <rPh sb="17" eb="19">
      <t>カイケイ</t>
    </rPh>
    <phoneticPr fontId="2"/>
  </si>
  <si>
    <t>-</t>
    <phoneticPr fontId="2"/>
  </si>
  <si>
    <t>東京都後期高齢者医療広域連合（後期高齢者医療特別会計）</t>
    <rPh sb="0" eb="3">
      <t>トウキョウト</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</si>
  <si>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東京たま広域資源循環組合</t>
    <rPh sb="0" eb="2">
      <t>トウキョウ</t>
    </rPh>
    <rPh sb="4" eb="6">
      <t>コウイキ</t>
    </rPh>
    <rPh sb="6" eb="8">
      <t>シゲン</t>
    </rPh>
    <rPh sb="8" eb="10">
      <t>ジュンカン</t>
    </rPh>
    <rPh sb="10" eb="12">
      <t>クミアイ</t>
    </rPh>
    <phoneticPr fontId="2"/>
  </si>
  <si>
    <t>多摩ニュータウン環境組合</t>
    <rPh sb="0" eb="2">
      <t>タマ</t>
    </rPh>
    <rPh sb="8" eb="10">
      <t>カンキョウ</t>
    </rPh>
    <rPh sb="10" eb="12">
      <t>クミアイ</t>
    </rPh>
    <phoneticPr fontId="2"/>
  </si>
  <si>
    <t>南多摩斎場組合</t>
    <rPh sb="0" eb="3">
      <t>ミナミタマ</t>
    </rPh>
    <rPh sb="3" eb="5">
      <t>サイジョウ</t>
    </rPh>
    <rPh sb="5" eb="7">
      <t>クミアイ</t>
    </rPh>
    <phoneticPr fontId="2"/>
  </si>
  <si>
    <t>東京市町村総合事務組合</t>
    <rPh sb="0" eb="2">
      <t>トウキョウ</t>
    </rPh>
    <rPh sb="2" eb="5">
      <t>シチョウソン</t>
    </rPh>
    <rPh sb="5" eb="7">
      <t>ソウゴウ</t>
    </rPh>
    <rPh sb="7" eb="9">
      <t>ジム</t>
    </rPh>
    <rPh sb="9" eb="11">
      <t>クミアイ</t>
    </rPh>
    <phoneticPr fontId="2"/>
  </si>
  <si>
    <t>東京都十一市競輪事業組合</t>
    <rPh sb="0" eb="3">
      <t>トウキョウト</t>
    </rPh>
    <rPh sb="3" eb="5">
      <t>ジュウイッ</t>
    </rPh>
    <rPh sb="5" eb="6">
      <t>シ</t>
    </rPh>
    <rPh sb="6" eb="8">
      <t>ケイリン</t>
    </rPh>
    <rPh sb="8" eb="10">
      <t>ジギョウ</t>
    </rPh>
    <rPh sb="10" eb="12">
      <t>クミアイ</t>
    </rPh>
    <phoneticPr fontId="2"/>
  </si>
  <si>
    <t>東京都六市競艇事業組合</t>
    <rPh sb="0" eb="3">
      <t>トウキョウト</t>
    </rPh>
    <rPh sb="3" eb="4">
      <t>ロク</t>
    </rPh>
    <rPh sb="4" eb="5">
      <t>シ</t>
    </rPh>
    <rPh sb="5" eb="7">
      <t>キョウテイ</t>
    </rPh>
    <rPh sb="7" eb="9">
      <t>ジギョウ</t>
    </rPh>
    <rPh sb="9" eb="11">
      <t>クミアイ</t>
    </rPh>
    <phoneticPr fontId="2"/>
  </si>
  <si>
    <t>-</t>
    <phoneticPr fontId="2"/>
  </si>
  <si>
    <t>東京市町村総合事務組合（東京都市町村民交通災害共済事業特別会計）</t>
    <rPh sb="0" eb="2">
      <t>トウキョウ</t>
    </rPh>
    <rPh sb="2" eb="5">
      <t>シチョウソン</t>
    </rPh>
    <rPh sb="5" eb="7">
      <t>ソウゴウ</t>
    </rPh>
    <rPh sb="7" eb="9">
      <t>ジム</t>
    </rPh>
    <rPh sb="9" eb="11">
      <t>クミアイ</t>
    </rPh>
    <rPh sb="12" eb="15">
      <t>トウキョウト</t>
    </rPh>
    <rPh sb="15" eb="18">
      <t>シチョウソン</t>
    </rPh>
    <rPh sb="18" eb="19">
      <t>タミ</t>
    </rPh>
    <rPh sb="19" eb="21">
      <t>コウツウ</t>
    </rPh>
    <rPh sb="21" eb="23">
      <t>サイガイ</t>
    </rPh>
    <rPh sb="23" eb="25">
      <t>キョウサイ</t>
    </rPh>
    <rPh sb="25" eb="27">
      <t>ジギョウ</t>
    </rPh>
    <rPh sb="27" eb="29">
      <t>トクベツ</t>
    </rPh>
    <rPh sb="29" eb="31">
      <t>カイケイ</t>
    </rPh>
    <phoneticPr fontId="2"/>
  </si>
  <si>
    <t>-</t>
    <phoneticPr fontId="2"/>
  </si>
  <si>
    <t>-</t>
    <phoneticPr fontId="2"/>
  </si>
  <si>
    <t>-</t>
    <phoneticPr fontId="2"/>
  </si>
  <si>
    <t>-</t>
    <phoneticPr fontId="2"/>
  </si>
  <si>
    <t>町田市土地開発公社</t>
    <rPh sb="0" eb="3">
      <t>マチダシ</t>
    </rPh>
    <rPh sb="3" eb="5">
      <t>トチ</t>
    </rPh>
    <rPh sb="5" eb="7">
      <t>カイハツ</t>
    </rPh>
    <rPh sb="7" eb="9">
      <t>コウシャ</t>
    </rPh>
    <phoneticPr fontId="2"/>
  </si>
  <si>
    <t>町田まちづくり公社</t>
    <rPh sb="0" eb="2">
      <t>マチダ</t>
    </rPh>
    <rPh sb="7" eb="9">
      <t>コウシャ</t>
    </rPh>
    <phoneticPr fontId="2"/>
  </si>
  <si>
    <t>町田市勤労者福祉サービスセンター</t>
    <rPh sb="0" eb="3">
      <t>マチダシ</t>
    </rPh>
    <rPh sb="3" eb="6">
      <t>キンロウシャ</t>
    </rPh>
    <rPh sb="6" eb="8">
      <t>フクシ</t>
    </rPh>
    <phoneticPr fontId="2"/>
  </si>
  <si>
    <t>エルム・スリー管理</t>
    <rPh sb="7" eb="9">
      <t>カンリ</t>
    </rPh>
    <phoneticPr fontId="2"/>
  </si>
  <si>
    <t>町田センタービル</t>
    <rPh sb="0" eb="2">
      <t>マチダ</t>
    </rPh>
    <phoneticPr fontId="2"/>
  </si>
  <si>
    <t>町田市文化・国際交流財団</t>
    <rPh sb="0" eb="3">
      <t>マチダシ</t>
    </rPh>
    <rPh sb="3" eb="5">
      <t>ブンカ</t>
    </rPh>
    <rPh sb="6" eb="8">
      <t>コクサイ</t>
    </rPh>
    <rPh sb="8" eb="10">
      <t>コウリュウ</t>
    </rPh>
    <rPh sb="10" eb="12">
      <t>ザイダン</t>
    </rPh>
    <phoneticPr fontId="2"/>
  </si>
  <si>
    <t>町田市観光コンベンション協会</t>
    <rPh sb="0" eb="3">
      <t>マチダシ</t>
    </rPh>
    <rPh sb="3" eb="5">
      <t>カンコウ</t>
    </rPh>
    <rPh sb="12" eb="14">
      <t>キョウカイ</t>
    </rPh>
    <phoneticPr fontId="2"/>
  </si>
  <si>
    <t>まちだエコライフ推進公社</t>
    <rPh sb="8" eb="10">
      <t>スイシン</t>
    </rPh>
    <rPh sb="10" eb="12">
      <t>コウシャ</t>
    </rPh>
    <phoneticPr fontId="2"/>
  </si>
  <si>
    <t>町田新産業創造センター</t>
    <rPh sb="0" eb="2">
      <t>マチダ</t>
    </rPh>
    <rPh sb="2" eb="5">
      <t>シンサンギョウ</t>
    </rPh>
    <rPh sb="5" eb="7">
      <t>ソウゾウ</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</si>
  <si>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</si>
  <si>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</si>
  <si>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</si>
  <si>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</si>
  <si>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</si>
  <si>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</si>
  <si>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r>
      <rPr>
        <sz val="11"/>
        <rFont val="ＭＳ Ｐゴシック"/>
        <family val="3"/>
        <charset val="128"/>
      </rPr>
      <t>平成29年度の将来負担比率は、将来負担額1,174億円に対し、控除される充当可能財源等が1,196億円</t>
    </r>
    <r>
      <rPr>
        <sz val="11"/>
        <color indexed="8"/>
        <rFont val="ＭＳ Ｐゴシック"/>
        <family val="3"/>
        <charset val="128"/>
      </rPr>
      <t>となり、差引の結果将来負担比率は生じていない。
有形固定資産減価償却率は52.7％である。平成28年度は平成27年度と比べ3.8ポイント増加したが、平成29年度は平成28年度と比べ1.3ポイント増加となり、増加率が鈍化している。平成29年度に町田市民フォーラム共有床の一部購入により建物3.1億円増加したことが主な要因である。</t>
    </r>
    <rPh sb="96" eb="98">
      <t>ヘイセイ</t>
    </rPh>
    <rPh sb="100" eb="102">
      <t>ネンド</t>
    </rPh>
    <rPh sb="103" eb="105">
      <t>ヘイセイ</t>
    </rPh>
    <rPh sb="107" eb="109">
      <t>ネンド</t>
    </rPh>
    <rPh sb="110" eb="111">
      <t>クラ</t>
    </rPh>
    <rPh sb="119" eb="121">
      <t>ゾウカ</t>
    </rPh>
    <rPh sb="125" eb="127">
      <t>ヘイセイ</t>
    </rPh>
    <rPh sb="129" eb="131">
      <t>ネンド</t>
    </rPh>
    <rPh sb="154" eb="156">
      <t>ゾウカ</t>
    </rPh>
    <rPh sb="156" eb="157">
      <t>リツ</t>
    </rPh>
    <rPh sb="158" eb="160">
      <t>ドンカ</t>
    </rPh>
    <rPh sb="206" eb="207">
      <t>オモ</t>
    </rPh>
    <rPh sb="208" eb="210">
      <t>ヨウイン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</si>
  <si>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</si>
  <si>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</si>
  <si>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</si>
  <si>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</si>
  <si>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</si>
  <si>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</si>
  <si>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</si>
  <si>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</si>
  <si>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</si>
  <si>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t>
    <phoneticPr fontId="5"/>
  </si>
  <si>
    <t xml:space="preserve"> </t>
    <phoneticPr fontId="5"/>
  </si>
  <si>
    <r>
      <t>平成29年度の将来負担比率は、将来負担額1,174億円に対し、控除される充当可能財源等が1,196億円となり、差引の結果将来負担比率は生じていない。
平成29年度の実質公債費比率は▲0.6％である。平成28年度と比べ0.7ポイント増加した。平成29年度からの臨時財政対策債等の償還開始により、実質公債費比率の分子となる元利償還金の額が2.2</t>
    </r>
    <r>
      <rPr>
        <sz val="11"/>
        <rFont val="ＭＳ Ｐゴシック"/>
        <family val="3"/>
        <charset val="128"/>
      </rPr>
      <t>億円増加したことが主な要因である。</t>
    </r>
    <rPh sb="120" eb="122">
      <t>ヘイセイ</t>
    </rPh>
    <rPh sb="124" eb="126">
      <t>ネンド</t>
    </rPh>
    <rPh sb="129" eb="131">
      <t>リンジ</t>
    </rPh>
    <rPh sb="131" eb="133">
      <t>ザイセイ</t>
    </rPh>
    <rPh sb="133" eb="135">
      <t>タイサク</t>
    </rPh>
    <rPh sb="135" eb="136">
      <t>サイ</t>
    </rPh>
    <rPh sb="136" eb="137">
      <t>トウ</t>
    </rPh>
    <rPh sb="138" eb="140">
      <t>ショウカン</t>
    </rPh>
    <rPh sb="140" eb="142">
      <t>カイシ</t>
    </rPh>
    <rPh sb="146" eb="148">
      <t>ジッシツ</t>
    </rPh>
    <rPh sb="148" eb="151">
      <t>コウサイヒ</t>
    </rPh>
    <rPh sb="151" eb="153">
      <t>ヒリツ</t>
    </rPh>
    <rPh sb="154" eb="156">
      <t>ブンシ</t>
    </rPh>
    <rPh sb="159" eb="161">
      <t>ガンリ</t>
    </rPh>
    <rPh sb="161" eb="164">
      <t>ショウカンキン</t>
    </rPh>
    <rPh sb="165" eb="166">
      <t>ガク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</si>
</sst>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theme" Target="theme/theme1.xml"/>
<Relationship Id="rId3" Type="http://schemas.openxmlformats.org/officeDocument/2006/relationships/worksheet" Target="worksheets/sheet3.xml"/>
<Relationship Id="rId21" Type="http://schemas.openxmlformats.org/officeDocument/2006/relationships/calcChain" Target="calcChain.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43141</c:v>
                </c:pt>
                <c:pt idx="1">
                  <c:v>45117</c:v>
                </c:pt>
                <c:pt idx="2">
                  <c:v>43532</c:v>
                </c:pt>
                <c:pt idx="3">
                  <c:v>39893</c:v>
                </c:pt>
                <c:pt idx="4">
                  <c:v>41080</c:v>
                </c:pt>
              </c:numCache>
            </c:numRef>
          </c:val>
          <c:smooth val="0"/>
          <c:extLst xmlns:c16r2="http://schemas.microsoft.com/office/drawing/2015/06/chart">
            <c:ext xmlns:c16="http://schemas.microsoft.com/office/drawing/2014/chart" uri="{C3380CC4-5D6E-409C-BE32-E72D297353CC}">
              <c16:uniqueId val="{00000000-A506-4763-B2F4-AA107647C55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23423</c:v>
                </c:pt>
                <c:pt idx="1">
                  <c:v>31931</c:v>
                </c:pt>
                <c:pt idx="2">
                  <c:v>28331</c:v>
                </c:pt>
                <c:pt idx="3">
                  <c:v>21024</c:v>
                </c:pt>
                <c:pt idx="4">
                  <c:v>29223</c:v>
                </c:pt>
              </c:numCache>
            </c:numRef>
          </c:val>
          <c:smooth val="0"/>
          <c:extLst xmlns:c16r2="http://schemas.microsoft.com/office/drawing/2015/06/chart">
            <c:ext xmlns:c16="http://schemas.microsoft.com/office/drawing/2014/chart" uri="{C3380CC4-5D6E-409C-BE32-E72D297353CC}">
              <c16:uniqueId val="{00000001-A506-4763-B2F4-AA107647C55B}"/>
            </c:ext>
          </c:extLst>
        </c:ser>
        <c:dLbls>
          <c:showLegendKey val="0"/>
          <c:showVal val="0"/>
          <c:showCatName val="0"/>
          <c:showSerName val="0"/>
          <c:showPercent val="0"/>
          <c:showBubbleSize val="0"/>
        </c:dLbls>
        <c:marker val="1"/>
        <c:smooth val="0"/>
        <c:axId val="138070272"/>
        <c:axId val="138072448"/>
      </c:lineChart>
      <c:catAx>
        <c:axId val="1380702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8072448"/>
        <c:crosses val="autoZero"/>
        <c:auto val="1"/>
        <c:lblAlgn val="ctr"/>
        <c:lblOffset val="100"/>
        <c:tickLblSkip val="1"/>
        <c:tickMarkSkip val="1"/>
        <c:noMultiLvlLbl val="0"/>
      </c:catAx>
      <c:valAx>
        <c:axId val="138072448"/>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80702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5.52</c:v>
                </c:pt>
                <c:pt idx="1">
                  <c:v>5.62</c:v>
                </c:pt>
                <c:pt idx="2">
                  <c:v>5.98</c:v>
                </c:pt>
                <c:pt idx="3">
                  <c:v>5.65</c:v>
                </c:pt>
                <c:pt idx="4">
                  <c:v>5.86</c:v>
                </c:pt>
              </c:numCache>
            </c:numRef>
          </c:val>
          <c:extLst xmlns:c16r2="http://schemas.microsoft.com/office/drawing/2015/06/chart">
            <c:ext xmlns:c16="http://schemas.microsoft.com/office/drawing/2014/chart" uri="{C3380CC4-5D6E-409C-BE32-E72D297353CC}">
              <c16:uniqueId val="{00000000-ED9C-44D5-B260-BDB5733199B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8.4499999999999993</c:v>
                </c:pt>
                <c:pt idx="1">
                  <c:v>7.07</c:v>
                </c:pt>
                <c:pt idx="2">
                  <c:v>8.77</c:v>
                </c:pt>
                <c:pt idx="3">
                  <c:v>9.75</c:v>
                </c:pt>
                <c:pt idx="4">
                  <c:v>12.34</c:v>
                </c:pt>
              </c:numCache>
            </c:numRef>
          </c:val>
          <c:extLst xmlns:c16r2="http://schemas.microsoft.com/office/drawing/2015/06/chart">
            <c:ext xmlns:c16="http://schemas.microsoft.com/office/drawing/2014/chart" uri="{C3380CC4-5D6E-409C-BE32-E72D297353CC}">
              <c16:uniqueId val="{00000001-ED9C-44D5-B260-BDB5733199B4}"/>
            </c:ext>
          </c:extLst>
        </c:ser>
        <c:dLbls>
          <c:showLegendKey val="0"/>
          <c:showVal val="0"/>
          <c:showCatName val="0"/>
          <c:showSerName val="0"/>
          <c:showPercent val="0"/>
          <c:showBubbleSize val="0"/>
        </c:dLbls>
        <c:gapWidth val="250"/>
        <c:overlap val="100"/>
        <c:axId val="146547840"/>
        <c:axId val="1465497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-0.37</c:v>
                </c:pt>
                <c:pt idx="1">
                  <c:v>-1.23</c:v>
                </c:pt>
                <c:pt idx="2">
                  <c:v>2.1800000000000002</c:v>
                </c:pt>
                <c:pt idx="3">
                  <c:v>0.76</c:v>
                </c:pt>
                <c:pt idx="4">
                  <c:v>3.08</c:v>
                </c:pt>
              </c:numCache>
            </c:numRef>
          </c:val>
          <c:smooth val="0"/>
          <c:extLst xmlns:c16r2="http://schemas.microsoft.com/office/drawing/2015/06/chart">
            <c:ext xmlns:c16="http://schemas.microsoft.com/office/drawing/2014/chart" uri="{C3380CC4-5D6E-409C-BE32-E72D297353CC}">
              <c16:uniqueId val="{00000002-ED9C-44D5-B260-BDB5733199B4}"/>
            </c:ext>
          </c:extLst>
        </c:ser>
        <c:dLbls>
          <c:showLegendKey val="0"/>
          <c:showVal val="0"/>
          <c:showCatName val="0"/>
          <c:showSerName val="0"/>
          <c:showPercent val="0"/>
          <c:showBubbleSize val="0"/>
        </c:dLbls>
        <c:marker val="1"/>
        <c:smooth val="0"/>
        <c:axId val="146547840"/>
        <c:axId val="146549760"/>
      </c:lineChart>
      <c:catAx>
        <c:axId val="146547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6549760"/>
        <c:crosses val="autoZero"/>
        <c:auto val="1"/>
        <c:lblAlgn val="ctr"/>
        <c:lblOffset val="100"/>
        <c:tickLblSkip val="1"/>
        <c:tickMarkSkip val="1"/>
        <c:noMultiLvlLbl val="0"/>
      </c:catAx>
      <c:valAx>
        <c:axId val="146549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6547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D0F3-4E26-81A2-22E83AA49E5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0F3-4E26-81A2-22E83AA49E5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D0F3-4E26-81A2-22E83AA49E5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D0F3-4E26-81A2-22E83AA49E5C}"/>
            </c:ext>
          </c:extLst>
        </c:ser>
        <c:ser>
          <c:idx val="4"/>
          <c:order val="4"/>
          <c:tx>
            <c:strRef>
              <c:f>データシート!$A$31</c:f>
              <c:strCache>
                <c:ptCount val="1"/>
                <c:pt idx="0">
                  <c:v>町田市後期高齢者医療事業会計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7.0000000000000007E-2</c:v>
                </c:pt>
                <c:pt idx="2">
                  <c:v>#N/A</c:v>
                </c:pt>
                <c:pt idx="3">
                  <c:v>0.06</c:v>
                </c:pt>
                <c:pt idx="4">
                  <c:v>#N/A</c:v>
                </c:pt>
                <c:pt idx="5">
                  <c:v>7.0000000000000007E-2</c:v>
                </c:pt>
                <c:pt idx="6">
                  <c:v>#N/A</c:v>
                </c:pt>
                <c:pt idx="7">
                  <c:v>0.09</c:v>
                </c:pt>
                <c:pt idx="8">
                  <c:v>#N/A</c:v>
                </c:pt>
                <c:pt idx="9">
                  <c:v>0.06</c:v>
                </c:pt>
              </c:numCache>
            </c:numRef>
          </c:val>
          <c:extLst xmlns:c16r2="http://schemas.microsoft.com/office/drawing/2015/06/chart">
            <c:ext xmlns:c16="http://schemas.microsoft.com/office/drawing/2014/chart" uri="{C3380CC4-5D6E-409C-BE32-E72D297353CC}">
              <c16:uniqueId val="{00000004-D0F3-4E26-81A2-22E83AA49E5C}"/>
            </c:ext>
          </c:extLst>
        </c:ser>
        <c:ser>
          <c:idx val="5"/>
          <c:order val="5"/>
          <c:tx>
            <c:strRef>
              <c:f>データシート!$A$32</c:f>
              <c:strCache>
                <c:ptCount val="1"/>
                <c:pt idx="0">
                  <c:v>町田市下水道事業会計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0.93</c:v>
                </c:pt>
                <c:pt idx="2">
                  <c:v>#N/A</c:v>
                </c:pt>
                <c:pt idx="3">
                  <c:v>0.48</c:v>
                </c:pt>
                <c:pt idx="4">
                  <c:v>#N/A</c:v>
                </c:pt>
                <c:pt idx="5">
                  <c:v>0.39</c:v>
                </c:pt>
                <c:pt idx="6">
                  <c:v>#N/A</c:v>
                </c:pt>
                <c:pt idx="7">
                  <c:v>0.23</c:v>
                </c:pt>
                <c:pt idx="8">
                  <c:v>#N/A</c:v>
                </c:pt>
                <c:pt idx="9">
                  <c:v>0.21</c:v>
                </c:pt>
              </c:numCache>
            </c:numRef>
          </c:val>
          <c:extLst xmlns:c16r2="http://schemas.microsoft.com/office/drawing/2015/06/chart">
            <c:ext xmlns:c16="http://schemas.microsoft.com/office/drawing/2014/chart" uri="{C3380CC4-5D6E-409C-BE32-E72D297353CC}">
              <c16:uniqueId val="{00000005-D0F3-4E26-81A2-22E83AA49E5C}"/>
            </c:ext>
          </c:extLst>
        </c:ser>
        <c:ser>
          <c:idx val="6"/>
          <c:order val="6"/>
          <c:tx>
            <c:strRef>
              <c:f>データシート!$A$33</c:f>
              <c:strCache>
                <c:ptCount val="1"/>
                <c:pt idx="0">
                  <c:v>町田市介護保険事業会計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0.6</c:v>
                </c:pt>
                <c:pt idx="2">
                  <c:v>#N/A</c:v>
                </c:pt>
                <c:pt idx="3">
                  <c:v>0.66</c:v>
                </c:pt>
                <c:pt idx="4">
                  <c:v>#N/A</c:v>
                </c:pt>
                <c:pt idx="5">
                  <c:v>0.93</c:v>
                </c:pt>
                <c:pt idx="6">
                  <c:v>#N/A</c:v>
                </c:pt>
                <c:pt idx="7">
                  <c:v>1.26</c:v>
                </c:pt>
                <c:pt idx="8">
                  <c:v>#N/A</c:v>
                </c:pt>
                <c:pt idx="9">
                  <c:v>1.55</c:v>
                </c:pt>
              </c:numCache>
            </c:numRef>
          </c:val>
          <c:extLst xmlns:c16r2="http://schemas.microsoft.com/office/drawing/2015/06/chart">
            <c:ext xmlns:c16="http://schemas.microsoft.com/office/drawing/2014/chart" uri="{C3380CC4-5D6E-409C-BE32-E72D297353CC}">
              <c16:uniqueId val="{00000006-D0F3-4E26-81A2-22E83AA49E5C}"/>
            </c:ext>
          </c:extLst>
        </c:ser>
        <c:ser>
          <c:idx val="7"/>
          <c:order val="7"/>
          <c:tx>
            <c:strRef>
              <c:f>データシート!$A$34</c:f>
              <c:strCache>
                <c:ptCount val="1"/>
                <c:pt idx="0">
                  <c:v>町田市病院事業会計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6.73</c:v>
                </c:pt>
                <c:pt idx="2">
                  <c:v>#N/A</c:v>
                </c:pt>
                <c:pt idx="3">
                  <c:v>4.38</c:v>
                </c:pt>
                <c:pt idx="4">
                  <c:v>#N/A</c:v>
                </c:pt>
                <c:pt idx="5">
                  <c:v>3.1</c:v>
                </c:pt>
                <c:pt idx="6">
                  <c:v>#N/A</c:v>
                </c:pt>
                <c:pt idx="7">
                  <c:v>3.95</c:v>
                </c:pt>
                <c:pt idx="8">
                  <c:v>#N/A</c:v>
                </c:pt>
                <c:pt idx="9">
                  <c:v>2.63</c:v>
                </c:pt>
              </c:numCache>
            </c:numRef>
          </c:val>
          <c:extLst xmlns:c16r2="http://schemas.microsoft.com/office/drawing/2015/06/chart">
            <c:ext xmlns:c16="http://schemas.microsoft.com/office/drawing/2014/chart" uri="{C3380CC4-5D6E-409C-BE32-E72D297353CC}">
              <c16:uniqueId val="{00000007-D0F3-4E26-81A2-22E83AA49E5C}"/>
            </c:ext>
          </c:extLst>
        </c:ser>
        <c:ser>
          <c:idx val="8"/>
          <c:order val="8"/>
          <c:tx>
            <c:strRef>
              <c:f>データシート!$A$35</c:f>
              <c:strCache>
                <c:ptCount val="1"/>
                <c:pt idx="0">
                  <c:v>町田市国民健康保険事業会計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1.06</c:v>
                </c:pt>
                <c:pt idx="2">
                  <c:v>#N/A</c:v>
                </c:pt>
                <c:pt idx="3">
                  <c:v>0.47</c:v>
                </c:pt>
                <c:pt idx="4">
                  <c:v>#N/A</c:v>
                </c:pt>
                <c:pt idx="5">
                  <c:v>1.46</c:v>
                </c:pt>
                <c:pt idx="6">
                  <c:v>#N/A</c:v>
                </c:pt>
                <c:pt idx="7">
                  <c:v>2</c:v>
                </c:pt>
                <c:pt idx="8">
                  <c:v>#N/A</c:v>
                </c:pt>
                <c:pt idx="9">
                  <c:v>2.66</c:v>
                </c:pt>
              </c:numCache>
            </c:numRef>
          </c:val>
          <c:extLst xmlns:c16r2="http://schemas.microsoft.com/office/drawing/2015/06/chart">
            <c:ext xmlns:c16="http://schemas.microsoft.com/office/drawing/2014/chart" uri="{C3380CC4-5D6E-409C-BE32-E72D297353CC}">
              <c16:uniqueId val="{00000008-D0F3-4E26-81A2-22E83AA49E5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5.51</c:v>
                </c:pt>
                <c:pt idx="2">
                  <c:v>#N/A</c:v>
                </c:pt>
                <c:pt idx="3">
                  <c:v>5.62</c:v>
                </c:pt>
                <c:pt idx="4">
                  <c:v>#N/A</c:v>
                </c:pt>
                <c:pt idx="5">
                  <c:v>5.97</c:v>
                </c:pt>
                <c:pt idx="6">
                  <c:v>#N/A</c:v>
                </c:pt>
                <c:pt idx="7">
                  <c:v>5.64</c:v>
                </c:pt>
                <c:pt idx="8">
                  <c:v>#N/A</c:v>
                </c:pt>
                <c:pt idx="9">
                  <c:v>5.86</c:v>
                </c:pt>
              </c:numCache>
            </c:numRef>
          </c:val>
          <c:extLst xmlns:c16r2="http://schemas.microsoft.com/office/drawing/2015/06/chart">
            <c:ext xmlns:c16="http://schemas.microsoft.com/office/drawing/2014/chart" uri="{C3380CC4-5D6E-409C-BE32-E72D297353CC}">
              <c16:uniqueId val="{00000009-D0F3-4E26-81A2-22E83AA49E5C}"/>
            </c:ext>
          </c:extLst>
        </c:ser>
        <c:dLbls>
          <c:showLegendKey val="0"/>
          <c:showVal val="0"/>
          <c:showCatName val="0"/>
          <c:showSerName val="0"/>
          <c:showPercent val="0"/>
          <c:showBubbleSize val="0"/>
        </c:dLbls>
        <c:gapWidth val="150"/>
        <c:overlap val="100"/>
        <c:axId val="146992128"/>
        <c:axId val="147002112"/>
      </c:barChart>
      <c:catAx>
        <c:axId val="146992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7002112"/>
        <c:crosses val="autoZero"/>
        <c:auto val="1"/>
        <c:lblAlgn val="ctr"/>
        <c:lblOffset val="100"/>
        <c:tickLblSkip val="1"/>
        <c:tickMarkSkip val="1"/>
        <c:noMultiLvlLbl val="0"/>
      </c:catAx>
      <c:valAx>
        <c:axId val="147002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69921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9808</c:v>
                </c:pt>
                <c:pt idx="5">
                  <c:v>9793</c:v>
                </c:pt>
                <c:pt idx="8">
                  <c:v>8909</c:v>
                </c:pt>
                <c:pt idx="11">
                  <c:v>8939</c:v>
                </c:pt>
                <c:pt idx="14">
                  <c:v>8507</c:v>
                </c:pt>
              </c:numCache>
            </c:numRef>
          </c:val>
          <c:extLst xmlns:c16r2="http://schemas.microsoft.com/office/drawing/2015/06/chart">
            <c:ext xmlns:c16="http://schemas.microsoft.com/office/drawing/2014/chart" uri="{C3380CC4-5D6E-409C-BE32-E72D297353CC}">
              <c16:uniqueId val="{00000000-C268-4ED5-B3C7-015B728FDCB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C268-4ED5-B3C7-015B728FDCB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356</c:v>
                </c:pt>
                <c:pt idx="3">
                  <c:v>391</c:v>
                </c:pt>
                <c:pt idx="6">
                  <c:v>327</c:v>
                </c:pt>
                <c:pt idx="9">
                  <c:v>244</c:v>
                </c:pt>
                <c:pt idx="12">
                  <c:v>236</c:v>
                </c:pt>
              </c:numCache>
            </c:numRef>
          </c:val>
          <c:extLst xmlns:c16r2="http://schemas.microsoft.com/office/drawing/2015/06/chart">
            <c:ext xmlns:c16="http://schemas.microsoft.com/office/drawing/2014/chart" uri="{C3380CC4-5D6E-409C-BE32-E72D297353CC}">
              <c16:uniqueId val="{00000002-C268-4ED5-B3C7-015B728FDCB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240</c:v>
                </c:pt>
                <c:pt idx="3">
                  <c:v>203</c:v>
                </c:pt>
                <c:pt idx="6">
                  <c:v>202</c:v>
                </c:pt>
                <c:pt idx="9">
                  <c:v>190</c:v>
                </c:pt>
                <c:pt idx="12">
                  <c:v>171</c:v>
                </c:pt>
              </c:numCache>
            </c:numRef>
          </c:val>
          <c:extLst xmlns:c16r2="http://schemas.microsoft.com/office/drawing/2015/06/chart">
            <c:ext xmlns:c16="http://schemas.microsoft.com/office/drawing/2014/chart" uri="{C3380CC4-5D6E-409C-BE32-E72D297353CC}">
              <c16:uniqueId val="{00000003-C268-4ED5-B3C7-015B728FDCB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1729</c:v>
                </c:pt>
                <c:pt idx="3">
                  <c:v>1687</c:v>
                </c:pt>
                <c:pt idx="6">
                  <c:v>1631</c:v>
                </c:pt>
                <c:pt idx="9">
                  <c:v>1591</c:v>
                </c:pt>
                <c:pt idx="12">
                  <c:v>1602</c:v>
                </c:pt>
              </c:numCache>
            </c:numRef>
          </c:val>
          <c:extLst xmlns:c16r2="http://schemas.microsoft.com/office/drawing/2015/06/chart">
            <c:ext xmlns:c16="http://schemas.microsoft.com/office/drawing/2014/chart" uri="{C3380CC4-5D6E-409C-BE32-E72D297353CC}">
              <c16:uniqueId val="{00000004-C268-4ED5-B3C7-015B728FDCB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268-4ED5-B3C7-015B728FDCB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C268-4ED5-B3C7-015B728FDCB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5997</c:v>
                </c:pt>
                <c:pt idx="3">
                  <c:v>6072</c:v>
                </c:pt>
                <c:pt idx="6">
                  <c:v>6052</c:v>
                </c:pt>
                <c:pt idx="9">
                  <c:v>6261</c:v>
                </c:pt>
                <c:pt idx="12">
                  <c:v>6477</c:v>
                </c:pt>
              </c:numCache>
            </c:numRef>
          </c:val>
          <c:extLst xmlns:c16r2="http://schemas.microsoft.com/office/drawing/2015/06/chart">
            <c:ext xmlns:c16="http://schemas.microsoft.com/office/drawing/2014/chart" uri="{C3380CC4-5D6E-409C-BE32-E72D297353CC}">
              <c16:uniqueId val="{00000007-C268-4ED5-B3C7-015B728FDCBB}"/>
            </c:ext>
          </c:extLst>
        </c:ser>
        <c:dLbls>
          <c:showLegendKey val="0"/>
          <c:showVal val="0"/>
          <c:showCatName val="0"/>
          <c:showSerName val="0"/>
          <c:showPercent val="0"/>
          <c:showBubbleSize val="0"/>
        </c:dLbls>
        <c:gapWidth val="100"/>
        <c:overlap val="100"/>
        <c:axId val="138016640"/>
        <c:axId val="1404395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-1486</c:v>
                </c:pt>
                <c:pt idx="2">
                  <c:v>#N/A</c:v>
                </c:pt>
                <c:pt idx="3">
                  <c:v>#N/A</c:v>
                </c:pt>
                <c:pt idx="4">
                  <c:v>-1440</c:v>
                </c:pt>
                <c:pt idx="5">
                  <c:v>#N/A</c:v>
                </c:pt>
                <c:pt idx="6">
                  <c:v>#N/A</c:v>
                </c:pt>
                <c:pt idx="7">
                  <c:v>-697</c:v>
                </c:pt>
                <c:pt idx="8">
                  <c:v>#N/A</c:v>
                </c:pt>
                <c:pt idx="9">
                  <c:v>#N/A</c:v>
                </c:pt>
                <c:pt idx="10">
                  <c:v>-653</c:v>
                </c:pt>
                <c:pt idx="11">
                  <c:v>#N/A</c:v>
                </c:pt>
                <c:pt idx="12">
                  <c:v>#N/A</c:v>
                </c:pt>
                <c:pt idx="13">
                  <c:v>-21</c:v>
                </c:pt>
                <c:pt idx="14">
                  <c:v>#N/A</c:v>
                </c:pt>
              </c:numCache>
            </c:numRef>
          </c:val>
          <c:smooth val="0"/>
          <c:extLst xmlns:c16r2="http://schemas.microsoft.com/office/drawing/2015/06/chart">
            <c:ext xmlns:c16="http://schemas.microsoft.com/office/drawing/2014/chart" uri="{C3380CC4-5D6E-409C-BE32-E72D297353CC}">
              <c16:uniqueId val="{00000008-C268-4ED5-B3C7-015B728FDCBB}"/>
            </c:ext>
          </c:extLst>
        </c:ser>
        <c:dLbls>
          <c:showLegendKey val="0"/>
          <c:showVal val="0"/>
          <c:showCatName val="0"/>
          <c:showSerName val="0"/>
          <c:showPercent val="0"/>
          <c:showBubbleSize val="0"/>
        </c:dLbls>
        <c:marker val="1"/>
        <c:smooth val="0"/>
        <c:axId val="138016640"/>
        <c:axId val="140439552"/>
      </c:lineChart>
      <c:catAx>
        <c:axId val="138016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0439552"/>
        <c:crosses val="autoZero"/>
        <c:auto val="1"/>
        <c:lblAlgn val="ctr"/>
        <c:lblOffset val="100"/>
        <c:tickLblSkip val="1"/>
        <c:tickMarkSkip val="1"/>
        <c:noMultiLvlLbl val="0"/>
      </c:catAx>
      <c:valAx>
        <c:axId val="140439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016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83499</c:v>
                </c:pt>
                <c:pt idx="5">
                  <c:v>82649</c:v>
                </c:pt>
                <c:pt idx="8">
                  <c:v>80885</c:v>
                </c:pt>
                <c:pt idx="11">
                  <c:v>79120</c:v>
                </c:pt>
                <c:pt idx="14">
                  <c:v>78194</c:v>
                </c:pt>
              </c:numCache>
            </c:numRef>
          </c:val>
          <c:extLst xmlns:c16r2="http://schemas.microsoft.com/office/drawing/2015/06/chart">
            <c:ext xmlns:c16="http://schemas.microsoft.com/office/drawing/2014/chart" uri="{C3380CC4-5D6E-409C-BE32-E72D297353CC}">
              <c16:uniqueId val="{00000000-152C-47A0-BD05-D0C18AEAB81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24886</c:v>
                </c:pt>
                <c:pt idx="5">
                  <c:v>25843</c:v>
                </c:pt>
                <c:pt idx="8">
                  <c:v>25519</c:v>
                </c:pt>
                <c:pt idx="11">
                  <c:v>22852</c:v>
                </c:pt>
                <c:pt idx="14">
                  <c:v>20062</c:v>
                </c:pt>
              </c:numCache>
            </c:numRef>
          </c:val>
          <c:extLst xmlns:c16r2="http://schemas.microsoft.com/office/drawing/2015/06/chart">
            <c:ext xmlns:c16="http://schemas.microsoft.com/office/drawing/2014/chart" uri="{C3380CC4-5D6E-409C-BE32-E72D297353CC}">
              <c16:uniqueId val="{00000001-152C-47A0-BD05-D0C18AEAB81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15343</c:v>
                </c:pt>
                <c:pt idx="5">
                  <c:v>14212</c:v>
                </c:pt>
                <c:pt idx="8">
                  <c:v>16343</c:v>
                </c:pt>
                <c:pt idx="11">
                  <c:v>18443</c:v>
                </c:pt>
                <c:pt idx="14">
                  <c:v>21386</c:v>
                </c:pt>
              </c:numCache>
            </c:numRef>
          </c:val>
          <c:extLst xmlns:c16r2="http://schemas.microsoft.com/office/drawing/2015/06/chart">
            <c:ext xmlns:c16="http://schemas.microsoft.com/office/drawing/2014/chart" uri="{C3380CC4-5D6E-409C-BE32-E72D297353CC}">
              <c16:uniqueId val="{00000002-152C-47A0-BD05-D0C18AEAB81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52C-47A0-BD05-D0C18AEAB81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52C-47A0-BD05-D0C18AEAB81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196</c:v>
                </c:pt>
                <c:pt idx="12">
                  <c:v>0</c:v>
                </c:pt>
              </c:numCache>
            </c:numRef>
          </c:val>
          <c:extLst xmlns:c16r2="http://schemas.microsoft.com/office/drawing/2015/06/chart">
            <c:ext xmlns:c16="http://schemas.microsoft.com/office/drawing/2014/chart" uri="{C3380CC4-5D6E-409C-BE32-E72D297353CC}">
              <c16:uniqueId val="{00000005-152C-47A0-BD05-D0C18AEAB81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14752</c:v>
                </c:pt>
                <c:pt idx="3">
                  <c:v>14378</c:v>
                </c:pt>
                <c:pt idx="6">
                  <c:v>14347</c:v>
                </c:pt>
                <c:pt idx="9">
                  <c:v>14057</c:v>
                </c:pt>
                <c:pt idx="12">
                  <c:v>13944</c:v>
                </c:pt>
              </c:numCache>
            </c:numRef>
          </c:val>
          <c:extLst xmlns:c16r2="http://schemas.microsoft.com/office/drawing/2015/06/chart">
            <c:ext xmlns:c16="http://schemas.microsoft.com/office/drawing/2014/chart" uri="{C3380CC4-5D6E-409C-BE32-E72D297353CC}">
              <c16:uniqueId val="{00000006-152C-47A0-BD05-D0C18AEAB81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1066</c:v>
                </c:pt>
                <c:pt idx="3">
                  <c:v>909</c:v>
                </c:pt>
                <c:pt idx="6">
                  <c:v>729</c:v>
                </c:pt>
                <c:pt idx="9">
                  <c:v>536</c:v>
                </c:pt>
                <c:pt idx="12">
                  <c:v>361</c:v>
                </c:pt>
              </c:numCache>
            </c:numRef>
          </c:val>
          <c:extLst xmlns:c16r2="http://schemas.microsoft.com/office/drawing/2015/06/chart">
            <c:ext xmlns:c16="http://schemas.microsoft.com/office/drawing/2014/chart" uri="{C3380CC4-5D6E-409C-BE32-E72D297353CC}">
              <c16:uniqueId val="{00000007-152C-47A0-BD05-D0C18AEAB81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28563</c:v>
                </c:pt>
                <c:pt idx="3">
                  <c:v>29189</c:v>
                </c:pt>
                <c:pt idx="6">
                  <c:v>28742</c:v>
                </c:pt>
                <c:pt idx="9">
                  <c:v>27463</c:v>
                </c:pt>
                <c:pt idx="12">
                  <c:v>26331</c:v>
                </c:pt>
              </c:numCache>
            </c:numRef>
          </c:val>
          <c:extLst xmlns:c16r2="http://schemas.microsoft.com/office/drawing/2015/06/chart">
            <c:ext xmlns:c16="http://schemas.microsoft.com/office/drawing/2014/chart" uri="{C3380CC4-5D6E-409C-BE32-E72D297353CC}">
              <c16:uniqueId val="{00000008-152C-47A0-BD05-D0C18AEAB81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3181</c:v>
                </c:pt>
                <c:pt idx="3">
                  <c:v>2799</c:v>
                </c:pt>
                <c:pt idx="6">
                  <c:v>2594</c:v>
                </c:pt>
                <c:pt idx="9">
                  <c:v>2283</c:v>
                </c:pt>
                <c:pt idx="12">
                  <c:v>2374</c:v>
                </c:pt>
              </c:numCache>
            </c:numRef>
          </c:val>
          <c:extLst xmlns:c16r2="http://schemas.microsoft.com/office/drawing/2015/06/chart">
            <c:ext xmlns:c16="http://schemas.microsoft.com/office/drawing/2014/chart" uri="{C3380CC4-5D6E-409C-BE32-E72D297353CC}">
              <c16:uniqueId val="{00000009-152C-47A0-BD05-D0C18AEAB81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71394</c:v>
                </c:pt>
                <c:pt idx="3">
                  <c:v>73810</c:v>
                </c:pt>
                <c:pt idx="6">
                  <c:v>75194</c:v>
                </c:pt>
                <c:pt idx="9">
                  <c:v>74361</c:v>
                </c:pt>
                <c:pt idx="12">
                  <c:v>74424</c:v>
                </c:pt>
              </c:numCache>
            </c:numRef>
          </c:val>
          <c:extLst xmlns:c16r2="http://schemas.microsoft.com/office/drawing/2015/06/chart">
            <c:ext xmlns:c16="http://schemas.microsoft.com/office/drawing/2014/chart" uri="{C3380CC4-5D6E-409C-BE32-E72D297353CC}">
              <c16:uniqueId val="{0000000A-152C-47A0-BD05-D0C18AEAB81A}"/>
            </c:ext>
          </c:extLst>
        </c:ser>
        <c:dLbls>
          <c:showLegendKey val="0"/>
          <c:showVal val="0"/>
          <c:showCatName val="0"/>
          <c:showSerName val="0"/>
          <c:showPercent val="0"/>
          <c:showBubbleSize val="0"/>
        </c:dLbls>
        <c:gapWidth val="100"/>
        <c:overlap val="100"/>
        <c:axId val="147159296"/>
        <c:axId val="1471737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152C-47A0-BD05-D0C18AEAB81A}"/>
            </c:ext>
          </c:extLst>
        </c:ser>
        <c:dLbls>
          <c:showLegendKey val="0"/>
          <c:showVal val="0"/>
          <c:showCatName val="0"/>
          <c:showSerName val="0"/>
          <c:showPercent val="0"/>
          <c:showBubbleSize val="0"/>
        </c:dLbls>
        <c:marker val="1"/>
        <c:smooth val="0"/>
        <c:axId val="147159296"/>
        <c:axId val="147173760"/>
      </c:lineChart>
      <c:catAx>
        <c:axId val="147159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7173760"/>
        <c:crosses val="autoZero"/>
        <c:auto val="1"/>
        <c:lblAlgn val="ctr"/>
        <c:lblOffset val="100"/>
        <c:tickLblSkip val="1"/>
        <c:tickMarkSkip val="1"/>
        <c:noMultiLvlLbl val="0"/>
      </c:catAx>
      <c:valAx>
        <c:axId val="147173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7159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6720</c:v>
                </c:pt>
                <c:pt idx="1">
                  <c:v>7529</c:v>
                </c:pt>
                <c:pt idx="2">
                  <c:v>9699</c:v>
                </c:pt>
              </c:numCache>
            </c:numRef>
          </c:val>
          <c:extLst xmlns:c16r2="http://schemas.microsoft.com/office/drawing/2015/06/chart">
            <c:ext xmlns:c16="http://schemas.microsoft.com/office/drawing/2014/chart" uri="{C3380CC4-5D6E-409C-BE32-E72D297353CC}">
              <c16:uniqueId val="{00000000-C41F-4613-8C21-9F8651547BF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C41F-4613-8C21-9F8651547BF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5269</c:v>
                </c:pt>
                <c:pt idx="1">
                  <c:v>5991</c:v>
                </c:pt>
                <c:pt idx="2">
                  <c:v>8876</c:v>
                </c:pt>
              </c:numCache>
            </c:numRef>
          </c:val>
          <c:extLst xmlns:c16r2="http://schemas.microsoft.com/office/drawing/2015/06/chart">
            <c:ext xmlns:c16="http://schemas.microsoft.com/office/drawing/2014/chart" uri="{C3380CC4-5D6E-409C-BE32-E72D297353CC}">
              <c16:uniqueId val="{00000002-C41F-4613-8C21-9F8651547BF6}"/>
            </c:ext>
          </c:extLst>
        </c:ser>
        <c:dLbls>
          <c:showLegendKey val="0"/>
          <c:showVal val="0"/>
          <c:showCatName val="0"/>
          <c:showSerName val="0"/>
          <c:showPercent val="0"/>
          <c:showBubbleSize val="0"/>
        </c:dLbls>
        <c:gapWidth val="120"/>
        <c:overlap val="100"/>
        <c:axId val="147303040"/>
        <c:axId val="147304832"/>
      </c:barChart>
      <c:catAx>
        <c:axId val="147303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47304832"/>
        <c:crosses val="autoZero"/>
        <c:auto val="1"/>
        <c:lblAlgn val="ctr"/>
        <c:lblOffset val="100"/>
        <c:tickLblSkip val="1"/>
        <c:tickMarkSkip val="1"/>
        <c:noMultiLvlLbl val="0"/>
      </c:catAx>
      <c:valAx>
        <c:axId val="14730483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47303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6C4-45E3-B225-166BCBD479E6}"/>
                </c:ext>
                <c:ext xmlns:c15="http://schemas.microsoft.com/office/drawing/2012/chart" uri="{CE6537A1-D6FC-4f65-9D91-7224C49458BB}">
                  <c15:dlblFieldTable>
                    <c15:dlblFTEntry>
                      <c15:txfldGUID>{189A787B-207C-4599-9283-B6D5CCDBA6D9}</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6C4-45E3-B225-166BCBD479E6}"/>
                </c:ext>
                <c:ext xmlns:c15="http://schemas.microsoft.com/office/drawing/2012/chart" uri="{CE6537A1-D6FC-4f65-9D91-7224C49458BB}">
                  <c15:dlblFieldTable>
                    <c15:dlblFTEntry>
                      <c15:txfldGUID>{0C99C268-E872-4C91-9CB3-4AA0BCDA6F8C}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6C4-45E3-B225-166BCBD479E6}"/>
                </c:ext>
                <c:ext xmlns:c15="http://schemas.microsoft.com/office/drawing/2012/chart" uri="{CE6537A1-D6FC-4f65-9D91-7224C49458BB}">
                  <c15:dlblFieldTable>
                    <c15:dlblFTEntry>
                      <c15:txfldGUID>{60276CD6-8A82-47E9-9ABC-05C42EB38700}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6C4-45E3-B225-166BCBD479E6}"/>
                </c:ext>
                <c:ext xmlns:c15="http://schemas.microsoft.com/office/drawing/2012/chart" uri="{CE6537A1-D6FC-4f65-9D91-7224C49458BB}">
                  <c15:dlblFieldTable>
                    <c15:dlblFTEntry>
                      <c15:txfldGUID>{EA9089DB-9DAA-471B-A4F1-216B6A392976}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6C4-45E3-B225-166BCBD479E6}"/>
                </c:ext>
                <c:ext xmlns:c15="http://schemas.microsoft.com/office/drawing/2012/chart" uri="{CE6537A1-D6FC-4f65-9D91-7224C49458BB}">
                  <c15:dlblFieldTable>
                    <c15:dlblFTEntry>
                      <c15:txfldGUID>{19B8008E-3079-4CE0-94BB-F587B64C0AF5}</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6C4-45E3-B225-166BCBD479E6}"/>
                </c:ext>
                <c:ext xmlns:c15="http://schemas.microsoft.com/office/drawing/2012/chart" uri="{CE6537A1-D6FC-4f65-9D91-7224C49458BB}">
                  <c15:dlblFieldTable>
                    <c15:dlblFTEntry>
                      <c15:txfldGUID>{427F17CB-2766-4EE3-A99C-E8DF4D38BA66}</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6C4-45E3-B225-166BCBD479E6}"/>
                </c:ext>
                <c:ext xmlns:c15="http://schemas.microsoft.com/office/drawing/2012/chart" uri="{CE6537A1-D6FC-4f65-9D91-7224C49458BB}">
                  <c15:dlblFieldTable>
                    <c15:dlblFTEntry>
                      <c15:txfldGUID>{BAFB8FA9-6E92-482A-BB7D-0F34BF3EF8AB}</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76C4-45E3-B225-166BCBD479E6}"/>
                </c:ext>
                <c:ext xmlns:c15="http://schemas.microsoft.com/office/drawing/2012/chart" uri="{CE6537A1-D6FC-4f65-9D91-7224C49458BB}">
                  <c15:dlblFieldTable>
                    <c15:dlblFTEntry>
                      <c15:txfldGUID>{2C6C97F0-51CC-4FF7-9298-0EB69C643D11}</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6C4-45E3-B225-166BCBD479E6}"/>
                </c:ext>
                <c:ext xmlns:c15="http://schemas.microsoft.com/office/drawing/2012/chart" uri="{CE6537A1-D6FC-4f65-9D91-7224C49458BB}">
                  <c15:dlblFieldTable>
                    <c15:dlblFTEntry>
                      <c15:txfldGUID>{52ABE36D-37CD-45A5-B701-753ECF36871F}</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47.6</c:v>
                </c:pt>
                <c:pt idx="24">
                  <c:v>51.4</c:v>
                </c:pt>
                <c:pt idx="32">
                  <c:v>52.7</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76C4-45E3-B225-166BCBD479E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C4-45E3-B225-166BCBD479E6}"/>
                </c:ext>
                <c:ext xmlns:c15="http://schemas.microsoft.com/office/drawing/2012/chart" uri="{CE6537A1-D6FC-4f65-9D91-7224C49458BB}">
                  <c15:dlblFieldTable>
                    <c15:dlblFTEntry>
                      <c15:txfldGUID>{ED21F362-12C4-4A7C-BC09-69D81448E810}</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76C4-45E3-B225-166BCBD479E6}"/>
                </c:ext>
                <c:ext xmlns:c15="http://schemas.microsoft.com/office/drawing/2012/chart" uri="{CE6537A1-D6FC-4f65-9D91-7224C49458BB}">
                  <c15:dlblFieldTable>
                    <c15:dlblFTEntry>
                      <c15:txfldGUID>{0321F594-3C24-40CB-825C-19E04B7ADD41}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76C4-45E3-B225-166BCBD479E6}"/>
                </c:ext>
                <c:ext xmlns:c15="http://schemas.microsoft.com/office/drawing/2012/chart" uri="{CE6537A1-D6FC-4f65-9D91-7224C49458BB}">
                  <c15:dlblFieldTable>
                    <c15:dlblFTEntry>
                      <c15:txfldGUID>{3A8CD962-F484-46D4-A69B-8C392F0A7C0F}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76C4-45E3-B225-166BCBD479E6}"/>
                </c:ext>
                <c:ext xmlns:c15="http://schemas.microsoft.com/office/drawing/2012/chart" uri="{CE6537A1-D6FC-4f65-9D91-7224C49458BB}">
                  <c15:dlblFieldTable>
                    <c15:dlblFTEntry>
                      <c15:txfldGUID>{823A64AC-4752-4227-AD8A-671AE3F8C74F}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76C4-45E3-B225-166BCBD479E6}"/>
                </c:ext>
                <c:ext xmlns:c15="http://schemas.microsoft.com/office/drawing/2012/chart" uri="{CE6537A1-D6FC-4f65-9D91-7224C49458BB}">
                  <c15:dlblFieldTable>
                    <c15:dlblFTEntry>
                      <c15:txfldGUID>{6ECB1038-8629-47B3-A8D6-3B7E0012FF95}</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76C4-45E3-B225-166BCBD479E6}"/>
                </c:ext>
                <c:ext xmlns:c15="http://schemas.microsoft.com/office/drawing/2012/chart" uri="{CE6537A1-D6FC-4f65-9D91-7224C49458BB}">
                  <c15:dlblFieldTable>
                    <c15:dlblFTEntry>
                      <c15:txfldGUID>{242F12C3-82D4-4064-B964-AFD6EAA8A80E}</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76C4-45E3-B225-166BCBD479E6}"/>
                </c:ext>
                <c:ext xmlns:c15="http://schemas.microsoft.com/office/drawing/2012/chart" uri="{CE6537A1-D6FC-4f65-9D91-7224C49458BB}">
                  <c15:layout/>
                  <c15:dlblFieldTable>
                    <c15:dlblFTEntry>
                      <c15:txfldGUID>{DA18B3EB-CDAB-4D16-841C-076505943844}</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76C4-45E3-B225-166BCBD479E6}"/>
                </c:ext>
                <c:ext xmlns:c15="http://schemas.microsoft.com/office/drawing/2012/chart" uri="{CE6537A1-D6FC-4f65-9D91-7224C49458BB}">
                  <c15:layout/>
                  <c15:dlblFieldTable>
                    <c15:dlblFTEntry>
                      <c15:txfldGUID>{28A134E7-DA43-47F6-BAC5-0A085C8F6F5A}</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76C4-45E3-B225-166BCBD479E6}"/>
                </c:ext>
                <c:ext xmlns:c15="http://schemas.microsoft.com/office/drawing/2012/chart" uri="{CE6537A1-D6FC-4f65-9D91-7224C49458BB}">
                  <c15:layout/>
                  <c15:dlblFieldTable>
                    <c15:dlblFTEntry>
                      <c15:txfldGUID>{F0D88C95-205F-498C-A716-B6A99999D80D}</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50.4</c:v>
                </c:pt>
                <c:pt idx="24">
                  <c:v>58.6</c:v>
                </c:pt>
                <c:pt idx="32">
                  <c:v>57.9</c:v>
                </c:pt>
              </c:numCache>
            </c:numRef>
          </c:xVal>
          <c:yVal>
            <c:numRef>
              <c:f>公会計指標分析・財政指標組合せ分析表!$BP$55:$DC$55</c:f>
              <c:numCache>
                <c:formatCode>#,##0.0;"▲ "#,##0.0</c:formatCode>
                <c:ptCount val="40"/>
                <c:pt idx="16">
                  <c:v>21.2</c:v>
                </c:pt>
                <c:pt idx="24">
                  <c:v>16.600000000000001</c:v>
                </c:pt>
                <c:pt idx="32">
                  <c:v>17.399999999999999</c:v>
                </c:pt>
              </c:numCache>
            </c:numRef>
          </c:yVal>
          <c:smooth val="0"/>
          <c:extLst xmlns:c16r2="http://schemas.microsoft.com/office/drawing/2015/06/chart">
            <c:ext xmlns:c16="http://schemas.microsoft.com/office/drawing/2014/chart" uri="{C3380CC4-5D6E-409C-BE32-E72D297353CC}">
              <c16:uniqueId val="{00000013-76C4-45E3-B225-166BCBD479E6}"/>
            </c:ext>
          </c:extLst>
        </c:ser>
        <c:dLbls>
          <c:showLegendKey val="0"/>
          <c:showVal val="1"/>
          <c:showCatName val="0"/>
          <c:showSerName val="0"/>
          <c:showPercent val="0"/>
          <c:showBubbleSize val="0"/>
        </c:dLbls>
        <c:axId val="148330752"/>
        <c:axId val="148369792"/>
      </c:scatterChart>
      <c:valAx>
        <c:axId val="148330752"/>
        <c:scaling>
          <c:orientation val="minMax"/>
          <c:max val="59.300000000000004"/>
          <c:min val="49.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8369792"/>
        <c:crosses val="autoZero"/>
        <c:crossBetween val="midCat"/>
      </c:valAx>
      <c:valAx>
        <c:axId val="148369792"/>
        <c:scaling>
          <c:orientation val="minMax"/>
          <c:max val="22"/>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83307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BA2-46BC-A3D6-D6E127E53549}"/>
                </c:ext>
                <c:ext xmlns:c15="http://schemas.microsoft.com/office/drawing/2012/chart" uri="{CE6537A1-D6FC-4f65-9D91-7224C49458BB}">
                  <c15:dlblFieldTable>
                    <c15:dlblFTEntry>
                      <c15:txfldGUID>{20670249-6F72-4B26-B60A-BF5C3AEA60CA}</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BA2-46BC-A3D6-D6E127E53549}"/>
                </c:ext>
                <c:ext xmlns:c15="http://schemas.microsoft.com/office/drawing/2012/chart" uri="{CE6537A1-D6FC-4f65-9D91-7224C49458BB}">
                  <c15:dlblFieldTable>
                    <c15:dlblFTEntry>
                      <c15:txfldGUID>{644E3731-FA52-4E31-80DD-EE734B8E5D51}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BA2-46BC-A3D6-D6E127E53549}"/>
                </c:ext>
                <c:ext xmlns:c15="http://schemas.microsoft.com/office/drawing/2012/chart" uri="{CE6537A1-D6FC-4f65-9D91-7224C49458BB}">
                  <c15:dlblFieldTable>
                    <c15:dlblFTEntry>
                      <c15:txfldGUID>{FE224066-139D-4BFA-906F-A8A653830586}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BA2-46BC-A3D6-D6E127E53549}"/>
                </c:ext>
                <c:ext xmlns:c15="http://schemas.microsoft.com/office/drawing/2012/chart" uri="{CE6537A1-D6FC-4f65-9D91-7224C49458BB}">
                  <c15:dlblFieldTable>
                    <c15:dlblFTEntry>
                      <c15:txfldGUID>{5A506F5F-1165-40CC-87E5-28644C087567}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BA2-46BC-A3D6-D6E127E53549}"/>
                </c:ext>
                <c:ext xmlns:c15="http://schemas.microsoft.com/office/drawing/2012/chart" uri="{CE6537A1-D6FC-4f65-9D91-7224C49458BB}">
                  <c15:dlblFieldTable>
                    <c15:dlblFTEntry>
                      <c15:txfldGUID>{A3191051-912D-403F-9A3A-138CC60A3B28}</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BA2-46BC-A3D6-D6E127E53549}"/>
                </c:ext>
                <c:ext xmlns:c15="http://schemas.microsoft.com/office/drawing/2012/chart" uri="{CE6537A1-D6FC-4f65-9D91-7224C49458BB}">
                  <c15:dlblFieldTable>
                    <c15:dlblFTEntry>
                      <c15:txfldGUID>{17E43196-B273-4C45-9157-8490AD1C5857}</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BA2-46BC-A3D6-D6E127E53549}"/>
                </c:ext>
                <c:ext xmlns:c15="http://schemas.microsoft.com/office/drawing/2012/chart" uri="{CE6537A1-D6FC-4f65-9D91-7224C49458BB}">
                  <c15:dlblFieldTable>
                    <c15:dlblFTEntry>
                      <c15:txfldGUID>{E57AD83F-5ABC-46E3-89A9-463F41F7C6F5}</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7BA2-46BC-A3D6-D6E127E53549}"/>
                </c:ext>
                <c:ext xmlns:c15="http://schemas.microsoft.com/office/drawing/2012/chart" uri="{CE6537A1-D6FC-4f65-9D91-7224C49458BB}">
                  <c15:dlblFieldTable>
                    <c15:dlblFTEntry>
                      <c15:txfldGUID>{871B7128-4362-432D-8953-CEF8B838850A}</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BA2-46BC-A3D6-D6E127E53549}"/>
                </c:ext>
                <c:ext xmlns:c15="http://schemas.microsoft.com/office/drawing/2012/chart" uri="{CE6537A1-D6FC-4f65-9D91-7224C49458BB}">
                  <c15:dlblFieldTable>
                    <c15:dlblFTEntry>
                      <c15:txfldGUID>{36EACF6D-E71D-4C35-991F-3120528B33A1}</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-1.7</c:v>
                </c:pt>
                <c:pt idx="8">
                  <c:v>-2</c:v>
                </c:pt>
                <c:pt idx="16">
                  <c:v>-1.7</c:v>
                </c:pt>
                <c:pt idx="24">
                  <c:v>-1.3</c:v>
                </c:pt>
                <c:pt idx="32">
                  <c:v>-0.6</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7BA2-46BC-A3D6-D6E127E5354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BA2-46BC-A3D6-D6E127E53549}"/>
                </c:ext>
                <c:ext xmlns:c15="http://schemas.microsoft.com/office/drawing/2012/chart" uri="{CE6537A1-D6FC-4f65-9D91-7224C49458BB}">
                  <c15:layout/>
                  <c15:dlblFieldTable>
                    <c15:dlblFTEntry>
                      <c15:txfldGUID>{8060A731-DB8F-4056-88A4-8E2ABC6CE4EC}</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7BA2-46BC-A3D6-D6E127E53549}"/>
                </c:ext>
                <c:ext xmlns:c15="http://schemas.microsoft.com/office/drawing/2012/chart" uri="{CE6537A1-D6FC-4f65-9D91-7224C49458BB}">
                  <c15:dlblFieldTable>
                    <c15:dlblFTEntry>
                      <c15:txfldGUID>{31AF1019-E695-4FF5-B8C7-C8052D6C0128}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7BA2-46BC-A3D6-D6E127E53549}"/>
                </c:ext>
                <c:ext xmlns:c15="http://schemas.microsoft.com/office/drawing/2012/chart" uri="{CE6537A1-D6FC-4f65-9D91-7224C49458BB}">
                  <c15:dlblFieldTable>
                    <c15:dlblFTEntry>
                      <c15:txfldGUID>{C629CC9C-3FAA-4D92-9DB3-23BB32BC5122}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7BA2-46BC-A3D6-D6E127E53549}"/>
                </c:ext>
                <c:ext xmlns:c15="http://schemas.microsoft.com/office/drawing/2012/chart" uri="{CE6537A1-D6FC-4f65-9D91-7224C49458BB}">
                  <c15:dlblFieldTable>
                    <c15:dlblFTEntry>
                      <c15:txfldGUID>{AC4FA233-A2AE-43D4-8010-3D5E22FA4754}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7BA2-46BC-A3D6-D6E127E53549}"/>
                </c:ext>
                <c:ext xmlns:c15="http://schemas.microsoft.com/office/drawing/2012/chart" uri="{CE6537A1-D6FC-4f65-9D91-7224C49458BB}">
                  <c15:dlblFieldTable>
                    <c15:dlblFTEntry>
                      <c15:txfldGUID>{3987AE56-B419-440E-8CED-965FD0DD86CE}</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7BA2-46BC-A3D6-D6E127E53549}"/>
                </c:ext>
                <c:ext xmlns:c15="http://schemas.microsoft.com/office/drawing/2012/chart" uri="{CE6537A1-D6FC-4f65-9D91-7224C49458BB}">
                  <c15:layout/>
                  <c15:dlblFieldTable>
                    <c15:dlblFTEntry>
                      <c15:txfldGUID>{2687B95C-6FFF-42A9-963F-251D55E3B9B3}</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7BA2-46BC-A3D6-D6E127E53549}"/>
                </c:ext>
                <c:ext xmlns:c15="http://schemas.microsoft.com/office/drawing/2012/chart" uri="{CE6537A1-D6FC-4f65-9D91-7224C49458BB}">
                  <c15:layout/>
                  <c15:dlblFieldTable>
                    <c15:dlblFTEntry>
                      <c15:txfldGUID>{FE02441D-8DD3-45C8-8DCC-C0B442B99D41}</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4.5160355153971293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7BA2-46BC-A3D6-D6E127E53549}"/>
                </c:ext>
                <c:ext xmlns:c15="http://schemas.microsoft.com/office/drawing/2012/chart" uri="{CE6537A1-D6FC-4f65-9D91-7224C49458BB}">
                  <c15:layout/>
                  <c15:dlblFieldTable>
                    <c15:dlblFTEntry>
                      <c15:txfldGUID>{9225C952-0ED0-460B-95BA-944A306ED0CF}</c15:txfldGUID>
                      <c15:f>公会計指標分析・財政指標組合せ分析表!$CN$72</c15:f>
                      <c15:dlblFieldTableCache>
                        <c:ptCount val="1"/>
                        <c:pt idx="0">
                          <c:v>H28</c:v>
                        </c:pt>
                      </c15:dlblFieldTableCache>
                    </c15:dlblFTEntry>
                  </c15:dlblFieldTable>
                  <c15:showDataLabelsRange val="0"/>
                </c:ext>
              </c:extLst>
            </c:dLbl>
            <c:dLbl>
              <c:idx val="32"/>
              <c:layout>
                <c:manualLayout>
                  <c:x val="-1.8235628084249993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7BA2-46BC-A3D6-D6E127E53549}"/>
                </c:ext>
                <c:ext xmlns:c15="http://schemas.microsoft.com/office/drawing/2012/chart" uri="{CE6537A1-D6FC-4f65-9D91-7224C49458BB}">
                  <c15:layout/>
                  <c15:dlblFieldTable>
                    <c15:dlblFTEntry>
                      <c15:txfldGUID>{9BBE47FD-1270-487B-A971-AEE1F9B4E179}</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5.9</c:v>
                </c:pt>
                <c:pt idx="8">
                  <c:v>5.2</c:v>
                </c:pt>
                <c:pt idx="16">
                  <c:v>4.0999999999999996</c:v>
                </c:pt>
                <c:pt idx="24">
                  <c:v>3.6</c:v>
                </c:pt>
                <c:pt idx="32">
                  <c:v>3.6</c:v>
                </c:pt>
              </c:numCache>
            </c:numRef>
          </c:xVal>
          <c:yVal>
            <c:numRef>
              <c:f>公会計指標分析・財政指標組合せ分析表!$BP$77:$DC$77</c:f>
              <c:numCache>
                <c:formatCode>#,##0.0;"▲ "#,##0.0</c:formatCode>
                <c:ptCount val="40"/>
                <c:pt idx="0">
                  <c:v>32.6</c:v>
                </c:pt>
                <c:pt idx="8">
                  <c:v>30.5</c:v>
                </c:pt>
                <c:pt idx="16">
                  <c:v>21.2</c:v>
                </c:pt>
                <c:pt idx="24">
                  <c:v>16.600000000000001</c:v>
                </c:pt>
                <c:pt idx="32">
                  <c:v>17.399999999999999</c:v>
                </c:pt>
              </c:numCache>
            </c:numRef>
          </c:yVal>
          <c:smooth val="0"/>
          <c:extLst xmlns:c16r2="http://schemas.microsoft.com/office/drawing/2015/06/chart">
            <c:ext xmlns:c16="http://schemas.microsoft.com/office/drawing/2014/chart" uri="{C3380CC4-5D6E-409C-BE32-E72D297353CC}">
              <c16:uniqueId val="{00000013-7BA2-46BC-A3D6-D6E127E53549}"/>
            </c:ext>
          </c:extLst>
        </c:ser>
        <c:dLbls>
          <c:showLegendKey val="0"/>
          <c:showVal val="1"/>
          <c:showCatName val="0"/>
          <c:showSerName val="0"/>
          <c:showPercent val="0"/>
          <c:showBubbleSize val="0"/>
        </c:dLbls>
        <c:axId val="148379136"/>
        <c:axId val="148381056"/>
      </c:scatterChart>
      <c:valAx>
        <c:axId val="148379136"/>
        <c:scaling>
          <c:orientation val="minMax"/>
          <c:max val="6.1"/>
          <c:min val="3.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8381056"/>
        <c:crosses val="autoZero"/>
        <c:crossBetween val="midCat"/>
      </c:valAx>
      <c:valAx>
        <c:axId val="148381056"/>
        <c:scaling>
          <c:orientation val="minMax"/>
          <c:max val="36"/>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837913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東京都町田市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今後、循環型施設の整備や南町田駅周辺地区拠点整備、野津田公園の整備が予定されており、それに伴う地方債元利償還金の増加が見込まれる。市債の発行に際しては、後年度の公債費を推計し、影響を考慮して発行額を決定する等、適正水準の維持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東京都町田市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一般会計等に係る地方債等の債務残高に対して、基金などの充当可能財源額が上回っているため、将来負担は生じていない。</a:t>
          </a:r>
        </a:p>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年度は将来負担額及び充当可能財源等がともに減少しており、将来負担額のうち退職手当負担見込額が減少している。また、平成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年度は将来負担のうち設立法人の負債額等負担見込額が皆減している。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東京都町田市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財政調整基金積立金や公共施設整備等基金積立金が増加したことにより、基金残高が増加しました。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各基金の目的に照らし合わせて、活用を慎重に検討し、積み立て及び取り崩しを実施します。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公共施設整備等基金は、循環型施設整備事業や経済観光施設営繕事業に充当しました。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また、廃棄物減量再資源化等追伸整備基金は、プラスチック圧縮梱包施設や循環型施設整備事業に充当しました。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さらに、緑地保全基金については、野津田公園整備事業や、薬師池公園四季彩の杜整備事業などに充当しました。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土地開発基金を減額し、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億円を公共施設整備等基金へ積み立てたことにより、公共施設整備等基金積立金が増加しました。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また、将来を見据え職員退職手当基金へ積み立てたことにより、職員退職手当基金積立金が増加しました。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公共施設整備等基金積立金については、多摩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市平均を大きく下回り、基金残高が少ない方から数えて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位となっています。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今後必要とされる、老朽化した施設の大規模改修や更新に要する経費として、しっかりと基金残高を確保します。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市税で約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億円、税連動交付金で約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億円、予算を決算が上回り、積立額が増加しました。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「町田市５ヵ年計画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は、生産年齢人口の減少に伴う市税収入の減少と少子高齢化を背景とした社会保障関係経費の増加による構造的収支不足が拡大することが見込まれています。このような中で、今後の財政状況も見据え、収支不足に対する財源調整や、計画的な財政運営を行うための財源として、毎年度の予算編成の中で取崩について検討し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東京都町田市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428,742
422,890
71.55
153,012,414
148,140,403
4,609,734
78,603,966
74,309,822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年度の有形固定資産減価償却率は全国平均を下回り、類似団体内順位でも低い結果となっている。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年度に町田市民フォーラム共有床の一部購入により建物が</a:t>
          </a:r>
          <a:r>
            <a:rPr kumimoji="1" lang="en-US" altLang="ja-JP" sz="1050">
              <a:latin typeface="ＭＳ Ｐゴシック" panose="020B0600070205080204" pitchFamily="50" charset="-128"/>
              <a:ea typeface="ＭＳ Ｐゴシック" panose="020B0600070205080204" pitchFamily="50" charset="-128"/>
            </a:rPr>
            <a:t>3.1</a:t>
          </a:r>
          <a:r>
            <a:rPr kumimoji="1" lang="ja-JP" altLang="en-US" sz="1050">
              <a:latin typeface="ＭＳ Ｐゴシック" panose="020B0600070205080204" pitchFamily="50" charset="-128"/>
              <a:ea typeface="ＭＳ Ｐゴシック" panose="020B0600070205080204" pitchFamily="50" charset="-128"/>
            </a:rPr>
            <a:t>億円増加したことに伴い、有形固定資産減価償却率の増加率が鈍化している。</a:t>
          </a: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9" name="直線コネクタ 58"/>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0" name="テキスト ボックス 59"/>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1" name="直線コネクタ 60"/>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2" name="テキスト ボックス 61"/>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3" name="直線コネクタ 62"/>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4" name="テキスト ボックス 63"/>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5" name="直線コネクタ 64"/>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6" name="テキスト ボックス 65"/>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8" name="テキスト ボックス 67"/>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151257</xdr:rowOff>
    </xdr:from>
    <xdr:to>
      <xdr:col>23</xdr:col>
      <xdr:colOff>85090</xdr:colOff>
      <xdr:row>33</xdr:row>
      <xdr:rowOff>13335</xdr:rowOff>
    </xdr:to>
    <xdr:cxnSp macro="">
      <xdr:nvCxnSpPr>
        <xdr:cNvPr id="70" name="直線コネクタ 69"/>
        <xdr:cNvCxnSpPr/>
      </xdr:nvCxnSpPr>
      <xdr:spPr>
        <a:xfrm flipV="1">
          <a:off x="4760595" y="5380482"/>
          <a:ext cx="1270" cy="106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17162</xdr:rowOff>
    </xdr:from>
    <xdr:ext cx="405111" cy="259045"/>
    <xdr:sp macro="" textlink="">
      <xdr:nvSpPr>
        <xdr:cNvPr id="71" name="有形固定資産減価償却率最小値テキスト"/>
        <xdr:cNvSpPr txBox="1"/>
      </xdr:nvSpPr>
      <xdr:spPr>
        <a:xfrm>
          <a:off x="4813300"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13335</xdr:rowOff>
    </xdr:from>
    <xdr:to>
      <xdr:col>23</xdr:col>
      <xdr:colOff>174625</xdr:colOff>
      <xdr:row>33</xdr:row>
      <xdr:rowOff>13335</xdr:rowOff>
    </xdr:to>
    <xdr:cxnSp macro="">
      <xdr:nvCxnSpPr>
        <xdr:cNvPr id="72" name="直線コネクタ 71"/>
        <xdr:cNvCxnSpPr/>
      </xdr:nvCxnSpPr>
      <xdr:spPr>
        <a:xfrm>
          <a:off x="4673600" y="6442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97934</xdr:rowOff>
    </xdr:from>
    <xdr:ext cx="405111" cy="259045"/>
    <xdr:sp macro="" textlink="">
      <xdr:nvSpPr>
        <xdr:cNvPr id="73" name="有形固定資産減価償却率最大値テキスト"/>
        <xdr:cNvSpPr txBox="1"/>
      </xdr:nvSpPr>
      <xdr:spPr>
        <a:xfrm>
          <a:off x="4813300" y="5155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151257</xdr:rowOff>
    </xdr:from>
    <xdr:to>
      <xdr:col>23</xdr:col>
      <xdr:colOff>174625</xdr:colOff>
      <xdr:row>26</xdr:row>
      <xdr:rowOff>151257</xdr:rowOff>
    </xdr:to>
    <xdr:cxnSp macro="">
      <xdr:nvCxnSpPr>
        <xdr:cNvPr id="74" name="直線コネクタ 73"/>
        <xdr:cNvCxnSpPr/>
      </xdr:nvCxnSpPr>
      <xdr:spPr>
        <a:xfrm>
          <a:off x="4673600" y="5380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135780</xdr:rowOff>
    </xdr:from>
    <xdr:ext cx="405111" cy="259045"/>
    <xdr:sp macro="" textlink="">
      <xdr:nvSpPr>
        <xdr:cNvPr id="75" name="有形固定資産減価償却率平均値テキスト"/>
        <xdr:cNvSpPr txBox="1"/>
      </xdr:nvSpPr>
      <xdr:spPr>
        <a:xfrm>
          <a:off x="4813300" y="5707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112903</xdr:rowOff>
    </xdr:from>
    <xdr:to>
      <xdr:col>23</xdr:col>
      <xdr:colOff>136525</xdr:colOff>
      <xdr:row>30</xdr:row>
      <xdr:rowOff>43053</xdr:rowOff>
    </xdr:to>
    <xdr:sp macro="" textlink="">
      <xdr:nvSpPr>
        <xdr:cNvPr id="76" name="フローチャート: 判断 75"/>
        <xdr:cNvSpPr/>
      </xdr:nvSpPr>
      <xdr:spPr>
        <a:xfrm>
          <a:off x="4711700" y="585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82677</xdr:rowOff>
    </xdr:from>
    <xdr:to>
      <xdr:col>19</xdr:col>
      <xdr:colOff>187325</xdr:colOff>
      <xdr:row>30</xdr:row>
      <xdr:rowOff>12827</xdr:rowOff>
    </xdr:to>
    <xdr:sp macro="" textlink="">
      <xdr:nvSpPr>
        <xdr:cNvPr id="77" name="フローチャート: 判断 76"/>
        <xdr:cNvSpPr/>
      </xdr:nvSpPr>
      <xdr:spPr>
        <a:xfrm>
          <a:off x="4000500" y="582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93853</xdr:rowOff>
    </xdr:from>
    <xdr:to>
      <xdr:col>15</xdr:col>
      <xdr:colOff>187325</xdr:colOff>
      <xdr:row>32</xdr:row>
      <xdr:rowOff>24003</xdr:rowOff>
    </xdr:to>
    <xdr:sp macro="" textlink="">
      <xdr:nvSpPr>
        <xdr:cNvPr id="78" name="フローチャート: 判断 77"/>
        <xdr:cNvSpPr/>
      </xdr:nvSpPr>
      <xdr:spPr>
        <a:xfrm>
          <a:off x="3238500" y="618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9" name="テキスト ボックス 78"/>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0" name="テキスト ボックス 79"/>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1" name="テキスト ボックス 80"/>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2" name="テキスト ボックス 81"/>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3" name="テキスト ボックス 82"/>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165989</xdr:rowOff>
    </xdr:from>
    <xdr:to>
      <xdr:col>23</xdr:col>
      <xdr:colOff>136525</xdr:colOff>
      <xdr:row>31</xdr:row>
      <xdr:rowOff>96139</xdr:rowOff>
    </xdr:to>
    <xdr:sp macro="" textlink="">
      <xdr:nvSpPr>
        <xdr:cNvPr id="84" name="楕円 83"/>
        <xdr:cNvSpPr/>
      </xdr:nvSpPr>
      <xdr:spPr>
        <a:xfrm>
          <a:off x="4711700" y="608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144416</xdr:rowOff>
    </xdr:from>
    <xdr:ext cx="405111" cy="259045"/>
    <xdr:sp macro="" textlink="">
      <xdr:nvSpPr>
        <xdr:cNvPr id="85" name="有形固定資産減価償却率該当値テキスト"/>
        <xdr:cNvSpPr txBox="1"/>
      </xdr:nvSpPr>
      <xdr:spPr>
        <a:xfrm>
          <a:off x="4813300" y="6059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50673</xdr:rowOff>
    </xdr:from>
    <xdr:to>
      <xdr:col>19</xdr:col>
      <xdr:colOff>187325</xdr:colOff>
      <xdr:row>31</xdr:row>
      <xdr:rowOff>152273</xdr:rowOff>
    </xdr:to>
    <xdr:sp macro="" textlink="">
      <xdr:nvSpPr>
        <xdr:cNvPr id="86" name="楕円 85"/>
        <xdr:cNvSpPr/>
      </xdr:nvSpPr>
      <xdr:spPr>
        <a:xfrm>
          <a:off x="4000500" y="613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45339</xdr:rowOff>
    </xdr:from>
    <xdr:to>
      <xdr:col>23</xdr:col>
      <xdr:colOff>85725</xdr:colOff>
      <xdr:row>31</xdr:row>
      <xdr:rowOff>101473</xdr:rowOff>
    </xdr:to>
    <xdr:cxnSp macro="">
      <xdr:nvCxnSpPr>
        <xdr:cNvPr id="87" name="直線コネクタ 86"/>
        <xdr:cNvCxnSpPr/>
      </xdr:nvCxnSpPr>
      <xdr:spPr>
        <a:xfrm flipV="1">
          <a:off x="4051300" y="6131814"/>
          <a:ext cx="7112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43307</xdr:rowOff>
    </xdr:from>
    <xdr:to>
      <xdr:col>15</xdr:col>
      <xdr:colOff>187325</xdr:colOff>
      <xdr:row>32</xdr:row>
      <xdr:rowOff>144907</xdr:rowOff>
    </xdr:to>
    <xdr:sp macro="" textlink="">
      <xdr:nvSpPr>
        <xdr:cNvPr id="88" name="楕円 87"/>
        <xdr:cNvSpPr/>
      </xdr:nvSpPr>
      <xdr:spPr>
        <a:xfrm>
          <a:off x="3238500" y="630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101473</xdr:rowOff>
    </xdr:from>
    <xdr:to>
      <xdr:col>19</xdr:col>
      <xdr:colOff>136525</xdr:colOff>
      <xdr:row>32</xdr:row>
      <xdr:rowOff>94107</xdr:rowOff>
    </xdr:to>
    <xdr:cxnSp macro="">
      <xdr:nvCxnSpPr>
        <xdr:cNvPr id="89" name="直線コネクタ 88"/>
        <xdr:cNvCxnSpPr/>
      </xdr:nvCxnSpPr>
      <xdr:spPr>
        <a:xfrm flipV="1">
          <a:off x="3289300" y="6187948"/>
          <a:ext cx="762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29354</xdr:rowOff>
    </xdr:from>
    <xdr:ext cx="405111" cy="259045"/>
    <xdr:sp macro="" textlink="">
      <xdr:nvSpPr>
        <xdr:cNvPr id="90" name="n_1aveValue有形固定資産減価償却率"/>
        <xdr:cNvSpPr txBox="1"/>
      </xdr:nvSpPr>
      <xdr:spPr>
        <a:xfrm>
          <a:off x="3836044" y="5601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40530</xdr:rowOff>
    </xdr:from>
    <xdr:ext cx="405111" cy="259045"/>
    <xdr:sp macro="" textlink="">
      <xdr:nvSpPr>
        <xdr:cNvPr id="91" name="n_2aveValue有形固定資産減価償却率"/>
        <xdr:cNvSpPr txBox="1"/>
      </xdr:nvSpPr>
      <xdr:spPr>
        <a:xfrm>
          <a:off x="3086744" y="5955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143400</xdr:rowOff>
    </xdr:from>
    <xdr:ext cx="405111" cy="259045"/>
    <xdr:sp macro="" textlink="">
      <xdr:nvSpPr>
        <xdr:cNvPr id="92" name="n_1mainValue有形固定資産減価償却率"/>
        <xdr:cNvSpPr txBox="1"/>
      </xdr:nvSpPr>
      <xdr:spPr>
        <a:xfrm>
          <a:off x="3836044" y="6229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136034</xdr:rowOff>
    </xdr:from>
    <xdr:ext cx="405111" cy="259045"/>
    <xdr:sp macro="" textlink="">
      <xdr:nvSpPr>
        <xdr:cNvPr id="93" name="n_2mainValue有形固定資産減価償却率"/>
        <xdr:cNvSpPr txBox="1"/>
      </xdr:nvSpPr>
      <xdr:spPr>
        <a:xfrm>
          <a:off x="3086744" y="6393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5" name="正方形/長方形 9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6" name="正方形/長方形 95"/>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債務償還可能年数は類似団体平均を下回っている。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下水道事業会計の元金残高が減少したことに伴い、将来負担額が成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年度と比べ</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7.1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億円減少している。また、普通交付税が平成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年度と比べ</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5.7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億円、株式等譲渡所得割交付金が平成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年度と比べ</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億円増加したことに伴い経常一般財源等が増加している。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9" name="直線コネクタ 108"/>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0" name="テキスト ボックス 109"/>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1" name="直線コネクタ 110"/>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2" name="テキスト ボックス 111"/>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3" name="直線コネクタ 112"/>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4" name="テキスト ボックス 113"/>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5" name="直線コネクタ 114"/>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6" name="テキスト ボックス 115"/>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7" name="直線コネクタ 116"/>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18" name="テキスト ボックス 117"/>
        <xdr:cNvSpPr txBox="1"/>
      </xdr:nvSpPr>
      <xdr:spPr>
        <a:xfrm>
          <a:off x="10931403" y="547605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9" name="直線コネクタ 118"/>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20" name="テキスト ボックス 119"/>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2" name="テキスト ボックス 121"/>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109311</xdr:rowOff>
    </xdr:from>
    <xdr:to>
      <xdr:col>76</xdr:col>
      <xdr:colOff>21589</xdr:colOff>
      <xdr:row>35</xdr:row>
      <xdr:rowOff>31297</xdr:rowOff>
    </xdr:to>
    <xdr:cxnSp macro="">
      <xdr:nvCxnSpPr>
        <xdr:cNvPr id="124" name="直線コネクタ 123"/>
        <xdr:cNvCxnSpPr/>
      </xdr:nvCxnSpPr>
      <xdr:spPr>
        <a:xfrm flipV="1">
          <a:off x="14793595" y="5338536"/>
          <a:ext cx="1269" cy="1465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5"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6" name="直線コネクタ 125"/>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55988</xdr:rowOff>
    </xdr:from>
    <xdr:ext cx="340478" cy="259045"/>
    <xdr:sp macro="" textlink="">
      <xdr:nvSpPr>
        <xdr:cNvPr id="127" name="債務償還可能年数最大値テキスト"/>
        <xdr:cNvSpPr txBox="1"/>
      </xdr:nvSpPr>
      <xdr:spPr>
        <a:xfrm>
          <a:off x="14846300" y="51137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109311</xdr:rowOff>
    </xdr:from>
    <xdr:to>
      <xdr:col>76</xdr:col>
      <xdr:colOff>111125</xdr:colOff>
      <xdr:row>26</xdr:row>
      <xdr:rowOff>109311</xdr:rowOff>
    </xdr:to>
    <xdr:cxnSp macro="">
      <xdr:nvCxnSpPr>
        <xdr:cNvPr id="128" name="直線コネクタ 127"/>
        <xdr:cNvCxnSpPr/>
      </xdr:nvCxnSpPr>
      <xdr:spPr>
        <a:xfrm>
          <a:off x="14706600" y="533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168474</xdr:rowOff>
    </xdr:from>
    <xdr:ext cx="340478" cy="259045"/>
    <xdr:sp macro="" textlink="">
      <xdr:nvSpPr>
        <xdr:cNvPr id="129" name="債務償還可能年数平均値テキスト"/>
        <xdr:cNvSpPr txBox="1"/>
      </xdr:nvSpPr>
      <xdr:spPr>
        <a:xfrm>
          <a:off x="14846300" y="574059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145597</xdr:rowOff>
    </xdr:from>
    <xdr:to>
      <xdr:col>76</xdr:col>
      <xdr:colOff>73025</xdr:colOff>
      <xdr:row>30</xdr:row>
      <xdr:rowOff>75747</xdr:rowOff>
    </xdr:to>
    <xdr:sp macro="" textlink="">
      <xdr:nvSpPr>
        <xdr:cNvPr id="130" name="フローチャート: 判断 129"/>
        <xdr:cNvSpPr/>
      </xdr:nvSpPr>
      <xdr:spPr>
        <a:xfrm>
          <a:off x="14744700" y="5889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82097</xdr:rowOff>
    </xdr:from>
    <xdr:to>
      <xdr:col>76</xdr:col>
      <xdr:colOff>73025</xdr:colOff>
      <xdr:row>31</xdr:row>
      <xdr:rowOff>12247</xdr:rowOff>
    </xdr:to>
    <xdr:sp macro="" textlink="">
      <xdr:nvSpPr>
        <xdr:cNvPr id="136" name="楕円 135"/>
        <xdr:cNvSpPr/>
      </xdr:nvSpPr>
      <xdr:spPr>
        <a:xfrm>
          <a:off x="14744700" y="599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60524</xdr:rowOff>
    </xdr:from>
    <xdr:ext cx="340478" cy="259045"/>
    <xdr:sp macro="" textlink="">
      <xdr:nvSpPr>
        <xdr:cNvPr id="137" name="債務償還可能年数該当値テキスト"/>
        <xdr:cNvSpPr txBox="1"/>
      </xdr:nvSpPr>
      <xdr:spPr>
        <a:xfrm>
          <a:off x="14846300" y="59755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9" name="正方形/長方形 13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0" name="テキスト ボックス 13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1" name="テキスト ボックス 14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2" name="テキスト ボックス 14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3" name="テキスト ボックス 14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東京都町田市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428,742
422,890
71.55
153,012,414
148,140,403
4,609,734
78,603,966
74,309,822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48" name="テキスト ボックス 4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49" name="直線コネクタ 4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50" name="直線コネクタ 4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51" name="テキスト ボックス 50"/>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52" name="直線コネクタ 5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53" name="テキスト ボックス 52"/>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54" name="直線コネクタ 5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55" name="テキスト ボックス 54"/>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56" name="直線コネクタ 5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57" name="テキスト ボックス 56"/>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58" name="直線コネクタ 5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59" name="テキスト ボックス 5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6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150678</xdr:rowOff>
    </xdr:from>
    <xdr:to>
      <xdr:col>54</xdr:col>
      <xdr:colOff>189865</xdr:colOff>
      <xdr:row>41</xdr:row>
      <xdr:rowOff>128595</xdr:rowOff>
    </xdr:to>
    <xdr:cxnSp macro="">
      <xdr:nvCxnSpPr>
        <xdr:cNvPr id="61" name="直線コネクタ 60"/>
        <xdr:cNvCxnSpPr/>
      </xdr:nvCxnSpPr>
      <xdr:spPr>
        <a:xfrm flipV="1">
          <a:off x="10476865" y="5979978"/>
          <a:ext cx="0" cy="1178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132422</xdr:rowOff>
    </xdr:from>
    <xdr:ext cx="469744" cy="259045"/>
    <xdr:sp macro="" textlink="">
      <xdr:nvSpPr>
        <xdr:cNvPr id="62" name="【道路】&#10;一人当たり延長最小値テキスト"/>
        <xdr:cNvSpPr txBox="1"/>
      </xdr:nvSpPr>
      <xdr:spPr>
        <a:xfrm>
          <a:off x="10515600" y="716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128595</xdr:rowOff>
    </xdr:from>
    <xdr:to>
      <xdr:col>55</xdr:col>
      <xdr:colOff>88900</xdr:colOff>
      <xdr:row>41</xdr:row>
      <xdr:rowOff>128595</xdr:rowOff>
    </xdr:to>
    <xdr:cxnSp macro="">
      <xdr:nvCxnSpPr>
        <xdr:cNvPr id="63" name="直線コネクタ 62"/>
        <xdr:cNvCxnSpPr/>
      </xdr:nvCxnSpPr>
      <xdr:spPr>
        <a:xfrm>
          <a:off x="10388600" y="715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97355</xdr:rowOff>
    </xdr:from>
    <xdr:ext cx="534377" cy="259045"/>
    <xdr:sp macro="" textlink="">
      <xdr:nvSpPr>
        <xdr:cNvPr id="64" name="【道路】&#10;一人当たり延長最大値テキスト"/>
        <xdr:cNvSpPr txBox="1"/>
      </xdr:nvSpPr>
      <xdr:spPr>
        <a:xfrm>
          <a:off x="10515600" y="575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150678</xdr:rowOff>
    </xdr:from>
    <xdr:to>
      <xdr:col>55</xdr:col>
      <xdr:colOff>88900</xdr:colOff>
      <xdr:row>34</xdr:row>
      <xdr:rowOff>150678</xdr:rowOff>
    </xdr:to>
    <xdr:cxnSp macro="">
      <xdr:nvCxnSpPr>
        <xdr:cNvPr id="65" name="直線コネクタ 64"/>
        <xdr:cNvCxnSpPr/>
      </xdr:nvCxnSpPr>
      <xdr:spPr>
        <a:xfrm>
          <a:off x="10388600" y="597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81561</xdr:rowOff>
    </xdr:from>
    <xdr:ext cx="469744" cy="259045"/>
    <xdr:sp macro="" textlink="">
      <xdr:nvSpPr>
        <xdr:cNvPr id="66" name="【道路】&#10;一人当たり延長平均値テキスト"/>
        <xdr:cNvSpPr txBox="1"/>
      </xdr:nvSpPr>
      <xdr:spPr>
        <a:xfrm>
          <a:off x="10515600" y="67681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58684</xdr:rowOff>
    </xdr:from>
    <xdr:to>
      <xdr:col>55</xdr:col>
      <xdr:colOff>50800</xdr:colOff>
      <xdr:row>40</xdr:row>
      <xdr:rowOff>160284</xdr:rowOff>
    </xdr:to>
    <xdr:sp macro="" textlink="">
      <xdr:nvSpPr>
        <xdr:cNvPr id="67" name="フローチャート: 判断 66"/>
        <xdr:cNvSpPr/>
      </xdr:nvSpPr>
      <xdr:spPr>
        <a:xfrm>
          <a:off x="10426700" y="6916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37241</xdr:rowOff>
    </xdr:from>
    <xdr:to>
      <xdr:col>50</xdr:col>
      <xdr:colOff>165100</xdr:colOff>
      <xdr:row>40</xdr:row>
      <xdr:rowOff>138841</xdr:rowOff>
    </xdr:to>
    <xdr:sp macro="" textlink="">
      <xdr:nvSpPr>
        <xdr:cNvPr id="68" name="フローチャート: 判断 67"/>
        <xdr:cNvSpPr/>
      </xdr:nvSpPr>
      <xdr:spPr>
        <a:xfrm>
          <a:off x="9588500" y="689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48168</xdr:rowOff>
    </xdr:from>
    <xdr:to>
      <xdr:col>46</xdr:col>
      <xdr:colOff>38100</xdr:colOff>
      <xdr:row>39</xdr:row>
      <xdr:rowOff>149768</xdr:rowOff>
    </xdr:to>
    <xdr:sp macro="" textlink="">
      <xdr:nvSpPr>
        <xdr:cNvPr id="69" name="フローチャート: 判断 68"/>
        <xdr:cNvSpPr/>
      </xdr:nvSpPr>
      <xdr:spPr>
        <a:xfrm>
          <a:off x="8699500" y="6734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70" name="テキスト ボックス 6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71" name="テキスト ボックス 7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72" name="テキスト ボックス 7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73" name="テキスト ボックス 7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74" name="テキスト ボックス 7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165852</xdr:rowOff>
    </xdr:from>
    <xdr:to>
      <xdr:col>55</xdr:col>
      <xdr:colOff>50800</xdr:colOff>
      <xdr:row>41</xdr:row>
      <xdr:rowOff>96002</xdr:rowOff>
    </xdr:to>
    <xdr:sp macro="" textlink="">
      <xdr:nvSpPr>
        <xdr:cNvPr id="75" name="楕円 74"/>
        <xdr:cNvSpPr/>
      </xdr:nvSpPr>
      <xdr:spPr>
        <a:xfrm>
          <a:off x="10426700" y="702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80779</xdr:rowOff>
    </xdr:from>
    <xdr:ext cx="469744" cy="259045"/>
    <xdr:sp macro="" textlink="">
      <xdr:nvSpPr>
        <xdr:cNvPr id="76" name="【道路】&#10;一人当たり延長該当値テキスト"/>
        <xdr:cNvSpPr txBox="1"/>
      </xdr:nvSpPr>
      <xdr:spPr>
        <a:xfrm>
          <a:off x="10515600" y="6938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166172</xdr:rowOff>
    </xdr:from>
    <xdr:to>
      <xdr:col>50</xdr:col>
      <xdr:colOff>165100</xdr:colOff>
      <xdr:row>41</xdr:row>
      <xdr:rowOff>96322</xdr:rowOff>
    </xdr:to>
    <xdr:sp macro="" textlink="">
      <xdr:nvSpPr>
        <xdr:cNvPr id="77" name="楕円 76"/>
        <xdr:cNvSpPr/>
      </xdr:nvSpPr>
      <xdr:spPr>
        <a:xfrm>
          <a:off x="9588500" y="70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45202</xdr:rowOff>
    </xdr:from>
    <xdr:to>
      <xdr:col>55</xdr:col>
      <xdr:colOff>0</xdr:colOff>
      <xdr:row>41</xdr:row>
      <xdr:rowOff>45522</xdr:rowOff>
    </xdr:to>
    <xdr:cxnSp macro="">
      <xdr:nvCxnSpPr>
        <xdr:cNvPr id="78" name="直線コネクタ 77"/>
        <xdr:cNvCxnSpPr/>
      </xdr:nvCxnSpPr>
      <xdr:spPr>
        <a:xfrm flipV="1">
          <a:off x="9639300" y="7074652"/>
          <a:ext cx="8382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118897</xdr:rowOff>
    </xdr:from>
    <xdr:to>
      <xdr:col>46</xdr:col>
      <xdr:colOff>38100</xdr:colOff>
      <xdr:row>41</xdr:row>
      <xdr:rowOff>49047</xdr:rowOff>
    </xdr:to>
    <xdr:sp macro="" textlink="">
      <xdr:nvSpPr>
        <xdr:cNvPr id="79" name="楕円 78"/>
        <xdr:cNvSpPr/>
      </xdr:nvSpPr>
      <xdr:spPr>
        <a:xfrm>
          <a:off x="8699500" y="697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169697</xdr:rowOff>
    </xdr:from>
    <xdr:to>
      <xdr:col>50</xdr:col>
      <xdr:colOff>114300</xdr:colOff>
      <xdr:row>41</xdr:row>
      <xdr:rowOff>45522</xdr:rowOff>
    </xdr:to>
    <xdr:cxnSp macro="">
      <xdr:nvCxnSpPr>
        <xdr:cNvPr id="80" name="直線コネクタ 79"/>
        <xdr:cNvCxnSpPr/>
      </xdr:nvCxnSpPr>
      <xdr:spPr>
        <a:xfrm>
          <a:off x="8750300" y="7027697"/>
          <a:ext cx="889000" cy="47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155368</xdr:rowOff>
    </xdr:from>
    <xdr:ext cx="469744" cy="259045"/>
    <xdr:sp macro="" textlink="">
      <xdr:nvSpPr>
        <xdr:cNvPr id="81" name="n_1aveValue【道路】&#10;一人当たり延長"/>
        <xdr:cNvSpPr txBox="1"/>
      </xdr:nvSpPr>
      <xdr:spPr>
        <a:xfrm>
          <a:off x="9391727" y="667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166295</xdr:rowOff>
    </xdr:from>
    <xdr:ext cx="469744" cy="259045"/>
    <xdr:sp macro="" textlink="">
      <xdr:nvSpPr>
        <xdr:cNvPr id="82" name="n_2aveValue【道路】&#10;一人当たり延長"/>
        <xdr:cNvSpPr txBox="1"/>
      </xdr:nvSpPr>
      <xdr:spPr>
        <a:xfrm>
          <a:off x="8515427" y="6509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87449</xdr:rowOff>
    </xdr:from>
    <xdr:ext cx="469744" cy="259045"/>
    <xdr:sp macro="" textlink="">
      <xdr:nvSpPr>
        <xdr:cNvPr id="83" name="n_1mainValue【道路】&#10;一人当たり延長"/>
        <xdr:cNvSpPr txBox="1"/>
      </xdr:nvSpPr>
      <xdr:spPr>
        <a:xfrm>
          <a:off x="9391727" y="711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40174</xdr:rowOff>
    </xdr:from>
    <xdr:ext cx="469744" cy="259045"/>
    <xdr:sp macro="" textlink="">
      <xdr:nvSpPr>
        <xdr:cNvPr id="84" name="n_2mainValue【道路】&#10;一人当たり延長"/>
        <xdr:cNvSpPr txBox="1"/>
      </xdr:nvSpPr>
      <xdr:spPr>
        <a:xfrm>
          <a:off x="8515427" y="7069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85" name="正方形/長方形 8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86" name="正方形/長方形 8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87" name="正方形/長方形 8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88" name="正方形/長方形 8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89" name="正方形/長方形 8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90" name="正方形/長方形 8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91" name="正方形/長方形 9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92" name="正方形/長方形 9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93" name="テキスト ボックス 9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94" name="直線コネクタ 9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95" name="直線コネクタ 9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96" name="テキスト ボックス 95"/>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97" name="直線コネクタ 9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98" name="テキスト ボックス 9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99" name="直線コネクタ 9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00" name="テキスト ボックス 9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01" name="直線コネクタ 10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02" name="テキスト ボックス 10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03" name="直線コネクタ 10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04" name="テキスト ボックス 103"/>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05" name="直線コネクタ 10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06" name="テキスト ボックス 10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0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78105</xdr:rowOff>
    </xdr:from>
    <xdr:to>
      <xdr:col>24</xdr:col>
      <xdr:colOff>62865</xdr:colOff>
      <xdr:row>64</xdr:row>
      <xdr:rowOff>47625</xdr:rowOff>
    </xdr:to>
    <xdr:cxnSp macro="">
      <xdr:nvCxnSpPr>
        <xdr:cNvPr id="108" name="直線コネクタ 107"/>
        <xdr:cNvCxnSpPr/>
      </xdr:nvCxnSpPr>
      <xdr:spPr>
        <a:xfrm flipV="1">
          <a:off x="4634865" y="9679305"/>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51452</xdr:rowOff>
    </xdr:from>
    <xdr:ext cx="340478" cy="259045"/>
    <xdr:sp macro="" textlink="">
      <xdr:nvSpPr>
        <xdr:cNvPr id="109" name="【橋りょう・トンネル】&#10;有形固定資産減価償却率最小値テキスト"/>
        <xdr:cNvSpPr txBox="1"/>
      </xdr:nvSpPr>
      <xdr:spPr>
        <a:xfrm>
          <a:off x="4673600" y="110242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47625</xdr:rowOff>
    </xdr:from>
    <xdr:to>
      <xdr:col>24</xdr:col>
      <xdr:colOff>152400</xdr:colOff>
      <xdr:row>64</xdr:row>
      <xdr:rowOff>47625</xdr:rowOff>
    </xdr:to>
    <xdr:cxnSp macro="">
      <xdr:nvCxnSpPr>
        <xdr:cNvPr id="110" name="直線コネクタ 109"/>
        <xdr:cNvCxnSpPr/>
      </xdr:nvCxnSpPr>
      <xdr:spPr>
        <a:xfrm>
          <a:off x="4546600" y="1102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24782</xdr:rowOff>
    </xdr:from>
    <xdr:ext cx="405111" cy="259045"/>
    <xdr:sp macro="" textlink="">
      <xdr:nvSpPr>
        <xdr:cNvPr id="111" name="【橋りょう・トンネル】&#10;有形固定資産減価償却率最大値テキスト"/>
        <xdr:cNvSpPr txBox="1"/>
      </xdr:nvSpPr>
      <xdr:spPr>
        <a:xfrm>
          <a:off x="4673600" y="945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78105</xdr:rowOff>
    </xdr:from>
    <xdr:to>
      <xdr:col>24</xdr:col>
      <xdr:colOff>152400</xdr:colOff>
      <xdr:row>56</xdr:row>
      <xdr:rowOff>78105</xdr:rowOff>
    </xdr:to>
    <xdr:cxnSp macro="">
      <xdr:nvCxnSpPr>
        <xdr:cNvPr id="112" name="直線コネクタ 111"/>
        <xdr:cNvCxnSpPr/>
      </xdr:nvCxnSpPr>
      <xdr:spPr>
        <a:xfrm>
          <a:off x="4546600" y="967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29227</xdr:rowOff>
    </xdr:from>
    <xdr:ext cx="405111" cy="259045"/>
    <xdr:sp macro="" textlink="">
      <xdr:nvSpPr>
        <xdr:cNvPr id="113" name="【橋りょう・トンネル】&#10;有形固定資産減価償却率平均値テキスト"/>
        <xdr:cNvSpPr txBox="1"/>
      </xdr:nvSpPr>
      <xdr:spPr>
        <a:xfrm>
          <a:off x="4673600" y="9801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xdr:rowOff>
    </xdr:from>
    <xdr:to>
      <xdr:col>24</xdr:col>
      <xdr:colOff>114300</xdr:colOff>
      <xdr:row>58</xdr:row>
      <xdr:rowOff>107950</xdr:rowOff>
    </xdr:to>
    <xdr:sp macro="" textlink="">
      <xdr:nvSpPr>
        <xdr:cNvPr id="114" name="フローチャート: 判断 113"/>
        <xdr:cNvSpPr/>
      </xdr:nvSpPr>
      <xdr:spPr>
        <a:xfrm>
          <a:off x="4584700" y="995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38735</xdr:rowOff>
    </xdr:from>
    <xdr:to>
      <xdr:col>20</xdr:col>
      <xdr:colOff>38100</xdr:colOff>
      <xdr:row>59</xdr:row>
      <xdr:rowOff>140335</xdr:rowOff>
    </xdr:to>
    <xdr:sp macro="" textlink="">
      <xdr:nvSpPr>
        <xdr:cNvPr id="115" name="フローチャート: 判断 114"/>
        <xdr:cNvSpPr/>
      </xdr:nvSpPr>
      <xdr:spPr>
        <a:xfrm>
          <a:off x="3746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147320</xdr:rowOff>
    </xdr:from>
    <xdr:to>
      <xdr:col>15</xdr:col>
      <xdr:colOff>101600</xdr:colOff>
      <xdr:row>59</xdr:row>
      <xdr:rowOff>77470</xdr:rowOff>
    </xdr:to>
    <xdr:sp macro="" textlink="">
      <xdr:nvSpPr>
        <xdr:cNvPr id="116" name="フローチャート: 判断 115"/>
        <xdr:cNvSpPr/>
      </xdr:nvSpPr>
      <xdr:spPr>
        <a:xfrm>
          <a:off x="28575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17" name="テキスト ボックス 11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18" name="テキスト ボックス 11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19" name="テキスト ボックス 11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20" name="テキスト ボックス 11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21" name="テキスト ボックス 12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139700</xdr:rowOff>
    </xdr:from>
    <xdr:to>
      <xdr:col>24</xdr:col>
      <xdr:colOff>114300</xdr:colOff>
      <xdr:row>60</xdr:row>
      <xdr:rowOff>69850</xdr:rowOff>
    </xdr:to>
    <xdr:sp macro="" textlink="">
      <xdr:nvSpPr>
        <xdr:cNvPr id="122" name="楕円 121"/>
        <xdr:cNvSpPr/>
      </xdr:nvSpPr>
      <xdr:spPr>
        <a:xfrm>
          <a:off x="458470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118127</xdr:rowOff>
    </xdr:from>
    <xdr:ext cx="405111" cy="259045"/>
    <xdr:sp macro="" textlink="">
      <xdr:nvSpPr>
        <xdr:cNvPr id="123" name="【橋りょう・トンネル】&#10;有形固定資産減価償却率該当値テキスト"/>
        <xdr:cNvSpPr txBox="1"/>
      </xdr:nvSpPr>
      <xdr:spPr>
        <a:xfrm>
          <a:off x="4673600" y="1023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145415</xdr:rowOff>
    </xdr:from>
    <xdr:to>
      <xdr:col>20</xdr:col>
      <xdr:colOff>38100</xdr:colOff>
      <xdr:row>60</xdr:row>
      <xdr:rowOff>75565</xdr:rowOff>
    </xdr:to>
    <xdr:sp macro="" textlink="">
      <xdr:nvSpPr>
        <xdr:cNvPr id="124" name="楕円 123"/>
        <xdr:cNvSpPr/>
      </xdr:nvSpPr>
      <xdr:spPr>
        <a:xfrm>
          <a:off x="3746500" y="1026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19050</xdr:rowOff>
    </xdr:from>
    <xdr:to>
      <xdr:col>24</xdr:col>
      <xdr:colOff>63500</xdr:colOff>
      <xdr:row>60</xdr:row>
      <xdr:rowOff>24765</xdr:rowOff>
    </xdr:to>
    <xdr:cxnSp macro="">
      <xdr:nvCxnSpPr>
        <xdr:cNvPr id="125" name="直線コネクタ 124"/>
        <xdr:cNvCxnSpPr/>
      </xdr:nvCxnSpPr>
      <xdr:spPr>
        <a:xfrm flipV="1">
          <a:off x="3797300" y="1030605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48260</xdr:rowOff>
    </xdr:from>
    <xdr:to>
      <xdr:col>15</xdr:col>
      <xdr:colOff>101600</xdr:colOff>
      <xdr:row>60</xdr:row>
      <xdr:rowOff>149860</xdr:rowOff>
    </xdr:to>
    <xdr:sp macro="" textlink="">
      <xdr:nvSpPr>
        <xdr:cNvPr id="126" name="楕円 125"/>
        <xdr:cNvSpPr/>
      </xdr:nvSpPr>
      <xdr:spPr>
        <a:xfrm>
          <a:off x="2857500" y="1033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24765</xdr:rowOff>
    </xdr:from>
    <xdr:to>
      <xdr:col>19</xdr:col>
      <xdr:colOff>177800</xdr:colOff>
      <xdr:row>60</xdr:row>
      <xdr:rowOff>99060</xdr:rowOff>
    </xdr:to>
    <xdr:cxnSp macro="">
      <xdr:nvCxnSpPr>
        <xdr:cNvPr id="127" name="直線コネクタ 126"/>
        <xdr:cNvCxnSpPr/>
      </xdr:nvCxnSpPr>
      <xdr:spPr>
        <a:xfrm flipV="1">
          <a:off x="2908300" y="1031176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156862</xdr:rowOff>
    </xdr:from>
    <xdr:ext cx="405111" cy="259045"/>
    <xdr:sp macro="" textlink="">
      <xdr:nvSpPr>
        <xdr:cNvPr id="128" name="n_1aveValue【橋りょう・トンネル】&#10;有形固定資産減価償却率"/>
        <xdr:cNvSpPr txBox="1"/>
      </xdr:nvSpPr>
      <xdr:spPr>
        <a:xfrm>
          <a:off x="35820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93997</xdr:rowOff>
    </xdr:from>
    <xdr:ext cx="405111" cy="259045"/>
    <xdr:sp macro="" textlink="">
      <xdr:nvSpPr>
        <xdr:cNvPr id="129" name="n_2aveValue【橋りょう・トンネル】&#10;有形固定資産減価償却率"/>
        <xdr:cNvSpPr txBox="1"/>
      </xdr:nvSpPr>
      <xdr:spPr>
        <a:xfrm>
          <a:off x="2705744" y="986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66692</xdr:rowOff>
    </xdr:from>
    <xdr:ext cx="405111" cy="259045"/>
    <xdr:sp macro="" textlink="">
      <xdr:nvSpPr>
        <xdr:cNvPr id="130" name="n_1mainValue【橋りょう・トンネル】&#10;有形固定資産減価償却率"/>
        <xdr:cNvSpPr txBox="1"/>
      </xdr:nvSpPr>
      <xdr:spPr>
        <a:xfrm>
          <a:off x="35820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140987</xdr:rowOff>
    </xdr:from>
    <xdr:ext cx="405111" cy="259045"/>
    <xdr:sp macro="" textlink="">
      <xdr:nvSpPr>
        <xdr:cNvPr id="131" name="n_2mainValue【橋りょう・トンネル】&#10;有形固定資産減価償却率"/>
        <xdr:cNvSpPr txBox="1"/>
      </xdr:nvSpPr>
      <xdr:spPr>
        <a:xfrm>
          <a:off x="2705744"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32" name="正方形/長方形 13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33" name="正方形/長方形 13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34" name="正方形/長方形 13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35" name="正方形/長方形 13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36" name="正方形/長方形 13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37" name="正方形/長方形 13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38" name="正方形/長方形 13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39" name="正方形/長方形 13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40" name="テキスト ボックス 13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41" name="直線コネクタ 14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42" name="直線コネクタ 14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43" name="テキスト ボックス 14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44" name="直線コネクタ 14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61</xdr:row>
      <xdr:rowOff>67327</xdr:rowOff>
    </xdr:from>
    <xdr:ext cx="531299" cy="259045"/>
    <xdr:sp macro="" textlink="">
      <xdr:nvSpPr>
        <xdr:cNvPr id="145" name="テキスト ボックス 144"/>
        <xdr:cNvSpPr txBox="1"/>
      </xdr:nvSpPr>
      <xdr:spPr>
        <a:xfrm>
          <a:off x="6072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46" name="直線コネクタ 14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47" name="テキスト ボックス 146"/>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48" name="直線コネクタ 14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49" name="テキスト ボックス 148"/>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50" name="直線コネクタ 14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51" name="テキスト ボックス 150"/>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52" name="直線コネクタ 15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53" name="テキスト ボックス 15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5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127726</xdr:rowOff>
    </xdr:from>
    <xdr:to>
      <xdr:col>54</xdr:col>
      <xdr:colOff>189865</xdr:colOff>
      <xdr:row>64</xdr:row>
      <xdr:rowOff>70401</xdr:rowOff>
    </xdr:to>
    <xdr:cxnSp macro="">
      <xdr:nvCxnSpPr>
        <xdr:cNvPr id="155" name="直線コネクタ 154"/>
        <xdr:cNvCxnSpPr/>
      </xdr:nvCxnSpPr>
      <xdr:spPr>
        <a:xfrm flipV="1">
          <a:off x="10476865" y="9557476"/>
          <a:ext cx="0" cy="1485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74228</xdr:rowOff>
    </xdr:from>
    <xdr:ext cx="378565" cy="259045"/>
    <xdr:sp macro="" textlink="">
      <xdr:nvSpPr>
        <xdr:cNvPr id="156" name="【橋りょう・トンネル】&#10;一人当たり有形固定資産（償却資産）額最小値テキスト"/>
        <xdr:cNvSpPr txBox="1"/>
      </xdr:nvSpPr>
      <xdr:spPr>
        <a:xfrm>
          <a:off x="10515600" y="11047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70401</xdr:rowOff>
    </xdr:from>
    <xdr:to>
      <xdr:col>55</xdr:col>
      <xdr:colOff>88900</xdr:colOff>
      <xdr:row>64</xdr:row>
      <xdr:rowOff>70401</xdr:rowOff>
    </xdr:to>
    <xdr:cxnSp macro="">
      <xdr:nvCxnSpPr>
        <xdr:cNvPr id="157" name="直線コネクタ 156"/>
        <xdr:cNvCxnSpPr/>
      </xdr:nvCxnSpPr>
      <xdr:spPr>
        <a:xfrm>
          <a:off x="10388600" y="11043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74403</xdr:rowOff>
    </xdr:from>
    <xdr:ext cx="599010" cy="259045"/>
    <xdr:sp macro="" textlink="">
      <xdr:nvSpPr>
        <xdr:cNvPr id="158" name="【橋りょう・トンネル】&#10;一人当たり有形固定資産（償却資産）額最大値テキスト"/>
        <xdr:cNvSpPr txBox="1"/>
      </xdr:nvSpPr>
      <xdr:spPr>
        <a:xfrm>
          <a:off x="10515600" y="933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127726</xdr:rowOff>
    </xdr:from>
    <xdr:to>
      <xdr:col>55</xdr:col>
      <xdr:colOff>88900</xdr:colOff>
      <xdr:row>55</xdr:row>
      <xdr:rowOff>127726</xdr:rowOff>
    </xdr:to>
    <xdr:cxnSp macro="">
      <xdr:nvCxnSpPr>
        <xdr:cNvPr id="159" name="直線コネクタ 158"/>
        <xdr:cNvCxnSpPr/>
      </xdr:nvCxnSpPr>
      <xdr:spPr>
        <a:xfrm>
          <a:off x="10388600" y="955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131983</xdr:rowOff>
    </xdr:from>
    <xdr:ext cx="534377" cy="259045"/>
    <xdr:sp macro="" textlink="">
      <xdr:nvSpPr>
        <xdr:cNvPr id="160" name="【橋りょう・トンネル】&#10;一人当たり有形固定資産（償却資産）額平均値テキスト"/>
        <xdr:cNvSpPr txBox="1"/>
      </xdr:nvSpPr>
      <xdr:spPr>
        <a:xfrm>
          <a:off x="10515600" y="102475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109106</xdr:rowOff>
    </xdr:from>
    <xdr:to>
      <xdr:col>55</xdr:col>
      <xdr:colOff>50800</xdr:colOff>
      <xdr:row>61</xdr:row>
      <xdr:rowOff>39256</xdr:rowOff>
    </xdr:to>
    <xdr:sp macro="" textlink="">
      <xdr:nvSpPr>
        <xdr:cNvPr id="161" name="フローチャート: 判断 160"/>
        <xdr:cNvSpPr/>
      </xdr:nvSpPr>
      <xdr:spPr>
        <a:xfrm>
          <a:off x="10426700" y="1039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143754</xdr:rowOff>
    </xdr:from>
    <xdr:to>
      <xdr:col>50</xdr:col>
      <xdr:colOff>165100</xdr:colOff>
      <xdr:row>60</xdr:row>
      <xdr:rowOff>73904</xdr:rowOff>
    </xdr:to>
    <xdr:sp macro="" textlink="">
      <xdr:nvSpPr>
        <xdr:cNvPr id="162" name="フローチャート: 判断 161"/>
        <xdr:cNvSpPr/>
      </xdr:nvSpPr>
      <xdr:spPr>
        <a:xfrm>
          <a:off x="9588500" y="1025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56</xdr:row>
      <xdr:rowOff>124231</xdr:rowOff>
    </xdr:from>
    <xdr:to>
      <xdr:col>46</xdr:col>
      <xdr:colOff>38100</xdr:colOff>
      <xdr:row>57</xdr:row>
      <xdr:rowOff>54381</xdr:rowOff>
    </xdr:to>
    <xdr:sp macro="" textlink="">
      <xdr:nvSpPr>
        <xdr:cNvPr id="163" name="フローチャート: 判断 162"/>
        <xdr:cNvSpPr/>
      </xdr:nvSpPr>
      <xdr:spPr>
        <a:xfrm>
          <a:off x="8699500" y="972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64" name="テキスト ボックス 16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65" name="テキスト ボックス 16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66" name="テキスト ボックス 16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67" name="テキスト ボックス 16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68" name="テキスト ボックス 16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51926</xdr:rowOff>
    </xdr:from>
    <xdr:to>
      <xdr:col>55</xdr:col>
      <xdr:colOff>50800</xdr:colOff>
      <xdr:row>63</xdr:row>
      <xdr:rowOff>153526</xdr:rowOff>
    </xdr:to>
    <xdr:sp macro="" textlink="">
      <xdr:nvSpPr>
        <xdr:cNvPr id="169" name="楕円 168"/>
        <xdr:cNvSpPr/>
      </xdr:nvSpPr>
      <xdr:spPr>
        <a:xfrm>
          <a:off x="10426700" y="1085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30353</xdr:rowOff>
    </xdr:from>
    <xdr:ext cx="534377" cy="259045"/>
    <xdr:sp macro="" textlink="">
      <xdr:nvSpPr>
        <xdr:cNvPr id="170" name="【橋りょう・トンネル】&#10;一人当たり有形固定資産（償却資産）額該当値テキスト"/>
        <xdr:cNvSpPr txBox="1"/>
      </xdr:nvSpPr>
      <xdr:spPr>
        <a:xfrm>
          <a:off x="10515600" y="1083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56238</xdr:rowOff>
    </xdr:from>
    <xdr:to>
      <xdr:col>50</xdr:col>
      <xdr:colOff>165100</xdr:colOff>
      <xdr:row>63</xdr:row>
      <xdr:rowOff>157838</xdr:rowOff>
    </xdr:to>
    <xdr:sp macro="" textlink="">
      <xdr:nvSpPr>
        <xdr:cNvPr id="171" name="楕円 170"/>
        <xdr:cNvSpPr/>
      </xdr:nvSpPr>
      <xdr:spPr>
        <a:xfrm>
          <a:off x="9588500" y="1085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102726</xdr:rowOff>
    </xdr:from>
    <xdr:to>
      <xdr:col>55</xdr:col>
      <xdr:colOff>0</xdr:colOff>
      <xdr:row>63</xdr:row>
      <xdr:rowOff>107038</xdr:rowOff>
    </xdr:to>
    <xdr:cxnSp macro="">
      <xdr:nvCxnSpPr>
        <xdr:cNvPr id="172" name="直線コネクタ 171"/>
        <xdr:cNvCxnSpPr/>
      </xdr:nvCxnSpPr>
      <xdr:spPr>
        <a:xfrm flipV="1">
          <a:off x="9639300" y="10904076"/>
          <a:ext cx="838200" cy="4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65527</xdr:rowOff>
    </xdr:from>
    <xdr:to>
      <xdr:col>46</xdr:col>
      <xdr:colOff>38100</xdr:colOff>
      <xdr:row>63</xdr:row>
      <xdr:rowOff>167127</xdr:rowOff>
    </xdr:to>
    <xdr:sp macro="" textlink="">
      <xdr:nvSpPr>
        <xdr:cNvPr id="173" name="楕円 172"/>
        <xdr:cNvSpPr/>
      </xdr:nvSpPr>
      <xdr:spPr>
        <a:xfrm>
          <a:off x="8699500" y="1086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107038</xdr:rowOff>
    </xdr:from>
    <xdr:to>
      <xdr:col>50</xdr:col>
      <xdr:colOff>114300</xdr:colOff>
      <xdr:row>63</xdr:row>
      <xdr:rowOff>116327</xdr:rowOff>
    </xdr:to>
    <xdr:cxnSp macro="">
      <xdr:nvCxnSpPr>
        <xdr:cNvPr id="174" name="直線コネクタ 173"/>
        <xdr:cNvCxnSpPr/>
      </xdr:nvCxnSpPr>
      <xdr:spPr>
        <a:xfrm flipV="1">
          <a:off x="8750300" y="10908388"/>
          <a:ext cx="889000" cy="9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58</xdr:row>
      <xdr:rowOff>90431</xdr:rowOff>
    </xdr:from>
    <xdr:ext cx="534377" cy="259045"/>
    <xdr:sp macro="" textlink="">
      <xdr:nvSpPr>
        <xdr:cNvPr id="175" name="n_1aveValue【橋りょう・トンネル】&#10;一人当たり有形固定資産（償却資産）額"/>
        <xdr:cNvSpPr txBox="1"/>
      </xdr:nvSpPr>
      <xdr:spPr>
        <a:xfrm>
          <a:off x="9359411" y="1003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55</xdr:row>
      <xdr:rowOff>70908</xdr:rowOff>
    </xdr:from>
    <xdr:ext cx="599010" cy="259045"/>
    <xdr:sp macro="" textlink="">
      <xdr:nvSpPr>
        <xdr:cNvPr id="176" name="n_2aveValue【橋りょう・トンネル】&#10;一人当たり有形固定資産（償却資産）額"/>
        <xdr:cNvSpPr txBox="1"/>
      </xdr:nvSpPr>
      <xdr:spPr>
        <a:xfrm>
          <a:off x="8450795" y="9500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148965</xdr:rowOff>
    </xdr:from>
    <xdr:ext cx="534377" cy="259045"/>
    <xdr:sp macro="" textlink="">
      <xdr:nvSpPr>
        <xdr:cNvPr id="177" name="n_1mainValue【橋りょう・トンネル】&#10;一人当たり有形固定資産（償却資産）額"/>
        <xdr:cNvSpPr txBox="1"/>
      </xdr:nvSpPr>
      <xdr:spPr>
        <a:xfrm>
          <a:off x="9359411" y="10950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158254</xdr:rowOff>
    </xdr:from>
    <xdr:ext cx="534377" cy="259045"/>
    <xdr:sp macro="" textlink="">
      <xdr:nvSpPr>
        <xdr:cNvPr id="178" name="n_2mainValue【橋りょう・トンネル】&#10;一人当たり有形固定資産（償却資産）額"/>
        <xdr:cNvSpPr txBox="1"/>
      </xdr:nvSpPr>
      <xdr:spPr>
        <a:xfrm>
          <a:off x="8483111" y="10959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79" name="正方形/長方形 17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80" name="正方形/長方形 17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81" name="正方形/長方形 18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82" name="正方形/長方形 18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83" name="正方形/長方形 18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84" name="正方形/長方形 18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85" name="正方形/長方形 18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86" name="正方形/長方形 18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87" name="テキスト ボックス 18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88" name="直線コネクタ 18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189" name="テキスト ボックス 18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90" name="直線コネクタ 18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191" name="テキスト ボックス 19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92" name="直線コネクタ 19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93" name="テキスト ボックス 19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94" name="直線コネクタ 19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95" name="テキスト ボックス 19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96" name="直線コネクタ 19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197" name="テキスト ボックス 196"/>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98" name="直線コネクタ 19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99" name="テキスト ボックス 19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0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51815</xdr:rowOff>
    </xdr:to>
    <xdr:cxnSp macro="">
      <xdr:nvCxnSpPr>
        <xdr:cNvPr id="201" name="直線コネクタ 200"/>
        <xdr:cNvCxnSpPr/>
      </xdr:nvCxnSpPr>
      <xdr:spPr>
        <a:xfrm flipV="1">
          <a:off x="4634865" y="13411200"/>
          <a:ext cx="0" cy="1385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55642</xdr:rowOff>
    </xdr:from>
    <xdr:ext cx="405111" cy="259045"/>
    <xdr:sp macro="" textlink="">
      <xdr:nvSpPr>
        <xdr:cNvPr id="202" name="【公営住宅】&#10;有形固定資産減価償却率最小値テキスト"/>
        <xdr:cNvSpPr txBox="1"/>
      </xdr:nvSpPr>
      <xdr:spPr>
        <a:xfrm>
          <a:off x="4673600" y="1480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51815</xdr:rowOff>
    </xdr:from>
    <xdr:to>
      <xdr:col>24</xdr:col>
      <xdr:colOff>152400</xdr:colOff>
      <xdr:row>86</xdr:row>
      <xdr:rowOff>51815</xdr:rowOff>
    </xdr:to>
    <xdr:cxnSp macro="">
      <xdr:nvCxnSpPr>
        <xdr:cNvPr id="203" name="直線コネクタ 202"/>
        <xdr:cNvCxnSpPr/>
      </xdr:nvCxnSpPr>
      <xdr:spPr>
        <a:xfrm>
          <a:off x="4546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04" name="【公営住宅】&#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05" name="直線コネクタ 204"/>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129049</xdr:rowOff>
    </xdr:from>
    <xdr:ext cx="405111" cy="259045"/>
    <xdr:sp macro="" textlink="">
      <xdr:nvSpPr>
        <xdr:cNvPr id="206" name="【公営住宅】&#10;有形固定資産減価償却率平均値テキスト"/>
        <xdr:cNvSpPr txBox="1"/>
      </xdr:nvSpPr>
      <xdr:spPr>
        <a:xfrm>
          <a:off x="4673600" y="141879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106172</xdr:rowOff>
    </xdr:from>
    <xdr:to>
      <xdr:col>24</xdr:col>
      <xdr:colOff>114300</xdr:colOff>
      <xdr:row>84</xdr:row>
      <xdr:rowOff>36322</xdr:rowOff>
    </xdr:to>
    <xdr:sp macro="" textlink="">
      <xdr:nvSpPr>
        <xdr:cNvPr id="207" name="フローチャート: 判断 206"/>
        <xdr:cNvSpPr/>
      </xdr:nvSpPr>
      <xdr:spPr>
        <a:xfrm>
          <a:off x="4584700" y="1433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42163</xdr:rowOff>
    </xdr:from>
    <xdr:to>
      <xdr:col>20</xdr:col>
      <xdr:colOff>38100</xdr:colOff>
      <xdr:row>83</xdr:row>
      <xdr:rowOff>143763</xdr:rowOff>
    </xdr:to>
    <xdr:sp macro="" textlink="">
      <xdr:nvSpPr>
        <xdr:cNvPr id="208" name="フローチャート: 判断 207"/>
        <xdr:cNvSpPr/>
      </xdr:nvSpPr>
      <xdr:spPr>
        <a:xfrm>
          <a:off x="3746500" y="1427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5587</xdr:rowOff>
    </xdr:from>
    <xdr:to>
      <xdr:col>15</xdr:col>
      <xdr:colOff>101600</xdr:colOff>
      <xdr:row>82</xdr:row>
      <xdr:rowOff>107187</xdr:rowOff>
    </xdr:to>
    <xdr:sp macro="" textlink="">
      <xdr:nvSpPr>
        <xdr:cNvPr id="209" name="フローチャート: 判断 208"/>
        <xdr:cNvSpPr/>
      </xdr:nvSpPr>
      <xdr:spPr>
        <a:xfrm>
          <a:off x="2857500" y="1406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10" name="テキスト ボックス 20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11" name="テキスト ボックス 21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12" name="テキスト ボックス 21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13" name="テキスト ボックス 21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14" name="テキスト ボックス 21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129032</xdr:rowOff>
    </xdr:from>
    <xdr:to>
      <xdr:col>24</xdr:col>
      <xdr:colOff>114300</xdr:colOff>
      <xdr:row>86</xdr:row>
      <xdr:rowOff>59182</xdr:rowOff>
    </xdr:to>
    <xdr:sp macro="" textlink="">
      <xdr:nvSpPr>
        <xdr:cNvPr id="215" name="楕円 214"/>
        <xdr:cNvSpPr/>
      </xdr:nvSpPr>
      <xdr:spPr>
        <a:xfrm>
          <a:off x="4584700" y="1470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43959</xdr:rowOff>
    </xdr:from>
    <xdr:ext cx="405111" cy="259045"/>
    <xdr:sp macro="" textlink="">
      <xdr:nvSpPr>
        <xdr:cNvPr id="216" name="【公営住宅】&#10;有形固定資産減価償却率該当値テキスト"/>
        <xdr:cNvSpPr txBox="1"/>
      </xdr:nvSpPr>
      <xdr:spPr>
        <a:xfrm>
          <a:off x="4673600" y="14617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14732</xdr:rowOff>
    </xdr:from>
    <xdr:to>
      <xdr:col>20</xdr:col>
      <xdr:colOff>38100</xdr:colOff>
      <xdr:row>86</xdr:row>
      <xdr:rowOff>116332</xdr:rowOff>
    </xdr:to>
    <xdr:sp macro="" textlink="">
      <xdr:nvSpPr>
        <xdr:cNvPr id="217" name="楕円 216"/>
        <xdr:cNvSpPr/>
      </xdr:nvSpPr>
      <xdr:spPr>
        <a:xfrm>
          <a:off x="3746500" y="1475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8382</xdr:rowOff>
    </xdr:from>
    <xdr:to>
      <xdr:col>24</xdr:col>
      <xdr:colOff>63500</xdr:colOff>
      <xdr:row>86</xdr:row>
      <xdr:rowOff>65532</xdr:rowOff>
    </xdr:to>
    <xdr:cxnSp macro="">
      <xdr:nvCxnSpPr>
        <xdr:cNvPr id="218" name="直線コネクタ 217"/>
        <xdr:cNvCxnSpPr/>
      </xdr:nvCxnSpPr>
      <xdr:spPr>
        <a:xfrm flipV="1">
          <a:off x="3797300" y="14753082"/>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51308</xdr:rowOff>
    </xdr:from>
    <xdr:to>
      <xdr:col>15</xdr:col>
      <xdr:colOff>101600</xdr:colOff>
      <xdr:row>86</xdr:row>
      <xdr:rowOff>152908</xdr:rowOff>
    </xdr:to>
    <xdr:sp macro="" textlink="">
      <xdr:nvSpPr>
        <xdr:cNvPr id="219" name="楕円 218"/>
        <xdr:cNvSpPr/>
      </xdr:nvSpPr>
      <xdr:spPr>
        <a:xfrm>
          <a:off x="2857500" y="1479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65532</xdr:rowOff>
    </xdr:from>
    <xdr:to>
      <xdr:col>19</xdr:col>
      <xdr:colOff>177800</xdr:colOff>
      <xdr:row>86</xdr:row>
      <xdr:rowOff>102108</xdr:rowOff>
    </xdr:to>
    <xdr:cxnSp macro="">
      <xdr:nvCxnSpPr>
        <xdr:cNvPr id="220" name="直線コネクタ 219"/>
        <xdr:cNvCxnSpPr/>
      </xdr:nvCxnSpPr>
      <xdr:spPr>
        <a:xfrm flipV="1">
          <a:off x="2908300" y="148102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160290</xdr:rowOff>
    </xdr:from>
    <xdr:ext cx="405111" cy="259045"/>
    <xdr:sp macro="" textlink="">
      <xdr:nvSpPr>
        <xdr:cNvPr id="221" name="n_1aveValue【公営住宅】&#10;有形固定資産減価償却率"/>
        <xdr:cNvSpPr txBox="1"/>
      </xdr:nvSpPr>
      <xdr:spPr>
        <a:xfrm>
          <a:off x="3582044" y="140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123714</xdr:rowOff>
    </xdr:from>
    <xdr:ext cx="405111" cy="259045"/>
    <xdr:sp macro="" textlink="">
      <xdr:nvSpPr>
        <xdr:cNvPr id="222" name="n_2aveValue【公営住宅】&#10;有形固定資産減価償却率"/>
        <xdr:cNvSpPr txBox="1"/>
      </xdr:nvSpPr>
      <xdr:spPr>
        <a:xfrm>
          <a:off x="2705744" y="13839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107459</xdr:rowOff>
    </xdr:from>
    <xdr:ext cx="405111" cy="259045"/>
    <xdr:sp macro="" textlink="">
      <xdr:nvSpPr>
        <xdr:cNvPr id="223" name="n_1mainValue【公営住宅】&#10;有形固定資産減価償却率"/>
        <xdr:cNvSpPr txBox="1"/>
      </xdr:nvSpPr>
      <xdr:spPr>
        <a:xfrm>
          <a:off x="3582044" y="14852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144035</xdr:rowOff>
    </xdr:from>
    <xdr:ext cx="405111" cy="259045"/>
    <xdr:sp macro="" textlink="">
      <xdr:nvSpPr>
        <xdr:cNvPr id="224" name="n_2mainValue【公営住宅】&#10;有形固定資産減価償却率"/>
        <xdr:cNvSpPr txBox="1"/>
      </xdr:nvSpPr>
      <xdr:spPr>
        <a:xfrm>
          <a:off x="2705744" y="14888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5" name="正方形/長方形 2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6" name="正方形/長方形 2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7" name="正方形/長方形 2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8" name="正方形/長方形 2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9" name="正方形/長方形 2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0" name="正方形/長方形 2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1" name="正方形/長方形 2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2" name="正方形/長方形 2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3" name="テキスト ボックス 2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4" name="直線コネクタ 2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5" name="直線コネクタ 23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6" name="テキスト ボックス 23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7" name="直線コネクタ 23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8" name="テキスト ボックス 23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9" name="直線コネクタ 23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40" name="テキスト ボックス 23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41" name="直線コネクタ 24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42" name="テキスト ボックス 24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3" name="直線コネクタ 2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4" name="テキスト ボックス 2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33986</xdr:rowOff>
    </xdr:from>
    <xdr:to>
      <xdr:col>54</xdr:col>
      <xdr:colOff>189865</xdr:colOff>
      <xdr:row>86</xdr:row>
      <xdr:rowOff>36271</xdr:rowOff>
    </xdr:to>
    <xdr:cxnSp macro="">
      <xdr:nvCxnSpPr>
        <xdr:cNvPr id="246" name="直線コネクタ 245"/>
        <xdr:cNvCxnSpPr/>
      </xdr:nvCxnSpPr>
      <xdr:spPr>
        <a:xfrm flipV="1">
          <a:off x="10476865" y="13407086"/>
          <a:ext cx="0" cy="1373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47" name="【公営住宅】&#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48" name="直線コネクタ 247"/>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152113</xdr:rowOff>
    </xdr:from>
    <xdr:ext cx="469744" cy="259045"/>
    <xdr:sp macro="" textlink="">
      <xdr:nvSpPr>
        <xdr:cNvPr id="249" name="【公営住宅】&#10;一人当たり面積最大値テキスト"/>
        <xdr:cNvSpPr txBox="1"/>
      </xdr:nvSpPr>
      <xdr:spPr>
        <a:xfrm>
          <a:off x="10515600" y="1318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33986</xdr:rowOff>
    </xdr:from>
    <xdr:to>
      <xdr:col>55</xdr:col>
      <xdr:colOff>88900</xdr:colOff>
      <xdr:row>78</xdr:row>
      <xdr:rowOff>33986</xdr:rowOff>
    </xdr:to>
    <xdr:cxnSp macro="">
      <xdr:nvCxnSpPr>
        <xdr:cNvPr id="250" name="直線コネクタ 249"/>
        <xdr:cNvCxnSpPr/>
      </xdr:nvCxnSpPr>
      <xdr:spPr>
        <a:xfrm>
          <a:off x="10388600" y="1340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2404</xdr:rowOff>
    </xdr:from>
    <xdr:ext cx="469744" cy="259045"/>
    <xdr:sp macro="" textlink="">
      <xdr:nvSpPr>
        <xdr:cNvPr id="251" name="【公営住宅】&#10;一人当たり面積平均値テキスト"/>
        <xdr:cNvSpPr txBox="1"/>
      </xdr:nvSpPr>
      <xdr:spPr>
        <a:xfrm>
          <a:off x="10515600" y="14404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150977</xdr:rowOff>
    </xdr:from>
    <xdr:to>
      <xdr:col>55</xdr:col>
      <xdr:colOff>50800</xdr:colOff>
      <xdr:row>85</xdr:row>
      <xdr:rowOff>81127</xdr:rowOff>
    </xdr:to>
    <xdr:sp macro="" textlink="">
      <xdr:nvSpPr>
        <xdr:cNvPr id="252" name="フローチャート: 判断 251"/>
        <xdr:cNvSpPr/>
      </xdr:nvSpPr>
      <xdr:spPr>
        <a:xfrm>
          <a:off x="10426700" y="14552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113488</xdr:rowOff>
    </xdr:from>
    <xdr:to>
      <xdr:col>50</xdr:col>
      <xdr:colOff>165100</xdr:colOff>
      <xdr:row>85</xdr:row>
      <xdr:rowOff>43638</xdr:rowOff>
    </xdr:to>
    <xdr:sp macro="" textlink="">
      <xdr:nvSpPr>
        <xdr:cNvPr id="253" name="フローチャート: 判断 252"/>
        <xdr:cNvSpPr/>
      </xdr:nvSpPr>
      <xdr:spPr>
        <a:xfrm>
          <a:off x="9588500" y="1451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131318</xdr:rowOff>
    </xdr:from>
    <xdr:to>
      <xdr:col>46</xdr:col>
      <xdr:colOff>38100</xdr:colOff>
      <xdr:row>85</xdr:row>
      <xdr:rowOff>61468</xdr:rowOff>
    </xdr:to>
    <xdr:sp macro="" textlink="">
      <xdr:nvSpPr>
        <xdr:cNvPr id="254" name="フローチャート: 判断 253"/>
        <xdr:cNvSpPr/>
      </xdr:nvSpPr>
      <xdr:spPr>
        <a:xfrm>
          <a:off x="8699500" y="1453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5" name="テキスト ボックス 2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6" name="テキスト ボックス 2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7" name="テキスト ボックス 2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8" name="テキスト ボックス 2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9" name="テキスト ボックス 2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119887</xdr:rowOff>
    </xdr:from>
    <xdr:to>
      <xdr:col>55</xdr:col>
      <xdr:colOff>50800</xdr:colOff>
      <xdr:row>86</xdr:row>
      <xdr:rowOff>50037</xdr:rowOff>
    </xdr:to>
    <xdr:sp macro="" textlink="">
      <xdr:nvSpPr>
        <xdr:cNvPr id="260" name="楕円 259"/>
        <xdr:cNvSpPr/>
      </xdr:nvSpPr>
      <xdr:spPr>
        <a:xfrm>
          <a:off x="10426700" y="1469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34814</xdr:rowOff>
    </xdr:from>
    <xdr:ext cx="469744" cy="259045"/>
    <xdr:sp macro="" textlink="">
      <xdr:nvSpPr>
        <xdr:cNvPr id="261" name="【公営住宅】&#10;一人当たり面積該当値テキスト"/>
        <xdr:cNvSpPr txBox="1"/>
      </xdr:nvSpPr>
      <xdr:spPr>
        <a:xfrm>
          <a:off x="10515600" y="14608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119431</xdr:rowOff>
    </xdr:from>
    <xdr:to>
      <xdr:col>50</xdr:col>
      <xdr:colOff>165100</xdr:colOff>
      <xdr:row>86</xdr:row>
      <xdr:rowOff>49581</xdr:rowOff>
    </xdr:to>
    <xdr:sp macro="" textlink="">
      <xdr:nvSpPr>
        <xdr:cNvPr id="262" name="楕円 261"/>
        <xdr:cNvSpPr/>
      </xdr:nvSpPr>
      <xdr:spPr>
        <a:xfrm>
          <a:off x="9588500" y="1469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170231</xdr:rowOff>
    </xdr:from>
    <xdr:to>
      <xdr:col>55</xdr:col>
      <xdr:colOff>0</xdr:colOff>
      <xdr:row>85</xdr:row>
      <xdr:rowOff>170687</xdr:rowOff>
    </xdr:to>
    <xdr:cxnSp macro="">
      <xdr:nvCxnSpPr>
        <xdr:cNvPr id="263" name="直線コネクタ 262"/>
        <xdr:cNvCxnSpPr/>
      </xdr:nvCxnSpPr>
      <xdr:spPr>
        <a:xfrm>
          <a:off x="9639300" y="14743481"/>
          <a:ext cx="8382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119431</xdr:rowOff>
    </xdr:from>
    <xdr:to>
      <xdr:col>46</xdr:col>
      <xdr:colOff>38100</xdr:colOff>
      <xdr:row>86</xdr:row>
      <xdr:rowOff>49581</xdr:rowOff>
    </xdr:to>
    <xdr:sp macro="" textlink="">
      <xdr:nvSpPr>
        <xdr:cNvPr id="264" name="楕円 263"/>
        <xdr:cNvSpPr/>
      </xdr:nvSpPr>
      <xdr:spPr>
        <a:xfrm>
          <a:off x="8699500" y="1469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170231</xdr:rowOff>
    </xdr:from>
    <xdr:to>
      <xdr:col>50</xdr:col>
      <xdr:colOff>114300</xdr:colOff>
      <xdr:row>85</xdr:row>
      <xdr:rowOff>170231</xdr:rowOff>
    </xdr:to>
    <xdr:cxnSp macro="">
      <xdr:nvCxnSpPr>
        <xdr:cNvPr id="265" name="直線コネクタ 264"/>
        <xdr:cNvCxnSpPr/>
      </xdr:nvCxnSpPr>
      <xdr:spPr>
        <a:xfrm>
          <a:off x="8750300" y="147434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60165</xdr:rowOff>
    </xdr:from>
    <xdr:ext cx="469744" cy="259045"/>
    <xdr:sp macro="" textlink="">
      <xdr:nvSpPr>
        <xdr:cNvPr id="266" name="n_1aveValue【公営住宅】&#10;一人当たり面積"/>
        <xdr:cNvSpPr txBox="1"/>
      </xdr:nvSpPr>
      <xdr:spPr>
        <a:xfrm>
          <a:off x="9391727" y="1429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77995</xdr:rowOff>
    </xdr:from>
    <xdr:ext cx="469744" cy="259045"/>
    <xdr:sp macro="" textlink="">
      <xdr:nvSpPr>
        <xdr:cNvPr id="267" name="n_2aveValue【公営住宅】&#10;一人当たり面積"/>
        <xdr:cNvSpPr txBox="1"/>
      </xdr:nvSpPr>
      <xdr:spPr>
        <a:xfrm>
          <a:off x="8515427" y="1430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40708</xdr:rowOff>
    </xdr:from>
    <xdr:ext cx="469744" cy="259045"/>
    <xdr:sp macro="" textlink="">
      <xdr:nvSpPr>
        <xdr:cNvPr id="268" name="n_1mainValue【公営住宅】&#10;一人当たり面積"/>
        <xdr:cNvSpPr txBox="1"/>
      </xdr:nvSpPr>
      <xdr:spPr>
        <a:xfrm>
          <a:off x="9391727" y="14785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40708</xdr:rowOff>
    </xdr:from>
    <xdr:ext cx="469744" cy="259045"/>
    <xdr:sp macro="" textlink="">
      <xdr:nvSpPr>
        <xdr:cNvPr id="269" name="n_2mainValue【公営住宅】&#10;一人当たり面積"/>
        <xdr:cNvSpPr txBox="1"/>
      </xdr:nvSpPr>
      <xdr:spPr>
        <a:xfrm>
          <a:off x="8515427" y="14785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0" name="正方形/長方形 26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1" name="正方形/長方形 27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2" name="正方形/長方形 27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3" name="正方形/長方形 27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4" name="正方形/長方形 27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5" name="正方形/長方形 27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6" name="正方形/長方形 27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7" name="正方形/長方形 27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8" name="正方形/長方形 27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9" name="正方形/長方形 27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0" name="正方形/長方形 27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1" name="正方形/長方形 28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2" name="正方形/長方形 28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3" name="正方形/長方形 28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4" name="正方形/長方形 28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5" name="正方形/長方形 28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86" name="正方形/長方形 2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7" name="正方形/長方形 2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8" name="正方形/長方形 2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9" name="正方形/長方形 2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0" name="正方形/長方形 2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1" name="正方形/長方形 2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2" name="正方形/長方形 2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3" name="正方形/長方形 29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4" name="テキスト ボックス 29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95" name="直線コネクタ 29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96" name="テキスト ボックス 29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97" name="直線コネクタ 29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98" name="テキスト ボックス 29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99" name="直線コネクタ 29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0" name="テキスト ボックス 29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1" name="直線コネクタ 30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02" name="テキスト ボックス 30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03" name="直線コネクタ 30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04" name="テキスト ボックス 30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05" name="直線コネクタ 30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06" name="テキスト ボックス 30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07" name="直線コネクタ 30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08" name="テキスト ボックス 30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0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120015</xdr:rowOff>
    </xdr:from>
    <xdr:to>
      <xdr:col>85</xdr:col>
      <xdr:colOff>126364</xdr:colOff>
      <xdr:row>41</xdr:row>
      <xdr:rowOff>146685</xdr:rowOff>
    </xdr:to>
    <xdr:cxnSp macro="">
      <xdr:nvCxnSpPr>
        <xdr:cNvPr id="310" name="直線コネクタ 309"/>
        <xdr:cNvCxnSpPr/>
      </xdr:nvCxnSpPr>
      <xdr:spPr>
        <a:xfrm flipV="1">
          <a:off x="16318864" y="577786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150512</xdr:rowOff>
    </xdr:from>
    <xdr:ext cx="405111" cy="259045"/>
    <xdr:sp macro="" textlink="">
      <xdr:nvSpPr>
        <xdr:cNvPr id="311" name="【認定こども園・幼稚園・保育所】&#10;有形固定資産減価償却率最小値テキスト"/>
        <xdr:cNvSpPr txBox="1"/>
      </xdr:nvSpPr>
      <xdr:spPr>
        <a:xfrm>
          <a:off x="16357600" y="717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146685</xdr:rowOff>
    </xdr:from>
    <xdr:to>
      <xdr:col>86</xdr:col>
      <xdr:colOff>25400</xdr:colOff>
      <xdr:row>41</xdr:row>
      <xdr:rowOff>146685</xdr:rowOff>
    </xdr:to>
    <xdr:cxnSp macro="">
      <xdr:nvCxnSpPr>
        <xdr:cNvPr id="312" name="直線コネクタ 311"/>
        <xdr:cNvCxnSpPr/>
      </xdr:nvCxnSpPr>
      <xdr:spPr>
        <a:xfrm>
          <a:off x="16230600" y="717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66692</xdr:rowOff>
    </xdr:from>
    <xdr:ext cx="405111" cy="259045"/>
    <xdr:sp macro="" textlink="">
      <xdr:nvSpPr>
        <xdr:cNvPr id="313" name="【認定こども園・幼稚園・保育所】&#10;有形固定資産減価償却率最大値テキスト"/>
        <xdr:cNvSpPr txBox="1"/>
      </xdr:nvSpPr>
      <xdr:spPr>
        <a:xfrm>
          <a:off x="16357600" y="5553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120015</xdr:rowOff>
    </xdr:from>
    <xdr:to>
      <xdr:col>86</xdr:col>
      <xdr:colOff>25400</xdr:colOff>
      <xdr:row>33</xdr:row>
      <xdr:rowOff>120015</xdr:rowOff>
    </xdr:to>
    <xdr:cxnSp macro="">
      <xdr:nvCxnSpPr>
        <xdr:cNvPr id="314" name="直線コネクタ 313"/>
        <xdr:cNvCxnSpPr/>
      </xdr:nvCxnSpPr>
      <xdr:spPr>
        <a:xfrm>
          <a:off x="16230600" y="5777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139717</xdr:rowOff>
    </xdr:from>
    <xdr:ext cx="405111" cy="259045"/>
    <xdr:sp macro="" textlink="">
      <xdr:nvSpPr>
        <xdr:cNvPr id="315" name="【認定こども園・幼稚園・保育所】&#10;有形固定資産減価償却率平均値テキスト"/>
        <xdr:cNvSpPr txBox="1"/>
      </xdr:nvSpPr>
      <xdr:spPr>
        <a:xfrm>
          <a:off x="16357600" y="631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116840</xdr:rowOff>
    </xdr:from>
    <xdr:to>
      <xdr:col>85</xdr:col>
      <xdr:colOff>177800</xdr:colOff>
      <xdr:row>38</xdr:row>
      <xdr:rowOff>46990</xdr:rowOff>
    </xdr:to>
    <xdr:sp macro="" textlink="">
      <xdr:nvSpPr>
        <xdr:cNvPr id="316" name="フローチャート: 判断 315"/>
        <xdr:cNvSpPr/>
      </xdr:nvSpPr>
      <xdr:spPr>
        <a:xfrm>
          <a:off x="162687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80645</xdr:rowOff>
    </xdr:from>
    <xdr:to>
      <xdr:col>81</xdr:col>
      <xdr:colOff>101600</xdr:colOff>
      <xdr:row>38</xdr:row>
      <xdr:rowOff>10795</xdr:rowOff>
    </xdr:to>
    <xdr:sp macro="" textlink="">
      <xdr:nvSpPr>
        <xdr:cNvPr id="317" name="フローチャート: 判断 316"/>
        <xdr:cNvSpPr/>
      </xdr:nvSpPr>
      <xdr:spPr>
        <a:xfrm>
          <a:off x="15430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158750</xdr:rowOff>
    </xdr:from>
    <xdr:to>
      <xdr:col>76</xdr:col>
      <xdr:colOff>165100</xdr:colOff>
      <xdr:row>38</xdr:row>
      <xdr:rowOff>88900</xdr:rowOff>
    </xdr:to>
    <xdr:sp macro="" textlink="">
      <xdr:nvSpPr>
        <xdr:cNvPr id="318" name="フローチャート: 判断 317"/>
        <xdr:cNvSpPr/>
      </xdr:nvSpPr>
      <xdr:spPr>
        <a:xfrm>
          <a:off x="14541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19" name="テキスト ボックス 31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0" name="テキスト ボックス 31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1" name="テキスト ボックス 32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2" name="テキスト ボックス 32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3" name="テキスト ボックス 32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93980</xdr:rowOff>
    </xdr:from>
    <xdr:to>
      <xdr:col>85</xdr:col>
      <xdr:colOff>177800</xdr:colOff>
      <xdr:row>41</xdr:row>
      <xdr:rowOff>24130</xdr:rowOff>
    </xdr:to>
    <xdr:sp macro="" textlink="">
      <xdr:nvSpPr>
        <xdr:cNvPr id="324" name="楕円 323"/>
        <xdr:cNvSpPr/>
      </xdr:nvSpPr>
      <xdr:spPr>
        <a:xfrm>
          <a:off x="162687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72407</xdr:rowOff>
    </xdr:from>
    <xdr:ext cx="405111" cy="259045"/>
    <xdr:sp macro="" textlink="">
      <xdr:nvSpPr>
        <xdr:cNvPr id="325" name="【認定こども園・幼稚園・保育所】&#10;有形固定資産減価償却率該当値テキスト"/>
        <xdr:cNvSpPr txBox="1"/>
      </xdr:nvSpPr>
      <xdr:spPr>
        <a:xfrm>
          <a:off x="16357600" y="693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114935</xdr:rowOff>
    </xdr:from>
    <xdr:to>
      <xdr:col>81</xdr:col>
      <xdr:colOff>101600</xdr:colOff>
      <xdr:row>41</xdr:row>
      <xdr:rowOff>45085</xdr:rowOff>
    </xdr:to>
    <xdr:sp macro="" textlink="">
      <xdr:nvSpPr>
        <xdr:cNvPr id="326" name="楕円 325"/>
        <xdr:cNvSpPr/>
      </xdr:nvSpPr>
      <xdr:spPr>
        <a:xfrm>
          <a:off x="15430500" y="697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144780</xdr:rowOff>
    </xdr:from>
    <xdr:to>
      <xdr:col>85</xdr:col>
      <xdr:colOff>127000</xdr:colOff>
      <xdr:row>40</xdr:row>
      <xdr:rowOff>165735</xdr:rowOff>
    </xdr:to>
    <xdr:cxnSp macro="">
      <xdr:nvCxnSpPr>
        <xdr:cNvPr id="327" name="直線コネクタ 326"/>
        <xdr:cNvCxnSpPr/>
      </xdr:nvCxnSpPr>
      <xdr:spPr>
        <a:xfrm flipV="1">
          <a:off x="15481300" y="700278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132080</xdr:rowOff>
    </xdr:from>
    <xdr:to>
      <xdr:col>76</xdr:col>
      <xdr:colOff>165100</xdr:colOff>
      <xdr:row>41</xdr:row>
      <xdr:rowOff>62230</xdr:rowOff>
    </xdr:to>
    <xdr:sp macro="" textlink="">
      <xdr:nvSpPr>
        <xdr:cNvPr id="328" name="楕円 327"/>
        <xdr:cNvSpPr/>
      </xdr:nvSpPr>
      <xdr:spPr>
        <a:xfrm>
          <a:off x="14541500" y="69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165735</xdr:rowOff>
    </xdr:from>
    <xdr:to>
      <xdr:col>81</xdr:col>
      <xdr:colOff>50800</xdr:colOff>
      <xdr:row>41</xdr:row>
      <xdr:rowOff>11430</xdr:rowOff>
    </xdr:to>
    <xdr:cxnSp macro="">
      <xdr:nvCxnSpPr>
        <xdr:cNvPr id="329" name="直線コネクタ 328"/>
        <xdr:cNvCxnSpPr/>
      </xdr:nvCxnSpPr>
      <xdr:spPr>
        <a:xfrm flipV="1">
          <a:off x="14592300" y="702373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27322</xdr:rowOff>
    </xdr:from>
    <xdr:ext cx="405111" cy="259045"/>
    <xdr:sp macro="" textlink="">
      <xdr:nvSpPr>
        <xdr:cNvPr id="330" name="n_1aveValue【認定こども園・幼稚園・保育所】&#10;有形固定資産減価償却率"/>
        <xdr:cNvSpPr txBox="1"/>
      </xdr:nvSpPr>
      <xdr:spPr>
        <a:xfrm>
          <a:off x="152660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105427</xdr:rowOff>
    </xdr:from>
    <xdr:ext cx="405111" cy="259045"/>
    <xdr:sp macro="" textlink="">
      <xdr:nvSpPr>
        <xdr:cNvPr id="331" name="n_2aveValue【認定こども園・幼稚園・保育所】&#10;有形固定資産減価償却率"/>
        <xdr:cNvSpPr txBox="1"/>
      </xdr:nvSpPr>
      <xdr:spPr>
        <a:xfrm>
          <a:off x="1438974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36212</xdr:rowOff>
    </xdr:from>
    <xdr:ext cx="405111" cy="259045"/>
    <xdr:sp macro="" textlink="">
      <xdr:nvSpPr>
        <xdr:cNvPr id="332" name="n_1mainValue【認定こども園・幼稚園・保育所】&#10;有形固定資産減価償却率"/>
        <xdr:cNvSpPr txBox="1"/>
      </xdr:nvSpPr>
      <xdr:spPr>
        <a:xfrm>
          <a:off x="15266044" y="706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53357</xdr:rowOff>
    </xdr:from>
    <xdr:ext cx="405111" cy="259045"/>
    <xdr:sp macro="" textlink="">
      <xdr:nvSpPr>
        <xdr:cNvPr id="333" name="n_2mainValue【認定こども園・幼稚園・保育所】&#10;有形固定資産減価償却率"/>
        <xdr:cNvSpPr txBox="1"/>
      </xdr:nvSpPr>
      <xdr:spPr>
        <a:xfrm>
          <a:off x="14389744" y="708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4" name="正方形/長方形 33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5" name="正方形/長方形 33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6" name="正方形/長方形 33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7" name="正方形/長方形 33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8" name="正方形/長方形 33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9" name="正方形/長方形 33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0" name="正方形/長方形 33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1" name="正方形/長方形 34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2" name="テキスト ボックス 34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3" name="直線コネクタ 34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44" name="直線コネクタ 34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45" name="テキスト ボックス 34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46" name="直線コネクタ 34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47" name="テキスト ボックス 34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48" name="直線コネクタ 34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49" name="テキスト ボックス 34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50" name="直線コネクタ 34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51" name="テキスト ボックス 35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2" name="直線コネクタ 35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53" name="テキスト ボックス 35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41</xdr:row>
      <xdr:rowOff>83058</xdr:rowOff>
    </xdr:to>
    <xdr:cxnSp macro="">
      <xdr:nvCxnSpPr>
        <xdr:cNvPr id="355" name="直線コネクタ 354"/>
        <xdr:cNvCxnSpPr/>
      </xdr:nvCxnSpPr>
      <xdr:spPr>
        <a:xfrm flipV="1">
          <a:off x="22160864" y="5882640"/>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86885</xdr:rowOff>
    </xdr:from>
    <xdr:ext cx="469744" cy="259045"/>
    <xdr:sp macro="" textlink="">
      <xdr:nvSpPr>
        <xdr:cNvPr id="356" name="【認定こども園・幼稚園・保育所】&#10;一人当たり面積最小値テキスト"/>
        <xdr:cNvSpPr txBox="1"/>
      </xdr:nvSpPr>
      <xdr:spPr>
        <a:xfrm>
          <a:off x="22199600" y="711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83058</xdr:rowOff>
    </xdr:from>
    <xdr:to>
      <xdr:col>116</xdr:col>
      <xdr:colOff>152400</xdr:colOff>
      <xdr:row>41</xdr:row>
      <xdr:rowOff>83058</xdr:rowOff>
    </xdr:to>
    <xdr:cxnSp macro="">
      <xdr:nvCxnSpPr>
        <xdr:cNvPr id="357" name="直線コネクタ 356"/>
        <xdr:cNvCxnSpPr/>
      </xdr:nvCxnSpPr>
      <xdr:spPr>
        <a:xfrm>
          <a:off x="22072600" y="711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358" name="【認定こども園・幼稚園・保育所】&#10;一人当たり面積最大値テキスト"/>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359" name="直線コネクタ 358"/>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7129</xdr:rowOff>
    </xdr:from>
    <xdr:ext cx="469744" cy="259045"/>
    <xdr:sp macro="" textlink="">
      <xdr:nvSpPr>
        <xdr:cNvPr id="360" name="【認定こども園・幼稚園・保育所】&#10;一人当たり面積平均値テキスト"/>
        <xdr:cNvSpPr txBox="1"/>
      </xdr:nvSpPr>
      <xdr:spPr>
        <a:xfrm>
          <a:off x="22199600" y="6693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155702</xdr:rowOff>
    </xdr:from>
    <xdr:to>
      <xdr:col>116</xdr:col>
      <xdr:colOff>114300</xdr:colOff>
      <xdr:row>40</xdr:row>
      <xdr:rowOff>85852</xdr:rowOff>
    </xdr:to>
    <xdr:sp macro="" textlink="">
      <xdr:nvSpPr>
        <xdr:cNvPr id="361" name="フローチャート: 判断 360"/>
        <xdr:cNvSpPr/>
      </xdr:nvSpPr>
      <xdr:spPr>
        <a:xfrm>
          <a:off x="22110700" y="684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123698</xdr:rowOff>
    </xdr:from>
    <xdr:to>
      <xdr:col>112</xdr:col>
      <xdr:colOff>38100</xdr:colOff>
      <xdr:row>40</xdr:row>
      <xdr:rowOff>53848</xdr:rowOff>
    </xdr:to>
    <xdr:sp macro="" textlink="">
      <xdr:nvSpPr>
        <xdr:cNvPr id="362" name="フローチャート: 判断 361"/>
        <xdr:cNvSpPr/>
      </xdr:nvSpPr>
      <xdr:spPr>
        <a:xfrm>
          <a:off x="212725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25400</xdr:rowOff>
    </xdr:from>
    <xdr:to>
      <xdr:col>107</xdr:col>
      <xdr:colOff>101600</xdr:colOff>
      <xdr:row>40</xdr:row>
      <xdr:rowOff>127000</xdr:rowOff>
    </xdr:to>
    <xdr:sp macro="" textlink="">
      <xdr:nvSpPr>
        <xdr:cNvPr id="363" name="フローチャート: 判断 362"/>
        <xdr:cNvSpPr/>
      </xdr:nvSpPr>
      <xdr:spPr>
        <a:xfrm>
          <a:off x="20383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4" name="テキスト ボックス 36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5" name="テキスト ボックス 36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6" name="テキスト ボックス 36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7" name="テキスト ボックス 36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8" name="テキスト ボックス 36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32258</xdr:rowOff>
    </xdr:from>
    <xdr:to>
      <xdr:col>116</xdr:col>
      <xdr:colOff>114300</xdr:colOff>
      <xdr:row>41</xdr:row>
      <xdr:rowOff>133858</xdr:rowOff>
    </xdr:to>
    <xdr:sp macro="" textlink="">
      <xdr:nvSpPr>
        <xdr:cNvPr id="369" name="楕円 368"/>
        <xdr:cNvSpPr/>
      </xdr:nvSpPr>
      <xdr:spPr>
        <a:xfrm>
          <a:off x="22110700" y="706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118635</xdr:rowOff>
    </xdr:from>
    <xdr:ext cx="469744" cy="259045"/>
    <xdr:sp macro="" textlink="">
      <xdr:nvSpPr>
        <xdr:cNvPr id="370" name="【認定こども園・幼稚園・保育所】&#10;一人当たり面積該当値テキスト"/>
        <xdr:cNvSpPr txBox="1"/>
      </xdr:nvSpPr>
      <xdr:spPr>
        <a:xfrm>
          <a:off x="22199600" y="6976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27686</xdr:rowOff>
    </xdr:from>
    <xdr:to>
      <xdr:col>112</xdr:col>
      <xdr:colOff>38100</xdr:colOff>
      <xdr:row>41</xdr:row>
      <xdr:rowOff>129286</xdr:rowOff>
    </xdr:to>
    <xdr:sp macro="" textlink="">
      <xdr:nvSpPr>
        <xdr:cNvPr id="371" name="楕円 370"/>
        <xdr:cNvSpPr/>
      </xdr:nvSpPr>
      <xdr:spPr>
        <a:xfrm>
          <a:off x="21272500" y="705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78486</xdr:rowOff>
    </xdr:from>
    <xdr:to>
      <xdr:col>116</xdr:col>
      <xdr:colOff>63500</xdr:colOff>
      <xdr:row>41</xdr:row>
      <xdr:rowOff>83058</xdr:rowOff>
    </xdr:to>
    <xdr:cxnSp macro="">
      <xdr:nvCxnSpPr>
        <xdr:cNvPr id="372" name="直線コネクタ 371"/>
        <xdr:cNvCxnSpPr/>
      </xdr:nvCxnSpPr>
      <xdr:spPr>
        <a:xfrm>
          <a:off x="21323300" y="710793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27686</xdr:rowOff>
    </xdr:from>
    <xdr:to>
      <xdr:col>107</xdr:col>
      <xdr:colOff>101600</xdr:colOff>
      <xdr:row>41</xdr:row>
      <xdr:rowOff>129286</xdr:rowOff>
    </xdr:to>
    <xdr:sp macro="" textlink="">
      <xdr:nvSpPr>
        <xdr:cNvPr id="373" name="楕円 372"/>
        <xdr:cNvSpPr/>
      </xdr:nvSpPr>
      <xdr:spPr>
        <a:xfrm>
          <a:off x="20383500" y="705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78486</xdr:rowOff>
    </xdr:from>
    <xdr:to>
      <xdr:col>111</xdr:col>
      <xdr:colOff>177800</xdr:colOff>
      <xdr:row>41</xdr:row>
      <xdr:rowOff>78486</xdr:rowOff>
    </xdr:to>
    <xdr:cxnSp macro="">
      <xdr:nvCxnSpPr>
        <xdr:cNvPr id="374" name="直線コネクタ 373"/>
        <xdr:cNvCxnSpPr/>
      </xdr:nvCxnSpPr>
      <xdr:spPr>
        <a:xfrm>
          <a:off x="20434300" y="71079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70375</xdr:rowOff>
    </xdr:from>
    <xdr:ext cx="469744" cy="259045"/>
    <xdr:sp macro="" textlink="">
      <xdr:nvSpPr>
        <xdr:cNvPr id="375" name="n_1aveValue【認定こども園・幼稚園・保育所】&#10;一人当たり面積"/>
        <xdr:cNvSpPr txBox="1"/>
      </xdr:nvSpPr>
      <xdr:spPr>
        <a:xfrm>
          <a:off x="21075727" y="658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143527</xdr:rowOff>
    </xdr:from>
    <xdr:ext cx="469744" cy="259045"/>
    <xdr:sp macro="" textlink="">
      <xdr:nvSpPr>
        <xdr:cNvPr id="376" name="n_2aveValue【認定こども園・幼稚園・保育所】&#10;一人当たり面積"/>
        <xdr:cNvSpPr txBox="1"/>
      </xdr:nvSpPr>
      <xdr:spPr>
        <a:xfrm>
          <a:off x="20199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120413</xdr:rowOff>
    </xdr:from>
    <xdr:ext cx="469744" cy="259045"/>
    <xdr:sp macro="" textlink="">
      <xdr:nvSpPr>
        <xdr:cNvPr id="377" name="n_1mainValue【認定こども園・幼稚園・保育所】&#10;一人当たり面積"/>
        <xdr:cNvSpPr txBox="1"/>
      </xdr:nvSpPr>
      <xdr:spPr>
        <a:xfrm>
          <a:off x="21075727" y="7149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120413</xdr:rowOff>
    </xdr:from>
    <xdr:ext cx="469744" cy="259045"/>
    <xdr:sp macro="" textlink="">
      <xdr:nvSpPr>
        <xdr:cNvPr id="378" name="n_2mainValue【認定こども園・幼稚園・保育所】&#10;一人当たり面積"/>
        <xdr:cNvSpPr txBox="1"/>
      </xdr:nvSpPr>
      <xdr:spPr>
        <a:xfrm>
          <a:off x="20199427" y="7149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9" name="正方形/長方形 37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0" name="正方形/長方形 37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1" name="正方形/長方形 38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2" name="正方形/長方形 38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3" name="正方形/長方形 38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4" name="正方形/長方形 38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5" name="正方形/長方形 38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6" name="正方形/長方形 38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7" name="テキスト ボックス 38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8" name="直線コネクタ 38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89" name="テキスト ボックス 38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90" name="直線コネクタ 38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91" name="テキスト ボックス 39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2" name="直線コネクタ 39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93" name="テキスト ボックス 39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4" name="直線コネクタ 39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5" name="テキスト ボックス 39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96" name="直線コネクタ 39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97" name="テキスト ボックス 39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98" name="直線コネクタ 39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99" name="テキスト ボックス 39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0" name="直線コネクタ 39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01" name="テキスト ボックス 40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114300</xdr:rowOff>
    </xdr:from>
    <xdr:to>
      <xdr:col>85</xdr:col>
      <xdr:colOff>126364</xdr:colOff>
      <xdr:row>64</xdr:row>
      <xdr:rowOff>95250</xdr:rowOff>
    </xdr:to>
    <xdr:cxnSp macro="">
      <xdr:nvCxnSpPr>
        <xdr:cNvPr id="403" name="直線コネクタ 402"/>
        <xdr:cNvCxnSpPr/>
      </xdr:nvCxnSpPr>
      <xdr:spPr>
        <a:xfrm flipV="1">
          <a:off x="16318864" y="97155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99077</xdr:rowOff>
    </xdr:from>
    <xdr:ext cx="405111" cy="259045"/>
    <xdr:sp macro="" textlink="">
      <xdr:nvSpPr>
        <xdr:cNvPr id="404" name="【学校施設】&#10;有形固定資産減価償却率最小値テキスト"/>
        <xdr:cNvSpPr txBox="1"/>
      </xdr:nvSpPr>
      <xdr:spPr>
        <a:xfrm>
          <a:off x="16357600" y="1107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95250</xdr:rowOff>
    </xdr:from>
    <xdr:to>
      <xdr:col>86</xdr:col>
      <xdr:colOff>25400</xdr:colOff>
      <xdr:row>64</xdr:row>
      <xdr:rowOff>95250</xdr:rowOff>
    </xdr:to>
    <xdr:cxnSp macro="">
      <xdr:nvCxnSpPr>
        <xdr:cNvPr id="405" name="直線コネクタ 404"/>
        <xdr:cNvCxnSpPr/>
      </xdr:nvCxnSpPr>
      <xdr:spPr>
        <a:xfrm>
          <a:off x="16230600" y="1106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60977</xdr:rowOff>
    </xdr:from>
    <xdr:ext cx="405111" cy="259045"/>
    <xdr:sp macro="" textlink="">
      <xdr:nvSpPr>
        <xdr:cNvPr id="406" name="【学校施設】&#10;有形固定資産減価償却率最大値テキスト"/>
        <xdr:cNvSpPr txBox="1"/>
      </xdr:nvSpPr>
      <xdr:spPr>
        <a:xfrm>
          <a:off x="16357600" y="949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114300</xdr:rowOff>
    </xdr:from>
    <xdr:to>
      <xdr:col>86</xdr:col>
      <xdr:colOff>25400</xdr:colOff>
      <xdr:row>56</xdr:row>
      <xdr:rowOff>114300</xdr:rowOff>
    </xdr:to>
    <xdr:cxnSp macro="">
      <xdr:nvCxnSpPr>
        <xdr:cNvPr id="407" name="直線コネクタ 406"/>
        <xdr:cNvCxnSpPr/>
      </xdr:nvCxnSpPr>
      <xdr:spPr>
        <a:xfrm>
          <a:off x="16230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147337</xdr:rowOff>
    </xdr:from>
    <xdr:ext cx="405111" cy="259045"/>
    <xdr:sp macro="" textlink="">
      <xdr:nvSpPr>
        <xdr:cNvPr id="408" name="【学校施設】&#10;有形固定資産減価償却率平均値テキスト"/>
        <xdr:cNvSpPr txBox="1"/>
      </xdr:nvSpPr>
      <xdr:spPr>
        <a:xfrm>
          <a:off x="16357600" y="9919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124460</xdr:rowOff>
    </xdr:from>
    <xdr:to>
      <xdr:col>85</xdr:col>
      <xdr:colOff>177800</xdr:colOff>
      <xdr:row>59</xdr:row>
      <xdr:rowOff>54610</xdr:rowOff>
    </xdr:to>
    <xdr:sp macro="" textlink="">
      <xdr:nvSpPr>
        <xdr:cNvPr id="409" name="フローチャート: 判断 408"/>
        <xdr:cNvSpPr/>
      </xdr:nvSpPr>
      <xdr:spPr>
        <a:xfrm>
          <a:off x="16268700" y="1006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113030</xdr:rowOff>
    </xdr:from>
    <xdr:to>
      <xdr:col>81</xdr:col>
      <xdr:colOff>101600</xdr:colOff>
      <xdr:row>59</xdr:row>
      <xdr:rowOff>43180</xdr:rowOff>
    </xdr:to>
    <xdr:sp macro="" textlink="">
      <xdr:nvSpPr>
        <xdr:cNvPr id="410" name="フローチャート: 判断 409"/>
        <xdr:cNvSpPr/>
      </xdr:nvSpPr>
      <xdr:spPr>
        <a:xfrm>
          <a:off x="154305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86360</xdr:rowOff>
    </xdr:from>
    <xdr:to>
      <xdr:col>76</xdr:col>
      <xdr:colOff>165100</xdr:colOff>
      <xdr:row>61</xdr:row>
      <xdr:rowOff>16510</xdr:rowOff>
    </xdr:to>
    <xdr:sp macro="" textlink="">
      <xdr:nvSpPr>
        <xdr:cNvPr id="411" name="フローチャート: 判断 410"/>
        <xdr:cNvSpPr/>
      </xdr:nvSpPr>
      <xdr:spPr>
        <a:xfrm>
          <a:off x="14541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2" name="テキスト ボックス 41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3" name="テキスト ボックス 41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4" name="テキスト ボックス 41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5" name="テキスト ボックス 41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6" name="テキスト ボックス 41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33020</xdr:rowOff>
    </xdr:from>
    <xdr:to>
      <xdr:col>85</xdr:col>
      <xdr:colOff>177800</xdr:colOff>
      <xdr:row>60</xdr:row>
      <xdr:rowOff>134620</xdr:rowOff>
    </xdr:to>
    <xdr:sp macro="" textlink="">
      <xdr:nvSpPr>
        <xdr:cNvPr id="417" name="楕円 416"/>
        <xdr:cNvSpPr/>
      </xdr:nvSpPr>
      <xdr:spPr>
        <a:xfrm>
          <a:off x="16268700" y="103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11447</xdr:rowOff>
    </xdr:from>
    <xdr:ext cx="405111" cy="259045"/>
    <xdr:sp macro="" textlink="">
      <xdr:nvSpPr>
        <xdr:cNvPr id="418" name="【学校施設】&#10;有形固定資産減価償却率該当値テキスト"/>
        <xdr:cNvSpPr txBox="1"/>
      </xdr:nvSpPr>
      <xdr:spPr>
        <a:xfrm>
          <a:off x="16357600" y="1029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40640</xdr:rowOff>
    </xdr:from>
    <xdr:to>
      <xdr:col>81</xdr:col>
      <xdr:colOff>101600</xdr:colOff>
      <xdr:row>60</xdr:row>
      <xdr:rowOff>142240</xdr:rowOff>
    </xdr:to>
    <xdr:sp macro="" textlink="">
      <xdr:nvSpPr>
        <xdr:cNvPr id="419" name="楕円 418"/>
        <xdr:cNvSpPr/>
      </xdr:nvSpPr>
      <xdr:spPr>
        <a:xfrm>
          <a:off x="15430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83820</xdr:rowOff>
    </xdr:from>
    <xdr:to>
      <xdr:col>85</xdr:col>
      <xdr:colOff>127000</xdr:colOff>
      <xdr:row>60</xdr:row>
      <xdr:rowOff>91440</xdr:rowOff>
    </xdr:to>
    <xdr:cxnSp macro="">
      <xdr:nvCxnSpPr>
        <xdr:cNvPr id="420" name="直線コネクタ 419"/>
        <xdr:cNvCxnSpPr/>
      </xdr:nvCxnSpPr>
      <xdr:spPr>
        <a:xfrm flipV="1">
          <a:off x="15481300" y="103708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97790</xdr:rowOff>
    </xdr:from>
    <xdr:to>
      <xdr:col>76</xdr:col>
      <xdr:colOff>165100</xdr:colOff>
      <xdr:row>61</xdr:row>
      <xdr:rowOff>27940</xdr:rowOff>
    </xdr:to>
    <xdr:sp macro="" textlink="">
      <xdr:nvSpPr>
        <xdr:cNvPr id="421" name="楕円 420"/>
        <xdr:cNvSpPr/>
      </xdr:nvSpPr>
      <xdr:spPr>
        <a:xfrm>
          <a:off x="14541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91440</xdr:rowOff>
    </xdr:from>
    <xdr:to>
      <xdr:col>81</xdr:col>
      <xdr:colOff>50800</xdr:colOff>
      <xdr:row>60</xdr:row>
      <xdr:rowOff>148590</xdr:rowOff>
    </xdr:to>
    <xdr:cxnSp macro="">
      <xdr:nvCxnSpPr>
        <xdr:cNvPr id="422" name="直線コネクタ 421"/>
        <xdr:cNvCxnSpPr/>
      </xdr:nvCxnSpPr>
      <xdr:spPr>
        <a:xfrm flipV="1">
          <a:off x="14592300" y="1037844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59707</xdr:rowOff>
    </xdr:from>
    <xdr:ext cx="405111" cy="259045"/>
    <xdr:sp macro="" textlink="">
      <xdr:nvSpPr>
        <xdr:cNvPr id="423" name="n_1aveValue【学校施設】&#10;有形固定資産減価償却率"/>
        <xdr:cNvSpPr txBox="1"/>
      </xdr:nvSpPr>
      <xdr:spPr>
        <a:xfrm>
          <a:off x="15266044"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33037</xdr:rowOff>
    </xdr:from>
    <xdr:ext cx="405111" cy="259045"/>
    <xdr:sp macro="" textlink="">
      <xdr:nvSpPr>
        <xdr:cNvPr id="424" name="n_2aveValue【学校施設】&#10;有形固定資産減価償却率"/>
        <xdr:cNvSpPr txBox="1"/>
      </xdr:nvSpPr>
      <xdr:spPr>
        <a:xfrm>
          <a:off x="143897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133367</xdr:rowOff>
    </xdr:from>
    <xdr:ext cx="405111" cy="259045"/>
    <xdr:sp macro="" textlink="">
      <xdr:nvSpPr>
        <xdr:cNvPr id="425" name="n_1mainValue【学校施設】&#10;有形固定資産減価償却率"/>
        <xdr:cNvSpPr txBox="1"/>
      </xdr:nvSpPr>
      <xdr:spPr>
        <a:xfrm>
          <a:off x="152660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19067</xdr:rowOff>
    </xdr:from>
    <xdr:ext cx="405111" cy="259045"/>
    <xdr:sp macro="" textlink="">
      <xdr:nvSpPr>
        <xdr:cNvPr id="426" name="n_2mainValue【学校施設】&#10;有形固定資産減価償却率"/>
        <xdr:cNvSpPr txBox="1"/>
      </xdr:nvSpPr>
      <xdr:spPr>
        <a:xfrm>
          <a:off x="143897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7" name="正方形/長方形 42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8" name="正方形/長方形 42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9" name="正方形/長方形 42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0" name="正方形/長方形 42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1" name="正方形/長方形 43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2" name="正方形/長方形 43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3" name="正方形/長方形 43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4" name="正方形/長方形 43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5" name="テキスト ボックス 43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6" name="直線コネクタ 43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37" name="テキスト ボックス 43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38" name="直線コネクタ 43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39" name="テキスト ボックス 43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40" name="直線コネクタ 43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41" name="テキスト ボックス 44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42" name="直線コネクタ 44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43" name="テキスト ボックス 44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44" name="直線コネクタ 44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45" name="テキスト ボックス 44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6" name="直線コネクタ 44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7" name="テキスト ボックス 44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58979</xdr:rowOff>
    </xdr:from>
    <xdr:to>
      <xdr:col>116</xdr:col>
      <xdr:colOff>62864</xdr:colOff>
      <xdr:row>64</xdr:row>
      <xdr:rowOff>52121</xdr:rowOff>
    </xdr:to>
    <xdr:cxnSp macro="">
      <xdr:nvCxnSpPr>
        <xdr:cNvPr id="449" name="直線コネクタ 448"/>
        <xdr:cNvCxnSpPr/>
      </xdr:nvCxnSpPr>
      <xdr:spPr>
        <a:xfrm flipV="1">
          <a:off x="22160864" y="9488729"/>
          <a:ext cx="0" cy="1536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55948</xdr:rowOff>
    </xdr:from>
    <xdr:ext cx="469744" cy="259045"/>
    <xdr:sp macro="" textlink="">
      <xdr:nvSpPr>
        <xdr:cNvPr id="450" name="【学校施設】&#10;一人当たり面積最小値テキスト"/>
        <xdr:cNvSpPr txBox="1"/>
      </xdr:nvSpPr>
      <xdr:spPr>
        <a:xfrm>
          <a:off x="22199600" y="11028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52121</xdr:rowOff>
    </xdr:from>
    <xdr:to>
      <xdr:col>116</xdr:col>
      <xdr:colOff>152400</xdr:colOff>
      <xdr:row>64</xdr:row>
      <xdr:rowOff>52121</xdr:rowOff>
    </xdr:to>
    <xdr:cxnSp macro="">
      <xdr:nvCxnSpPr>
        <xdr:cNvPr id="451" name="直線コネクタ 450"/>
        <xdr:cNvCxnSpPr/>
      </xdr:nvCxnSpPr>
      <xdr:spPr>
        <a:xfrm>
          <a:off x="22072600" y="1102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5656</xdr:rowOff>
    </xdr:from>
    <xdr:ext cx="469744" cy="259045"/>
    <xdr:sp macro="" textlink="">
      <xdr:nvSpPr>
        <xdr:cNvPr id="452" name="【学校施設】&#10;一人当たり面積最大値テキスト"/>
        <xdr:cNvSpPr txBox="1"/>
      </xdr:nvSpPr>
      <xdr:spPr>
        <a:xfrm>
          <a:off x="22199600" y="926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58979</xdr:rowOff>
    </xdr:from>
    <xdr:to>
      <xdr:col>116</xdr:col>
      <xdr:colOff>152400</xdr:colOff>
      <xdr:row>55</xdr:row>
      <xdr:rowOff>58979</xdr:rowOff>
    </xdr:to>
    <xdr:cxnSp macro="">
      <xdr:nvCxnSpPr>
        <xdr:cNvPr id="453" name="直線コネクタ 452"/>
        <xdr:cNvCxnSpPr/>
      </xdr:nvCxnSpPr>
      <xdr:spPr>
        <a:xfrm>
          <a:off x="22072600" y="9488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1338</xdr:rowOff>
    </xdr:from>
    <xdr:ext cx="469744" cy="259045"/>
    <xdr:sp macro="" textlink="">
      <xdr:nvSpPr>
        <xdr:cNvPr id="454" name="【学校施設】&#10;一人当たり面積平均値テキスト"/>
        <xdr:cNvSpPr txBox="1"/>
      </xdr:nvSpPr>
      <xdr:spPr>
        <a:xfrm>
          <a:off x="22199600" y="10631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149911</xdr:rowOff>
    </xdr:from>
    <xdr:to>
      <xdr:col>116</xdr:col>
      <xdr:colOff>114300</xdr:colOff>
      <xdr:row>63</xdr:row>
      <xdr:rowOff>80061</xdr:rowOff>
    </xdr:to>
    <xdr:sp macro="" textlink="">
      <xdr:nvSpPr>
        <xdr:cNvPr id="455" name="フローチャート: 判断 454"/>
        <xdr:cNvSpPr/>
      </xdr:nvSpPr>
      <xdr:spPr>
        <a:xfrm>
          <a:off x="22110700" y="10779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5435</xdr:rowOff>
    </xdr:from>
    <xdr:to>
      <xdr:col>112</xdr:col>
      <xdr:colOff>38100</xdr:colOff>
      <xdr:row>63</xdr:row>
      <xdr:rowOff>107035</xdr:rowOff>
    </xdr:to>
    <xdr:sp macro="" textlink="">
      <xdr:nvSpPr>
        <xdr:cNvPr id="456" name="フローチャート: 判断 455"/>
        <xdr:cNvSpPr/>
      </xdr:nvSpPr>
      <xdr:spPr>
        <a:xfrm>
          <a:off x="21272500" y="108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1778</xdr:rowOff>
    </xdr:from>
    <xdr:to>
      <xdr:col>107</xdr:col>
      <xdr:colOff>101600</xdr:colOff>
      <xdr:row>63</xdr:row>
      <xdr:rowOff>103378</xdr:rowOff>
    </xdr:to>
    <xdr:sp macro="" textlink="">
      <xdr:nvSpPr>
        <xdr:cNvPr id="457" name="フローチャート: 判断 456"/>
        <xdr:cNvSpPr/>
      </xdr:nvSpPr>
      <xdr:spPr>
        <a:xfrm>
          <a:off x="20383500" y="1080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8" name="テキスト ボックス 45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9" name="テキスト ボックス 45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0" name="テキスト ボックス 45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1" name="テキスト ボックス 46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2" name="テキスト ボックス 46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63500</xdr:rowOff>
    </xdr:from>
    <xdr:to>
      <xdr:col>116</xdr:col>
      <xdr:colOff>114300</xdr:colOff>
      <xdr:row>63</xdr:row>
      <xdr:rowOff>165100</xdr:rowOff>
    </xdr:to>
    <xdr:sp macro="" textlink="">
      <xdr:nvSpPr>
        <xdr:cNvPr id="463" name="楕円 462"/>
        <xdr:cNvSpPr/>
      </xdr:nvSpPr>
      <xdr:spPr>
        <a:xfrm>
          <a:off x="221107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149877</xdr:rowOff>
    </xdr:from>
    <xdr:ext cx="469744" cy="259045"/>
    <xdr:sp macro="" textlink="">
      <xdr:nvSpPr>
        <xdr:cNvPr id="464" name="【学校施設】&#10;一人当たり面積該当値テキスト"/>
        <xdr:cNvSpPr txBox="1"/>
      </xdr:nvSpPr>
      <xdr:spPr>
        <a:xfrm>
          <a:off x="22199600" y="1077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63043</xdr:rowOff>
    </xdr:from>
    <xdr:to>
      <xdr:col>112</xdr:col>
      <xdr:colOff>38100</xdr:colOff>
      <xdr:row>63</xdr:row>
      <xdr:rowOff>164643</xdr:rowOff>
    </xdr:to>
    <xdr:sp macro="" textlink="">
      <xdr:nvSpPr>
        <xdr:cNvPr id="465" name="楕円 464"/>
        <xdr:cNvSpPr/>
      </xdr:nvSpPr>
      <xdr:spPr>
        <a:xfrm>
          <a:off x="21272500" y="1086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113843</xdr:rowOff>
    </xdr:from>
    <xdr:to>
      <xdr:col>116</xdr:col>
      <xdr:colOff>63500</xdr:colOff>
      <xdr:row>63</xdr:row>
      <xdr:rowOff>114300</xdr:rowOff>
    </xdr:to>
    <xdr:cxnSp macro="">
      <xdr:nvCxnSpPr>
        <xdr:cNvPr id="466" name="直線コネクタ 465"/>
        <xdr:cNvCxnSpPr/>
      </xdr:nvCxnSpPr>
      <xdr:spPr>
        <a:xfrm>
          <a:off x="21323300" y="10915193"/>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62585</xdr:rowOff>
    </xdr:from>
    <xdr:to>
      <xdr:col>107</xdr:col>
      <xdr:colOff>101600</xdr:colOff>
      <xdr:row>63</xdr:row>
      <xdr:rowOff>164185</xdr:rowOff>
    </xdr:to>
    <xdr:sp macro="" textlink="">
      <xdr:nvSpPr>
        <xdr:cNvPr id="467" name="楕円 466"/>
        <xdr:cNvSpPr/>
      </xdr:nvSpPr>
      <xdr:spPr>
        <a:xfrm>
          <a:off x="20383500" y="1086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113385</xdr:rowOff>
    </xdr:from>
    <xdr:to>
      <xdr:col>111</xdr:col>
      <xdr:colOff>177800</xdr:colOff>
      <xdr:row>63</xdr:row>
      <xdr:rowOff>113843</xdr:rowOff>
    </xdr:to>
    <xdr:cxnSp macro="">
      <xdr:nvCxnSpPr>
        <xdr:cNvPr id="468" name="直線コネクタ 467"/>
        <xdr:cNvCxnSpPr/>
      </xdr:nvCxnSpPr>
      <xdr:spPr>
        <a:xfrm>
          <a:off x="20434300" y="10914735"/>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123562</xdr:rowOff>
    </xdr:from>
    <xdr:ext cx="469744" cy="259045"/>
    <xdr:sp macro="" textlink="">
      <xdr:nvSpPr>
        <xdr:cNvPr id="469" name="n_1aveValue【学校施設】&#10;一人当たり面積"/>
        <xdr:cNvSpPr txBox="1"/>
      </xdr:nvSpPr>
      <xdr:spPr>
        <a:xfrm>
          <a:off x="21075727" y="1058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119905</xdr:rowOff>
    </xdr:from>
    <xdr:ext cx="469744" cy="259045"/>
    <xdr:sp macro="" textlink="">
      <xdr:nvSpPr>
        <xdr:cNvPr id="470" name="n_2aveValue【学校施設】&#10;一人当たり面積"/>
        <xdr:cNvSpPr txBox="1"/>
      </xdr:nvSpPr>
      <xdr:spPr>
        <a:xfrm>
          <a:off x="20199427" y="1057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155770</xdr:rowOff>
    </xdr:from>
    <xdr:ext cx="469744" cy="259045"/>
    <xdr:sp macro="" textlink="">
      <xdr:nvSpPr>
        <xdr:cNvPr id="471" name="n_1mainValue【学校施設】&#10;一人当たり面積"/>
        <xdr:cNvSpPr txBox="1"/>
      </xdr:nvSpPr>
      <xdr:spPr>
        <a:xfrm>
          <a:off x="21075727" y="10957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155312</xdr:rowOff>
    </xdr:from>
    <xdr:ext cx="469744" cy="259045"/>
    <xdr:sp macro="" textlink="">
      <xdr:nvSpPr>
        <xdr:cNvPr id="472" name="n_2mainValue【学校施設】&#10;一人当たり面積"/>
        <xdr:cNvSpPr txBox="1"/>
      </xdr:nvSpPr>
      <xdr:spPr>
        <a:xfrm>
          <a:off x="20199427" y="1095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73" name="正方形/長方形 47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74" name="正方形/長方形 47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5" name="正方形/長方形 47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6" name="正方形/長方形 47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7" name="正方形/長方形 47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8" name="正方形/長方形 47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9" name="正方形/長方形 47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0" name="正方形/長方形 47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81" name="テキスト ボックス 48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82" name="直線コネクタ 48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83" name="テキスト ボックス 48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84" name="直線コネクタ 48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85" name="テキスト ボックス 484"/>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86" name="直線コネクタ 48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87" name="テキスト ボックス 48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88" name="直線コネクタ 48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89" name="テキスト ボックス 48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90" name="直線コネクタ 48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91" name="テキスト ボックス 49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92" name="直線コネクタ 49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93" name="テキスト ボックス 492"/>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94" name="直線コネクタ 49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95" name="テキスト ボックス 49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9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139064</xdr:rowOff>
    </xdr:to>
    <xdr:cxnSp macro="">
      <xdr:nvCxnSpPr>
        <xdr:cNvPr id="497" name="直線コネクタ 496"/>
        <xdr:cNvCxnSpPr/>
      </xdr:nvCxnSpPr>
      <xdr:spPr>
        <a:xfrm flipV="1">
          <a:off x="16318864" y="13335000"/>
          <a:ext cx="0" cy="1548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142891</xdr:rowOff>
    </xdr:from>
    <xdr:ext cx="405111" cy="259045"/>
    <xdr:sp macro="" textlink="">
      <xdr:nvSpPr>
        <xdr:cNvPr id="498" name="【児童館】&#10;有形固定資産減価償却率最小値テキスト"/>
        <xdr:cNvSpPr txBox="1"/>
      </xdr:nvSpPr>
      <xdr:spPr>
        <a:xfrm>
          <a:off x="16357600" y="1488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139064</xdr:rowOff>
    </xdr:from>
    <xdr:to>
      <xdr:col>86</xdr:col>
      <xdr:colOff>25400</xdr:colOff>
      <xdr:row>86</xdr:row>
      <xdr:rowOff>139064</xdr:rowOff>
    </xdr:to>
    <xdr:cxnSp macro="">
      <xdr:nvCxnSpPr>
        <xdr:cNvPr id="499" name="直線コネクタ 498"/>
        <xdr:cNvCxnSpPr/>
      </xdr:nvCxnSpPr>
      <xdr:spPr>
        <a:xfrm>
          <a:off x="16230600" y="14883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00"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01" name="直線コネクタ 500"/>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63516</xdr:rowOff>
    </xdr:from>
    <xdr:ext cx="405111" cy="259045"/>
    <xdr:sp macro="" textlink="">
      <xdr:nvSpPr>
        <xdr:cNvPr id="502" name="【児童館】&#10;有形固定資産減価償却率平均値テキスト"/>
        <xdr:cNvSpPr txBox="1"/>
      </xdr:nvSpPr>
      <xdr:spPr>
        <a:xfrm>
          <a:off x="16357600" y="141224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40639</xdr:rowOff>
    </xdr:from>
    <xdr:to>
      <xdr:col>85</xdr:col>
      <xdr:colOff>177800</xdr:colOff>
      <xdr:row>83</xdr:row>
      <xdr:rowOff>142239</xdr:rowOff>
    </xdr:to>
    <xdr:sp macro="" textlink="">
      <xdr:nvSpPr>
        <xdr:cNvPr id="503" name="フローチャート: 判断 502"/>
        <xdr:cNvSpPr/>
      </xdr:nvSpPr>
      <xdr:spPr>
        <a:xfrm>
          <a:off x="16268700" y="1427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107314</xdr:rowOff>
    </xdr:from>
    <xdr:to>
      <xdr:col>81</xdr:col>
      <xdr:colOff>101600</xdr:colOff>
      <xdr:row>84</xdr:row>
      <xdr:rowOff>37464</xdr:rowOff>
    </xdr:to>
    <xdr:sp macro="" textlink="">
      <xdr:nvSpPr>
        <xdr:cNvPr id="504" name="フローチャート: 判断 503"/>
        <xdr:cNvSpPr/>
      </xdr:nvSpPr>
      <xdr:spPr>
        <a:xfrm>
          <a:off x="15430500" y="1433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84</xdr:row>
      <xdr:rowOff>74930</xdr:rowOff>
    </xdr:from>
    <xdr:to>
      <xdr:col>76</xdr:col>
      <xdr:colOff>165100</xdr:colOff>
      <xdr:row>85</xdr:row>
      <xdr:rowOff>5080</xdr:rowOff>
    </xdr:to>
    <xdr:sp macro="" textlink="">
      <xdr:nvSpPr>
        <xdr:cNvPr id="505" name="フローチャート: 判断 504"/>
        <xdr:cNvSpPr/>
      </xdr:nvSpPr>
      <xdr:spPr>
        <a:xfrm>
          <a:off x="14541500" y="1447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06" name="テキスト ボックス 50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07" name="テキスト ボックス 50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8" name="テキスト ボックス 50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9" name="テキスト ボックス 50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10" name="テキスト ボックス 50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88264</xdr:rowOff>
    </xdr:from>
    <xdr:to>
      <xdr:col>85</xdr:col>
      <xdr:colOff>177800</xdr:colOff>
      <xdr:row>87</xdr:row>
      <xdr:rowOff>18414</xdr:rowOff>
    </xdr:to>
    <xdr:sp macro="" textlink="">
      <xdr:nvSpPr>
        <xdr:cNvPr id="511" name="楕円 510"/>
        <xdr:cNvSpPr/>
      </xdr:nvSpPr>
      <xdr:spPr>
        <a:xfrm>
          <a:off x="16268700" y="1483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3191</xdr:rowOff>
    </xdr:from>
    <xdr:ext cx="405111" cy="259045"/>
    <xdr:sp macro="" textlink="">
      <xdr:nvSpPr>
        <xdr:cNvPr id="512" name="【児童館】&#10;有形固定資産減価償却率該当値テキスト"/>
        <xdr:cNvSpPr txBox="1"/>
      </xdr:nvSpPr>
      <xdr:spPr>
        <a:xfrm>
          <a:off x="16357600" y="14747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139700</xdr:rowOff>
    </xdr:from>
    <xdr:to>
      <xdr:col>81</xdr:col>
      <xdr:colOff>101600</xdr:colOff>
      <xdr:row>87</xdr:row>
      <xdr:rowOff>69850</xdr:rowOff>
    </xdr:to>
    <xdr:sp macro="" textlink="">
      <xdr:nvSpPr>
        <xdr:cNvPr id="513" name="楕円 512"/>
        <xdr:cNvSpPr/>
      </xdr:nvSpPr>
      <xdr:spPr>
        <a:xfrm>
          <a:off x="15430500" y="1488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139064</xdr:rowOff>
    </xdr:from>
    <xdr:to>
      <xdr:col>85</xdr:col>
      <xdr:colOff>127000</xdr:colOff>
      <xdr:row>87</xdr:row>
      <xdr:rowOff>19050</xdr:rowOff>
    </xdr:to>
    <xdr:cxnSp macro="">
      <xdr:nvCxnSpPr>
        <xdr:cNvPr id="514" name="直線コネクタ 513"/>
        <xdr:cNvCxnSpPr/>
      </xdr:nvCxnSpPr>
      <xdr:spPr>
        <a:xfrm flipV="1">
          <a:off x="15481300" y="14883764"/>
          <a:ext cx="8382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48261</xdr:rowOff>
    </xdr:from>
    <xdr:to>
      <xdr:col>76</xdr:col>
      <xdr:colOff>165100</xdr:colOff>
      <xdr:row>86</xdr:row>
      <xdr:rowOff>149861</xdr:rowOff>
    </xdr:to>
    <xdr:sp macro="" textlink="">
      <xdr:nvSpPr>
        <xdr:cNvPr id="515" name="楕円 514"/>
        <xdr:cNvSpPr/>
      </xdr:nvSpPr>
      <xdr:spPr>
        <a:xfrm>
          <a:off x="14541500" y="1479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99061</xdr:rowOff>
    </xdr:from>
    <xdr:to>
      <xdr:col>81</xdr:col>
      <xdr:colOff>50800</xdr:colOff>
      <xdr:row>87</xdr:row>
      <xdr:rowOff>19050</xdr:rowOff>
    </xdr:to>
    <xdr:cxnSp macro="">
      <xdr:nvCxnSpPr>
        <xdr:cNvPr id="516" name="直線コネクタ 515"/>
        <xdr:cNvCxnSpPr/>
      </xdr:nvCxnSpPr>
      <xdr:spPr>
        <a:xfrm>
          <a:off x="14592300" y="1484376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53991</xdr:rowOff>
    </xdr:from>
    <xdr:ext cx="405111" cy="259045"/>
    <xdr:sp macro="" textlink="">
      <xdr:nvSpPr>
        <xdr:cNvPr id="517" name="n_1aveValue【児童館】&#10;有形固定資産減価償却率"/>
        <xdr:cNvSpPr txBox="1"/>
      </xdr:nvSpPr>
      <xdr:spPr>
        <a:xfrm>
          <a:off x="15266044" y="14112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21607</xdr:rowOff>
    </xdr:from>
    <xdr:ext cx="405111" cy="259045"/>
    <xdr:sp macro="" textlink="">
      <xdr:nvSpPr>
        <xdr:cNvPr id="518" name="n_2aveValue【児童館】&#10;有形固定資産減価償却率"/>
        <xdr:cNvSpPr txBox="1"/>
      </xdr:nvSpPr>
      <xdr:spPr>
        <a:xfrm>
          <a:off x="14389744" y="14251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87</xdr:row>
      <xdr:rowOff>60977</xdr:rowOff>
    </xdr:from>
    <xdr:ext cx="405111" cy="259045"/>
    <xdr:sp macro="" textlink="">
      <xdr:nvSpPr>
        <xdr:cNvPr id="519" name="n_1mainValue【児童館】&#10;有形固定資産減価償却率"/>
        <xdr:cNvSpPr txBox="1"/>
      </xdr:nvSpPr>
      <xdr:spPr>
        <a:xfrm>
          <a:off x="15266044" y="1497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140988</xdr:rowOff>
    </xdr:from>
    <xdr:ext cx="405111" cy="259045"/>
    <xdr:sp macro="" textlink="">
      <xdr:nvSpPr>
        <xdr:cNvPr id="520" name="n_2mainValue【児童館】&#10;有形固定資産減価償却率"/>
        <xdr:cNvSpPr txBox="1"/>
      </xdr:nvSpPr>
      <xdr:spPr>
        <a:xfrm>
          <a:off x="14389744" y="1488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21" name="正方形/長方形 52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2" name="正方形/長方形 52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23" name="正方形/長方形 52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24" name="正方形/長方形 52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25" name="正方形/長方形 52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26" name="正方形/長方形 52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27" name="正方形/長方形 52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28" name="正方形/長方形 52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29" name="テキスト ボックス 52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30" name="直線コネクタ 52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31" name="直線コネクタ 53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32" name="テキスト ボックス 53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33" name="直線コネクタ 53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34" name="テキスト ボックス 53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35" name="直線コネクタ 53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36" name="テキスト ボックス 53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37" name="直線コネクタ 53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38" name="テキスト ボックス 53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39" name="直線コネクタ 53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40" name="テキスト ボックス 53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41" name="直線コネクタ 54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42" name="テキスト ボックス 54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4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76200</xdr:rowOff>
    </xdr:to>
    <xdr:cxnSp macro="">
      <xdr:nvCxnSpPr>
        <xdr:cNvPr id="544" name="直線コネクタ 543"/>
        <xdr:cNvCxnSpPr/>
      </xdr:nvCxnSpPr>
      <xdr:spPr>
        <a:xfrm flipV="1">
          <a:off x="22160864" y="13296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545"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546" name="直線コネクタ 545"/>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547" name="【児童館】&#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548" name="直線コネクタ 547"/>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137177</xdr:rowOff>
    </xdr:from>
    <xdr:ext cx="469744" cy="259045"/>
    <xdr:sp macro="" textlink="">
      <xdr:nvSpPr>
        <xdr:cNvPr id="549" name="【児童館】&#10;一人当たり面積平均値テキスト"/>
        <xdr:cNvSpPr txBox="1"/>
      </xdr:nvSpPr>
      <xdr:spPr>
        <a:xfrm>
          <a:off x="22199600" y="1436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550" name="フローチャート: 判断 549"/>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551" name="フローチャート: 判断 550"/>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82550</xdr:rowOff>
    </xdr:from>
    <xdr:to>
      <xdr:col>107</xdr:col>
      <xdr:colOff>101600</xdr:colOff>
      <xdr:row>84</xdr:row>
      <xdr:rowOff>12700</xdr:rowOff>
    </xdr:to>
    <xdr:sp macro="" textlink="">
      <xdr:nvSpPr>
        <xdr:cNvPr id="552" name="フローチャート: 判断 551"/>
        <xdr:cNvSpPr/>
      </xdr:nvSpPr>
      <xdr:spPr>
        <a:xfrm>
          <a:off x="20383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53" name="テキスト ボックス 55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54" name="テキスト ボックス 55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55" name="テキスト ボックス 55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56" name="テキスト ボックス 55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57" name="テキスト ボックス 55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63500</xdr:rowOff>
    </xdr:from>
    <xdr:to>
      <xdr:col>116</xdr:col>
      <xdr:colOff>114300</xdr:colOff>
      <xdr:row>82</xdr:row>
      <xdr:rowOff>165100</xdr:rowOff>
    </xdr:to>
    <xdr:sp macro="" textlink="">
      <xdr:nvSpPr>
        <xdr:cNvPr id="558" name="楕円 557"/>
        <xdr:cNvSpPr/>
      </xdr:nvSpPr>
      <xdr:spPr>
        <a:xfrm>
          <a:off x="221107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86377</xdr:rowOff>
    </xdr:from>
    <xdr:ext cx="469744" cy="259045"/>
    <xdr:sp macro="" textlink="">
      <xdr:nvSpPr>
        <xdr:cNvPr id="559" name="【児童館】&#10;一人当たり面積該当値テキスト"/>
        <xdr:cNvSpPr txBox="1"/>
      </xdr:nvSpPr>
      <xdr:spPr>
        <a:xfrm>
          <a:off x="22199600"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63500</xdr:rowOff>
    </xdr:from>
    <xdr:to>
      <xdr:col>112</xdr:col>
      <xdr:colOff>38100</xdr:colOff>
      <xdr:row>82</xdr:row>
      <xdr:rowOff>165100</xdr:rowOff>
    </xdr:to>
    <xdr:sp macro="" textlink="">
      <xdr:nvSpPr>
        <xdr:cNvPr id="560" name="楕円 559"/>
        <xdr:cNvSpPr/>
      </xdr:nvSpPr>
      <xdr:spPr>
        <a:xfrm>
          <a:off x="21272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114300</xdr:rowOff>
    </xdr:from>
    <xdr:to>
      <xdr:col>116</xdr:col>
      <xdr:colOff>63500</xdr:colOff>
      <xdr:row>82</xdr:row>
      <xdr:rowOff>114300</xdr:rowOff>
    </xdr:to>
    <xdr:cxnSp macro="">
      <xdr:nvCxnSpPr>
        <xdr:cNvPr id="561" name="直線コネクタ 560"/>
        <xdr:cNvCxnSpPr/>
      </xdr:nvCxnSpPr>
      <xdr:spPr>
        <a:xfrm>
          <a:off x="21323300" y="14173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82550</xdr:rowOff>
    </xdr:from>
    <xdr:to>
      <xdr:col>107</xdr:col>
      <xdr:colOff>101600</xdr:colOff>
      <xdr:row>84</xdr:row>
      <xdr:rowOff>12700</xdr:rowOff>
    </xdr:to>
    <xdr:sp macro="" textlink="">
      <xdr:nvSpPr>
        <xdr:cNvPr id="562" name="楕円 561"/>
        <xdr:cNvSpPr/>
      </xdr:nvSpPr>
      <xdr:spPr>
        <a:xfrm>
          <a:off x="20383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114300</xdr:rowOff>
    </xdr:from>
    <xdr:to>
      <xdr:col>111</xdr:col>
      <xdr:colOff>177800</xdr:colOff>
      <xdr:row>83</xdr:row>
      <xdr:rowOff>133350</xdr:rowOff>
    </xdr:to>
    <xdr:cxnSp macro="">
      <xdr:nvCxnSpPr>
        <xdr:cNvPr id="563" name="直線コネクタ 562"/>
        <xdr:cNvCxnSpPr/>
      </xdr:nvCxnSpPr>
      <xdr:spPr>
        <a:xfrm flipV="1">
          <a:off x="20434300" y="141732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564" name="n_1aveValue【児童館】&#10;一人当たり面積"/>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3827</xdr:rowOff>
    </xdr:from>
    <xdr:ext cx="469744" cy="259045"/>
    <xdr:sp macro="" textlink="">
      <xdr:nvSpPr>
        <xdr:cNvPr id="565" name="n_2aveValue【児童館】&#10;一人当たり面積"/>
        <xdr:cNvSpPr txBox="1"/>
      </xdr:nvSpPr>
      <xdr:spPr>
        <a:xfrm>
          <a:off x="201994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10177</xdr:rowOff>
    </xdr:from>
    <xdr:ext cx="469744" cy="259045"/>
    <xdr:sp macro="" textlink="">
      <xdr:nvSpPr>
        <xdr:cNvPr id="566" name="n_1mainValue【児童館】&#10;一人当たり面積"/>
        <xdr:cNvSpPr txBox="1"/>
      </xdr:nvSpPr>
      <xdr:spPr>
        <a:xfrm>
          <a:off x="210757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29227</xdr:rowOff>
    </xdr:from>
    <xdr:ext cx="469744" cy="259045"/>
    <xdr:sp macro="" textlink="">
      <xdr:nvSpPr>
        <xdr:cNvPr id="567" name="n_2mainValue【児童館】&#10;一人当たり面積"/>
        <xdr:cNvSpPr txBox="1"/>
      </xdr:nvSpPr>
      <xdr:spPr>
        <a:xfrm>
          <a:off x="20199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68" name="正方形/長方形 56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9" name="正方形/長方形 56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0" name="正方形/長方形 56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1" name="正方形/長方形 57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72" name="正方形/長方形 57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3" name="正方形/長方形 57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74" name="正方形/長方形 57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5" name="正方形/長方形 57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76" name="テキスト ボックス 57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77" name="直線コネクタ 57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78" name="テキスト ボックス 57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79" name="直線コネクタ 57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80" name="テキスト ボックス 57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81" name="直線コネクタ 58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82" name="テキスト ボックス 58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83" name="直線コネクタ 58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84" name="テキスト ボックス 58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85" name="直線コネクタ 58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86" name="テキスト ボックス 58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87" name="直線コネクタ 58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88" name="テキスト ボックス 58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9" name="直線コネクタ 58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90" name="テキスト ボックス 58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83820</xdr:rowOff>
    </xdr:from>
    <xdr:to>
      <xdr:col>85</xdr:col>
      <xdr:colOff>126364</xdr:colOff>
      <xdr:row>107</xdr:row>
      <xdr:rowOff>156211</xdr:rowOff>
    </xdr:to>
    <xdr:cxnSp macro="">
      <xdr:nvCxnSpPr>
        <xdr:cNvPr id="592" name="直線コネクタ 591"/>
        <xdr:cNvCxnSpPr/>
      </xdr:nvCxnSpPr>
      <xdr:spPr>
        <a:xfrm flipV="1">
          <a:off x="16318864" y="17400270"/>
          <a:ext cx="0" cy="1101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160038</xdr:rowOff>
    </xdr:from>
    <xdr:ext cx="405111" cy="259045"/>
    <xdr:sp macro="" textlink="">
      <xdr:nvSpPr>
        <xdr:cNvPr id="593" name="【公民館】&#10;有形固定資産減価償却率最小値テキスト"/>
        <xdr:cNvSpPr txBox="1"/>
      </xdr:nvSpPr>
      <xdr:spPr>
        <a:xfrm>
          <a:off x="16357600"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156211</xdr:rowOff>
    </xdr:from>
    <xdr:to>
      <xdr:col>86</xdr:col>
      <xdr:colOff>25400</xdr:colOff>
      <xdr:row>107</xdr:row>
      <xdr:rowOff>156211</xdr:rowOff>
    </xdr:to>
    <xdr:cxnSp macro="">
      <xdr:nvCxnSpPr>
        <xdr:cNvPr id="594" name="直線コネクタ 593"/>
        <xdr:cNvCxnSpPr/>
      </xdr:nvCxnSpPr>
      <xdr:spPr>
        <a:xfrm>
          <a:off x="16230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30497</xdr:rowOff>
    </xdr:from>
    <xdr:ext cx="405111" cy="259045"/>
    <xdr:sp macro="" textlink="">
      <xdr:nvSpPr>
        <xdr:cNvPr id="595" name="【公民館】&#10;有形固定資産減価償却率最大値テキスト"/>
        <xdr:cNvSpPr txBox="1"/>
      </xdr:nvSpPr>
      <xdr:spPr>
        <a:xfrm>
          <a:off x="16357600" y="1717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83820</xdr:rowOff>
    </xdr:from>
    <xdr:to>
      <xdr:col>86</xdr:col>
      <xdr:colOff>25400</xdr:colOff>
      <xdr:row>101</xdr:row>
      <xdr:rowOff>83820</xdr:rowOff>
    </xdr:to>
    <xdr:cxnSp macro="">
      <xdr:nvCxnSpPr>
        <xdr:cNvPr id="596" name="直線コネクタ 595"/>
        <xdr:cNvCxnSpPr/>
      </xdr:nvCxnSpPr>
      <xdr:spPr>
        <a:xfrm>
          <a:off x="16230600" y="1740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48277</xdr:rowOff>
    </xdr:from>
    <xdr:ext cx="405111" cy="259045"/>
    <xdr:sp macro="" textlink="">
      <xdr:nvSpPr>
        <xdr:cNvPr id="597" name="【公民館】&#10;有形固定資産減価償却率平均値テキスト"/>
        <xdr:cNvSpPr txBox="1"/>
      </xdr:nvSpPr>
      <xdr:spPr>
        <a:xfrm>
          <a:off x="16357600" y="17707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25400</xdr:rowOff>
    </xdr:from>
    <xdr:to>
      <xdr:col>85</xdr:col>
      <xdr:colOff>177800</xdr:colOff>
      <xdr:row>104</xdr:row>
      <xdr:rowOff>127000</xdr:rowOff>
    </xdr:to>
    <xdr:sp macro="" textlink="">
      <xdr:nvSpPr>
        <xdr:cNvPr id="598" name="フローチャート: 判断 597"/>
        <xdr:cNvSpPr/>
      </xdr:nvSpPr>
      <xdr:spPr>
        <a:xfrm>
          <a:off x="162687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86361</xdr:rowOff>
    </xdr:from>
    <xdr:to>
      <xdr:col>81</xdr:col>
      <xdr:colOff>101600</xdr:colOff>
      <xdr:row>105</xdr:row>
      <xdr:rowOff>16511</xdr:rowOff>
    </xdr:to>
    <xdr:sp macro="" textlink="">
      <xdr:nvSpPr>
        <xdr:cNvPr id="599" name="フローチャート: 判断 598"/>
        <xdr:cNvSpPr/>
      </xdr:nvSpPr>
      <xdr:spPr>
        <a:xfrm>
          <a:off x="15430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8255</xdr:rowOff>
    </xdr:from>
    <xdr:to>
      <xdr:col>76</xdr:col>
      <xdr:colOff>165100</xdr:colOff>
      <xdr:row>105</xdr:row>
      <xdr:rowOff>109855</xdr:rowOff>
    </xdr:to>
    <xdr:sp macro="" textlink="">
      <xdr:nvSpPr>
        <xdr:cNvPr id="600" name="フローチャート: 判断 599"/>
        <xdr:cNvSpPr/>
      </xdr:nvSpPr>
      <xdr:spPr>
        <a:xfrm>
          <a:off x="14541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01" name="テキスト ボックス 60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2" name="テキスト ボックス 60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03" name="テキスト ボックス 60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04" name="テキスト ボックス 60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05" name="テキスト ボックス 60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105411</xdr:rowOff>
    </xdr:from>
    <xdr:to>
      <xdr:col>85</xdr:col>
      <xdr:colOff>177800</xdr:colOff>
      <xdr:row>108</xdr:row>
      <xdr:rowOff>35561</xdr:rowOff>
    </xdr:to>
    <xdr:sp macro="" textlink="">
      <xdr:nvSpPr>
        <xdr:cNvPr id="606" name="楕円 605"/>
        <xdr:cNvSpPr/>
      </xdr:nvSpPr>
      <xdr:spPr>
        <a:xfrm>
          <a:off x="162687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20338</xdr:rowOff>
    </xdr:from>
    <xdr:ext cx="405111" cy="259045"/>
    <xdr:sp macro="" textlink="">
      <xdr:nvSpPr>
        <xdr:cNvPr id="607" name="【公民館】&#10;有形固定資産減価償却率該当値テキスト"/>
        <xdr:cNvSpPr txBox="1"/>
      </xdr:nvSpPr>
      <xdr:spPr>
        <a:xfrm>
          <a:off x="16357600" y="18365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120650</xdr:rowOff>
    </xdr:from>
    <xdr:to>
      <xdr:col>81</xdr:col>
      <xdr:colOff>101600</xdr:colOff>
      <xdr:row>108</xdr:row>
      <xdr:rowOff>50800</xdr:rowOff>
    </xdr:to>
    <xdr:sp macro="" textlink="">
      <xdr:nvSpPr>
        <xdr:cNvPr id="608" name="楕円 607"/>
        <xdr:cNvSpPr/>
      </xdr:nvSpPr>
      <xdr:spPr>
        <a:xfrm>
          <a:off x="15430500" y="184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156211</xdr:rowOff>
    </xdr:from>
    <xdr:to>
      <xdr:col>85</xdr:col>
      <xdr:colOff>127000</xdr:colOff>
      <xdr:row>108</xdr:row>
      <xdr:rowOff>0</xdr:rowOff>
    </xdr:to>
    <xdr:cxnSp macro="">
      <xdr:nvCxnSpPr>
        <xdr:cNvPr id="609" name="直線コネクタ 608"/>
        <xdr:cNvCxnSpPr/>
      </xdr:nvCxnSpPr>
      <xdr:spPr>
        <a:xfrm flipV="1">
          <a:off x="15481300" y="1850136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158750</xdr:rowOff>
    </xdr:from>
    <xdr:to>
      <xdr:col>76</xdr:col>
      <xdr:colOff>165100</xdr:colOff>
      <xdr:row>108</xdr:row>
      <xdr:rowOff>88900</xdr:rowOff>
    </xdr:to>
    <xdr:sp macro="" textlink="">
      <xdr:nvSpPr>
        <xdr:cNvPr id="610" name="楕円 609"/>
        <xdr:cNvSpPr/>
      </xdr:nvSpPr>
      <xdr:spPr>
        <a:xfrm>
          <a:off x="14541500" y="185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0</xdr:rowOff>
    </xdr:from>
    <xdr:to>
      <xdr:col>81</xdr:col>
      <xdr:colOff>50800</xdr:colOff>
      <xdr:row>108</xdr:row>
      <xdr:rowOff>38100</xdr:rowOff>
    </xdr:to>
    <xdr:cxnSp macro="">
      <xdr:nvCxnSpPr>
        <xdr:cNvPr id="611" name="直線コネクタ 610"/>
        <xdr:cNvCxnSpPr/>
      </xdr:nvCxnSpPr>
      <xdr:spPr>
        <a:xfrm flipV="1">
          <a:off x="14592300" y="18516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33038</xdr:rowOff>
    </xdr:from>
    <xdr:ext cx="405111" cy="259045"/>
    <xdr:sp macro="" textlink="">
      <xdr:nvSpPr>
        <xdr:cNvPr id="612" name="n_1aveValue【公民館】&#10;有形固定資産減価償却率"/>
        <xdr:cNvSpPr txBox="1"/>
      </xdr:nvSpPr>
      <xdr:spPr>
        <a:xfrm>
          <a:off x="15266044" y="1769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126382</xdr:rowOff>
    </xdr:from>
    <xdr:ext cx="405111" cy="259045"/>
    <xdr:sp macro="" textlink="">
      <xdr:nvSpPr>
        <xdr:cNvPr id="613" name="n_2aveValue【公民館】&#10;有形固定資産減価償却率"/>
        <xdr:cNvSpPr txBox="1"/>
      </xdr:nvSpPr>
      <xdr:spPr>
        <a:xfrm>
          <a:off x="14389744" y="1778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41927</xdr:rowOff>
    </xdr:from>
    <xdr:ext cx="405111" cy="259045"/>
    <xdr:sp macro="" textlink="">
      <xdr:nvSpPr>
        <xdr:cNvPr id="614" name="n_1mainValue【公民館】&#10;有形固定資産減価償却率"/>
        <xdr:cNvSpPr txBox="1"/>
      </xdr:nvSpPr>
      <xdr:spPr>
        <a:xfrm>
          <a:off x="15266044" y="185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80027</xdr:rowOff>
    </xdr:from>
    <xdr:ext cx="405111" cy="259045"/>
    <xdr:sp macro="" textlink="">
      <xdr:nvSpPr>
        <xdr:cNvPr id="615" name="n_2mainValue【公民館】&#10;有形固定資産減価償却率"/>
        <xdr:cNvSpPr txBox="1"/>
      </xdr:nvSpPr>
      <xdr:spPr>
        <a:xfrm>
          <a:off x="14389744" y="185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6" name="正方形/長方形 61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7" name="正方形/長方形 61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8" name="正方形/長方形 61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9" name="正方形/長方形 61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0" name="正方形/長方形 61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1" name="正方形/長方形 62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2" name="正方形/長方形 62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3" name="正方形/長方形 62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4" name="テキスト ボックス 62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5" name="直線コネクタ 62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26" name="直線コネクタ 62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27" name="テキスト ボックス 62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28" name="直線コネクタ 62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29" name="テキスト ボックス 62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30" name="直線コネクタ 62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31" name="テキスト ボックス 63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32" name="直線コネクタ 63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33" name="テキスト ボックス 63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34" name="直線コネクタ 63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35" name="テキスト ボックス 63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6" name="直線コネクタ 63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7" name="テキスト ボックス 63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38100</xdr:rowOff>
    </xdr:from>
    <xdr:to>
      <xdr:col>116</xdr:col>
      <xdr:colOff>62864</xdr:colOff>
      <xdr:row>108</xdr:row>
      <xdr:rowOff>133350</xdr:rowOff>
    </xdr:to>
    <xdr:cxnSp macro="">
      <xdr:nvCxnSpPr>
        <xdr:cNvPr id="639" name="直線コネクタ 638"/>
        <xdr:cNvCxnSpPr/>
      </xdr:nvCxnSpPr>
      <xdr:spPr>
        <a:xfrm flipV="1">
          <a:off x="22160864" y="171831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137177</xdr:rowOff>
    </xdr:from>
    <xdr:ext cx="469744" cy="259045"/>
    <xdr:sp macro="" textlink="">
      <xdr:nvSpPr>
        <xdr:cNvPr id="640" name="【公民館】&#10;一人当たり面積最小値テキスト"/>
        <xdr:cNvSpPr txBox="1"/>
      </xdr:nvSpPr>
      <xdr:spPr>
        <a:xfrm>
          <a:off x="22199600" y="1865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133350</xdr:rowOff>
    </xdr:from>
    <xdr:to>
      <xdr:col>116</xdr:col>
      <xdr:colOff>152400</xdr:colOff>
      <xdr:row>108</xdr:row>
      <xdr:rowOff>133350</xdr:rowOff>
    </xdr:to>
    <xdr:cxnSp macro="">
      <xdr:nvCxnSpPr>
        <xdr:cNvPr id="641" name="直線コネクタ 640"/>
        <xdr:cNvCxnSpPr/>
      </xdr:nvCxnSpPr>
      <xdr:spPr>
        <a:xfrm>
          <a:off x="22072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156227</xdr:rowOff>
    </xdr:from>
    <xdr:ext cx="469744" cy="259045"/>
    <xdr:sp macro="" textlink="">
      <xdr:nvSpPr>
        <xdr:cNvPr id="642" name="【公民館】&#10;一人当たり面積最大値テキスト"/>
        <xdr:cNvSpPr txBox="1"/>
      </xdr:nvSpPr>
      <xdr:spPr>
        <a:xfrm>
          <a:off x="22199600" y="1695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38100</xdr:rowOff>
    </xdr:from>
    <xdr:to>
      <xdr:col>116</xdr:col>
      <xdr:colOff>152400</xdr:colOff>
      <xdr:row>100</xdr:row>
      <xdr:rowOff>38100</xdr:rowOff>
    </xdr:to>
    <xdr:cxnSp macro="">
      <xdr:nvCxnSpPr>
        <xdr:cNvPr id="643" name="直線コネクタ 642"/>
        <xdr:cNvCxnSpPr/>
      </xdr:nvCxnSpPr>
      <xdr:spPr>
        <a:xfrm>
          <a:off x="22072600" y="1718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162577</xdr:rowOff>
    </xdr:from>
    <xdr:ext cx="469744" cy="259045"/>
    <xdr:sp macro="" textlink="">
      <xdr:nvSpPr>
        <xdr:cNvPr id="644" name="【公民館】&#10;一人当たり面積平均値テキスト"/>
        <xdr:cNvSpPr txBox="1"/>
      </xdr:nvSpPr>
      <xdr:spPr>
        <a:xfrm>
          <a:off x="22199600" y="1782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139700</xdr:rowOff>
    </xdr:from>
    <xdr:to>
      <xdr:col>116</xdr:col>
      <xdr:colOff>114300</xdr:colOff>
      <xdr:row>105</xdr:row>
      <xdr:rowOff>69850</xdr:rowOff>
    </xdr:to>
    <xdr:sp macro="" textlink="">
      <xdr:nvSpPr>
        <xdr:cNvPr id="645" name="フローチャート: 判断 644"/>
        <xdr:cNvSpPr/>
      </xdr:nvSpPr>
      <xdr:spPr>
        <a:xfrm>
          <a:off x="22110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101600</xdr:rowOff>
    </xdr:from>
    <xdr:to>
      <xdr:col>112</xdr:col>
      <xdr:colOff>38100</xdr:colOff>
      <xdr:row>105</xdr:row>
      <xdr:rowOff>31750</xdr:rowOff>
    </xdr:to>
    <xdr:sp macro="" textlink="">
      <xdr:nvSpPr>
        <xdr:cNvPr id="646" name="フローチャート: 判断 645"/>
        <xdr:cNvSpPr/>
      </xdr:nvSpPr>
      <xdr:spPr>
        <a:xfrm>
          <a:off x="21272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102</xdr:row>
      <xdr:rowOff>82550</xdr:rowOff>
    </xdr:from>
    <xdr:to>
      <xdr:col>107</xdr:col>
      <xdr:colOff>101600</xdr:colOff>
      <xdr:row>103</xdr:row>
      <xdr:rowOff>12700</xdr:rowOff>
    </xdr:to>
    <xdr:sp macro="" textlink="">
      <xdr:nvSpPr>
        <xdr:cNvPr id="647" name="フローチャート: 判断 646"/>
        <xdr:cNvSpPr/>
      </xdr:nvSpPr>
      <xdr:spPr>
        <a:xfrm>
          <a:off x="20383500" y="1757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8" name="テキスト ボックス 64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9" name="テキスト ボックス 64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0" name="テキスト ボックス 64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1" name="テキスト ボックス 65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2" name="テキスト ボックス 65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158750</xdr:rowOff>
    </xdr:from>
    <xdr:to>
      <xdr:col>116</xdr:col>
      <xdr:colOff>114300</xdr:colOff>
      <xdr:row>108</xdr:row>
      <xdr:rowOff>88900</xdr:rowOff>
    </xdr:to>
    <xdr:sp macro="" textlink="">
      <xdr:nvSpPr>
        <xdr:cNvPr id="653" name="楕円 652"/>
        <xdr:cNvSpPr/>
      </xdr:nvSpPr>
      <xdr:spPr>
        <a:xfrm>
          <a:off x="22110700" y="185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73677</xdr:rowOff>
    </xdr:from>
    <xdr:ext cx="469744" cy="259045"/>
    <xdr:sp macro="" textlink="">
      <xdr:nvSpPr>
        <xdr:cNvPr id="654" name="【公民館】&#10;一人当たり面積該当値テキスト"/>
        <xdr:cNvSpPr txBox="1"/>
      </xdr:nvSpPr>
      <xdr:spPr>
        <a:xfrm>
          <a:off x="22199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158750</xdr:rowOff>
    </xdr:from>
    <xdr:to>
      <xdr:col>112</xdr:col>
      <xdr:colOff>38100</xdr:colOff>
      <xdr:row>108</xdr:row>
      <xdr:rowOff>88900</xdr:rowOff>
    </xdr:to>
    <xdr:sp macro="" textlink="">
      <xdr:nvSpPr>
        <xdr:cNvPr id="655" name="楕円 654"/>
        <xdr:cNvSpPr/>
      </xdr:nvSpPr>
      <xdr:spPr>
        <a:xfrm>
          <a:off x="21272500" y="185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38100</xdr:rowOff>
    </xdr:from>
    <xdr:to>
      <xdr:col>116</xdr:col>
      <xdr:colOff>63500</xdr:colOff>
      <xdr:row>108</xdr:row>
      <xdr:rowOff>38100</xdr:rowOff>
    </xdr:to>
    <xdr:cxnSp macro="">
      <xdr:nvCxnSpPr>
        <xdr:cNvPr id="656" name="直線コネクタ 655"/>
        <xdr:cNvCxnSpPr/>
      </xdr:nvCxnSpPr>
      <xdr:spPr>
        <a:xfrm>
          <a:off x="21323300" y="18554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158750</xdr:rowOff>
    </xdr:from>
    <xdr:to>
      <xdr:col>107</xdr:col>
      <xdr:colOff>101600</xdr:colOff>
      <xdr:row>108</xdr:row>
      <xdr:rowOff>88900</xdr:rowOff>
    </xdr:to>
    <xdr:sp macro="" textlink="">
      <xdr:nvSpPr>
        <xdr:cNvPr id="657" name="楕円 656"/>
        <xdr:cNvSpPr/>
      </xdr:nvSpPr>
      <xdr:spPr>
        <a:xfrm>
          <a:off x="20383500" y="185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38100</xdr:rowOff>
    </xdr:from>
    <xdr:to>
      <xdr:col>111</xdr:col>
      <xdr:colOff>177800</xdr:colOff>
      <xdr:row>108</xdr:row>
      <xdr:rowOff>38100</xdr:rowOff>
    </xdr:to>
    <xdr:cxnSp macro="">
      <xdr:nvCxnSpPr>
        <xdr:cNvPr id="658" name="直線コネクタ 657"/>
        <xdr:cNvCxnSpPr/>
      </xdr:nvCxnSpPr>
      <xdr:spPr>
        <a:xfrm>
          <a:off x="20434300" y="1855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48277</xdr:rowOff>
    </xdr:from>
    <xdr:ext cx="469744" cy="259045"/>
    <xdr:sp macro="" textlink="">
      <xdr:nvSpPr>
        <xdr:cNvPr id="659" name="n_1aveValue【公民館】&#10;一人当たり面積"/>
        <xdr:cNvSpPr txBox="1"/>
      </xdr:nvSpPr>
      <xdr:spPr>
        <a:xfrm>
          <a:off x="21075727"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29227</xdr:rowOff>
    </xdr:from>
    <xdr:ext cx="469744" cy="259045"/>
    <xdr:sp macro="" textlink="">
      <xdr:nvSpPr>
        <xdr:cNvPr id="660" name="n_2aveValue【公民館】&#10;一人当たり面積"/>
        <xdr:cNvSpPr txBox="1"/>
      </xdr:nvSpPr>
      <xdr:spPr>
        <a:xfrm>
          <a:off x="20199427" y="1734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80027</xdr:rowOff>
    </xdr:from>
    <xdr:ext cx="469744" cy="259045"/>
    <xdr:sp macro="" textlink="">
      <xdr:nvSpPr>
        <xdr:cNvPr id="661" name="n_1mainValue【公民館】&#10;一人当たり面積"/>
        <xdr:cNvSpPr txBox="1"/>
      </xdr:nvSpPr>
      <xdr:spPr>
        <a:xfrm>
          <a:off x="21075727"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80027</xdr:rowOff>
    </xdr:from>
    <xdr:ext cx="469744" cy="259045"/>
    <xdr:sp macro="" textlink="">
      <xdr:nvSpPr>
        <xdr:cNvPr id="662" name="n_2mainValue【公民館】&#10;一人当たり面積"/>
        <xdr:cNvSpPr txBox="1"/>
      </xdr:nvSpPr>
      <xdr:spPr>
        <a:xfrm>
          <a:off x="20199427"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3" name="正方形/長方形 66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4" name="正方形/長方形 66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5" name="テキスト ボックス 66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全ての施設類型の有形固定資産減価償却率の類似団体内順位は下位</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位以内となっているが、市内にある公共施設の約半分を占める学校教育施設を中心に老朽化が進んでいる。</a:t>
          </a:r>
        </a:p>
        <a:p>
          <a:r>
            <a:rPr kumimoji="1" lang="ja-JP" altLang="en-US" sz="1300">
              <a:latin typeface="ＭＳ Ｐゴシック" panose="020B0600070205080204" pitchFamily="50" charset="-128"/>
              <a:ea typeface="ＭＳ Ｐゴシック" panose="020B0600070205080204" pitchFamily="50" charset="-128"/>
            </a:rPr>
            <a:t>児童館は、平成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月末に新たに</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施設増え</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施設となったことで、有形固定資産減価償却率が下がったことにより、類似団体内で最も低くなっている。</a:t>
          </a:r>
        </a:p>
        <a:p>
          <a:r>
            <a:rPr kumimoji="1" lang="ja-JP" altLang="en-US" sz="1300">
              <a:latin typeface="ＭＳ Ｐゴシック" panose="020B0600070205080204" pitchFamily="50" charset="-128"/>
              <a:ea typeface="ＭＳ Ｐゴシック" panose="020B0600070205080204" pitchFamily="50" charset="-128"/>
            </a:rPr>
            <a:t>道路の有形固定資産減価償却率については、町田市の場合、減価償却を行わず、道路の舗装部分等のうち取替資産については、部分的取替に要する支出を費用として処理する方法を採用しているため、該当数値なしと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東京都町田市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428,742
422,890
71.55
153,012,414
148,140,403
4,609,734
78,603,966
74,309,822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135255</xdr:rowOff>
    </xdr:from>
    <xdr:to>
      <xdr:col>24</xdr:col>
      <xdr:colOff>62865</xdr:colOff>
      <xdr:row>41</xdr:row>
      <xdr:rowOff>161925</xdr:rowOff>
    </xdr:to>
    <xdr:cxnSp macro="">
      <xdr:nvCxnSpPr>
        <xdr:cNvPr id="56" name="直線コネクタ 55"/>
        <xdr:cNvCxnSpPr/>
      </xdr:nvCxnSpPr>
      <xdr:spPr>
        <a:xfrm flipV="1">
          <a:off x="4634865" y="579310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165752</xdr:rowOff>
    </xdr:from>
    <xdr:ext cx="405111" cy="259045"/>
    <xdr:sp macro="" textlink="">
      <xdr:nvSpPr>
        <xdr:cNvPr id="57" name="【図書館】&#10;有形固定資産減価償却率最小値テキスト"/>
        <xdr:cNvSpPr txBox="1"/>
      </xdr:nvSpPr>
      <xdr:spPr>
        <a:xfrm>
          <a:off x="4673600" y="719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161925</xdr:rowOff>
    </xdr:from>
    <xdr:to>
      <xdr:col>24</xdr:col>
      <xdr:colOff>152400</xdr:colOff>
      <xdr:row>41</xdr:row>
      <xdr:rowOff>161925</xdr:rowOff>
    </xdr:to>
    <xdr:cxnSp macro="">
      <xdr:nvCxnSpPr>
        <xdr:cNvPr id="58" name="直線コネクタ 57"/>
        <xdr:cNvCxnSpPr/>
      </xdr:nvCxnSpPr>
      <xdr:spPr>
        <a:xfrm>
          <a:off x="4546600" y="719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81932</xdr:rowOff>
    </xdr:from>
    <xdr:ext cx="405111" cy="259045"/>
    <xdr:sp macro="" textlink="">
      <xdr:nvSpPr>
        <xdr:cNvPr id="59" name="【図書館】&#10;有形固定資産減価償却率最大値テキスト"/>
        <xdr:cNvSpPr txBox="1"/>
      </xdr:nvSpPr>
      <xdr:spPr>
        <a:xfrm>
          <a:off x="4673600" y="556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135255</xdr:rowOff>
    </xdr:from>
    <xdr:to>
      <xdr:col>24</xdr:col>
      <xdr:colOff>152400</xdr:colOff>
      <xdr:row>33</xdr:row>
      <xdr:rowOff>135255</xdr:rowOff>
    </xdr:to>
    <xdr:cxnSp macro="">
      <xdr:nvCxnSpPr>
        <xdr:cNvPr id="60" name="直線コネクタ 59"/>
        <xdr:cNvCxnSpPr/>
      </xdr:nvCxnSpPr>
      <xdr:spPr>
        <a:xfrm>
          <a:off x="4546600" y="579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112412</xdr:rowOff>
    </xdr:from>
    <xdr:ext cx="405111" cy="259045"/>
    <xdr:sp macro="" textlink="">
      <xdr:nvSpPr>
        <xdr:cNvPr id="61" name="【図書館】&#10;有形固定資産減価償却率平均値テキスト"/>
        <xdr:cNvSpPr txBox="1"/>
      </xdr:nvSpPr>
      <xdr:spPr>
        <a:xfrm>
          <a:off x="4673600" y="6627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133985</xdr:rowOff>
    </xdr:from>
    <xdr:to>
      <xdr:col>24</xdr:col>
      <xdr:colOff>114300</xdr:colOff>
      <xdr:row>39</xdr:row>
      <xdr:rowOff>64135</xdr:rowOff>
    </xdr:to>
    <xdr:sp macro="" textlink="">
      <xdr:nvSpPr>
        <xdr:cNvPr id="62" name="フローチャート: 判断 61"/>
        <xdr:cNvSpPr/>
      </xdr:nvSpPr>
      <xdr:spPr>
        <a:xfrm>
          <a:off x="45847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145415</xdr:rowOff>
    </xdr:from>
    <xdr:to>
      <xdr:col>20</xdr:col>
      <xdr:colOff>38100</xdr:colOff>
      <xdr:row>39</xdr:row>
      <xdr:rowOff>75565</xdr:rowOff>
    </xdr:to>
    <xdr:sp macro="" textlink="">
      <xdr:nvSpPr>
        <xdr:cNvPr id="63" name="フローチャート: 判断 62"/>
        <xdr:cNvSpPr/>
      </xdr:nvSpPr>
      <xdr:spPr>
        <a:xfrm>
          <a:off x="37465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113030</xdr:rowOff>
    </xdr:from>
    <xdr:to>
      <xdr:col>15</xdr:col>
      <xdr:colOff>101600</xdr:colOff>
      <xdr:row>39</xdr:row>
      <xdr:rowOff>43180</xdr:rowOff>
    </xdr:to>
    <xdr:sp macro="" textlink="">
      <xdr:nvSpPr>
        <xdr:cNvPr id="64" name="フローチャート: 判断 63"/>
        <xdr:cNvSpPr/>
      </xdr:nvSpPr>
      <xdr:spPr>
        <a:xfrm>
          <a:off x="2857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31115</xdr:rowOff>
    </xdr:from>
    <xdr:to>
      <xdr:col>24</xdr:col>
      <xdr:colOff>114300</xdr:colOff>
      <xdr:row>38</xdr:row>
      <xdr:rowOff>132715</xdr:rowOff>
    </xdr:to>
    <xdr:sp macro="" textlink="">
      <xdr:nvSpPr>
        <xdr:cNvPr id="70" name="楕円 69"/>
        <xdr:cNvSpPr/>
      </xdr:nvSpPr>
      <xdr:spPr>
        <a:xfrm>
          <a:off x="4584700" y="65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53992</xdr:rowOff>
    </xdr:from>
    <xdr:ext cx="405111" cy="259045"/>
    <xdr:sp macro="" textlink="">
      <xdr:nvSpPr>
        <xdr:cNvPr id="71" name="【図書館】&#10;有形固定資産減価償却率該当値テキスト"/>
        <xdr:cNvSpPr txBox="1"/>
      </xdr:nvSpPr>
      <xdr:spPr>
        <a:xfrm>
          <a:off x="4673600" y="639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63500</xdr:rowOff>
    </xdr:from>
    <xdr:to>
      <xdr:col>20</xdr:col>
      <xdr:colOff>38100</xdr:colOff>
      <xdr:row>38</xdr:row>
      <xdr:rowOff>165100</xdr:rowOff>
    </xdr:to>
    <xdr:sp macro="" textlink="">
      <xdr:nvSpPr>
        <xdr:cNvPr id="72" name="楕円 71"/>
        <xdr:cNvSpPr/>
      </xdr:nvSpPr>
      <xdr:spPr>
        <a:xfrm>
          <a:off x="3746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81915</xdr:rowOff>
    </xdr:from>
    <xdr:to>
      <xdr:col>24</xdr:col>
      <xdr:colOff>63500</xdr:colOff>
      <xdr:row>38</xdr:row>
      <xdr:rowOff>114300</xdr:rowOff>
    </xdr:to>
    <xdr:cxnSp macro="">
      <xdr:nvCxnSpPr>
        <xdr:cNvPr id="73" name="直線コネクタ 72"/>
        <xdr:cNvCxnSpPr/>
      </xdr:nvCxnSpPr>
      <xdr:spPr>
        <a:xfrm flipV="1">
          <a:off x="3797300" y="659701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107315</xdr:rowOff>
    </xdr:from>
    <xdr:to>
      <xdr:col>15</xdr:col>
      <xdr:colOff>101600</xdr:colOff>
      <xdr:row>39</xdr:row>
      <xdr:rowOff>37465</xdr:rowOff>
    </xdr:to>
    <xdr:sp macro="" textlink="">
      <xdr:nvSpPr>
        <xdr:cNvPr id="74" name="楕円 73"/>
        <xdr:cNvSpPr/>
      </xdr:nvSpPr>
      <xdr:spPr>
        <a:xfrm>
          <a:off x="2857500" y="662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114300</xdr:rowOff>
    </xdr:from>
    <xdr:to>
      <xdr:col>19</xdr:col>
      <xdr:colOff>177800</xdr:colOff>
      <xdr:row>38</xdr:row>
      <xdr:rowOff>158115</xdr:rowOff>
    </xdr:to>
    <xdr:cxnSp macro="">
      <xdr:nvCxnSpPr>
        <xdr:cNvPr id="75" name="直線コネクタ 74"/>
        <xdr:cNvCxnSpPr/>
      </xdr:nvCxnSpPr>
      <xdr:spPr>
        <a:xfrm flipV="1">
          <a:off x="2908300" y="662940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66692</xdr:rowOff>
    </xdr:from>
    <xdr:ext cx="405111" cy="259045"/>
    <xdr:sp macro="" textlink="">
      <xdr:nvSpPr>
        <xdr:cNvPr id="76" name="n_1aveValue【図書館】&#10;有形固定資産減価償却率"/>
        <xdr:cNvSpPr txBox="1"/>
      </xdr:nvSpPr>
      <xdr:spPr>
        <a:xfrm>
          <a:off x="3582044" y="675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34307</xdr:rowOff>
    </xdr:from>
    <xdr:ext cx="405111" cy="259045"/>
    <xdr:sp macro="" textlink="">
      <xdr:nvSpPr>
        <xdr:cNvPr id="77" name="n_2aveValue【図書館】&#10;有形固定資産減価償却率"/>
        <xdr:cNvSpPr txBox="1"/>
      </xdr:nvSpPr>
      <xdr:spPr>
        <a:xfrm>
          <a:off x="2705744" y="672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10177</xdr:rowOff>
    </xdr:from>
    <xdr:ext cx="405111" cy="259045"/>
    <xdr:sp macro="" textlink="">
      <xdr:nvSpPr>
        <xdr:cNvPr id="78" name="n_1mainValue【図書館】&#10;有形固定資産減価償却率"/>
        <xdr:cNvSpPr txBox="1"/>
      </xdr:nvSpPr>
      <xdr:spPr>
        <a:xfrm>
          <a:off x="3582044" y="635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53992</xdr:rowOff>
    </xdr:from>
    <xdr:ext cx="405111" cy="259045"/>
    <xdr:sp macro="" textlink="">
      <xdr:nvSpPr>
        <xdr:cNvPr id="79" name="n_2mainValue【図書館】&#10;有形固定資産減価償却率"/>
        <xdr:cNvSpPr txBox="1"/>
      </xdr:nvSpPr>
      <xdr:spPr>
        <a:xfrm>
          <a:off x="2705744" y="639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3" name="テキスト ボックス 92"/>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5" name="テキスト ボックス 94"/>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7" name="テキスト ボックス 96"/>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xdr:rowOff>
    </xdr:from>
    <xdr:to>
      <xdr:col>54</xdr:col>
      <xdr:colOff>189865</xdr:colOff>
      <xdr:row>41</xdr:row>
      <xdr:rowOff>19050</xdr:rowOff>
    </xdr:to>
    <xdr:cxnSp macro="">
      <xdr:nvCxnSpPr>
        <xdr:cNvPr id="101" name="直線コネクタ 100"/>
        <xdr:cNvCxnSpPr/>
      </xdr:nvCxnSpPr>
      <xdr:spPr>
        <a:xfrm flipV="1">
          <a:off x="10476865" y="583692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22877</xdr:rowOff>
    </xdr:from>
    <xdr:ext cx="469744" cy="259045"/>
    <xdr:sp macro="" textlink="">
      <xdr:nvSpPr>
        <xdr:cNvPr id="102" name="【図書館】&#10;一人当たり面積最小値テキスト"/>
        <xdr:cNvSpPr txBox="1"/>
      </xdr:nvSpPr>
      <xdr:spPr>
        <a:xfrm>
          <a:off x="105156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19050</xdr:rowOff>
    </xdr:from>
    <xdr:to>
      <xdr:col>55</xdr:col>
      <xdr:colOff>88900</xdr:colOff>
      <xdr:row>41</xdr:row>
      <xdr:rowOff>19050</xdr:rowOff>
    </xdr:to>
    <xdr:cxnSp macro="">
      <xdr:nvCxnSpPr>
        <xdr:cNvPr id="103" name="直線コネクタ 102"/>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125747</xdr:rowOff>
    </xdr:from>
    <xdr:ext cx="469744" cy="259045"/>
    <xdr:sp macro="" textlink="">
      <xdr:nvSpPr>
        <xdr:cNvPr id="104" name="【図書館】&#10;一人当たり面積最大値テキスト"/>
        <xdr:cNvSpPr txBox="1"/>
      </xdr:nvSpPr>
      <xdr:spPr>
        <a:xfrm>
          <a:off x="105156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xdr:rowOff>
    </xdr:from>
    <xdr:to>
      <xdr:col>55</xdr:col>
      <xdr:colOff>88900</xdr:colOff>
      <xdr:row>34</xdr:row>
      <xdr:rowOff>7620</xdr:rowOff>
    </xdr:to>
    <xdr:cxnSp macro="">
      <xdr:nvCxnSpPr>
        <xdr:cNvPr id="105" name="直線コネクタ 104"/>
        <xdr:cNvCxnSpPr/>
      </xdr:nvCxnSpPr>
      <xdr:spPr>
        <a:xfrm>
          <a:off x="10388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71137</xdr:rowOff>
    </xdr:from>
    <xdr:ext cx="469744" cy="259045"/>
    <xdr:sp macro="" textlink="">
      <xdr:nvSpPr>
        <xdr:cNvPr id="106" name="【図書館】&#10;一人当たり面積平均値テキスト"/>
        <xdr:cNvSpPr txBox="1"/>
      </xdr:nvSpPr>
      <xdr:spPr>
        <a:xfrm>
          <a:off x="10515600" y="6414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48260</xdr:rowOff>
    </xdr:from>
    <xdr:to>
      <xdr:col>55</xdr:col>
      <xdr:colOff>50800</xdr:colOff>
      <xdr:row>38</xdr:row>
      <xdr:rowOff>149860</xdr:rowOff>
    </xdr:to>
    <xdr:sp macro="" textlink="">
      <xdr:nvSpPr>
        <xdr:cNvPr id="107" name="フローチャート: 判断 106"/>
        <xdr:cNvSpPr/>
      </xdr:nvSpPr>
      <xdr:spPr>
        <a:xfrm>
          <a:off x="10426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128270</xdr:rowOff>
    </xdr:from>
    <xdr:to>
      <xdr:col>50</xdr:col>
      <xdr:colOff>165100</xdr:colOff>
      <xdr:row>38</xdr:row>
      <xdr:rowOff>58420</xdr:rowOff>
    </xdr:to>
    <xdr:sp macro="" textlink="">
      <xdr:nvSpPr>
        <xdr:cNvPr id="108" name="フローチャート: 判断 107"/>
        <xdr:cNvSpPr/>
      </xdr:nvSpPr>
      <xdr:spPr>
        <a:xfrm>
          <a:off x="9588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xdr:rowOff>
    </xdr:from>
    <xdr:to>
      <xdr:col>46</xdr:col>
      <xdr:colOff>38100</xdr:colOff>
      <xdr:row>38</xdr:row>
      <xdr:rowOff>104140</xdr:rowOff>
    </xdr:to>
    <xdr:sp macro="" textlink="">
      <xdr:nvSpPr>
        <xdr:cNvPr id="109" name="フローチャート: 判断 108"/>
        <xdr:cNvSpPr/>
      </xdr:nvSpPr>
      <xdr:spPr>
        <a:xfrm>
          <a:off x="8699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13970</xdr:rowOff>
    </xdr:from>
    <xdr:to>
      <xdr:col>55</xdr:col>
      <xdr:colOff>50800</xdr:colOff>
      <xdr:row>39</xdr:row>
      <xdr:rowOff>115570</xdr:rowOff>
    </xdr:to>
    <xdr:sp macro="" textlink="">
      <xdr:nvSpPr>
        <xdr:cNvPr id="115" name="楕円 114"/>
        <xdr:cNvSpPr/>
      </xdr:nvSpPr>
      <xdr:spPr>
        <a:xfrm>
          <a:off x="104267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163847</xdr:rowOff>
    </xdr:from>
    <xdr:ext cx="469744" cy="259045"/>
    <xdr:sp macro="" textlink="">
      <xdr:nvSpPr>
        <xdr:cNvPr id="116" name="【図書館】&#10;一人当たり面積該当値テキスト"/>
        <xdr:cNvSpPr txBox="1"/>
      </xdr:nvSpPr>
      <xdr:spPr>
        <a:xfrm>
          <a:off x="10515600" y="667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13970</xdr:rowOff>
    </xdr:from>
    <xdr:to>
      <xdr:col>50</xdr:col>
      <xdr:colOff>165100</xdr:colOff>
      <xdr:row>39</xdr:row>
      <xdr:rowOff>115570</xdr:rowOff>
    </xdr:to>
    <xdr:sp macro="" textlink="">
      <xdr:nvSpPr>
        <xdr:cNvPr id="117" name="楕円 116"/>
        <xdr:cNvSpPr/>
      </xdr:nvSpPr>
      <xdr:spPr>
        <a:xfrm>
          <a:off x="9588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64770</xdr:rowOff>
    </xdr:from>
    <xdr:to>
      <xdr:col>55</xdr:col>
      <xdr:colOff>0</xdr:colOff>
      <xdr:row>39</xdr:row>
      <xdr:rowOff>64770</xdr:rowOff>
    </xdr:to>
    <xdr:cxnSp macro="">
      <xdr:nvCxnSpPr>
        <xdr:cNvPr id="118" name="直線コネクタ 117"/>
        <xdr:cNvCxnSpPr/>
      </xdr:nvCxnSpPr>
      <xdr:spPr>
        <a:xfrm>
          <a:off x="9639300" y="67513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13970</xdr:rowOff>
    </xdr:from>
    <xdr:to>
      <xdr:col>46</xdr:col>
      <xdr:colOff>38100</xdr:colOff>
      <xdr:row>39</xdr:row>
      <xdr:rowOff>115570</xdr:rowOff>
    </xdr:to>
    <xdr:sp macro="" textlink="">
      <xdr:nvSpPr>
        <xdr:cNvPr id="119" name="楕円 118"/>
        <xdr:cNvSpPr/>
      </xdr:nvSpPr>
      <xdr:spPr>
        <a:xfrm>
          <a:off x="8699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64770</xdr:rowOff>
    </xdr:from>
    <xdr:to>
      <xdr:col>50</xdr:col>
      <xdr:colOff>114300</xdr:colOff>
      <xdr:row>39</xdr:row>
      <xdr:rowOff>64770</xdr:rowOff>
    </xdr:to>
    <xdr:cxnSp macro="">
      <xdr:nvCxnSpPr>
        <xdr:cNvPr id="120" name="直線コネクタ 119"/>
        <xdr:cNvCxnSpPr/>
      </xdr:nvCxnSpPr>
      <xdr:spPr>
        <a:xfrm>
          <a:off x="8750300" y="6751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74947</xdr:rowOff>
    </xdr:from>
    <xdr:ext cx="469744" cy="259045"/>
    <xdr:sp macro="" textlink="">
      <xdr:nvSpPr>
        <xdr:cNvPr id="121" name="n_1aveValue【図書館】&#10;一人当たり面積"/>
        <xdr:cNvSpPr txBox="1"/>
      </xdr:nvSpPr>
      <xdr:spPr>
        <a:xfrm>
          <a:off x="93917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120667</xdr:rowOff>
    </xdr:from>
    <xdr:ext cx="469744" cy="259045"/>
    <xdr:sp macro="" textlink="">
      <xdr:nvSpPr>
        <xdr:cNvPr id="122" name="n_2aveValue【図書館】&#10;一人当たり面積"/>
        <xdr:cNvSpPr txBox="1"/>
      </xdr:nvSpPr>
      <xdr:spPr>
        <a:xfrm>
          <a:off x="8515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106697</xdr:rowOff>
    </xdr:from>
    <xdr:ext cx="469744" cy="259045"/>
    <xdr:sp macro="" textlink="">
      <xdr:nvSpPr>
        <xdr:cNvPr id="123" name="n_1mainValue【図書館】&#10;一人当たり面積"/>
        <xdr:cNvSpPr txBox="1"/>
      </xdr:nvSpPr>
      <xdr:spPr>
        <a:xfrm>
          <a:off x="93917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106697</xdr:rowOff>
    </xdr:from>
    <xdr:ext cx="469744" cy="259045"/>
    <xdr:sp macro="" textlink="">
      <xdr:nvSpPr>
        <xdr:cNvPr id="124" name="n_2mainValue【図書館】&#10;一人当たり面積"/>
        <xdr:cNvSpPr txBox="1"/>
      </xdr:nvSpPr>
      <xdr:spPr>
        <a:xfrm>
          <a:off x="8515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5" name="直線コネクタ 13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6" name="テキスト ボックス 135"/>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7" name="直線コネクタ 13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8" name="テキスト ボックス 13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9" name="直線コネクタ 13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0" name="テキスト ボックス 13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1" name="直線コネクタ 14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2" name="テキスト ボックス 14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3" name="直線コネクタ 14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4" name="テキスト ボックス 14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5" name="直線コネクタ 14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6" name="テキスト ボックス 145"/>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53884</xdr:rowOff>
    </xdr:from>
    <xdr:to>
      <xdr:col>24</xdr:col>
      <xdr:colOff>62865</xdr:colOff>
      <xdr:row>63</xdr:row>
      <xdr:rowOff>81643</xdr:rowOff>
    </xdr:to>
    <xdr:cxnSp macro="">
      <xdr:nvCxnSpPr>
        <xdr:cNvPr id="150" name="直線コネクタ 149"/>
        <xdr:cNvCxnSpPr/>
      </xdr:nvCxnSpPr>
      <xdr:spPr>
        <a:xfrm flipV="1">
          <a:off x="4634865" y="9655084"/>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85470</xdr:rowOff>
    </xdr:from>
    <xdr:ext cx="405111" cy="259045"/>
    <xdr:sp macro="" textlink="">
      <xdr:nvSpPr>
        <xdr:cNvPr id="151" name="【体育館・プール】&#10;有形固定資産減価償却率最小値テキスト"/>
        <xdr:cNvSpPr txBox="1"/>
      </xdr:nvSpPr>
      <xdr:spPr>
        <a:xfrm>
          <a:off x="4673600" y="1088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81643</xdr:rowOff>
    </xdr:from>
    <xdr:to>
      <xdr:col>24</xdr:col>
      <xdr:colOff>152400</xdr:colOff>
      <xdr:row>63</xdr:row>
      <xdr:rowOff>81643</xdr:rowOff>
    </xdr:to>
    <xdr:cxnSp macro="">
      <xdr:nvCxnSpPr>
        <xdr:cNvPr id="152" name="直線コネクタ 151"/>
        <xdr:cNvCxnSpPr/>
      </xdr:nvCxnSpPr>
      <xdr:spPr>
        <a:xfrm>
          <a:off x="4546600" y="1088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561</xdr:rowOff>
    </xdr:from>
    <xdr:ext cx="405111" cy="259045"/>
    <xdr:sp macro="" textlink="">
      <xdr:nvSpPr>
        <xdr:cNvPr id="153" name="【体育館・プール】&#10;有形固定資産減価償却率最大値テキスト"/>
        <xdr:cNvSpPr txBox="1"/>
      </xdr:nvSpPr>
      <xdr:spPr>
        <a:xfrm>
          <a:off x="4673600" y="943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53884</xdr:rowOff>
    </xdr:from>
    <xdr:to>
      <xdr:col>24</xdr:col>
      <xdr:colOff>152400</xdr:colOff>
      <xdr:row>56</xdr:row>
      <xdr:rowOff>53884</xdr:rowOff>
    </xdr:to>
    <xdr:cxnSp macro="">
      <xdr:nvCxnSpPr>
        <xdr:cNvPr id="154" name="直線コネクタ 153"/>
        <xdr:cNvCxnSpPr/>
      </xdr:nvCxnSpPr>
      <xdr:spPr>
        <a:xfrm>
          <a:off x="4546600" y="965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156227</xdr:rowOff>
    </xdr:from>
    <xdr:ext cx="405111" cy="259045"/>
    <xdr:sp macro="" textlink="">
      <xdr:nvSpPr>
        <xdr:cNvPr id="155" name="【体育館・プール】&#10;有形固定資産減価償却率平均値テキスト"/>
        <xdr:cNvSpPr txBox="1"/>
      </xdr:nvSpPr>
      <xdr:spPr>
        <a:xfrm>
          <a:off x="4673600" y="1010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6350</xdr:rowOff>
    </xdr:from>
    <xdr:to>
      <xdr:col>24</xdr:col>
      <xdr:colOff>114300</xdr:colOff>
      <xdr:row>59</xdr:row>
      <xdr:rowOff>107950</xdr:rowOff>
    </xdr:to>
    <xdr:sp macro="" textlink="">
      <xdr:nvSpPr>
        <xdr:cNvPr id="156" name="フローチャート: 判断 155"/>
        <xdr:cNvSpPr/>
      </xdr:nvSpPr>
      <xdr:spPr>
        <a:xfrm>
          <a:off x="4584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24312</xdr:rowOff>
    </xdr:from>
    <xdr:to>
      <xdr:col>20</xdr:col>
      <xdr:colOff>38100</xdr:colOff>
      <xdr:row>59</xdr:row>
      <xdr:rowOff>125912</xdr:rowOff>
    </xdr:to>
    <xdr:sp macro="" textlink="">
      <xdr:nvSpPr>
        <xdr:cNvPr id="157" name="フローチャート: 判断 156"/>
        <xdr:cNvSpPr/>
      </xdr:nvSpPr>
      <xdr:spPr>
        <a:xfrm>
          <a:off x="3746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76563</xdr:rowOff>
    </xdr:from>
    <xdr:to>
      <xdr:col>15</xdr:col>
      <xdr:colOff>101600</xdr:colOff>
      <xdr:row>59</xdr:row>
      <xdr:rowOff>6713</xdr:rowOff>
    </xdr:to>
    <xdr:sp macro="" textlink="">
      <xdr:nvSpPr>
        <xdr:cNvPr id="158" name="フローチャート: 判断 157"/>
        <xdr:cNvSpPr/>
      </xdr:nvSpPr>
      <xdr:spPr>
        <a:xfrm>
          <a:off x="2857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168003</xdr:rowOff>
    </xdr:from>
    <xdr:to>
      <xdr:col>24</xdr:col>
      <xdr:colOff>114300</xdr:colOff>
      <xdr:row>59</xdr:row>
      <xdr:rowOff>98153</xdr:rowOff>
    </xdr:to>
    <xdr:sp macro="" textlink="">
      <xdr:nvSpPr>
        <xdr:cNvPr id="164" name="楕円 163"/>
        <xdr:cNvSpPr/>
      </xdr:nvSpPr>
      <xdr:spPr>
        <a:xfrm>
          <a:off x="4584700" y="1011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19430</xdr:rowOff>
    </xdr:from>
    <xdr:ext cx="405111" cy="259045"/>
    <xdr:sp macro="" textlink="">
      <xdr:nvSpPr>
        <xdr:cNvPr id="165" name="【体育館・プール】&#10;有形固定資産減価償却率該当値テキスト"/>
        <xdr:cNvSpPr txBox="1"/>
      </xdr:nvSpPr>
      <xdr:spPr>
        <a:xfrm>
          <a:off x="4673600" y="9963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30843</xdr:rowOff>
    </xdr:from>
    <xdr:to>
      <xdr:col>20</xdr:col>
      <xdr:colOff>38100</xdr:colOff>
      <xdr:row>59</xdr:row>
      <xdr:rowOff>132443</xdr:rowOff>
    </xdr:to>
    <xdr:sp macro="" textlink="">
      <xdr:nvSpPr>
        <xdr:cNvPr id="166" name="楕円 165"/>
        <xdr:cNvSpPr/>
      </xdr:nvSpPr>
      <xdr:spPr>
        <a:xfrm>
          <a:off x="3746500" y="1014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47353</xdr:rowOff>
    </xdr:from>
    <xdr:to>
      <xdr:col>24</xdr:col>
      <xdr:colOff>63500</xdr:colOff>
      <xdr:row>59</xdr:row>
      <xdr:rowOff>81643</xdr:rowOff>
    </xdr:to>
    <xdr:cxnSp macro="">
      <xdr:nvCxnSpPr>
        <xdr:cNvPr id="167" name="直線コネクタ 166"/>
        <xdr:cNvCxnSpPr/>
      </xdr:nvCxnSpPr>
      <xdr:spPr>
        <a:xfrm flipV="1">
          <a:off x="3797300" y="10162903"/>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66766</xdr:rowOff>
    </xdr:from>
    <xdr:to>
      <xdr:col>15</xdr:col>
      <xdr:colOff>101600</xdr:colOff>
      <xdr:row>59</xdr:row>
      <xdr:rowOff>168366</xdr:rowOff>
    </xdr:to>
    <xdr:sp macro="" textlink="">
      <xdr:nvSpPr>
        <xdr:cNvPr id="168" name="楕円 167"/>
        <xdr:cNvSpPr/>
      </xdr:nvSpPr>
      <xdr:spPr>
        <a:xfrm>
          <a:off x="2857500" y="101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81643</xdr:rowOff>
    </xdr:from>
    <xdr:to>
      <xdr:col>19</xdr:col>
      <xdr:colOff>177800</xdr:colOff>
      <xdr:row>59</xdr:row>
      <xdr:rowOff>117566</xdr:rowOff>
    </xdr:to>
    <xdr:cxnSp macro="">
      <xdr:nvCxnSpPr>
        <xdr:cNvPr id="169" name="直線コネクタ 168"/>
        <xdr:cNvCxnSpPr/>
      </xdr:nvCxnSpPr>
      <xdr:spPr>
        <a:xfrm flipV="1">
          <a:off x="2908300" y="1019719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142439</xdr:rowOff>
    </xdr:from>
    <xdr:ext cx="405111" cy="259045"/>
    <xdr:sp macro="" textlink="">
      <xdr:nvSpPr>
        <xdr:cNvPr id="170" name="n_1aveValue【体育館・プール】&#10;有形固定資産減価償却率"/>
        <xdr:cNvSpPr txBox="1"/>
      </xdr:nvSpPr>
      <xdr:spPr>
        <a:xfrm>
          <a:off x="35820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23240</xdr:rowOff>
    </xdr:from>
    <xdr:ext cx="405111" cy="259045"/>
    <xdr:sp macro="" textlink="">
      <xdr:nvSpPr>
        <xdr:cNvPr id="171" name="n_2aveValue【体育館・プール】&#10;有形固定資産減価償却率"/>
        <xdr:cNvSpPr txBox="1"/>
      </xdr:nvSpPr>
      <xdr:spPr>
        <a:xfrm>
          <a:off x="27057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123570</xdr:rowOff>
    </xdr:from>
    <xdr:ext cx="405111" cy="259045"/>
    <xdr:sp macro="" textlink="">
      <xdr:nvSpPr>
        <xdr:cNvPr id="172" name="n_1mainValue【体育館・プール】&#10;有形固定資産減価償却率"/>
        <xdr:cNvSpPr txBox="1"/>
      </xdr:nvSpPr>
      <xdr:spPr>
        <a:xfrm>
          <a:off x="3582044" y="10239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159493</xdr:rowOff>
    </xdr:from>
    <xdr:ext cx="405111" cy="259045"/>
    <xdr:sp macro="" textlink="">
      <xdr:nvSpPr>
        <xdr:cNvPr id="173" name="n_2mainValue【体育館・プール】&#10;有形固定資産減価償却率"/>
        <xdr:cNvSpPr txBox="1"/>
      </xdr:nvSpPr>
      <xdr:spPr>
        <a:xfrm>
          <a:off x="2705744" y="1027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4" name="直線コネクタ 18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85" name="テキスト ボックス 184"/>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6" name="直線コネクタ 18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7" name="テキスト ボックス 186"/>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8" name="直線コネクタ 18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89" name="テキスト ボックス 188"/>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0" name="直線コネクタ 18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1" name="テキスト ボックス 190"/>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3" name="テキスト ボックス 19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153162</xdr:rowOff>
    </xdr:from>
    <xdr:to>
      <xdr:col>54</xdr:col>
      <xdr:colOff>189865</xdr:colOff>
      <xdr:row>63</xdr:row>
      <xdr:rowOff>84582</xdr:rowOff>
    </xdr:to>
    <xdr:cxnSp macro="">
      <xdr:nvCxnSpPr>
        <xdr:cNvPr id="195" name="直線コネクタ 194"/>
        <xdr:cNvCxnSpPr/>
      </xdr:nvCxnSpPr>
      <xdr:spPr>
        <a:xfrm flipV="1">
          <a:off x="10476865" y="9582912"/>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88409</xdr:rowOff>
    </xdr:from>
    <xdr:ext cx="469744" cy="259045"/>
    <xdr:sp macro="" textlink="">
      <xdr:nvSpPr>
        <xdr:cNvPr id="196" name="【体育館・プール】&#10;一人当たり面積最小値テキスト"/>
        <xdr:cNvSpPr txBox="1"/>
      </xdr:nvSpPr>
      <xdr:spPr>
        <a:xfrm>
          <a:off x="10515600" y="1088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84582</xdr:rowOff>
    </xdr:from>
    <xdr:to>
      <xdr:col>55</xdr:col>
      <xdr:colOff>88900</xdr:colOff>
      <xdr:row>63</xdr:row>
      <xdr:rowOff>84582</xdr:rowOff>
    </xdr:to>
    <xdr:cxnSp macro="">
      <xdr:nvCxnSpPr>
        <xdr:cNvPr id="197" name="直線コネクタ 196"/>
        <xdr:cNvCxnSpPr/>
      </xdr:nvCxnSpPr>
      <xdr:spPr>
        <a:xfrm>
          <a:off x="10388600" y="108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99839</xdr:rowOff>
    </xdr:from>
    <xdr:ext cx="469744" cy="259045"/>
    <xdr:sp macro="" textlink="">
      <xdr:nvSpPr>
        <xdr:cNvPr id="198" name="【体育館・プール】&#10;一人当たり面積最大値テキスト"/>
        <xdr:cNvSpPr txBox="1"/>
      </xdr:nvSpPr>
      <xdr:spPr>
        <a:xfrm>
          <a:off x="10515600" y="9358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153162</xdr:rowOff>
    </xdr:from>
    <xdr:to>
      <xdr:col>55</xdr:col>
      <xdr:colOff>88900</xdr:colOff>
      <xdr:row>55</xdr:row>
      <xdr:rowOff>153162</xdr:rowOff>
    </xdr:to>
    <xdr:cxnSp macro="">
      <xdr:nvCxnSpPr>
        <xdr:cNvPr id="199" name="直線コネクタ 198"/>
        <xdr:cNvCxnSpPr/>
      </xdr:nvCxnSpPr>
      <xdr:spPr>
        <a:xfrm>
          <a:off x="10388600" y="958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70375</xdr:rowOff>
    </xdr:from>
    <xdr:ext cx="469744" cy="259045"/>
    <xdr:sp macro="" textlink="">
      <xdr:nvSpPr>
        <xdr:cNvPr id="200" name="【体育館・プール】&#10;一人当たり面積平均値テキスト"/>
        <xdr:cNvSpPr txBox="1"/>
      </xdr:nvSpPr>
      <xdr:spPr>
        <a:xfrm>
          <a:off x="10515600" y="10357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47498</xdr:rowOff>
    </xdr:from>
    <xdr:to>
      <xdr:col>55</xdr:col>
      <xdr:colOff>50800</xdr:colOff>
      <xdr:row>61</xdr:row>
      <xdr:rowOff>149098</xdr:rowOff>
    </xdr:to>
    <xdr:sp macro="" textlink="">
      <xdr:nvSpPr>
        <xdr:cNvPr id="201" name="フローチャート: 判断 200"/>
        <xdr:cNvSpPr/>
      </xdr:nvSpPr>
      <xdr:spPr>
        <a:xfrm>
          <a:off x="10426700" y="1050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70358</xdr:rowOff>
    </xdr:from>
    <xdr:to>
      <xdr:col>50</xdr:col>
      <xdr:colOff>165100</xdr:colOff>
      <xdr:row>62</xdr:row>
      <xdr:rowOff>508</xdr:rowOff>
    </xdr:to>
    <xdr:sp macro="" textlink="">
      <xdr:nvSpPr>
        <xdr:cNvPr id="202" name="フローチャート: 判断 201"/>
        <xdr:cNvSpPr/>
      </xdr:nvSpPr>
      <xdr:spPr>
        <a:xfrm>
          <a:off x="9588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47498</xdr:rowOff>
    </xdr:from>
    <xdr:to>
      <xdr:col>46</xdr:col>
      <xdr:colOff>38100</xdr:colOff>
      <xdr:row>61</xdr:row>
      <xdr:rowOff>149098</xdr:rowOff>
    </xdr:to>
    <xdr:sp macro="" textlink="">
      <xdr:nvSpPr>
        <xdr:cNvPr id="203" name="フローチャート: 判断 202"/>
        <xdr:cNvSpPr/>
      </xdr:nvSpPr>
      <xdr:spPr>
        <a:xfrm>
          <a:off x="8699500" y="1050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111506</xdr:rowOff>
    </xdr:from>
    <xdr:to>
      <xdr:col>55</xdr:col>
      <xdr:colOff>50800</xdr:colOff>
      <xdr:row>62</xdr:row>
      <xdr:rowOff>41656</xdr:rowOff>
    </xdr:to>
    <xdr:sp macro="" textlink="">
      <xdr:nvSpPr>
        <xdr:cNvPr id="209" name="楕円 208"/>
        <xdr:cNvSpPr/>
      </xdr:nvSpPr>
      <xdr:spPr>
        <a:xfrm>
          <a:off x="10426700" y="1056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89933</xdr:rowOff>
    </xdr:from>
    <xdr:ext cx="469744" cy="259045"/>
    <xdr:sp macro="" textlink="">
      <xdr:nvSpPr>
        <xdr:cNvPr id="210" name="【体育館・プール】&#10;一人当たり面積該当値テキスト"/>
        <xdr:cNvSpPr txBox="1"/>
      </xdr:nvSpPr>
      <xdr:spPr>
        <a:xfrm>
          <a:off x="10515600" y="1054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111506</xdr:rowOff>
    </xdr:from>
    <xdr:to>
      <xdr:col>50</xdr:col>
      <xdr:colOff>165100</xdr:colOff>
      <xdr:row>62</xdr:row>
      <xdr:rowOff>41656</xdr:rowOff>
    </xdr:to>
    <xdr:sp macro="" textlink="">
      <xdr:nvSpPr>
        <xdr:cNvPr id="211" name="楕円 210"/>
        <xdr:cNvSpPr/>
      </xdr:nvSpPr>
      <xdr:spPr>
        <a:xfrm>
          <a:off x="9588500" y="1056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162306</xdr:rowOff>
    </xdr:from>
    <xdr:to>
      <xdr:col>55</xdr:col>
      <xdr:colOff>0</xdr:colOff>
      <xdr:row>61</xdr:row>
      <xdr:rowOff>162306</xdr:rowOff>
    </xdr:to>
    <xdr:cxnSp macro="">
      <xdr:nvCxnSpPr>
        <xdr:cNvPr id="212" name="直線コネクタ 211"/>
        <xdr:cNvCxnSpPr/>
      </xdr:nvCxnSpPr>
      <xdr:spPr>
        <a:xfrm>
          <a:off x="9639300" y="106207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106934</xdr:rowOff>
    </xdr:from>
    <xdr:to>
      <xdr:col>46</xdr:col>
      <xdr:colOff>38100</xdr:colOff>
      <xdr:row>62</xdr:row>
      <xdr:rowOff>37084</xdr:rowOff>
    </xdr:to>
    <xdr:sp macro="" textlink="">
      <xdr:nvSpPr>
        <xdr:cNvPr id="213" name="楕円 212"/>
        <xdr:cNvSpPr/>
      </xdr:nvSpPr>
      <xdr:spPr>
        <a:xfrm>
          <a:off x="8699500" y="1056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157734</xdr:rowOff>
    </xdr:from>
    <xdr:to>
      <xdr:col>50</xdr:col>
      <xdr:colOff>114300</xdr:colOff>
      <xdr:row>61</xdr:row>
      <xdr:rowOff>162306</xdr:rowOff>
    </xdr:to>
    <xdr:cxnSp macro="">
      <xdr:nvCxnSpPr>
        <xdr:cNvPr id="214" name="直線コネクタ 213"/>
        <xdr:cNvCxnSpPr/>
      </xdr:nvCxnSpPr>
      <xdr:spPr>
        <a:xfrm>
          <a:off x="8750300" y="106161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17035</xdr:rowOff>
    </xdr:from>
    <xdr:ext cx="469744" cy="259045"/>
    <xdr:sp macro="" textlink="">
      <xdr:nvSpPr>
        <xdr:cNvPr id="215" name="n_1aveValue【体育館・プール】&#10;一人当たり面積"/>
        <xdr:cNvSpPr txBox="1"/>
      </xdr:nvSpPr>
      <xdr:spPr>
        <a:xfrm>
          <a:off x="93917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165625</xdr:rowOff>
    </xdr:from>
    <xdr:ext cx="469744" cy="259045"/>
    <xdr:sp macro="" textlink="">
      <xdr:nvSpPr>
        <xdr:cNvPr id="216" name="n_2aveValue【体育館・プール】&#10;一人当たり面積"/>
        <xdr:cNvSpPr txBox="1"/>
      </xdr:nvSpPr>
      <xdr:spPr>
        <a:xfrm>
          <a:off x="8515427" y="1028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32783</xdr:rowOff>
    </xdr:from>
    <xdr:ext cx="469744" cy="259045"/>
    <xdr:sp macro="" textlink="">
      <xdr:nvSpPr>
        <xdr:cNvPr id="217" name="n_1mainValue【体育館・プール】&#10;一人当たり面積"/>
        <xdr:cNvSpPr txBox="1"/>
      </xdr:nvSpPr>
      <xdr:spPr>
        <a:xfrm>
          <a:off x="9391727" y="1066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28211</xdr:rowOff>
    </xdr:from>
    <xdr:ext cx="469744" cy="259045"/>
    <xdr:sp macro="" textlink="">
      <xdr:nvSpPr>
        <xdr:cNvPr id="218" name="n_2mainValue【体育館・プール】&#10;一人当たり面積"/>
        <xdr:cNvSpPr txBox="1"/>
      </xdr:nvSpPr>
      <xdr:spPr>
        <a:xfrm>
          <a:off x="8515427" y="1065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114300</xdr:rowOff>
    </xdr:from>
    <xdr:to>
      <xdr:col>28</xdr:col>
      <xdr:colOff>114300</xdr:colOff>
      <xdr:row>86</xdr:row>
      <xdr:rowOff>114300</xdr:rowOff>
    </xdr:to>
    <xdr:cxnSp macro="">
      <xdr:nvCxnSpPr>
        <xdr:cNvPr id="229" name="直線コネクタ 22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85</xdr:row>
      <xdr:rowOff>143527</xdr:rowOff>
    </xdr:from>
    <xdr:ext cx="338939" cy="259045"/>
    <xdr:sp macro="" textlink="">
      <xdr:nvSpPr>
        <xdr:cNvPr id="230" name="テキスト ボックス 229"/>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1" name="直線コネクタ 23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2" name="テキスト ボックス 23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3" name="直線コネクタ 23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4" name="テキスト ボックス 23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5" name="直線コネクタ 23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6" name="テキスト ボックス 23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7" name="直線コネクタ 23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38" name="テキスト ボックス 23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9" name="直線コネクタ 23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0" name="テキスト ボックス 23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85</xdr:row>
      <xdr:rowOff>150495</xdr:rowOff>
    </xdr:to>
    <xdr:cxnSp macro="">
      <xdr:nvCxnSpPr>
        <xdr:cNvPr id="242" name="直線コネクタ 241"/>
        <xdr:cNvCxnSpPr/>
      </xdr:nvCxnSpPr>
      <xdr:spPr>
        <a:xfrm flipV="1">
          <a:off x="4634865" y="13354050"/>
          <a:ext cx="0" cy="1369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154322</xdr:rowOff>
    </xdr:from>
    <xdr:ext cx="340478" cy="259045"/>
    <xdr:sp macro="" textlink="">
      <xdr:nvSpPr>
        <xdr:cNvPr id="243" name="【福祉施設】&#10;有形固定資産減価償却率最小値テキスト"/>
        <xdr:cNvSpPr txBox="1"/>
      </xdr:nvSpPr>
      <xdr:spPr>
        <a:xfrm>
          <a:off x="4673600" y="147275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150495</xdr:rowOff>
    </xdr:from>
    <xdr:to>
      <xdr:col>24</xdr:col>
      <xdr:colOff>152400</xdr:colOff>
      <xdr:row>85</xdr:row>
      <xdr:rowOff>150495</xdr:rowOff>
    </xdr:to>
    <xdr:cxnSp macro="">
      <xdr:nvCxnSpPr>
        <xdr:cNvPr id="244" name="直線コネクタ 243"/>
        <xdr:cNvCxnSpPr/>
      </xdr:nvCxnSpPr>
      <xdr:spPr>
        <a:xfrm>
          <a:off x="4546600" y="1472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45" name="【福祉施設】&#10;有形固定資産減価償却率最大値テキスト"/>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46" name="直線コネクタ 245"/>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158766</xdr:rowOff>
    </xdr:from>
    <xdr:ext cx="405111" cy="259045"/>
    <xdr:sp macro="" textlink="">
      <xdr:nvSpPr>
        <xdr:cNvPr id="247" name="【福祉施設】&#10;有形固定資産減価償却率平均値テキスト"/>
        <xdr:cNvSpPr txBox="1"/>
      </xdr:nvSpPr>
      <xdr:spPr>
        <a:xfrm>
          <a:off x="4673600" y="13703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135889</xdr:rowOff>
    </xdr:from>
    <xdr:to>
      <xdr:col>24</xdr:col>
      <xdr:colOff>114300</xdr:colOff>
      <xdr:row>81</xdr:row>
      <xdr:rowOff>66039</xdr:rowOff>
    </xdr:to>
    <xdr:sp macro="" textlink="">
      <xdr:nvSpPr>
        <xdr:cNvPr id="248" name="フローチャート: 判断 247"/>
        <xdr:cNvSpPr/>
      </xdr:nvSpPr>
      <xdr:spPr>
        <a:xfrm>
          <a:off x="45847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128270</xdr:rowOff>
    </xdr:from>
    <xdr:to>
      <xdr:col>20</xdr:col>
      <xdr:colOff>38100</xdr:colOff>
      <xdr:row>81</xdr:row>
      <xdr:rowOff>58420</xdr:rowOff>
    </xdr:to>
    <xdr:sp macro="" textlink="">
      <xdr:nvSpPr>
        <xdr:cNvPr id="249" name="フローチャート: 判断 248"/>
        <xdr:cNvSpPr/>
      </xdr:nvSpPr>
      <xdr:spPr>
        <a:xfrm>
          <a:off x="3746500" y="1384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34925</xdr:rowOff>
    </xdr:from>
    <xdr:to>
      <xdr:col>15</xdr:col>
      <xdr:colOff>101600</xdr:colOff>
      <xdr:row>81</xdr:row>
      <xdr:rowOff>136525</xdr:rowOff>
    </xdr:to>
    <xdr:sp macro="" textlink="">
      <xdr:nvSpPr>
        <xdr:cNvPr id="250" name="フローチャート: 判断 249"/>
        <xdr:cNvSpPr/>
      </xdr:nvSpPr>
      <xdr:spPr>
        <a:xfrm>
          <a:off x="2857500" y="1392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1" name="テキスト ボックス 25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2" name="テキスト ボックス 25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3" name="テキスト ボックス 25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4" name="テキスト ボックス 25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5" name="テキスト ボックス 25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93980</xdr:rowOff>
    </xdr:from>
    <xdr:to>
      <xdr:col>24</xdr:col>
      <xdr:colOff>114300</xdr:colOff>
      <xdr:row>82</xdr:row>
      <xdr:rowOff>24130</xdr:rowOff>
    </xdr:to>
    <xdr:sp macro="" textlink="">
      <xdr:nvSpPr>
        <xdr:cNvPr id="256" name="楕円 255"/>
        <xdr:cNvSpPr/>
      </xdr:nvSpPr>
      <xdr:spPr>
        <a:xfrm>
          <a:off x="4584700" y="1398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72407</xdr:rowOff>
    </xdr:from>
    <xdr:ext cx="405111" cy="259045"/>
    <xdr:sp macro="" textlink="">
      <xdr:nvSpPr>
        <xdr:cNvPr id="257" name="【福祉施設】&#10;有形固定資産減価償却率該当値テキスト"/>
        <xdr:cNvSpPr txBox="1"/>
      </xdr:nvSpPr>
      <xdr:spPr>
        <a:xfrm>
          <a:off x="4673600" y="1395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107314</xdr:rowOff>
    </xdr:from>
    <xdr:to>
      <xdr:col>20</xdr:col>
      <xdr:colOff>38100</xdr:colOff>
      <xdr:row>82</xdr:row>
      <xdr:rowOff>37464</xdr:rowOff>
    </xdr:to>
    <xdr:sp macro="" textlink="">
      <xdr:nvSpPr>
        <xdr:cNvPr id="258" name="楕円 257"/>
        <xdr:cNvSpPr/>
      </xdr:nvSpPr>
      <xdr:spPr>
        <a:xfrm>
          <a:off x="3746500" y="1399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144780</xdr:rowOff>
    </xdr:from>
    <xdr:to>
      <xdr:col>24</xdr:col>
      <xdr:colOff>63500</xdr:colOff>
      <xdr:row>81</xdr:row>
      <xdr:rowOff>158114</xdr:rowOff>
    </xdr:to>
    <xdr:cxnSp macro="">
      <xdr:nvCxnSpPr>
        <xdr:cNvPr id="259" name="直線コネクタ 258"/>
        <xdr:cNvCxnSpPr/>
      </xdr:nvCxnSpPr>
      <xdr:spPr>
        <a:xfrm flipV="1">
          <a:off x="3797300" y="14032230"/>
          <a:ext cx="8382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147320</xdr:rowOff>
    </xdr:from>
    <xdr:to>
      <xdr:col>15</xdr:col>
      <xdr:colOff>101600</xdr:colOff>
      <xdr:row>82</xdr:row>
      <xdr:rowOff>77470</xdr:rowOff>
    </xdr:to>
    <xdr:sp macro="" textlink="">
      <xdr:nvSpPr>
        <xdr:cNvPr id="260" name="楕円 259"/>
        <xdr:cNvSpPr/>
      </xdr:nvSpPr>
      <xdr:spPr>
        <a:xfrm>
          <a:off x="2857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158114</xdr:rowOff>
    </xdr:from>
    <xdr:to>
      <xdr:col>19</xdr:col>
      <xdr:colOff>177800</xdr:colOff>
      <xdr:row>82</xdr:row>
      <xdr:rowOff>26670</xdr:rowOff>
    </xdr:to>
    <xdr:cxnSp macro="">
      <xdr:nvCxnSpPr>
        <xdr:cNvPr id="261" name="直線コネクタ 260"/>
        <xdr:cNvCxnSpPr/>
      </xdr:nvCxnSpPr>
      <xdr:spPr>
        <a:xfrm flipV="1">
          <a:off x="2908300" y="14045564"/>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74947</xdr:rowOff>
    </xdr:from>
    <xdr:ext cx="405111" cy="259045"/>
    <xdr:sp macro="" textlink="">
      <xdr:nvSpPr>
        <xdr:cNvPr id="262" name="n_1aveValue【福祉施設】&#10;有形固定資産減価償却率"/>
        <xdr:cNvSpPr txBox="1"/>
      </xdr:nvSpPr>
      <xdr:spPr>
        <a:xfrm>
          <a:off x="3582044" y="1361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153052</xdr:rowOff>
    </xdr:from>
    <xdr:ext cx="405111" cy="259045"/>
    <xdr:sp macro="" textlink="">
      <xdr:nvSpPr>
        <xdr:cNvPr id="263" name="n_2aveValue【福祉施設】&#10;有形固定資産減価償却率"/>
        <xdr:cNvSpPr txBox="1"/>
      </xdr:nvSpPr>
      <xdr:spPr>
        <a:xfrm>
          <a:off x="2705744" y="1369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28591</xdr:rowOff>
    </xdr:from>
    <xdr:ext cx="405111" cy="259045"/>
    <xdr:sp macro="" textlink="">
      <xdr:nvSpPr>
        <xdr:cNvPr id="264" name="n_1mainValue【福祉施設】&#10;有形固定資産減価償却率"/>
        <xdr:cNvSpPr txBox="1"/>
      </xdr:nvSpPr>
      <xdr:spPr>
        <a:xfrm>
          <a:off x="3582044" y="14087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68597</xdr:rowOff>
    </xdr:from>
    <xdr:ext cx="405111" cy="259045"/>
    <xdr:sp macro="" textlink="">
      <xdr:nvSpPr>
        <xdr:cNvPr id="265" name="n_2mainValue【福祉施設】&#10;有形固定資産減価償却率"/>
        <xdr:cNvSpPr txBox="1"/>
      </xdr:nvSpPr>
      <xdr:spPr>
        <a:xfrm>
          <a:off x="2705744"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6" name="正方形/長方形 26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7" name="正方形/長方形 26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8" name="正方形/長方形 26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9" name="正方形/長方形 26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0" name="正方形/長方形 26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1" name="正方形/長方形 27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2" name="正方形/長方形 27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3" name="正方形/長方形 27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4" name="テキスト ボックス 27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5" name="直線コネクタ 27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6" name="直線コネクタ 27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7" name="テキスト ボックス 27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8" name="直線コネクタ 27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9" name="テキスト ボックス 27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0" name="直線コネクタ 27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1" name="テキスト ボックス 28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2" name="直線コネクタ 28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3" name="テキスト ボックス 28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4" name="直線コネクタ 28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5" name="テキスト ボックス 28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6" name="直線コネクタ 28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87" name="テキスト ボックス 28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8" name="直線コネクタ 28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9" name="テキスト ボックス 28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127907</xdr:rowOff>
    </xdr:from>
    <xdr:to>
      <xdr:col>54</xdr:col>
      <xdr:colOff>189865</xdr:colOff>
      <xdr:row>86</xdr:row>
      <xdr:rowOff>21771</xdr:rowOff>
    </xdr:to>
    <xdr:cxnSp macro="">
      <xdr:nvCxnSpPr>
        <xdr:cNvPr id="291" name="直線コネクタ 290"/>
        <xdr:cNvCxnSpPr/>
      </xdr:nvCxnSpPr>
      <xdr:spPr>
        <a:xfrm flipV="1">
          <a:off x="10476865" y="13329557"/>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25598</xdr:rowOff>
    </xdr:from>
    <xdr:ext cx="469744" cy="259045"/>
    <xdr:sp macro="" textlink="">
      <xdr:nvSpPr>
        <xdr:cNvPr id="292" name="【福祉施設】&#10;一人当たり面積最小値テキスト"/>
        <xdr:cNvSpPr txBox="1"/>
      </xdr:nvSpPr>
      <xdr:spPr>
        <a:xfrm>
          <a:off x="10515600" y="1477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21771</xdr:rowOff>
    </xdr:from>
    <xdr:to>
      <xdr:col>55</xdr:col>
      <xdr:colOff>88900</xdr:colOff>
      <xdr:row>86</xdr:row>
      <xdr:rowOff>21771</xdr:rowOff>
    </xdr:to>
    <xdr:cxnSp macro="">
      <xdr:nvCxnSpPr>
        <xdr:cNvPr id="293" name="直線コネクタ 292"/>
        <xdr:cNvCxnSpPr/>
      </xdr:nvCxnSpPr>
      <xdr:spPr>
        <a:xfrm>
          <a:off x="10388600" y="1476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74584</xdr:rowOff>
    </xdr:from>
    <xdr:ext cx="469744" cy="259045"/>
    <xdr:sp macro="" textlink="">
      <xdr:nvSpPr>
        <xdr:cNvPr id="294" name="【福祉施設】&#10;一人当たり面積最大値テキスト"/>
        <xdr:cNvSpPr txBox="1"/>
      </xdr:nvSpPr>
      <xdr:spPr>
        <a:xfrm>
          <a:off x="10515600" y="1310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127907</xdr:rowOff>
    </xdr:from>
    <xdr:to>
      <xdr:col>55</xdr:col>
      <xdr:colOff>88900</xdr:colOff>
      <xdr:row>77</xdr:row>
      <xdr:rowOff>127907</xdr:rowOff>
    </xdr:to>
    <xdr:cxnSp macro="">
      <xdr:nvCxnSpPr>
        <xdr:cNvPr id="295" name="直線コネクタ 294"/>
        <xdr:cNvCxnSpPr/>
      </xdr:nvCxnSpPr>
      <xdr:spPr>
        <a:xfrm>
          <a:off x="10388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10177</xdr:rowOff>
    </xdr:from>
    <xdr:ext cx="469744" cy="259045"/>
    <xdr:sp macro="" textlink="">
      <xdr:nvSpPr>
        <xdr:cNvPr id="296" name="【福祉施設】&#10;一人当たり面積平均値テキスト"/>
        <xdr:cNvSpPr txBox="1"/>
      </xdr:nvSpPr>
      <xdr:spPr>
        <a:xfrm>
          <a:off x="10515600" y="13897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158750</xdr:rowOff>
    </xdr:from>
    <xdr:to>
      <xdr:col>55</xdr:col>
      <xdr:colOff>50800</xdr:colOff>
      <xdr:row>82</xdr:row>
      <xdr:rowOff>88900</xdr:rowOff>
    </xdr:to>
    <xdr:sp macro="" textlink="">
      <xdr:nvSpPr>
        <xdr:cNvPr id="297" name="フローチャート: 判断 296"/>
        <xdr:cNvSpPr/>
      </xdr:nvSpPr>
      <xdr:spPr>
        <a:xfrm>
          <a:off x="104267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52614</xdr:rowOff>
    </xdr:from>
    <xdr:to>
      <xdr:col>50</xdr:col>
      <xdr:colOff>165100</xdr:colOff>
      <xdr:row>82</xdr:row>
      <xdr:rowOff>154214</xdr:rowOff>
    </xdr:to>
    <xdr:sp macro="" textlink="">
      <xdr:nvSpPr>
        <xdr:cNvPr id="298" name="フローチャート: 判断 297"/>
        <xdr:cNvSpPr/>
      </xdr:nvSpPr>
      <xdr:spPr>
        <a:xfrm>
          <a:off x="9588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11793</xdr:rowOff>
    </xdr:from>
    <xdr:to>
      <xdr:col>46</xdr:col>
      <xdr:colOff>38100</xdr:colOff>
      <xdr:row>81</xdr:row>
      <xdr:rowOff>113393</xdr:rowOff>
    </xdr:to>
    <xdr:sp macro="" textlink="">
      <xdr:nvSpPr>
        <xdr:cNvPr id="299" name="フローチャート: 判断 298"/>
        <xdr:cNvSpPr/>
      </xdr:nvSpPr>
      <xdr:spPr>
        <a:xfrm>
          <a:off x="8699500" y="1389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0" name="テキスト ボックス 29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1" name="テキスト ボックス 30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2" name="テキスト ボックス 30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3" name="テキスト ボックス 30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4" name="テキスト ボックス 30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52614</xdr:rowOff>
    </xdr:from>
    <xdr:to>
      <xdr:col>55</xdr:col>
      <xdr:colOff>50800</xdr:colOff>
      <xdr:row>84</xdr:row>
      <xdr:rowOff>154214</xdr:rowOff>
    </xdr:to>
    <xdr:sp macro="" textlink="">
      <xdr:nvSpPr>
        <xdr:cNvPr id="305" name="楕円 304"/>
        <xdr:cNvSpPr/>
      </xdr:nvSpPr>
      <xdr:spPr>
        <a:xfrm>
          <a:off x="10426700" y="1445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31041</xdr:rowOff>
    </xdr:from>
    <xdr:ext cx="469744" cy="259045"/>
    <xdr:sp macro="" textlink="">
      <xdr:nvSpPr>
        <xdr:cNvPr id="306" name="【福祉施設】&#10;一人当たり面積該当値テキスト"/>
        <xdr:cNvSpPr txBox="1"/>
      </xdr:nvSpPr>
      <xdr:spPr>
        <a:xfrm>
          <a:off x="10515600" y="1443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52614</xdr:rowOff>
    </xdr:from>
    <xdr:to>
      <xdr:col>50</xdr:col>
      <xdr:colOff>165100</xdr:colOff>
      <xdr:row>84</xdr:row>
      <xdr:rowOff>154214</xdr:rowOff>
    </xdr:to>
    <xdr:sp macro="" textlink="">
      <xdr:nvSpPr>
        <xdr:cNvPr id="307" name="楕円 306"/>
        <xdr:cNvSpPr/>
      </xdr:nvSpPr>
      <xdr:spPr>
        <a:xfrm>
          <a:off x="9588500" y="1445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103414</xdr:rowOff>
    </xdr:from>
    <xdr:to>
      <xdr:col>55</xdr:col>
      <xdr:colOff>0</xdr:colOff>
      <xdr:row>84</xdr:row>
      <xdr:rowOff>103414</xdr:rowOff>
    </xdr:to>
    <xdr:cxnSp macro="">
      <xdr:nvCxnSpPr>
        <xdr:cNvPr id="308" name="直線コネクタ 307"/>
        <xdr:cNvCxnSpPr/>
      </xdr:nvCxnSpPr>
      <xdr:spPr>
        <a:xfrm>
          <a:off x="9639300" y="145052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52614</xdr:rowOff>
    </xdr:from>
    <xdr:to>
      <xdr:col>46</xdr:col>
      <xdr:colOff>38100</xdr:colOff>
      <xdr:row>84</xdr:row>
      <xdr:rowOff>154214</xdr:rowOff>
    </xdr:to>
    <xdr:sp macro="" textlink="">
      <xdr:nvSpPr>
        <xdr:cNvPr id="309" name="楕円 308"/>
        <xdr:cNvSpPr/>
      </xdr:nvSpPr>
      <xdr:spPr>
        <a:xfrm>
          <a:off x="8699500" y="1445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103414</xdr:rowOff>
    </xdr:from>
    <xdr:to>
      <xdr:col>50</xdr:col>
      <xdr:colOff>114300</xdr:colOff>
      <xdr:row>84</xdr:row>
      <xdr:rowOff>103414</xdr:rowOff>
    </xdr:to>
    <xdr:cxnSp macro="">
      <xdr:nvCxnSpPr>
        <xdr:cNvPr id="310" name="直線コネクタ 309"/>
        <xdr:cNvCxnSpPr/>
      </xdr:nvCxnSpPr>
      <xdr:spPr>
        <a:xfrm>
          <a:off x="8750300" y="145052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170741</xdr:rowOff>
    </xdr:from>
    <xdr:ext cx="469744" cy="259045"/>
    <xdr:sp macro="" textlink="">
      <xdr:nvSpPr>
        <xdr:cNvPr id="311" name="n_1aveValue【福祉施設】&#10;一人当たり面積"/>
        <xdr:cNvSpPr txBox="1"/>
      </xdr:nvSpPr>
      <xdr:spPr>
        <a:xfrm>
          <a:off x="9391727" y="1388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129920</xdr:rowOff>
    </xdr:from>
    <xdr:ext cx="469744" cy="259045"/>
    <xdr:sp macro="" textlink="">
      <xdr:nvSpPr>
        <xdr:cNvPr id="312" name="n_2aveValue【福祉施設】&#10;一人当たり面積"/>
        <xdr:cNvSpPr txBox="1"/>
      </xdr:nvSpPr>
      <xdr:spPr>
        <a:xfrm>
          <a:off x="8515427" y="1367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145341</xdr:rowOff>
    </xdr:from>
    <xdr:ext cx="469744" cy="259045"/>
    <xdr:sp macro="" textlink="">
      <xdr:nvSpPr>
        <xdr:cNvPr id="313" name="n_1mainValue【福祉施設】&#10;一人当たり面積"/>
        <xdr:cNvSpPr txBox="1"/>
      </xdr:nvSpPr>
      <xdr:spPr>
        <a:xfrm>
          <a:off x="9391727" y="1454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145341</xdr:rowOff>
    </xdr:from>
    <xdr:ext cx="469744" cy="259045"/>
    <xdr:sp macro="" textlink="">
      <xdr:nvSpPr>
        <xdr:cNvPr id="314" name="n_2mainValue【福祉施設】&#10;一人当たり面積"/>
        <xdr:cNvSpPr txBox="1"/>
      </xdr:nvSpPr>
      <xdr:spPr>
        <a:xfrm>
          <a:off x="8515427" y="1454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5" name="正方形/長方形 31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6" name="正方形/長方形 31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7" name="正方形/長方形 31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8" name="正方形/長方形 31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9" name="正方形/長方形 31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0" name="正方形/長方形 31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1" name="正方形/長方形 32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2" name="正方形/長方形 32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3" name="テキスト ボックス 32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4" name="直線コネクタ 32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5" name="テキスト ボックス 324"/>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6" name="直線コネクタ 32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27" name="テキスト ボックス 326"/>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8" name="直線コネクタ 32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9" name="テキスト ボックス 32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0" name="直線コネクタ 32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1" name="テキスト ボックス 33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2" name="直線コネクタ 33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3" name="テキスト ボックス 33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4" name="直線コネクタ 33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5" name="テキスト ボックス 334"/>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6" name="直線コネクタ 33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7" name="テキスト ボックス 33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89536</xdr:rowOff>
    </xdr:to>
    <xdr:cxnSp macro="">
      <xdr:nvCxnSpPr>
        <xdr:cNvPr id="339" name="直線コネクタ 338"/>
        <xdr:cNvCxnSpPr/>
      </xdr:nvCxnSpPr>
      <xdr:spPr>
        <a:xfrm flipV="1">
          <a:off x="4634865" y="17145000"/>
          <a:ext cx="0" cy="1289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93363</xdr:rowOff>
    </xdr:from>
    <xdr:ext cx="405111" cy="259045"/>
    <xdr:sp macro="" textlink="">
      <xdr:nvSpPr>
        <xdr:cNvPr id="340" name="【市民会館】&#10;有形固定資産減価償却率最小値テキスト"/>
        <xdr:cNvSpPr txBox="1"/>
      </xdr:nvSpPr>
      <xdr:spPr>
        <a:xfrm>
          <a:off x="4673600" y="18438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89536</xdr:rowOff>
    </xdr:from>
    <xdr:to>
      <xdr:col>24</xdr:col>
      <xdr:colOff>152400</xdr:colOff>
      <xdr:row>107</xdr:row>
      <xdr:rowOff>89536</xdr:rowOff>
    </xdr:to>
    <xdr:cxnSp macro="">
      <xdr:nvCxnSpPr>
        <xdr:cNvPr id="341" name="直線コネクタ 340"/>
        <xdr:cNvCxnSpPr/>
      </xdr:nvCxnSpPr>
      <xdr:spPr>
        <a:xfrm>
          <a:off x="4546600" y="18434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42"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43" name="直線コネクタ 342"/>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164482</xdr:rowOff>
    </xdr:from>
    <xdr:ext cx="405111" cy="259045"/>
    <xdr:sp macro="" textlink="">
      <xdr:nvSpPr>
        <xdr:cNvPr id="344" name="【市民会館】&#10;有形固定資産減価償却率平均値テキスト"/>
        <xdr:cNvSpPr txBox="1"/>
      </xdr:nvSpPr>
      <xdr:spPr>
        <a:xfrm>
          <a:off x="4673600" y="17823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141605</xdr:rowOff>
    </xdr:from>
    <xdr:to>
      <xdr:col>24</xdr:col>
      <xdr:colOff>114300</xdr:colOff>
      <xdr:row>105</xdr:row>
      <xdr:rowOff>71755</xdr:rowOff>
    </xdr:to>
    <xdr:sp macro="" textlink="">
      <xdr:nvSpPr>
        <xdr:cNvPr id="345" name="フローチャート: 判断 344"/>
        <xdr:cNvSpPr/>
      </xdr:nvSpPr>
      <xdr:spPr>
        <a:xfrm>
          <a:off x="458470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84455</xdr:rowOff>
    </xdr:from>
    <xdr:to>
      <xdr:col>20</xdr:col>
      <xdr:colOff>38100</xdr:colOff>
      <xdr:row>105</xdr:row>
      <xdr:rowOff>14605</xdr:rowOff>
    </xdr:to>
    <xdr:sp macro="" textlink="">
      <xdr:nvSpPr>
        <xdr:cNvPr id="346" name="フローチャート: 判断 345"/>
        <xdr:cNvSpPr/>
      </xdr:nvSpPr>
      <xdr:spPr>
        <a:xfrm>
          <a:off x="3746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36830</xdr:rowOff>
    </xdr:from>
    <xdr:to>
      <xdr:col>15</xdr:col>
      <xdr:colOff>101600</xdr:colOff>
      <xdr:row>106</xdr:row>
      <xdr:rowOff>138430</xdr:rowOff>
    </xdr:to>
    <xdr:sp macro="" textlink="">
      <xdr:nvSpPr>
        <xdr:cNvPr id="347" name="フローチャート: 判断 346"/>
        <xdr:cNvSpPr/>
      </xdr:nvSpPr>
      <xdr:spPr>
        <a:xfrm>
          <a:off x="2857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8" name="テキスト ボックス 34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9" name="テキスト ボックス 34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0" name="テキスト ボックス 34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1" name="テキスト ボックス 35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2" name="テキスト ボックス 35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38736</xdr:rowOff>
    </xdr:from>
    <xdr:to>
      <xdr:col>24</xdr:col>
      <xdr:colOff>114300</xdr:colOff>
      <xdr:row>107</xdr:row>
      <xdr:rowOff>140336</xdr:rowOff>
    </xdr:to>
    <xdr:sp macro="" textlink="">
      <xdr:nvSpPr>
        <xdr:cNvPr id="353" name="楕円 352"/>
        <xdr:cNvSpPr/>
      </xdr:nvSpPr>
      <xdr:spPr>
        <a:xfrm>
          <a:off x="4584700" y="1838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125113</xdr:rowOff>
    </xdr:from>
    <xdr:ext cx="405111" cy="259045"/>
    <xdr:sp macro="" textlink="">
      <xdr:nvSpPr>
        <xdr:cNvPr id="354" name="【市民会館】&#10;有形固定資産減価償却率該当値テキスト"/>
        <xdr:cNvSpPr txBox="1"/>
      </xdr:nvSpPr>
      <xdr:spPr>
        <a:xfrm>
          <a:off x="4673600" y="1829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92075</xdr:rowOff>
    </xdr:from>
    <xdr:to>
      <xdr:col>20</xdr:col>
      <xdr:colOff>38100</xdr:colOff>
      <xdr:row>108</xdr:row>
      <xdr:rowOff>22225</xdr:rowOff>
    </xdr:to>
    <xdr:sp macro="" textlink="">
      <xdr:nvSpPr>
        <xdr:cNvPr id="355" name="楕円 354"/>
        <xdr:cNvSpPr/>
      </xdr:nvSpPr>
      <xdr:spPr>
        <a:xfrm>
          <a:off x="3746500" y="1843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89536</xdr:rowOff>
    </xdr:from>
    <xdr:to>
      <xdr:col>24</xdr:col>
      <xdr:colOff>63500</xdr:colOff>
      <xdr:row>107</xdr:row>
      <xdr:rowOff>142875</xdr:rowOff>
    </xdr:to>
    <xdr:cxnSp macro="">
      <xdr:nvCxnSpPr>
        <xdr:cNvPr id="356" name="直線コネクタ 355"/>
        <xdr:cNvCxnSpPr/>
      </xdr:nvCxnSpPr>
      <xdr:spPr>
        <a:xfrm flipV="1">
          <a:off x="3797300" y="18434686"/>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149225</xdr:rowOff>
    </xdr:from>
    <xdr:to>
      <xdr:col>15</xdr:col>
      <xdr:colOff>101600</xdr:colOff>
      <xdr:row>108</xdr:row>
      <xdr:rowOff>79375</xdr:rowOff>
    </xdr:to>
    <xdr:sp macro="" textlink="">
      <xdr:nvSpPr>
        <xdr:cNvPr id="357" name="楕円 356"/>
        <xdr:cNvSpPr/>
      </xdr:nvSpPr>
      <xdr:spPr>
        <a:xfrm>
          <a:off x="2857500" y="1849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142875</xdr:rowOff>
    </xdr:from>
    <xdr:to>
      <xdr:col>19</xdr:col>
      <xdr:colOff>177800</xdr:colOff>
      <xdr:row>108</xdr:row>
      <xdr:rowOff>28575</xdr:rowOff>
    </xdr:to>
    <xdr:cxnSp macro="">
      <xdr:nvCxnSpPr>
        <xdr:cNvPr id="358" name="直線コネクタ 357"/>
        <xdr:cNvCxnSpPr/>
      </xdr:nvCxnSpPr>
      <xdr:spPr>
        <a:xfrm flipV="1">
          <a:off x="2908300" y="1848802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31132</xdr:rowOff>
    </xdr:from>
    <xdr:ext cx="405111" cy="259045"/>
    <xdr:sp macro="" textlink="">
      <xdr:nvSpPr>
        <xdr:cNvPr id="359" name="n_1aveValue【市民会館】&#10;有形固定資産減価償却率"/>
        <xdr:cNvSpPr txBox="1"/>
      </xdr:nvSpPr>
      <xdr:spPr>
        <a:xfrm>
          <a:off x="3582044" y="1769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154957</xdr:rowOff>
    </xdr:from>
    <xdr:ext cx="405111" cy="259045"/>
    <xdr:sp macro="" textlink="">
      <xdr:nvSpPr>
        <xdr:cNvPr id="360" name="n_2aveValue【市民会館】&#10;有形固定資産減価償却率"/>
        <xdr:cNvSpPr txBox="1"/>
      </xdr:nvSpPr>
      <xdr:spPr>
        <a:xfrm>
          <a:off x="2705744" y="1798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13352</xdr:rowOff>
    </xdr:from>
    <xdr:ext cx="405111" cy="259045"/>
    <xdr:sp macro="" textlink="">
      <xdr:nvSpPr>
        <xdr:cNvPr id="361" name="n_1mainValue【市民会館】&#10;有形固定資産減価償却率"/>
        <xdr:cNvSpPr txBox="1"/>
      </xdr:nvSpPr>
      <xdr:spPr>
        <a:xfrm>
          <a:off x="3582044" y="1852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70502</xdr:rowOff>
    </xdr:from>
    <xdr:ext cx="405111" cy="259045"/>
    <xdr:sp macro="" textlink="">
      <xdr:nvSpPr>
        <xdr:cNvPr id="362" name="n_2mainValue【市民会館】&#10;有形固定資産減価償却率"/>
        <xdr:cNvSpPr txBox="1"/>
      </xdr:nvSpPr>
      <xdr:spPr>
        <a:xfrm>
          <a:off x="2705744" y="1858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3" name="正方形/長方形 36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4" name="正方形/長方形 36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5" name="正方形/長方形 36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6" name="正方形/長方形 36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7" name="正方形/長方形 36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8" name="正方形/長方形 36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9" name="正方形/長方形 36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0" name="正方形/長方形 36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1" name="テキスト ボックス 37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2" name="直線コネクタ 37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3" name="直線コネクタ 37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4" name="テキスト ボックス 37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5" name="直線コネクタ 37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6" name="テキスト ボックス 37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7" name="直線コネクタ 37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78" name="テキスト ボックス 37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9" name="直線コネクタ 37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0" name="テキスト ボックス 37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1" name="直線コネクタ 38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2" name="テキスト ボックス 38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3" name="直線コネクタ 38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4" name="テキスト ボックス 38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22861</xdr:rowOff>
    </xdr:from>
    <xdr:to>
      <xdr:col>54</xdr:col>
      <xdr:colOff>189865</xdr:colOff>
      <xdr:row>108</xdr:row>
      <xdr:rowOff>114300</xdr:rowOff>
    </xdr:to>
    <xdr:cxnSp macro="">
      <xdr:nvCxnSpPr>
        <xdr:cNvPr id="386" name="直線コネクタ 385"/>
        <xdr:cNvCxnSpPr/>
      </xdr:nvCxnSpPr>
      <xdr:spPr>
        <a:xfrm flipV="1">
          <a:off x="10476865" y="17167861"/>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118127</xdr:rowOff>
    </xdr:from>
    <xdr:ext cx="469744" cy="259045"/>
    <xdr:sp macro="" textlink="">
      <xdr:nvSpPr>
        <xdr:cNvPr id="387" name="【市民会館】&#10;一人当たり面積最小値テキスト"/>
        <xdr:cNvSpPr txBox="1"/>
      </xdr:nvSpPr>
      <xdr:spPr>
        <a:xfrm>
          <a:off x="10515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114300</xdr:rowOff>
    </xdr:from>
    <xdr:to>
      <xdr:col>55</xdr:col>
      <xdr:colOff>88900</xdr:colOff>
      <xdr:row>108</xdr:row>
      <xdr:rowOff>114300</xdr:rowOff>
    </xdr:to>
    <xdr:cxnSp macro="">
      <xdr:nvCxnSpPr>
        <xdr:cNvPr id="388" name="直線コネクタ 387"/>
        <xdr:cNvCxnSpPr/>
      </xdr:nvCxnSpPr>
      <xdr:spPr>
        <a:xfrm>
          <a:off x="10388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140988</xdr:rowOff>
    </xdr:from>
    <xdr:ext cx="469744" cy="259045"/>
    <xdr:sp macro="" textlink="">
      <xdr:nvSpPr>
        <xdr:cNvPr id="389" name="【市民会館】&#10;一人当たり面積最大値テキスト"/>
        <xdr:cNvSpPr txBox="1"/>
      </xdr:nvSpPr>
      <xdr:spPr>
        <a:xfrm>
          <a:off x="10515600" y="16943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22861</xdr:rowOff>
    </xdr:from>
    <xdr:to>
      <xdr:col>55</xdr:col>
      <xdr:colOff>88900</xdr:colOff>
      <xdr:row>100</xdr:row>
      <xdr:rowOff>22861</xdr:rowOff>
    </xdr:to>
    <xdr:cxnSp macro="">
      <xdr:nvCxnSpPr>
        <xdr:cNvPr id="390" name="直線コネクタ 389"/>
        <xdr:cNvCxnSpPr/>
      </xdr:nvCxnSpPr>
      <xdr:spPr>
        <a:xfrm>
          <a:off x="10388600" y="1716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25416</xdr:rowOff>
    </xdr:from>
    <xdr:ext cx="469744" cy="259045"/>
    <xdr:sp macro="" textlink="">
      <xdr:nvSpPr>
        <xdr:cNvPr id="391" name="【市民会館】&#10;一人当たり面積平均値テキスト"/>
        <xdr:cNvSpPr txBox="1"/>
      </xdr:nvSpPr>
      <xdr:spPr>
        <a:xfrm>
          <a:off x="10515600" y="1802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392" name="フローチャート: 判断 391"/>
        <xdr:cNvSpPr/>
      </xdr:nvSpPr>
      <xdr:spPr>
        <a:xfrm>
          <a:off x="10426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151130</xdr:rowOff>
    </xdr:from>
    <xdr:to>
      <xdr:col>50</xdr:col>
      <xdr:colOff>165100</xdr:colOff>
      <xdr:row>106</xdr:row>
      <xdr:rowOff>81280</xdr:rowOff>
    </xdr:to>
    <xdr:sp macro="" textlink="">
      <xdr:nvSpPr>
        <xdr:cNvPr id="393" name="フローチャート: 判断 392"/>
        <xdr:cNvSpPr/>
      </xdr:nvSpPr>
      <xdr:spPr>
        <a:xfrm>
          <a:off x="9588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52070</xdr:rowOff>
    </xdr:from>
    <xdr:to>
      <xdr:col>46</xdr:col>
      <xdr:colOff>38100</xdr:colOff>
      <xdr:row>105</xdr:row>
      <xdr:rowOff>153670</xdr:rowOff>
    </xdr:to>
    <xdr:sp macro="" textlink="">
      <xdr:nvSpPr>
        <xdr:cNvPr id="394" name="フローチャート: 判断 393"/>
        <xdr:cNvSpPr/>
      </xdr:nvSpPr>
      <xdr:spPr>
        <a:xfrm>
          <a:off x="8699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5" name="テキスト ボックス 39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6" name="テキスト ボックス 39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7" name="テキスト ボックス 39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8" name="テキスト ボックス 39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9" name="テキスト ボックス 39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52070</xdr:rowOff>
    </xdr:from>
    <xdr:to>
      <xdr:col>55</xdr:col>
      <xdr:colOff>50800</xdr:colOff>
      <xdr:row>107</xdr:row>
      <xdr:rowOff>153670</xdr:rowOff>
    </xdr:to>
    <xdr:sp macro="" textlink="">
      <xdr:nvSpPr>
        <xdr:cNvPr id="400" name="楕円 399"/>
        <xdr:cNvSpPr/>
      </xdr:nvSpPr>
      <xdr:spPr>
        <a:xfrm>
          <a:off x="10426700" y="183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30497</xdr:rowOff>
    </xdr:from>
    <xdr:ext cx="469744" cy="259045"/>
    <xdr:sp macro="" textlink="">
      <xdr:nvSpPr>
        <xdr:cNvPr id="401" name="【市民会館】&#10;一人当たり面積該当値テキスト"/>
        <xdr:cNvSpPr txBox="1"/>
      </xdr:nvSpPr>
      <xdr:spPr>
        <a:xfrm>
          <a:off x="10515600" y="183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52070</xdr:rowOff>
    </xdr:from>
    <xdr:to>
      <xdr:col>50</xdr:col>
      <xdr:colOff>165100</xdr:colOff>
      <xdr:row>107</xdr:row>
      <xdr:rowOff>153670</xdr:rowOff>
    </xdr:to>
    <xdr:sp macro="" textlink="">
      <xdr:nvSpPr>
        <xdr:cNvPr id="402" name="楕円 401"/>
        <xdr:cNvSpPr/>
      </xdr:nvSpPr>
      <xdr:spPr>
        <a:xfrm>
          <a:off x="9588500" y="183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102870</xdr:rowOff>
    </xdr:from>
    <xdr:to>
      <xdr:col>55</xdr:col>
      <xdr:colOff>0</xdr:colOff>
      <xdr:row>107</xdr:row>
      <xdr:rowOff>102870</xdr:rowOff>
    </xdr:to>
    <xdr:cxnSp macro="">
      <xdr:nvCxnSpPr>
        <xdr:cNvPr id="403" name="直線コネクタ 402"/>
        <xdr:cNvCxnSpPr/>
      </xdr:nvCxnSpPr>
      <xdr:spPr>
        <a:xfrm>
          <a:off x="9639300" y="184480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44450</xdr:rowOff>
    </xdr:from>
    <xdr:to>
      <xdr:col>46</xdr:col>
      <xdr:colOff>38100</xdr:colOff>
      <xdr:row>107</xdr:row>
      <xdr:rowOff>146050</xdr:rowOff>
    </xdr:to>
    <xdr:sp macro="" textlink="">
      <xdr:nvSpPr>
        <xdr:cNvPr id="404" name="楕円 403"/>
        <xdr:cNvSpPr/>
      </xdr:nvSpPr>
      <xdr:spPr>
        <a:xfrm>
          <a:off x="8699500" y="183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95250</xdr:rowOff>
    </xdr:from>
    <xdr:to>
      <xdr:col>50</xdr:col>
      <xdr:colOff>114300</xdr:colOff>
      <xdr:row>107</xdr:row>
      <xdr:rowOff>102870</xdr:rowOff>
    </xdr:to>
    <xdr:cxnSp macro="">
      <xdr:nvCxnSpPr>
        <xdr:cNvPr id="405" name="直線コネクタ 404"/>
        <xdr:cNvCxnSpPr/>
      </xdr:nvCxnSpPr>
      <xdr:spPr>
        <a:xfrm>
          <a:off x="8750300" y="18440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97807</xdr:rowOff>
    </xdr:from>
    <xdr:ext cx="469744" cy="259045"/>
    <xdr:sp macro="" textlink="">
      <xdr:nvSpPr>
        <xdr:cNvPr id="406" name="n_1aveValue【市民会館】&#10;一人当たり面積"/>
        <xdr:cNvSpPr txBox="1"/>
      </xdr:nvSpPr>
      <xdr:spPr>
        <a:xfrm>
          <a:off x="93917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170197</xdr:rowOff>
    </xdr:from>
    <xdr:ext cx="469744" cy="259045"/>
    <xdr:sp macro="" textlink="">
      <xdr:nvSpPr>
        <xdr:cNvPr id="407" name="n_2aveValue【市民会館】&#10;一人当たり面積"/>
        <xdr:cNvSpPr txBox="1"/>
      </xdr:nvSpPr>
      <xdr:spPr>
        <a:xfrm>
          <a:off x="8515427" y="178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144797</xdr:rowOff>
    </xdr:from>
    <xdr:ext cx="469744" cy="259045"/>
    <xdr:sp macro="" textlink="">
      <xdr:nvSpPr>
        <xdr:cNvPr id="408" name="n_1mainValue【市民会館】&#10;一人当たり面積"/>
        <xdr:cNvSpPr txBox="1"/>
      </xdr:nvSpPr>
      <xdr:spPr>
        <a:xfrm>
          <a:off x="9391727" y="1848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137177</xdr:rowOff>
    </xdr:from>
    <xdr:ext cx="469744" cy="259045"/>
    <xdr:sp macro="" textlink="">
      <xdr:nvSpPr>
        <xdr:cNvPr id="409" name="n_2mainValue【市民会館】&#10;一人当たり面積"/>
        <xdr:cNvSpPr txBox="1"/>
      </xdr:nvSpPr>
      <xdr:spPr>
        <a:xfrm>
          <a:off x="8515427"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0" name="正方形/長方形 40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1" name="正方形/長方形 41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2" name="正方形/長方形 41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3" name="正方形/長方形 41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4" name="正方形/長方形 41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5" name="正方形/長方形 41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6" name="正方形/長方形 41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正方形/長方形 41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8" name="テキスト ボックス 41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9" name="直線コネクタ 41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20" name="テキスト ボックス 41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21" name="直線コネクタ 42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22" name="テキスト ボックス 42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3" name="直線コネクタ 42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4" name="テキスト ボックス 42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5" name="直線コネクタ 42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6" name="テキスト ボックス 42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7" name="直線コネクタ 42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8" name="テキスト ボックス 42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29" name="直線コネクタ 42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30" name="テキスト ボックス 42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1" name="直線コネクタ 43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2" name="テキスト ボックス 43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104775</xdr:rowOff>
    </xdr:from>
    <xdr:to>
      <xdr:col>85</xdr:col>
      <xdr:colOff>126364</xdr:colOff>
      <xdr:row>41</xdr:row>
      <xdr:rowOff>9525</xdr:rowOff>
    </xdr:to>
    <xdr:cxnSp macro="">
      <xdr:nvCxnSpPr>
        <xdr:cNvPr id="434" name="直線コネクタ 433"/>
        <xdr:cNvCxnSpPr/>
      </xdr:nvCxnSpPr>
      <xdr:spPr>
        <a:xfrm flipV="1">
          <a:off x="16318864" y="5934075"/>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13352</xdr:rowOff>
    </xdr:from>
    <xdr:ext cx="405111" cy="259045"/>
    <xdr:sp macro="" textlink="">
      <xdr:nvSpPr>
        <xdr:cNvPr id="435" name="【一般廃棄物処理施設】&#10;有形固定資産減価償却率最小値テキスト"/>
        <xdr:cNvSpPr txBox="1"/>
      </xdr:nvSpPr>
      <xdr:spPr>
        <a:xfrm>
          <a:off x="16357600" y="704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9525</xdr:rowOff>
    </xdr:from>
    <xdr:to>
      <xdr:col>86</xdr:col>
      <xdr:colOff>25400</xdr:colOff>
      <xdr:row>41</xdr:row>
      <xdr:rowOff>9525</xdr:rowOff>
    </xdr:to>
    <xdr:cxnSp macro="">
      <xdr:nvCxnSpPr>
        <xdr:cNvPr id="436" name="直線コネクタ 435"/>
        <xdr:cNvCxnSpPr/>
      </xdr:nvCxnSpPr>
      <xdr:spPr>
        <a:xfrm>
          <a:off x="16230600" y="7038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51452</xdr:rowOff>
    </xdr:from>
    <xdr:ext cx="405111" cy="259045"/>
    <xdr:sp macro="" textlink="">
      <xdr:nvSpPr>
        <xdr:cNvPr id="437" name="【一般廃棄物処理施設】&#10;有形固定資産減価償却率最大値テキスト"/>
        <xdr:cNvSpPr txBox="1"/>
      </xdr:nvSpPr>
      <xdr:spPr>
        <a:xfrm>
          <a:off x="16357600" y="570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104775</xdr:rowOff>
    </xdr:from>
    <xdr:to>
      <xdr:col>86</xdr:col>
      <xdr:colOff>25400</xdr:colOff>
      <xdr:row>34</xdr:row>
      <xdr:rowOff>104775</xdr:rowOff>
    </xdr:to>
    <xdr:cxnSp macro="">
      <xdr:nvCxnSpPr>
        <xdr:cNvPr id="438" name="直線コネクタ 437"/>
        <xdr:cNvCxnSpPr/>
      </xdr:nvCxnSpPr>
      <xdr:spPr>
        <a:xfrm>
          <a:off x="16230600" y="593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158767</xdr:rowOff>
    </xdr:from>
    <xdr:ext cx="405111" cy="259045"/>
    <xdr:sp macro="" textlink="">
      <xdr:nvSpPr>
        <xdr:cNvPr id="439" name="【一般廃棄物処理施設】&#10;有形固定資産減価償却率平均値テキスト"/>
        <xdr:cNvSpPr txBox="1"/>
      </xdr:nvSpPr>
      <xdr:spPr>
        <a:xfrm>
          <a:off x="16357600" y="6159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135890</xdr:rowOff>
    </xdr:from>
    <xdr:to>
      <xdr:col>85</xdr:col>
      <xdr:colOff>177800</xdr:colOff>
      <xdr:row>37</xdr:row>
      <xdr:rowOff>66040</xdr:rowOff>
    </xdr:to>
    <xdr:sp macro="" textlink="">
      <xdr:nvSpPr>
        <xdr:cNvPr id="440" name="フローチャート: 判断 439"/>
        <xdr:cNvSpPr/>
      </xdr:nvSpPr>
      <xdr:spPr>
        <a:xfrm>
          <a:off x="162687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141605</xdr:rowOff>
    </xdr:from>
    <xdr:to>
      <xdr:col>81</xdr:col>
      <xdr:colOff>101600</xdr:colOff>
      <xdr:row>37</xdr:row>
      <xdr:rowOff>71755</xdr:rowOff>
    </xdr:to>
    <xdr:sp macro="" textlink="">
      <xdr:nvSpPr>
        <xdr:cNvPr id="441" name="フローチャート: 判断 440"/>
        <xdr:cNvSpPr/>
      </xdr:nvSpPr>
      <xdr:spPr>
        <a:xfrm>
          <a:off x="15430500" y="63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40</xdr:row>
      <xdr:rowOff>21590</xdr:rowOff>
    </xdr:from>
    <xdr:to>
      <xdr:col>76</xdr:col>
      <xdr:colOff>165100</xdr:colOff>
      <xdr:row>40</xdr:row>
      <xdr:rowOff>123190</xdr:rowOff>
    </xdr:to>
    <xdr:sp macro="" textlink="">
      <xdr:nvSpPr>
        <xdr:cNvPr id="442" name="フローチャート: 判断 441"/>
        <xdr:cNvSpPr/>
      </xdr:nvSpPr>
      <xdr:spPr>
        <a:xfrm>
          <a:off x="14541500" y="687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3" name="テキスト ボックス 44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4" name="テキスト ボックス 44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5" name="テキスト ボックス 44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6" name="テキスト ボックス 44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7" name="テキスト ボックス 44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80645</xdr:rowOff>
    </xdr:from>
    <xdr:to>
      <xdr:col>85</xdr:col>
      <xdr:colOff>177800</xdr:colOff>
      <xdr:row>38</xdr:row>
      <xdr:rowOff>10795</xdr:rowOff>
    </xdr:to>
    <xdr:sp macro="" textlink="">
      <xdr:nvSpPr>
        <xdr:cNvPr id="448" name="楕円 447"/>
        <xdr:cNvSpPr/>
      </xdr:nvSpPr>
      <xdr:spPr>
        <a:xfrm>
          <a:off x="1626870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59072</xdr:rowOff>
    </xdr:from>
    <xdr:ext cx="405111" cy="259045"/>
    <xdr:sp macro="" textlink="">
      <xdr:nvSpPr>
        <xdr:cNvPr id="449" name="【一般廃棄物処理施設】&#10;有形固定資産減価償却率該当値テキスト"/>
        <xdr:cNvSpPr txBox="1"/>
      </xdr:nvSpPr>
      <xdr:spPr>
        <a:xfrm>
          <a:off x="16357600" y="640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122555</xdr:rowOff>
    </xdr:from>
    <xdr:to>
      <xdr:col>81</xdr:col>
      <xdr:colOff>101600</xdr:colOff>
      <xdr:row>38</xdr:row>
      <xdr:rowOff>52705</xdr:rowOff>
    </xdr:to>
    <xdr:sp macro="" textlink="">
      <xdr:nvSpPr>
        <xdr:cNvPr id="450" name="楕円 449"/>
        <xdr:cNvSpPr/>
      </xdr:nvSpPr>
      <xdr:spPr>
        <a:xfrm>
          <a:off x="15430500" y="646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131445</xdr:rowOff>
    </xdr:from>
    <xdr:to>
      <xdr:col>85</xdr:col>
      <xdr:colOff>127000</xdr:colOff>
      <xdr:row>38</xdr:row>
      <xdr:rowOff>1905</xdr:rowOff>
    </xdr:to>
    <xdr:cxnSp macro="">
      <xdr:nvCxnSpPr>
        <xdr:cNvPr id="451" name="直線コネクタ 450"/>
        <xdr:cNvCxnSpPr/>
      </xdr:nvCxnSpPr>
      <xdr:spPr>
        <a:xfrm flipV="1">
          <a:off x="15481300" y="647509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88282</xdr:rowOff>
    </xdr:from>
    <xdr:ext cx="405111" cy="259045"/>
    <xdr:sp macro="" textlink="">
      <xdr:nvSpPr>
        <xdr:cNvPr id="452" name="n_1aveValue【一般廃棄物処理施設】&#10;有形固定資産減価償却率"/>
        <xdr:cNvSpPr txBox="1"/>
      </xdr:nvSpPr>
      <xdr:spPr>
        <a:xfrm>
          <a:off x="15266044"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139717</xdr:rowOff>
    </xdr:from>
    <xdr:ext cx="405111" cy="259045"/>
    <xdr:sp macro="" textlink="">
      <xdr:nvSpPr>
        <xdr:cNvPr id="453" name="n_2aveValue【一般廃棄物処理施設】&#10;有形固定資産減価償却率"/>
        <xdr:cNvSpPr txBox="1"/>
      </xdr:nvSpPr>
      <xdr:spPr>
        <a:xfrm>
          <a:off x="14389744" y="6654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43832</xdr:rowOff>
    </xdr:from>
    <xdr:ext cx="405111" cy="259045"/>
    <xdr:sp macro="" textlink="">
      <xdr:nvSpPr>
        <xdr:cNvPr id="454" name="n_1mainValue【一般廃棄物処理施設】&#10;有形固定資産減価償却率"/>
        <xdr:cNvSpPr txBox="1"/>
      </xdr:nvSpPr>
      <xdr:spPr>
        <a:xfrm>
          <a:off x="152660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6" name="テキスト ボックス 465"/>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68" name="テキスト ボックス 467"/>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70" name="テキスト ボックス 469"/>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72" name="テキスト ボックス 471"/>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74" name="テキスト ボックス 473"/>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6" name="テキスト ボックス 47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159167</xdr:rowOff>
    </xdr:from>
    <xdr:to>
      <xdr:col>116</xdr:col>
      <xdr:colOff>62864</xdr:colOff>
      <xdr:row>42</xdr:row>
      <xdr:rowOff>6545</xdr:rowOff>
    </xdr:to>
    <xdr:cxnSp macro="">
      <xdr:nvCxnSpPr>
        <xdr:cNvPr id="478" name="直線コネクタ 477"/>
        <xdr:cNvCxnSpPr/>
      </xdr:nvCxnSpPr>
      <xdr:spPr>
        <a:xfrm flipV="1">
          <a:off x="22160864" y="5817017"/>
          <a:ext cx="0" cy="1390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10372</xdr:rowOff>
    </xdr:from>
    <xdr:ext cx="469744" cy="259045"/>
    <xdr:sp macro="" textlink="">
      <xdr:nvSpPr>
        <xdr:cNvPr id="479" name="【一般廃棄物処理施設】&#10;一人当たり有形固定資産（償却資産）額最小値テキスト"/>
        <xdr:cNvSpPr txBox="1"/>
      </xdr:nvSpPr>
      <xdr:spPr>
        <a:xfrm>
          <a:off x="22199600" y="7211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6545</xdr:rowOff>
    </xdr:from>
    <xdr:to>
      <xdr:col>116</xdr:col>
      <xdr:colOff>152400</xdr:colOff>
      <xdr:row>42</xdr:row>
      <xdr:rowOff>6545</xdr:rowOff>
    </xdr:to>
    <xdr:cxnSp macro="">
      <xdr:nvCxnSpPr>
        <xdr:cNvPr id="480" name="直線コネクタ 479"/>
        <xdr:cNvCxnSpPr/>
      </xdr:nvCxnSpPr>
      <xdr:spPr>
        <a:xfrm>
          <a:off x="22072600" y="7207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105844</xdr:rowOff>
    </xdr:from>
    <xdr:ext cx="599010" cy="259045"/>
    <xdr:sp macro="" textlink="">
      <xdr:nvSpPr>
        <xdr:cNvPr id="481" name="【一般廃棄物処理施設】&#10;一人当たり有形固定資産（償却資産）額最大値テキスト"/>
        <xdr:cNvSpPr txBox="1"/>
      </xdr:nvSpPr>
      <xdr:spPr>
        <a:xfrm>
          <a:off x="22199600" y="5592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159167</xdr:rowOff>
    </xdr:from>
    <xdr:to>
      <xdr:col>116</xdr:col>
      <xdr:colOff>152400</xdr:colOff>
      <xdr:row>33</xdr:row>
      <xdr:rowOff>159167</xdr:rowOff>
    </xdr:to>
    <xdr:cxnSp macro="">
      <xdr:nvCxnSpPr>
        <xdr:cNvPr id="482" name="直線コネクタ 481"/>
        <xdr:cNvCxnSpPr/>
      </xdr:nvCxnSpPr>
      <xdr:spPr>
        <a:xfrm>
          <a:off x="22072600" y="58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64323</xdr:rowOff>
    </xdr:from>
    <xdr:ext cx="534377" cy="259045"/>
    <xdr:sp macro="" textlink="">
      <xdr:nvSpPr>
        <xdr:cNvPr id="483" name="【一般廃棄物処理施設】&#10;一人当たり有形固定資産（償却資産）額平均値テキスト"/>
        <xdr:cNvSpPr txBox="1"/>
      </xdr:nvSpPr>
      <xdr:spPr>
        <a:xfrm>
          <a:off x="22199600" y="6750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85896</xdr:rowOff>
    </xdr:from>
    <xdr:to>
      <xdr:col>116</xdr:col>
      <xdr:colOff>114300</xdr:colOff>
      <xdr:row>40</xdr:row>
      <xdr:rowOff>16046</xdr:rowOff>
    </xdr:to>
    <xdr:sp macro="" textlink="">
      <xdr:nvSpPr>
        <xdr:cNvPr id="484" name="フローチャート: 判断 483"/>
        <xdr:cNvSpPr/>
      </xdr:nvSpPr>
      <xdr:spPr>
        <a:xfrm>
          <a:off x="22110700" y="677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41356</xdr:rowOff>
    </xdr:from>
    <xdr:to>
      <xdr:col>112</xdr:col>
      <xdr:colOff>38100</xdr:colOff>
      <xdr:row>39</xdr:row>
      <xdr:rowOff>142956</xdr:rowOff>
    </xdr:to>
    <xdr:sp macro="" textlink="">
      <xdr:nvSpPr>
        <xdr:cNvPr id="485" name="フローチャート: 判断 484"/>
        <xdr:cNvSpPr/>
      </xdr:nvSpPr>
      <xdr:spPr>
        <a:xfrm>
          <a:off x="21272500" y="672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106904</xdr:rowOff>
    </xdr:from>
    <xdr:to>
      <xdr:col>107</xdr:col>
      <xdr:colOff>101600</xdr:colOff>
      <xdr:row>40</xdr:row>
      <xdr:rowOff>37054</xdr:rowOff>
    </xdr:to>
    <xdr:sp macro="" textlink="">
      <xdr:nvSpPr>
        <xdr:cNvPr id="486" name="フローチャート: 判断 485"/>
        <xdr:cNvSpPr/>
      </xdr:nvSpPr>
      <xdr:spPr>
        <a:xfrm>
          <a:off x="20383500" y="679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85461</xdr:rowOff>
    </xdr:from>
    <xdr:to>
      <xdr:col>116</xdr:col>
      <xdr:colOff>114300</xdr:colOff>
      <xdr:row>40</xdr:row>
      <xdr:rowOff>15611</xdr:rowOff>
    </xdr:to>
    <xdr:sp macro="" textlink="">
      <xdr:nvSpPr>
        <xdr:cNvPr id="492" name="楕円 491"/>
        <xdr:cNvSpPr/>
      </xdr:nvSpPr>
      <xdr:spPr>
        <a:xfrm>
          <a:off x="22110700" y="677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108338</xdr:rowOff>
    </xdr:from>
    <xdr:ext cx="534377" cy="259045"/>
    <xdr:sp macro="" textlink="">
      <xdr:nvSpPr>
        <xdr:cNvPr id="493" name="【一般廃棄物処理施設】&#10;一人当たり有形固定資産（償却資産）額該当値テキスト"/>
        <xdr:cNvSpPr txBox="1"/>
      </xdr:nvSpPr>
      <xdr:spPr>
        <a:xfrm>
          <a:off x="22199600" y="662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40602</xdr:rowOff>
    </xdr:from>
    <xdr:to>
      <xdr:col>112</xdr:col>
      <xdr:colOff>38100</xdr:colOff>
      <xdr:row>40</xdr:row>
      <xdr:rowOff>142202</xdr:rowOff>
    </xdr:to>
    <xdr:sp macro="" textlink="">
      <xdr:nvSpPr>
        <xdr:cNvPr id="494" name="楕円 493"/>
        <xdr:cNvSpPr/>
      </xdr:nvSpPr>
      <xdr:spPr>
        <a:xfrm>
          <a:off x="21272500" y="689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136261</xdr:rowOff>
    </xdr:from>
    <xdr:to>
      <xdr:col>116</xdr:col>
      <xdr:colOff>63500</xdr:colOff>
      <xdr:row>40</xdr:row>
      <xdr:rowOff>91402</xdr:rowOff>
    </xdr:to>
    <xdr:cxnSp macro="">
      <xdr:nvCxnSpPr>
        <xdr:cNvPr id="495" name="直線コネクタ 494"/>
        <xdr:cNvCxnSpPr/>
      </xdr:nvCxnSpPr>
      <xdr:spPr>
        <a:xfrm flipV="1">
          <a:off x="21323300" y="6822811"/>
          <a:ext cx="838200" cy="12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159483</xdr:rowOff>
    </xdr:from>
    <xdr:ext cx="534377" cy="259045"/>
    <xdr:sp macro="" textlink="">
      <xdr:nvSpPr>
        <xdr:cNvPr id="496" name="n_1aveValue【一般廃棄物処理施設】&#10;一人当たり有形固定資産（償却資産）額"/>
        <xdr:cNvSpPr txBox="1"/>
      </xdr:nvSpPr>
      <xdr:spPr>
        <a:xfrm>
          <a:off x="21043411" y="650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53581</xdr:rowOff>
    </xdr:from>
    <xdr:ext cx="534377" cy="259045"/>
    <xdr:sp macro="" textlink="">
      <xdr:nvSpPr>
        <xdr:cNvPr id="497" name="n_2aveValue【一般廃棄物処理施設】&#10;一人当たり有形固定資産（償却資産）額"/>
        <xdr:cNvSpPr txBox="1"/>
      </xdr:nvSpPr>
      <xdr:spPr>
        <a:xfrm>
          <a:off x="20167111" y="656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133329</xdr:rowOff>
    </xdr:from>
    <xdr:ext cx="534377" cy="259045"/>
    <xdr:sp macro="" textlink="">
      <xdr:nvSpPr>
        <xdr:cNvPr id="498" name="n_1mainValue【一般廃棄物処理施設】&#10;一人当たり有形固定資産（償却資産）額"/>
        <xdr:cNvSpPr txBox="1"/>
      </xdr:nvSpPr>
      <xdr:spPr>
        <a:xfrm>
          <a:off x="21043411" y="699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9" name="正方形/長方形 49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0" name="正方形/長方形 49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1" name="正方形/長方形 50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2" name="正方形/長方形 50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3" name="正方形/長方形 50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4" name="正方形/長方形 50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5" name="正方形/長方形 50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6" name="正方形/長方形 50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7" name="テキスト ボックス 50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8" name="直線コネクタ 50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09" name="テキスト ボックス 50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0" name="直線コネクタ 509"/>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11" name="テキスト ボックス 510"/>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2" name="直線コネクタ 511"/>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3" name="テキスト ボックス 512"/>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4" name="直線コネクタ 513"/>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15" name="テキスト ボックス 514"/>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16" name="直線コネクタ 515"/>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17" name="テキスト ボックス 516"/>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8" name="直線コネクタ 51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19" name="テキスト ボックス 51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89154</xdr:rowOff>
    </xdr:from>
    <xdr:to>
      <xdr:col>85</xdr:col>
      <xdr:colOff>126364</xdr:colOff>
      <xdr:row>62</xdr:row>
      <xdr:rowOff>98298</xdr:rowOff>
    </xdr:to>
    <xdr:cxnSp macro="">
      <xdr:nvCxnSpPr>
        <xdr:cNvPr id="521" name="直線コネクタ 520"/>
        <xdr:cNvCxnSpPr/>
      </xdr:nvCxnSpPr>
      <xdr:spPr>
        <a:xfrm flipV="1">
          <a:off x="16318864" y="9518904"/>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102125</xdr:rowOff>
    </xdr:from>
    <xdr:ext cx="405111" cy="259045"/>
    <xdr:sp macro="" textlink="">
      <xdr:nvSpPr>
        <xdr:cNvPr id="522" name="【保健センター・保健所】&#10;有形固定資産減価償却率最小値テキスト"/>
        <xdr:cNvSpPr txBox="1"/>
      </xdr:nvSpPr>
      <xdr:spPr>
        <a:xfrm>
          <a:off x="16357600" y="10732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98298</xdr:rowOff>
    </xdr:from>
    <xdr:to>
      <xdr:col>86</xdr:col>
      <xdr:colOff>25400</xdr:colOff>
      <xdr:row>62</xdr:row>
      <xdr:rowOff>98298</xdr:rowOff>
    </xdr:to>
    <xdr:cxnSp macro="">
      <xdr:nvCxnSpPr>
        <xdr:cNvPr id="523" name="直線コネクタ 522"/>
        <xdr:cNvCxnSpPr/>
      </xdr:nvCxnSpPr>
      <xdr:spPr>
        <a:xfrm>
          <a:off x="16230600" y="10728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35831</xdr:rowOff>
    </xdr:from>
    <xdr:ext cx="405111" cy="259045"/>
    <xdr:sp macro="" textlink="">
      <xdr:nvSpPr>
        <xdr:cNvPr id="524" name="【保健センター・保健所】&#10;有形固定資産減価償却率最大値テキスト"/>
        <xdr:cNvSpPr txBox="1"/>
      </xdr:nvSpPr>
      <xdr:spPr>
        <a:xfrm>
          <a:off x="16357600" y="9294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89154</xdr:rowOff>
    </xdr:from>
    <xdr:to>
      <xdr:col>86</xdr:col>
      <xdr:colOff>25400</xdr:colOff>
      <xdr:row>55</xdr:row>
      <xdr:rowOff>89154</xdr:rowOff>
    </xdr:to>
    <xdr:cxnSp macro="">
      <xdr:nvCxnSpPr>
        <xdr:cNvPr id="525" name="直線コネクタ 524"/>
        <xdr:cNvCxnSpPr/>
      </xdr:nvCxnSpPr>
      <xdr:spPr>
        <a:xfrm>
          <a:off x="16230600" y="951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57929</xdr:rowOff>
    </xdr:from>
    <xdr:ext cx="405111" cy="259045"/>
    <xdr:sp macro="" textlink="">
      <xdr:nvSpPr>
        <xdr:cNvPr id="526" name="【保健センター・保健所】&#10;有形固定資産減価償却率平均値テキスト"/>
        <xdr:cNvSpPr txBox="1"/>
      </xdr:nvSpPr>
      <xdr:spPr>
        <a:xfrm>
          <a:off x="16357600" y="101734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79502</xdr:rowOff>
    </xdr:from>
    <xdr:to>
      <xdr:col>85</xdr:col>
      <xdr:colOff>177800</xdr:colOff>
      <xdr:row>60</xdr:row>
      <xdr:rowOff>9652</xdr:rowOff>
    </xdr:to>
    <xdr:sp macro="" textlink="">
      <xdr:nvSpPr>
        <xdr:cNvPr id="527" name="フローチャート: 判断 526"/>
        <xdr:cNvSpPr/>
      </xdr:nvSpPr>
      <xdr:spPr>
        <a:xfrm>
          <a:off x="162687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6350</xdr:rowOff>
    </xdr:from>
    <xdr:to>
      <xdr:col>81</xdr:col>
      <xdr:colOff>101600</xdr:colOff>
      <xdr:row>60</xdr:row>
      <xdr:rowOff>107950</xdr:rowOff>
    </xdr:to>
    <xdr:sp macro="" textlink="">
      <xdr:nvSpPr>
        <xdr:cNvPr id="528" name="フローチャート: 判断 527"/>
        <xdr:cNvSpPr/>
      </xdr:nvSpPr>
      <xdr:spPr>
        <a:xfrm>
          <a:off x="15430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143510</xdr:rowOff>
    </xdr:from>
    <xdr:to>
      <xdr:col>76</xdr:col>
      <xdr:colOff>165100</xdr:colOff>
      <xdr:row>59</xdr:row>
      <xdr:rowOff>73660</xdr:rowOff>
    </xdr:to>
    <xdr:sp macro="" textlink="">
      <xdr:nvSpPr>
        <xdr:cNvPr id="529" name="フローチャート: 判断 528"/>
        <xdr:cNvSpPr/>
      </xdr:nvSpPr>
      <xdr:spPr>
        <a:xfrm>
          <a:off x="145415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0" name="テキスト ボックス 52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1" name="テキスト ボックス 53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2" name="テキスト ボックス 53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3" name="テキスト ボックス 53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4" name="テキスト ボックス 53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125222</xdr:rowOff>
    </xdr:from>
    <xdr:to>
      <xdr:col>85</xdr:col>
      <xdr:colOff>177800</xdr:colOff>
      <xdr:row>58</xdr:row>
      <xdr:rowOff>55372</xdr:rowOff>
    </xdr:to>
    <xdr:sp macro="" textlink="">
      <xdr:nvSpPr>
        <xdr:cNvPr id="535" name="楕円 534"/>
        <xdr:cNvSpPr/>
      </xdr:nvSpPr>
      <xdr:spPr>
        <a:xfrm>
          <a:off x="16268700" y="989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148099</xdr:rowOff>
    </xdr:from>
    <xdr:ext cx="405111" cy="259045"/>
    <xdr:sp macro="" textlink="">
      <xdr:nvSpPr>
        <xdr:cNvPr id="536" name="【保健センター・保健所】&#10;有形固定資産減価償却率該当値テキスト"/>
        <xdr:cNvSpPr txBox="1"/>
      </xdr:nvSpPr>
      <xdr:spPr>
        <a:xfrm>
          <a:off x="16357600" y="9749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31496</xdr:rowOff>
    </xdr:from>
    <xdr:to>
      <xdr:col>81</xdr:col>
      <xdr:colOff>101600</xdr:colOff>
      <xdr:row>58</xdr:row>
      <xdr:rowOff>133096</xdr:rowOff>
    </xdr:to>
    <xdr:sp macro="" textlink="">
      <xdr:nvSpPr>
        <xdr:cNvPr id="537" name="楕円 536"/>
        <xdr:cNvSpPr/>
      </xdr:nvSpPr>
      <xdr:spPr>
        <a:xfrm>
          <a:off x="15430500" y="997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4572</xdr:rowOff>
    </xdr:from>
    <xdr:to>
      <xdr:col>85</xdr:col>
      <xdr:colOff>127000</xdr:colOff>
      <xdr:row>58</xdr:row>
      <xdr:rowOff>82296</xdr:rowOff>
    </xdr:to>
    <xdr:cxnSp macro="">
      <xdr:nvCxnSpPr>
        <xdr:cNvPr id="538" name="直線コネクタ 537"/>
        <xdr:cNvCxnSpPr/>
      </xdr:nvCxnSpPr>
      <xdr:spPr>
        <a:xfrm flipV="1">
          <a:off x="15481300" y="9948672"/>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106934</xdr:rowOff>
    </xdr:from>
    <xdr:to>
      <xdr:col>76</xdr:col>
      <xdr:colOff>165100</xdr:colOff>
      <xdr:row>59</xdr:row>
      <xdr:rowOff>37084</xdr:rowOff>
    </xdr:to>
    <xdr:sp macro="" textlink="">
      <xdr:nvSpPr>
        <xdr:cNvPr id="539" name="楕円 538"/>
        <xdr:cNvSpPr/>
      </xdr:nvSpPr>
      <xdr:spPr>
        <a:xfrm>
          <a:off x="14541500" y="1005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82296</xdr:rowOff>
    </xdr:from>
    <xdr:to>
      <xdr:col>81</xdr:col>
      <xdr:colOff>50800</xdr:colOff>
      <xdr:row>58</xdr:row>
      <xdr:rowOff>157734</xdr:rowOff>
    </xdr:to>
    <xdr:cxnSp macro="">
      <xdr:nvCxnSpPr>
        <xdr:cNvPr id="540" name="直線コネクタ 539"/>
        <xdr:cNvCxnSpPr/>
      </xdr:nvCxnSpPr>
      <xdr:spPr>
        <a:xfrm flipV="1">
          <a:off x="14592300" y="10026396"/>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99077</xdr:rowOff>
    </xdr:from>
    <xdr:ext cx="405111" cy="259045"/>
    <xdr:sp macro="" textlink="">
      <xdr:nvSpPr>
        <xdr:cNvPr id="541" name="n_1aveValue【保健センター・保健所】&#10;有形固定資産減価償却率"/>
        <xdr:cNvSpPr txBox="1"/>
      </xdr:nvSpPr>
      <xdr:spPr>
        <a:xfrm>
          <a:off x="152660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64787</xdr:rowOff>
    </xdr:from>
    <xdr:ext cx="405111" cy="259045"/>
    <xdr:sp macro="" textlink="">
      <xdr:nvSpPr>
        <xdr:cNvPr id="542" name="n_2aveValue【保健センター・保健所】&#10;有形固定資産減価償却率"/>
        <xdr:cNvSpPr txBox="1"/>
      </xdr:nvSpPr>
      <xdr:spPr>
        <a:xfrm>
          <a:off x="14389744" y="1018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149623</xdr:rowOff>
    </xdr:from>
    <xdr:ext cx="405111" cy="259045"/>
    <xdr:sp macro="" textlink="">
      <xdr:nvSpPr>
        <xdr:cNvPr id="543" name="n_1mainValue【保健センター・保健所】&#10;有形固定資産減価償却率"/>
        <xdr:cNvSpPr txBox="1"/>
      </xdr:nvSpPr>
      <xdr:spPr>
        <a:xfrm>
          <a:off x="15266044" y="9750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53611</xdr:rowOff>
    </xdr:from>
    <xdr:ext cx="405111" cy="259045"/>
    <xdr:sp macro="" textlink="">
      <xdr:nvSpPr>
        <xdr:cNvPr id="544" name="n_2mainValue【保健センター・保健所】&#10;有形固定資産減価償却率"/>
        <xdr:cNvSpPr txBox="1"/>
      </xdr:nvSpPr>
      <xdr:spPr>
        <a:xfrm>
          <a:off x="14389744" y="9826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5" name="正方形/長方形 54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6" name="正方形/長方形 54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7" name="正方形/長方形 54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8" name="正方形/長方形 54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9" name="正方形/長方形 54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0" name="正方形/長方形 54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1" name="正方形/長方形 55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2" name="正方形/長方形 55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3" name="テキスト ボックス 55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4" name="直線コネクタ 55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55" name="直線コネクタ 55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56" name="テキスト ボックス 55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57" name="直線コネクタ 55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58" name="テキスト ボックス 55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9" name="直線コネクタ 55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60" name="テキスト ボックス 55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61" name="直線コネクタ 56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62" name="テキスト ボックス 56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3" name="直線コネクタ 56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4" name="テキスト ボックス 56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80010</xdr:rowOff>
    </xdr:from>
    <xdr:to>
      <xdr:col>116</xdr:col>
      <xdr:colOff>62864</xdr:colOff>
      <xdr:row>63</xdr:row>
      <xdr:rowOff>125730</xdr:rowOff>
    </xdr:to>
    <xdr:cxnSp macro="">
      <xdr:nvCxnSpPr>
        <xdr:cNvPr id="566" name="直線コネクタ 565"/>
        <xdr:cNvCxnSpPr/>
      </xdr:nvCxnSpPr>
      <xdr:spPr>
        <a:xfrm flipV="1">
          <a:off x="22160864" y="950976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567"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568" name="直線コネクタ 567"/>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26687</xdr:rowOff>
    </xdr:from>
    <xdr:ext cx="469744" cy="259045"/>
    <xdr:sp macro="" textlink="">
      <xdr:nvSpPr>
        <xdr:cNvPr id="569" name="【保健センター・保健所】&#10;一人当たり面積最大値テキスト"/>
        <xdr:cNvSpPr txBox="1"/>
      </xdr:nvSpPr>
      <xdr:spPr>
        <a:xfrm>
          <a:off x="22199600" y="928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80010</xdr:rowOff>
    </xdr:from>
    <xdr:to>
      <xdr:col>116</xdr:col>
      <xdr:colOff>152400</xdr:colOff>
      <xdr:row>55</xdr:row>
      <xdr:rowOff>80010</xdr:rowOff>
    </xdr:to>
    <xdr:cxnSp macro="">
      <xdr:nvCxnSpPr>
        <xdr:cNvPr id="570" name="直線コネクタ 569"/>
        <xdr:cNvCxnSpPr/>
      </xdr:nvCxnSpPr>
      <xdr:spPr>
        <a:xfrm>
          <a:off x="22072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63517</xdr:rowOff>
    </xdr:from>
    <xdr:ext cx="469744" cy="259045"/>
    <xdr:sp macro="" textlink="">
      <xdr:nvSpPr>
        <xdr:cNvPr id="571" name="【保健センター・保健所】&#10;一人当たり面積平均値テキスト"/>
        <xdr:cNvSpPr txBox="1"/>
      </xdr:nvSpPr>
      <xdr:spPr>
        <a:xfrm>
          <a:off x="22199600" y="10179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40640</xdr:rowOff>
    </xdr:from>
    <xdr:to>
      <xdr:col>116</xdr:col>
      <xdr:colOff>114300</xdr:colOff>
      <xdr:row>60</xdr:row>
      <xdr:rowOff>142240</xdr:rowOff>
    </xdr:to>
    <xdr:sp macro="" textlink="">
      <xdr:nvSpPr>
        <xdr:cNvPr id="572" name="フローチャート: 判断 571"/>
        <xdr:cNvSpPr/>
      </xdr:nvSpPr>
      <xdr:spPr>
        <a:xfrm>
          <a:off x="22110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74930</xdr:rowOff>
    </xdr:from>
    <xdr:to>
      <xdr:col>112</xdr:col>
      <xdr:colOff>38100</xdr:colOff>
      <xdr:row>60</xdr:row>
      <xdr:rowOff>5080</xdr:rowOff>
    </xdr:to>
    <xdr:sp macro="" textlink="">
      <xdr:nvSpPr>
        <xdr:cNvPr id="573" name="フローチャート: 判断 572"/>
        <xdr:cNvSpPr/>
      </xdr:nvSpPr>
      <xdr:spPr>
        <a:xfrm>
          <a:off x="21272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97790</xdr:rowOff>
    </xdr:from>
    <xdr:to>
      <xdr:col>107</xdr:col>
      <xdr:colOff>101600</xdr:colOff>
      <xdr:row>62</xdr:row>
      <xdr:rowOff>27940</xdr:rowOff>
    </xdr:to>
    <xdr:sp macro="" textlink="">
      <xdr:nvSpPr>
        <xdr:cNvPr id="574" name="フローチャート: 判断 573"/>
        <xdr:cNvSpPr/>
      </xdr:nvSpPr>
      <xdr:spPr>
        <a:xfrm>
          <a:off x="20383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5" name="テキスト ボックス 57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6" name="テキスト ボックス 57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7" name="テキスト ボックス 57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8" name="テキスト ボックス 57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9" name="テキスト ボックス 57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109220</xdr:rowOff>
    </xdr:from>
    <xdr:to>
      <xdr:col>116</xdr:col>
      <xdr:colOff>114300</xdr:colOff>
      <xdr:row>63</xdr:row>
      <xdr:rowOff>39370</xdr:rowOff>
    </xdr:to>
    <xdr:sp macro="" textlink="">
      <xdr:nvSpPr>
        <xdr:cNvPr id="580" name="楕円 579"/>
        <xdr:cNvSpPr/>
      </xdr:nvSpPr>
      <xdr:spPr>
        <a:xfrm>
          <a:off x="221107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87647</xdr:rowOff>
    </xdr:from>
    <xdr:ext cx="469744" cy="259045"/>
    <xdr:sp macro="" textlink="">
      <xdr:nvSpPr>
        <xdr:cNvPr id="581" name="【保健センター・保健所】&#10;一人当たり面積該当値テキスト"/>
        <xdr:cNvSpPr txBox="1"/>
      </xdr:nvSpPr>
      <xdr:spPr>
        <a:xfrm>
          <a:off x="22199600"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109220</xdr:rowOff>
    </xdr:from>
    <xdr:to>
      <xdr:col>112</xdr:col>
      <xdr:colOff>38100</xdr:colOff>
      <xdr:row>63</xdr:row>
      <xdr:rowOff>39370</xdr:rowOff>
    </xdr:to>
    <xdr:sp macro="" textlink="">
      <xdr:nvSpPr>
        <xdr:cNvPr id="582" name="楕円 581"/>
        <xdr:cNvSpPr/>
      </xdr:nvSpPr>
      <xdr:spPr>
        <a:xfrm>
          <a:off x="21272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160020</xdr:rowOff>
    </xdr:from>
    <xdr:to>
      <xdr:col>116</xdr:col>
      <xdr:colOff>63500</xdr:colOff>
      <xdr:row>62</xdr:row>
      <xdr:rowOff>160020</xdr:rowOff>
    </xdr:to>
    <xdr:cxnSp macro="">
      <xdr:nvCxnSpPr>
        <xdr:cNvPr id="583" name="直線コネクタ 582"/>
        <xdr:cNvCxnSpPr/>
      </xdr:nvCxnSpPr>
      <xdr:spPr>
        <a:xfrm>
          <a:off x="21323300" y="10789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109220</xdr:rowOff>
    </xdr:from>
    <xdr:to>
      <xdr:col>107</xdr:col>
      <xdr:colOff>101600</xdr:colOff>
      <xdr:row>63</xdr:row>
      <xdr:rowOff>39370</xdr:rowOff>
    </xdr:to>
    <xdr:sp macro="" textlink="">
      <xdr:nvSpPr>
        <xdr:cNvPr id="584" name="楕円 583"/>
        <xdr:cNvSpPr/>
      </xdr:nvSpPr>
      <xdr:spPr>
        <a:xfrm>
          <a:off x="20383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160020</xdr:rowOff>
    </xdr:from>
    <xdr:to>
      <xdr:col>111</xdr:col>
      <xdr:colOff>177800</xdr:colOff>
      <xdr:row>62</xdr:row>
      <xdr:rowOff>160020</xdr:rowOff>
    </xdr:to>
    <xdr:cxnSp macro="">
      <xdr:nvCxnSpPr>
        <xdr:cNvPr id="585" name="直線コネクタ 584"/>
        <xdr:cNvCxnSpPr/>
      </xdr:nvCxnSpPr>
      <xdr:spPr>
        <a:xfrm>
          <a:off x="20434300" y="1078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21607</xdr:rowOff>
    </xdr:from>
    <xdr:ext cx="469744" cy="259045"/>
    <xdr:sp macro="" textlink="">
      <xdr:nvSpPr>
        <xdr:cNvPr id="586" name="n_1aveValue【保健センター・保健所】&#10;一人当たり面積"/>
        <xdr:cNvSpPr txBox="1"/>
      </xdr:nvSpPr>
      <xdr:spPr>
        <a:xfrm>
          <a:off x="21075727" y="996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44467</xdr:rowOff>
    </xdr:from>
    <xdr:ext cx="469744" cy="259045"/>
    <xdr:sp macro="" textlink="">
      <xdr:nvSpPr>
        <xdr:cNvPr id="587" name="n_2aveValue【保健センター・保健所】&#10;一人当たり面積"/>
        <xdr:cNvSpPr txBox="1"/>
      </xdr:nvSpPr>
      <xdr:spPr>
        <a:xfrm>
          <a:off x="20199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30497</xdr:rowOff>
    </xdr:from>
    <xdr:ext cx="469744" cy="259045"/>
    <xdr:sp macro="" textlink="">
      <xdr:nvSpPr>
        <xdr:cNvPr id="588" name="n_1mainValue【保健センター・保健所】&#10;一人当たり面積"/>
        <xdr:cNvSpPr txBox="1"/>
      </xdr:nvSpPr>
      <xdr:spPr>
        <a:xfrm>
          <a:off x="21075727"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30497</xdr:rowOff>
    </xdr:from>
    <xdr:ext cx="469744" cy="259045"/>
    <xdr:sp macro="" textlink="">
      <xdr:nvSpPr>
        <xdr:cNvPr id="589" name="n_2mainValue【保健センター・保健所】&#10;一人当たり面積"/>
        <xdr:cNvSpPr txBox="1"/>
      </xdr:nvSpPr>
      <xdr:spPr>
        <a:xfrm>
          <a:off x="20199427"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0" name="正方形/長方形 58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1" name="正方形/長方形 59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2" name="正方形/長方形 59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3" name="正方形/長方形 59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4" name="正方形/長方形 59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5" name="正方形/長方形 59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6" name="正方形/長方形 59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7" name="正方形/長方形 59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8" name="テキスト ボックス 59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9" name="直線コネクタ 59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00" name="テキスト ボックス 599"/>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1" name="直線コネクタ 60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602" name="テキスト ボックス 601"/>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3" name="直線コネクタ 60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4" name="テキスト ボックス 60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5" name="直線コネクタ 60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6" name="テキスト ボックス 60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7" name="直線コネクタ 60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8" name="テキスト ボックス 60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09" name="直線コネクタ 60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0" name="テキスト ボックス 60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1" name="直線コネクタ 61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612" name="テキスト ボックス 611"/>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3" name="直線コネクタ 61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14" name="テキスト ボックス 613"/>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67492</xdr:rowOff>
    </xdr:from>
    <xdr:to>
      <xdr:col>85</xdr:col>
      <xdr:colOff>126364</xdr:colOff>
      <xdr:row>87</xdr:row>
      <xdr:rowOff>7076</xdr:rowOff>
    </xdr:to>
    <xdr:cxnSp macro="">
      <xdr:nvCxnSpPr>
        <xdr:cNvPr id="616" name="直線コネクタ 615"/>
        <xdr:cNvCxnSpPr/>
      </xdr:nvCxnSpPr>
      <xdr:spPr>
        <a:xfrm flipV="1">
          <a:off x="16318864" y="13440592"/>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10903</xdr:rowOff>
    </xdr:from>
    <xdr:ext cx="405111" cy="259045"/>
    <xdr:sp macro="" textlink="">
      <xdr:nvSpPr>
        <xdr:cNvPr id="617" name="【消防施設】&#10;有形固定資産減価償却率最小値テキスト"/>
        <xdr:cNvSpPr txBox="1"/>
      </xdr:nvSpPr>
      <xdr:spPr>
        <a:xfrm>
          <a:off x="16357600" y="14927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7076</xdr:rowOff>
    </xdr:from>
    <xdr:to>
      <xdr:col>86</xdr:col>
      <xdr:colOff>25400</xdr:colOff>
      <xdr:row>87</xdr:row>
      <xdr:rowOff>7076</xdr:rowOff>
    </xdr:to>
    <xdr:cxnSp macro="">
      <xdr:nvCxnSpPr>
        <xdr:cNvPr id="618" name="直線コネクタ 617"/>
        <xdr:cNvCxnSpPr/>
      </xdr:nvCxnSpPr>
      <xdr:spPr>
        <a:xfrm>
          <a:off x="16230600" y="1492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14169</xdr:rowOff>
    </xdr:from>
    <xdr:ext cx="405111" cy="259045"/>
    <xdr:sp macro="" textlink="">
      <xdr:nvSpPr>
        <xdr:cNvPr id="619" name="【消防施設】&#10;有形固定資産減価償却率最大値テキスト"/>
        <xdr:cNvSpPr txBox="1"/>
      </xdr:nvSpPr>
      <xdr:spPr>
        <a:xfrm>
          <a:off x="16357600" y="13215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67492</xdr:rowOff>
    </xdr:from>
    <xdr:to>
      <xdr:col>86</xdr:col>
      <xdr:colOff>25400</xdr:colOff>
      <xdr:row>78</xdr:row>
      <xdr:rowOff>67492</xdr:rowOff>
    </xdr:to>
    <xdr:cxnSp macro="">
      <xdr:nvCxnSpPr>
        <xdr:cNvPr id="620" name="直線コネクタ 619"/>
        <xdr:cNvCxnSpPr/>
      </xdr:nvCxnSpPr>
      <xdr:spPr>
        <a:xfrm>
          <a:off x="16230600" y="1344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57529</xdr:rowOff>
    </xdr:from>
    <xdr:ext cx="405111" cy="259045"/>
    <xdr:sp macro="" textlink="">
      <xdr:nvSpPr>
        <xdr:cNvPr id="621" name="【消防施設】&#10;有形固定資産減価償却率平均値テキスト"/>
        <xdr:cNvSpPr txBox="1"/>
      </xdr:nvSpPr>
      <xdr:spPr>
        <a:xfrm>
          <a:off x="16357600" y="137735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34652</xdr:rowOff>
    </xdr:from>
    <xdr:to>
      <xdr:col>85</xdr:col>
      <xdr:colOff>177800</xdr:colOff>
      <xdr:row>81</xdr:row>
      <xdr:rowOff>136252</xdr:rowOff>
    </xdr:to>
    <xdr:sp macro="" textlink="">
      <xdr:nvSpPr>
        <xdr:cNvPr id="622" name="フローチャート: 判断 621"/>
        <xdr:cNvSpPr/>
      </xdr:nvSpPr>
      <xdr:spPr>
        <a:xfrm>
          <a:off x="162687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155484</xdr:rowOff>
    </xdr:from>
    <xdr:to>
      <xdr:col>81</xdr:col>
      <xdr:colOff>101600</xdr:colOff>
      <xdr:row>82</xdr:row>
      <xdr:rowOff>85634</xdr:rowOff>
    </xdr:to>
    <xdr:sp macro="" textlink="">
      <xdr:nvSpPr>
        <xdr:cNvPr id="623" name="フローチャート: 判断 622"/>
        <xdr:cNvSpPr/>
      </xdr:nvSpPr>
      <xdr:spPr>
        <a:xfrm>
          <a:off x="15430500" y="1404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37919</xdr:rowOff>
    </xdr:from>
    <xdr:to>
      <xdr:col>76</xdr:col>
      <xdr:colOff>165100</xdr:colOff>
      <xdr:row>79</xdr:row>
      <xdr:rowOff>139519</xdr:rowOff>
    </xdr:to>
    <xdr:sp macro="" textlink="">
      <xdr:nvSpPr>
        <xdr:cNvPr id="624" name="フローチャート: 判断 623"/>
        <xdr:cNvSpPr/>
      </xdr:nvSpPr>
      <xdr:spPr>
        <a:xfrm>
          <a:off x="14541500" y="1358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5" name="テキスト ボックス 62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6" name="テキスト ボックス 62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7" name="テキスト ボックス 62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8" name="テキスト ボックス 62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9" name="テキスト ボックス 62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26488</xdr:rowOff>
    </xdr:from>
    <xdr:to>
      <xdr:col>85</xdr:col>
      <xdr:colOff>177800</xdr:colOff>
      <xdr:row>82</xdr:row>
      <xdr:rowOff>128088</xdr:rowOff>
    </xdr:to>
    <xdr:sp macro="" textlink="">
      <xdr:nvSpPr>
        <xdr:cNvPr id="630" name="楕円 629"/>
        <xdr:cNvSpPr/>
      </xdr:nvSpPr>
      <xdr:spPr>
        <a:xfrm>
          <a:off x="16268700" y="1408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4915</xdr:rowOff>
    </xdr:from>
    <xdr:ext cx="405111" cy="259045"/>
    <xdr:sp macro="" textlink="">
      <xdr:nvSpPr>
        <xdr:cNvPr id="631" name="【消防施設】&#10;有形固定資産減価償却率該当値テキスト"/>
        <xdr:cNvSpPr txBox="1"/>
      </xdr:nvSpPr>
      <xdr:spPr>
        <a:xfrm>
          <a:off x="16357600" y="1406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108131</xdr:rowOff>
    </xdr:from>
    <xdr:to>
      <xdr:col>81</xdr:col>
      <xdr:colOff>101600</xdr:colOff>
      <xdr:row>83</xdr:row>
      <xdr:rowOff>38281</xdr:rowOff>
    </xdr:to>
    <xdr:sp macro="" textlink="">
      <xdr:nvSpPr>
        <xdr:cNvPr id="632" name="楕円 631"/>
        <xdr:cNvSpPr/>
      </xdr:nvSpPr>
      <xdr:spPr>
        <a:xfrm>
          <a:off x="15430500" y="1416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77288</xdr:rowOff>
    </xdr:from>
    <xdr:to>
      <xdr:col>85</xdr:col>
      <xdr:colOff>127000</xdr:colOff>
      <xdr:row>82</xdr:row>
      <xdr:rowOff>158931</xdr:rowOff>
    </xdr:to>
    <xdr:cxnSp macro="">
      <xdr:nvCxnSpPr>
        <xdr:cNvPr id="633" name="直線コネクタ 632"/>
        <xdr:cNvCxnSpPr/>
      </xdr:nvCxnSpPr>
      <xdr:spPr>
        <a:xfrm flipV="1">
          <a:off x="15481300" y="14136188"/>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29755</xdr:rowOff>
    </xdr:from>
    <xdr:to>
      <xdr:col>76</xdr:col>
      <xdr:colOff>165100</xdr:colOff>
      <xdr:row>82</xdr:row>
      <xdr:rowOff>131355</xdr:rowOff>
    </xdr:to>
    <xdr:sp macro="" textlink="">
      <xdr:nvSpPr>
        <xdr:cNvPr id="634" name="楕円 633"/>
        <xdr:cNvSpPr/>
      </xdr:nvSpPr>
      <xdr:spPr>
        <a:xfrm>
          <a:off x="14541500" y="1408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80555</xdr:rowOff>
    </xdr:from>
    <xdr:to>
      <xdr:col>81</xdr:col>
      <xdr:colOff>50800</xdr:colOff>
      <xdr:row>82</xdr:row>
      <xdr:rowOff>158931</xdr:rowOff>
    </xdr:to>
    <xdr:cxnSp macro="">
      <xdr:nvCxnSpPr>
        <xdr:cNvPr id="635" name="直線コネクタ 634"/>
        <xdr:cNvCxnSpPr/>
      </xdr:nvCxnSpPr>
      <xdr:spPr>
        <a:xfrm>
          <a:off x="14592300" y="14139455"/>
          <a:ext cx="889000" cy="7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102161</xdr:rowOff>
    </xdr:from>
    <xdr:ext cx="405111" cy="259045"/>
    <xdr:sp macro="" textlink="">
      <xdr:nvSpPr>
        <xdr:cNvPr id="636" name="n_1aveValue【消防施設】&#10;有形固定資産減価償却率"/>
        <xdr:cNvSpPr txBox="1"/>
      </xdr:nvSpPr>
      <xdr:spPr>
        <a:xfrm>
          <a:off x="15266044" y="1381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156046</xdr:rowOff>
    </xdr:from>
    <xdr:ext cx="405111" cy="259045"/>
    <xdr:sp macro="" textlink="">
      <xdr:nvSpPr>
        <xdr:cNvPr id="637" name="n_2aveValue【消防施設】&#10;有形固定資産減価償却率"/>
        <xdr:cNvSpPr txBox="1"/>
      </xdr:nvSpPr>
      <xdr:spPr>
        <a:xfrm>
          <a:off x="14389744" y="13357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29408</xdr:rowOff>
    </xdr:from>
    <xdr:ext cx="405111" cy="259045"/>
    <xdr:sp macro="" textlink="">
      <xdr:nvSpPr>
        <xdr:cNvPr id="638" name="n_1mainValue【消防施設】&#10;有形固定資産減価償却率"/>
        <xdr:cNvSpPr txBox="1"/>
      </xdr:nvSpPr>
      <xdr:spPr>
        <a:xfrm>
          <a:off x="15266044" y="1425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122482</xdr:rowOff>
    </xdr:from>
    <xdr:ext cx="405111" cy="259045"/>
    <xdr:sp macro="" textlink="">
      <xdr:nvSpPr>
        <xdr:cNvPr id="639" name="n_2mainValue【消防施設】&#10;有形固定資産減価償却率"/>
        <xdr:cNvSpPr txBox="1"/>
      </xdr:nvSpPr>
      <xdr:spPr>
        <a:xfrm>
          <a:off x="14389744" y="1418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0" name="正方形/長方形 63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1" name="正方形/長方形 64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2" name="正方形/長方形 64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3" name="正方形/長方形 64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4" name="正方形/長方形 64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5" name="正方形/長方形 64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6" name="正方形/長方形 64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7" name="正方形/長方形 64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8" name="テキスト ボックス 64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9" name="直線コネクタ 64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0" name="直線コネクタ 64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1" name="テキスト ボックス 65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2" name="直線コネクタ 65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3" name="テキスト ボックス 65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54" name="直線コネクタ 65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55" name="テキスト ボックス 65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56" name="直線コネクタ 65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57" name="テキスト ボックス 65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58" name="直線コネクタ 65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59" name="テキスト ボックス 65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0" name="直線コネクタ 65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1" name="テキスト ボックス 66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152400</xdr:rowOff>
    </xdr:from>
    <xdr:to>
      <xdr:col>116</xdr:col>
      <xdr:colOff>62864</xdr:colOff>
      <xdr:row>86</xdr:row>
      <xdr:rowOff>19050</xdr:rowOff>
    </xdr:to>
    <xdr:cxnSp macro="">
      <xdr:nvCxnSpPr>
        <xdr:cNvPr id="663" name="直線コネクタ 662"/>
        <xdr:cNvCxnSpPr/>
      </xdr:nvCxnSpPr>
      <xdr:spPr>
        <a:xfrm flipV="1">
          <a:off x="22160864" y="133540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22877</xdr:rowOff>
    </xdr:from>
    <xdr:ext cx="469744" cy="259045"/>
    <xdr:sp macro="" textlink="">
      <xdr:nvSpPr>
        <xdr:cNvPr id="664" name="【消防施設】&#10;一人当たり面積最小値テキスト"/>
        <xdr:cNvSpPr txBox="1"/>
      </xdr:nvSpPr>
      <xdr:spPr>
        <a:xfrm>
          <a:off x="22199600"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19050</xdr:rowOff>
    </xdr:from>
    <xdr:to>
      <xdr:col>116</xdr:col>
      <xdr:colOff>152400</xdr:colOff>
      <xdr:row>86</xdr:row>
      <xdr:rowOff>19050</xdr:rowOff>
    </xdr:to>
    <xdr:cxnSp macro="">
      <xdr:nvCxnSpPr>
        <xdr:cNvPr id="665" name="直線コネクタ 664"/>
        <xdr:cNvCxnSpPr/>
      </xdr:nvCxnSpPr>
      <xdr:spPr>
        <a:xfrm>
          <a:off x="22072600" y="1476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99077</xdr:rowOff>
    </xdr:from>
    <xdr:ext cx="469744" cy="259045"/>
    <xdr:sp macro="" textlink="">
      <xdr:nvSpPr>
        <xdr:cNvPr id="666" name="【消防施設】&#10;一人当たり面積最大値テキスト"/>
        <xdr:cNvSpPr txBox="1"/>
      </xdr:nvSpPr>
      <xdr:spPr>
        <a:xfrm>
          <a:off x="22199600" y="1312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152400</xdr:rowOff>
    </xdr:from>
    <xdr:to>
      <xdr:col>116</xdr:col>
      <xdr:colOff>152400</xdr:colOff>
      <xdr:row>77</xdr:row>
      <xdr:rowOff>152400</xdr:rowOff>
    </xdr:to>
    <xdr:cxnSp macro="">
      <xdr:nvCxnSpPr>
        <xdr:cNvPr id="667" name="直線コネクタ 666"/>
        <xdr:cNvCxnSpPr/>
      </xdr:nvCxnSpPr>
      <xdr:spPr>
        <a:xfrm>
          <a:off x="22072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162577</xdr:rowOff>
    </xdr:from>
    <xdr:ext cx="469744" cy="259045"/>
    <xdr:sp macro="" textlink="">
      <xdr:nvSpPr>
        <xdr:cNvPr id="668" name="【消防施設】&#10;一人当たり面積平均値テキスト"/>
        <xdr:cNvSpPr txBox="1"/>
      </xdr:nvSpPr>
      <xdr:spPr>
        <a:xfrm>
          <a:off x="22199600" y="1405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669" name="フローチャート: 判断 668"/>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158750</xdr:rowOff>
    </xdr:from>
    <xdr:to>
      <xdr:col>112</xdr:col>
      <xdr:colOff>38100</xdr:colOff>
      <xdr:row>82</xdr:row>
      <xdr:rowOff>88900</xdr:rowOff>
    </xdr:to>
    <xdr:sp macro="" textlink="">
      <xdr:nvSpPr>
        <xdr:cNvPr id="670" name="フローチャート: 判断 669"/>
        <xdr:cNvSpPr/>
      </xdr:nvSpPr>
      <xdr:spPr>
        <a:xfrm>
          <a:off x="21272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63500</xdr:rowOff>
    </xdr:from>
    <xdr:to>
      <xdr:col>107</xdr:col>
      <xdr:colOff>101600</xdr:colOff>
      <xdr:row>82</xdr:row>
      <xdr:rowOff>165100</xdr:rowOff>
    </xdr:to>
    <xdr:sp macro="" textlink="">
      <xdr:nvSpPr>
        <xdr:cNvPr id="671" name="フローチャート: 判断 670"/>
        <xdr:cNvSpPr/>
      </xdr:nvSpPr>
      <xdr:spPr>
        <a:xfrm>
          <a:off x="20383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2" name="テキスト ボックス 67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3" name="テキスト ボックス 67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4" name="テキスト ボックス 67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5" name="テキスト ボックス 67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6" name="テキスト ボックス 67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63500</xdr:rowOff>
    </xdr:from>
    <xdr:to>
      <xdr:col>116</xdr:col>
      <xdr:colOff>114300</xdr:colOff>
      <xdr:row>85</xdr:row>
      <xdr:rowOff>165100</xdr:rowOff>
    </xdr:to>
    <xdr:sp macro="" textlink="">
      <xdr:nvSpPr>
        <xdr:cNvPr id="677" name="楕円 676"/>
        <xdr:cNvSpPr/>
      </xdr:nvSpPr>
      <xdr:spPr>
        <a:xfrm>
          <a:off x="221107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149877</xdr:rowOff>
    </xdr:from>
    <xdr:ext cx="469744" cy="259045"/>
    <xdr:sp macro="" textlink="">
      <xdr:nvSpPr>
        <xdr:cNvPr id="678" name="【消防施設】&#10;一人当たり面積該当値テキスト"/>
        <xdr:cNvSpPr txBox="1"/>
      </xdr:nvSpPr>
      <xdr:spPr>
        <a:xfrm>
          <a:off x="22199600" y="1455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63500</xdr:rowOff>
    </xdr:from>
    <xdr:to>
      <xdr:col>112</xdr:col>
      <xdr:colOff>38100</xdr:colOff>
      <xdr:row>85</xdr:row>
      <xdr:rowOff>165100</xdr:rowOff>
    </xdr:to>
    <xdr:sp macro="" textlink="">
      <xdr:nvSpPr>
        <xdr:cNvPr id="679" name="楕円 678"/>
        <xdr:cNvSpPr/>
      </xdr:nvSpPr>
      <xdr:spPr>
        <a:xfrm>
          <a:off x="21272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114300</xdr:rowOff>
    </xdr:from>
    <xdr:to>
      <xdr:col>116</xdr:col>
      <xdr:colOff>63500</xdr:colOff>
      <xdr:row>85</xdr:row>
      <xdr:rowOff>114300</xdr:rowOff>
    </xdr:to>
    <xdr:cxnSp macro="">
      <xdr:nvCxnSpPr>
        <xdr:cNvPr id="680" name="直線コネクタ 679"/>
        <xdr:cNvCxnSpPr/>
      </xdr:nvCxnSpPr>
      <xdr:spPr>
        <a:xfrm>
          <a:off x="21323300" y="146875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63500</xdr:rowOff>
    </xdr:from>
    <xdr:to>
      <xdr:col>107</xdr:col>
      <xdr:colOff>101600</xdr:colOff>
      <xdr:row>85</xdr:row>
      <xdr:rowOff>165100</xdr:rowOff>
    </xdr:to>
    <xdr:sp macro="" textlink="">
      <xdr:nvSpPr>
        <xdr:cNvPr id="681" name="楕円 680"/>
        <xdr:cNvSpPr/>
      </xdr:nvSpPr>
      <xdr:spPr>
        <a:xfrm>
          <a:off x="20383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114300</xdr:rowOff>
    </xdr:from>
    <xdr:to>
      <xdr:col>111</xdr:col>
      <xdr:colOff>177800</xdr:colOff>
      <xdr:row>85</xdr:row>
      <xdr:rowOff>114300</xdr:rowOff>
    </xdr:to>
    <xdr:cxnSp macro="">
      <xdr:nvCxnSpPr>
        <xdr:cNvPr id="682" name="直線コネクタ 681"/>
        <xdr:cNvCxnSpPr/>
      </xdr:nvCxnSpPr>
      <xdr:spPr>
        <a:xfrm>
          <a:off x="20434300" y="14687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105427</xdr:rowOff>
    </xdr:from>
    <xdr:ext cx="469744" cy="259045"/>
    <xdr:sp macro="" textlink="">
      <xdr:nvSpPr>
        <xdr:cNvPr id="683" name="n_1aveValue【消防施設】&#10;一人当たり面積"/>
        <xdr:cNvSpPr txBox="1"/>
      </xdr:nvSpPr>
      <xdr:spPr>
        <a:xfrm>
          <a:off x="210757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10177</xdr:rowOff>
    </xdr:from>
    <xdr:ext cx="469744" cy="259045"/>
    <xdr:sp macro="" textlink="">
      <xdr:nvSpPr>
        <xdr:cNvPr id="684" name="n_2aveValue【消防施設】&#10;一人当たり面積"/>
        <xdr:cNvSpPr txBox="1"/>
      </xdr:nvSpPr>
      <xdr:spPr>
        <a:xfrm>
          <a:off x="20199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156227</xdr:rowOff>
    </xdr:from>
    <xdr:ext cx="469744" cy="259045"/>
    <xdr:sp macro="" textlink="">
      <xdr:nvSpPr>
        <xdr:cNvPr id="685" name="n_1mainValue【消防施設】&#10;一人当たり面積"/>
        <xdr:cNvSpPr txBox="1"/>
      </xdr:nvSpPr>
      <xdr:spPr>
        <a:xfrm>
          <a:off x="21075727" y="1472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156227</xdr:rowOff>
    </xdr:from>
    <xdr:ext cx="469744" cy="259045"/>
    <xdr:sp macro="" textlink="">
      <xdr:nvSpPr>
        <xdr:cNvPr id="686" name="n_2mainValue【消防施設】&#10;一人当たり面積"/>
        <xdr:cNvSpPr txBox="1"/>
      </xdr:nvSpPr>
      <xdr:spPr>
        <a:xfrm>
          <a:off x="20199427" y="1472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7" name="正方形/長方形 68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8" name="正方形/長方形 68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9" name="正方形/長方形 68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0" name="正方形/長方形 68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1" name="正方形/長方形 69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2" name="正方形/長方形 69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3" name="正方形/長方形 69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4" name="正方形/長方形 69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5" name="テキスト ボックス 69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6" name="直線コネクタ 69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97" name="直線コネクタ 69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98" name="テキスト ボックス 697"/>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99" name="直線コネクタ 69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00" name="テキスト ボックス 69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01" name="直線コネクタ 70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02" name="テキスト ボックス 70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03" name="直線コネクタ 70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04" name="テキスト ボックス 70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05" name="直線コネクタ 70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06" name="テキスト ボックス 70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7" name="直線コネクタ 70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8" name="テキスト ボックス 70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150495</xdr:rowOff>
    </xdr:from>
    <xdr:to>
      <xdr:col>85</xdr:col>
      <xdr:colOff>126364</xdr:colOff>
      <xdr:row>107</xdr:row>
      <xdr:rowOff>40005</xdr:rowOff>
    </xdr:to>
    <xdr:cxnSp macro="">
      <xdr:nvCxnSpPr>
        <xdr:cNvPr id="710" name="直線コネクタ 709"/>
        <xdr:cNvCxnSpPr/>
      </xdr:nvCxnSpPr>
      <xdr:spPr>
        <a:xfrm flipV="1">
          <a:off x="16318864" y="17124045"/>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43832</xdr:rowOff>
    </xdr:from>
    <xdr:ext cx="405111" cy="259045"/>
    <xdr:sp macro="" textlink="">
      <xdr:nvSpPr>
        <xdr:cNvPr id="711" name="【庁舎】&#10;有形固定資産減価償却率最小値テキスト"/>
        <xdr:cNvSpPr txBox="1"/>
      </xdr:nvSpPr>
      <xdr:spPr>
        <a:xfrm>
          <a:off x="16357600" y="1838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40005</xdr:rowOff>
    </xdr:from>
    <xdr:to>
      <xdr:col>86</xdr:col>
      <xdr:colOff>25400</xdr:colOff>
      <xdr:row>107</xdr:row>
      <xdr:rowOff>40005</xdr:rowOff>
    </xdr:to>
    <xdr:cxnSp macro="">
      <xdr:nvCxnSpPr>
        <xdr:cNvPr id="712" name="直線コネクタ 711"/>
        <xdr:cNvCxnSpPr/>
      </xdr:nvCxnSpPr>
      <xdr:spPr>
        <a:xfrm>
          <a:off x="16230600" y="1838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97172</xdr:rowOff>
    </xdr:from>
    <xdr:ext cx="405111" cy="259045"/>
    <xdr:sp macro="" textlink="">
      <xdr:nvSpPr>
        <xdr:cNvPr id="713" name="【庁舎】&#10;有形固定資産減価償却率最大値テキスト"/>
        <xdr:cNvSpPr txBox="1"/>
      </xdr:nvSpPr>
      <xdr:spPr>
        <a:xfrm>
          <a:off x="16357600" y="16899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150495</xdr:rowOff>
    </xdr:from>
    <xdr:to>
      <xdr:col>86</xdr:col>
      <xdr:colOff>25400</xdr:colOff>
      <xdr:row>99</xdr:row>
      <xdr:rowOff>150495</xdr:rowOff>
    </xdr:to>
    <xdr:cxnSp macro="">
      <xdr:nvCxnSpPr>
        <xdr:cNvPr id="714" name="直線コネクタ 713"/>
        <xdr:cNvCxnSpPr/>
      </xdr:nvCxnSpPr>
      <xdr:spPr>
        <a:xfrm>
          <a:off x="16230600" y="1712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151147</xdr:rowOff>
    </xdr:from>
    <xdr:ext cx="405111" cy="259045"/>
    <xdr:sp macro="" textlink="">
      <xdr:nvSpPr>
        <xdr:cNvPr id="715" name="【庁舎】&#10;有形固定資産減価償却率平均値テキスト"/>
        <xdr:cNvSpPr txBox="1"/>
      </xdr:nvSpPr>
      <xdr:spPr>
        <a:xfrm>
          <a:off x="16357600" y="1763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128270</xdr:rowOff>
    </xdr:from>
    <xdr:to>
      <xdr:col>85</xdr:col>
      <xdr:colOff>177800</xdr:colOff>
      <xdr:row>104</xdr:row>
      <xdr:rowOff>58420</xdr:rowOff>
    </xdr:to>
    <xdr:sp macro="" textlink="">
      <xdr:nvSpPr>
        <xdr:cNvPr id="716" name="フローチャート: 判断 715"/>
        <xdr:cNvSpPr/>
      </xdr:nvSpPr>
      <xdr:spPr>
        <a:xfrm>
          <a:off x="162687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143511</xdr:rowOff>
    </xdr:from>
    <xdr:to>
      <xdr:col>81</xdr:col>
      <xdr:colOff>101600</xdr:colOff>
      <xdr:row>103</xdr:row>
      <xdr:rowOff>73661</xdr:rowOff>
    </xdr:to>
    <xdr:sp macro="" textlink="">
      <xdr:nvSpPr>
        <xdr:cNvPr id="717" name="フローチャート: 判断 716"/>
        <xdr:cNvSpPr/>
      </xdr:nvSpPr>
      <xdr:spPr>
        <a:xfrm>
          <a:off x="15430500" y="1763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718" name="フローチャート: 判断 717"/>
        <xdr:cNvSpPr/>
      </xdr:nvSpPr>
      <xdr:spPr>
        <a:xfrm>
          <a:off x="14541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9" name="テキスト ボックス 71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0" name="テキスト ボックス 71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1" name="テキスト ボックス 72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2" name="テキスト ボックス 72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3" name="テキスト ボックス 72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151130</xdr:rowOff>
    </xdr:from>
    <xdr:to>
      <xdr:col>85</xdr:col>
      <xdr:colOff>177800</xdr:colOff>
      <xdr:row>106</xdr:row>
      <xdr:rowOff>81280</xdr:rowOff>
    </xdr:to>
    <xdr:sp macro="" textlink="">
      <xdr:nvSpPr>
        <xdr:cNvPr id="724" name="楕円 723"/>
        <xdr:cNvSpPr/>
      </xdr:nvSpPr>
      <xdr:spPr>
        <a:xfrm>
          <a:off x="162687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129557</xdr:rowOff>
    </xdr:from>
    <xdr:ext cx="405111" cy="259045"/>
    <xdr:sp macro="" textlink="">
      <xdr:nvSpPr>
        <xdr:cNvPr id="725" name="【庁舎】&#10;有形固定資産減価償却率該当値テキスト"/>
        <xdr:cNvSpPr txBox="1"/>
      </xdr:nvSpPr>
      <xdr:spPr>
        <a:xfrm>
          <a:off x="16357600" y="1813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15875</xdr:rowOff>
    </xdr:from>
    <xdr:to>
      <xdr:col>81</xdr:col>
      <xdr:colOff>101600</xdr:colOff>
      <xdr:row>106</xdr:row>
      <xdr:rowOff>117475</xdr:rowOff>
    </xdr:to>
    <xdr:sp macro="" textlink="">
      <xdr:nvSpPr>
        <xdr:cNvPr id="726" name="楕円 725"/>
        <xdr:cNvSpPr/>
      </xdr:nvSpPr>
      <xdr:spPr>
        <a:xfrm>
          <a:off x="15430500" y="1818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30480</xdr:rowOff>
    </xdr:from>
    <xdr:to>
      <xdr:col>85</xdr:col>
      <xdr:colOff>127000</xdr:colOff>
      <xdr:row>106</xdr:row>
      <xdr:rowOff>66675</xdr:rowOff>
    </xdr:to>
    <xdr:cxnSp macro="">
      <xdr:nvCxnSpPr>
        <xdr:cNvPr id="727" name="直線コネクタ 726"/>
        <xdr:cNvCxnSpPr/>
      </xdr:nvCxnSpPr>
      <xdr:spPr>
        <a:xfrm flipV="1">
          <a:off x="15481300" y="1820418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21589</xdr:rowOff>
    </xdr:from>
    <xdr:to>
      <xdr:col>76</xdr:col>
      <xdr:colOff>165100</xdr:colOff>
      <xdr:row>106</xdr:row>
      <xdr:rowOff>123189</xdr:rowOff>
    </xdr:to>
    <xdr:sp macro="" textlink="">
      <xdr:nvSpPr>
        <xdr:cNvPr id="728" name="楕円 727"/>
        <xdr:cNvSpPr/>
      </xdr:nvSpPr>
      <xdr:spPr>
        <a:xfrm>
          <a:off x="14541500" y="1819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66675</xdr:rowOff>
    </xdr:from>
    <xdr:to>
      <xdr:col>81</xdr:col>
      <xdr:colOff>50800</xdr:colOff>
      <xdr:row>106</xdr:row>
      <xdr:rowOff>72389</xdr:rowOff>
    </xdr:to>
    <xdr:cxnSp macro="">
      <xdr:nvCxnSpPr>
        <xdr:cNvPr id="729" name="直線コネクタ 728"/>
        <xdr:cNvCxnSpPr/>
      </xdr:nvCxnSpPr>
      <xdr:spPr>
        <a:xfrm flipV="1">
          <a:off x="14592300" y="18240375"/>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90188</xdr:rowOff>
    </xdr:from>
    <xdr:ext cx="405111" cy="259045"/>
    <xdr:sp macro="" textlink="">
      <xdr:nvSpPr>
        <xdr:cNvPr id="730" name="n_1aveValue【庁舎】&#10;有形固定資産減価償却率"/>
        <xdr:cNvSpPr txBox="1"/>
      </xdr:nvSpPr>
      <xdr:spPr>
        <a:xfrm>
          <a:off x="15266044" y="1740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29227</xdr:rowOff>
    </xdr:from>
    <xdr:ext cx="405111" cy="259045"/>
    <xdr:sp macro="" textlink="">
      <xdr:nvSpPr>
        <xdr:cNvPr id="731" name="n_2aveValue【庁舎】&#10;有形固定資産減価償却率"/>
        <xdr:cNvSpPr txBox="1"/>
      </xdr:nvSpPr>
      <xdr:spPr>
        <a:xfrm>
          <a:off x="14389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108602</xdr:rowOff>
    </xdr:from>
    <xdr:ext cx="405111" cy="259045"/>
    <xdr:sp macro="" textlink="">
      <xdr:nvSpPr>
        <xdr:cNvPr id="732" name="n_1mainValue【庁舎】&#10;有形固定資産減価償却率"/>
        <xdr:cNvSpPr txBox="1"/>
      </xdr:nvSpPr>
      <xdr:spPr>
        <a:xfrm>
          <a:off x="15266044" y="1828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114316</xdr:rowOff>
    </xdr:from>
    <xdr:ext cx="405111" cy="259045"/>
    <xdr:sp macro="" textlink="">
      <xdr:nvSpPr>
        <xdr:cNvPr id="733" name="n_2mainValue【庁舎】&#10;有形固定資産減価償却率"/>
        <xdr:cNvSpPr txBox="1"/>
      </xdr:nvSpPr>
      <xdr:spPr>
        <a:xfrm>
          <a:off x="14389744" y="1828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4" name="正方形/長方形 73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5" name="正方形/長方形 73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6" name="正方形/長方形 73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7" name="正方形/長方形 73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8" name="正方形/長方形 73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9" name="正方形/長方形 73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0" name="正方形/長方形 73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1" name="正方形/長方形 74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2" name="テキスト ボックス 74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3" name="直線コネクタ 74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4" name="直線コネクタ 74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5" name="テキスト ボックス 74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6" name="直線コネクタ 74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7" name="テキスト ボックス 74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8" name="直線コネクタ 74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9" name="テキスト ボックス 74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0" name="直線コネクタ 74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51" name="テキスト ボックス 75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2" name="直線コネクタ 75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53" name="テキスト ボックス 75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4" name="直線コネクタ 75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5" name="テキスト ボックス 75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49530</xdr:rowOff>
    </xdr:from>
    <xdr:to>
      <xdr:col>116</xdr:col>
      <xdr:colOff>62864</xdr:colOff>
      <xdr:row>107</xdr:row>
      <xdr:rowOff>76200</xdr:rowOff>
    </xdr:to>
    <xdr:cxnSp macro="">
      <xdr:nvCxnSpPr>
        <xdr:cNvPr id="757" name="直線コネクタ 756"/>
        <xdr:cNvCxnSpPr/>
      </xdr:nvCxnSpPr>
      <xdr:spPr>
        <a:xfrm flipV="1">
          <a:off x="22160864" y="17365980"/>
          <a:ext cx="0" cy="1055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80027</xdr:rowOff>
    </xdr:from>
    <xdr:ext cx="469744" cy="259045"/>
    <xdr:sp macro="" textlink="">
      <xdr:nvSpPr>
        <xdr:cNvPr id="758" name="【庁舎】&#10;一人当たり面積最小値テキスト"/>
        <xdr:cNvSpPr txBox="1"/>
      </xdr:nvSpPr>
      <xdr:spPr>
        <a:xfrm>
          <a:off x="22199600" y="1842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76200</xdr:rowOff>
    </xdr:from>
    <xdr:to>
      <xdr:col>116</xdr:col>
      <xdr:colOff>152400</xdr:colOff>
      <xdr:row>107</xdr:row>
      <xdr:rowOff>76200</xdr:rowOff>
    </xdr:to>
    <xdr:cxnSp macro="">
      <xdr:nvCxnSpPr>
        <xdr:cNvPr id="759" name="直線コネクタ 758"/>
        <xdr:cNvCxnSpPr/>
      </xdr:nvCxnSpPr>
      <xdr:spPr>
        <a:xfrm>
          <a:off x="22072600" y="1842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167657</xdr:rowOff>
    </xdr:from>
    <xdr:ext cx="469744" cy="259045"/>
    <xdr:sp macro="" textlink="">
      <xdr:nvSpPr>
        <xdr:cNvPr id="760" name="【庁舎】&#10;一人当たり面積最大値テキスト"/>
        <xdr:cNvSpPr txBox="1"/>
      </xdr:nvSpPr>
      <xdr:spPr>
        <a:xfrm>
          <a:off x="22199600" y="1714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49530</xdr:rowOff>
    </xdr:from>
    <xdr:to>
      <xdr:col>116</xdr:col>
      <xdr:colOff>152400</xdr:colOff>
      <xdr:row>101</xdr:row>
      <xdr:rowOff>49530</xdr:rowOff>
    </xdr:to>
    <xdr:cxnSp macro="">
      <xdr:nvCxnSpPr>
        <xdr:cNvPr id="761" name="直線コネクタ 760"/>
        <xdr:cNvCxnSpPr/>
      </xdr:nvCxnSpPr>
      <xdr:spPr>
        <a:xfrm>
          <a:off x="22072600" y="1736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34307</xdr:rowOff>
    </xdr:from>
    <xdr:ext cx="469744" cy="259045"/>
    <xdr:sp macro="" textlink="">
      <xdr:nvSpPr>
        <xdr:cNvPr id="762" name="【庁舎】&#10;一人当たり面積平均値テキスト"/>
        <xdr:cNvSpPr txBox="1"/>
      </xdr:nvSpPr>
      <xdr:spPr>
        <a:xfrm>
          <a:off x="22199600" y="180365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55880</xdr:rowOff>
    </xdr:from>
    <xdr:to>
      <xdr:col>116</xdr:col>
      <xdr:colOff>114300</xdr:colOff>
      <xdr:row>105</xdr:row>
      <xdr:rowOff>157480</xdr:rowOff>
    </xdr:to>
    <xdr:sp macro="" textlink="">
      <xdr:nvSpPr>
        <xdr:cNvPr id="763" name="フローチャート: 判断 762"/>
        <xdr:cNvSpPr/>
      </xdr:nvSpPr>
      <xdr:spPr>
        <a:xfrm>
          <a:off x="22110700" y="180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764" name="フローチャート: 判断 763"/>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143511</xdr:rowOff>
    </xdr:from>
    <xdr:to>
      <xdr:col>107</xdr:col>
      <xdr:colOff>101600</xdr:colOff>
      <xdr:row>105</xdr:row>
      <xdr:rowOff>73661</xdr:rowOff>
    </xdr:to>
    <xdr:sp macro="" textlink="">
      <xdr:nvSpPr>
        <xdr:cNvPr id="765" name="フローチャート: 判断 764"/>
        <xdr:cNvSpPr/>
      </xdr:nvSpPr>
      <xdr:spPr>
        <a:xfrm>
          <a:off x="203835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6" name="テキスト ボックス 76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7" name="テキスト ボックス 76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8" name="テキスト ボックス 76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9" name="テキスト ボックス 76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0" name="テキスト ボックス 76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170180</xdr:rowOff>
    </xdr:from>
    <xdr:to>
      <xdr:col>116</xdr:col>
      <xdr:colOff>114300</xdr:colOff>
      <xdr:row>105</xdr:row>
      <xdr:rowOff>100330</xdr:rowOff>
    </xdr:to>
    <xdr:sp macro="" textlink="">
      <xdr:nvSpPr>
        <xdr:cNvPr id="771" name="楕円 770"/>
        <xdr:cNvSpPr/>
      </xdr:nvSpPr>
      <xdr:spPr>
        <a:xfrm>
          <a:off x="221107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21607</xdr:rowOff>
    </xdr:from>
    <xdr:ext cx="469744" cy="259045"/>
    <xdr:sp macro="" textlink="">
      <xdr:nvSpPr>
        <xdr:cNvPr id="772" name="【庁舎】&#10;一人当たり面積該当値テキスト"/>
        <xdr:cNvSpPr txBox="1"/>
      </xdr:nvSpPr>
      <xdr:spPr>
        <a:xfrm>
          <a:off x="22199600"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2539</xdr:rowOff>
    </xdr:from>
    <xdr:to>
      <xdr:col>112</xdr:col>
      <xdr:colOff>38100</xdr:colOff>
      <xdr:row>105</xdr:row>
      <xdr:rowOff>104139</xdr:rowOff>
    </xdr:to>
    <xdr:sp macro="" textlink="">
      <xdr:nvSpPr>
        <xdr:cNvPr id="773" name="楕円 772"/>
        <xdr:cNvSpPr/>
      </xdr:nvSpPr>
      <xdr:spPr>
        <a:xfrm>
          <a:off x="212725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49530</xdr:rowOff>
    </xdr:from>
    <xdr:to>
      <xdr:col>116</xdr:col>
      <xdr:colOff>63500</xdr:colOff>
      <xdr:row>105</xdr:row>
      <xdr:rowOff>53339</xdr:rowOff>
    </xdr:to>
    <xdr:cxnSp macro="">
      <xdr:nvCxnSpPr>
        <xdr:cNvPr id="774" name="直線コネクタ 773"/>
        <xdr:cNvCxnSpPr/>
      </xdr:nvCxnSpPr>
      <xdr:spPr>
        <a:xfrm flipV="1">
          <a:off x="21323300" y="1805178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2539</xdr:rowOff>
    </xdr:from>
    <xdr:to>
      <xdr:col>107</xdr:col>
      <xdr:colOff>101600</xdr:colOff>
      <xdr:row>105</xdr:row>
      <xdr:rowOff>104139</xdr:rowOff>
    </xdr:to>
    <xdr:sp macro="" textlink="">
      <xdr:nvSpPr>
        <xdr:cNvPr id="775" name="楕円 774"/>
        <xdr:cNvSpPr/>
      </xdr:nvSpPr>
      <xdr:spPr>
        <a:xfrm>
          <a:off x="203835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53339</xdr:rowOff>
    </xdr:from>
    <xdr:to>
      <xdr:col>111</xdr:col>
      <xdr:colOff>177800</xdr:colOff>
      <xdr:row>105</xdr:row>
      <xdr:rowOff>53339</xdr:rowOff>
    </xdr:to>
    <xdr:cxnSp macro="">
      <xdr:nvCxnSpPr>
        <xdr:cNvPr id="776" name="直線コネクタ 775"/>
        <xdr:cNvCxnSpPr/>
      </xdr:nvCxnSpPr>
      <xdr:spPr>
        <a:xfrm>
          <a:off x="20434300" y="180555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15257</xdr:rowOff>
    </xdr:from>
    <xdr:ext cx="469744" cy="259045"/>
    <xdr:sp macro="" textlink="">
      <xdr:nvSpPr>
        <xdr:cNvPr id="777" name="n_1aveValue【庁舎】&#10;一人当たり面積"/>
        <xdr:cNvSpPr txBox="1"/>
      </xdr:nvSpPr>
      <xdr:spPr>
        <a:xfrm>
          <a:off x="210757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90188</xdr:rowOff>
    </xdr:from>
    <xdr:ext cx="469744" cy="259045"/>
    <xdr:sp macro="" textlink="">
      <xdr:nvSpPr>
        <xdr:cNvPr id="778" name="n_2aveValue【庁舎】&#10;一人当たり面積"/>
        <xdr:cNvSpPr txBox="1"/>
      </xdr:nvSpPr>
      <xdr:spPr>
        <a:xfrm>
          <a:off x="20199427" y="1774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120666</xdr:rowOff>
    </xdr:from>
    <xdr:ext cx="469744" cy="259045"/>
    <xdr:sp macro="" textlink="">
      <xdr:nvSpPr>
        <xdr:cNvPr id="779" name="n_1mainValue【庁舎】&#10;一人当たり面積"/>
        <xdr:cNvSpPr txBox="1"/>
      </xdr:nvSpPr>
      <xdr:spPr>
        <a:xfrm>
          <a:off x="21075727" y="17780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95266</xdr:rowOff>
    </xdr:from>
    <xdr:ext cx="469744" cy="259045"/>
    <xdr:sp macro="" textlink="">
      <xdr:nvSpPr>
        <xdr:cNvPr id="780" name="n_2mainValue【庁舎】&#10;一人当たり面積"/>
        <xdr:cNvSpPr txBox="1"/>
      </xdr:nvSpPr>
      <xdr:spPr>
        <a:xfrm>
          <a:off x="20199427" y="1809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1" name="正方形/長方形 78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2" name="正方形/長方形 78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3" name="テキスト ボックス 78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市民会館の有形固定資産減価償却率については、平成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年度に新たに</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施設増え</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施設になったこと及び平成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年度に市民ホールを大規模改修を行ったことに伴い、全国平均及び東京都平均を大きく下回るとともに類型団体内で最小値となっている。</a:t>
          </a:r>
        </a:p>
        <a:p>
          <a:r>
            <a:rPr kumimoji="1" lang="ja-JP" altLang="en-US" sz="1300">
              <a:latin typeface="ＭＳ Ｐゴシック" panose="020B0600070205080204" pitchFamily="50" charset="-128"/>
              <a:ea typeface="ＭＳ Ｐゴシック" panose="020B0600070205080204" pitchFamily="50" charset="-128"/>
            </a:rPr>
            <a:t>庁舎の有形固定資産減価償却率については、平成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年度に庁舎を新築したことで、全国平均及び東京都平均を大きく下回っている。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東京都町田市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428,742
422,890
71.55
153,012,414
148,140,403
4,609,734
78,603,966
74,309,822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年度の財政力指数は</a:t>
          </a:r>
          <a:r>
            <a:rPr kumimoji="1" lang="en-US" altLang="ja-JP" sz="1300">
              <a:latin typeface="ＭＳ Ｐゴシック" panose="020B0600070205080204" pitchFamily="50" charset="-128"/>
              <a:ea typeface="ＭＳ Ｐゴシック" panose="020B0600070205080204" pitchFamily="50" charset="-128"/>
            </a:rPr>
            <a:t>0.983</a:t>
          </a:r>
          <a:r>
            <a:rPr kumimoji="1" lang="ja-JP" altLang="en-US" sz="1300">
              <a:latin typeface="ＭＳ Ｐゴシック" panose="020B0600070205080204" pitchFamily="50" charset="-128"/>
              <a:ea typeface="ＭＳ Ｐゴシック" panose="020B0600070205080204" pitchFamily="50" charset="-128"/>
            </a:rPr>
            <a:t>であった。</a:t>
          </a: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年度までの直近</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か年平均では財政力指数は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を上回っていたが、平成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年度以降は単年度及び</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か年平均ともに財政力指数は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を下回っており、平成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年度も</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を下回った。</a:t>
          </a: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年度単年度で見ると基準財政収入額が基準財政需要額を下回り</a:t>
          </a:r>
          <a:r>
            <a:rPr kumimoji="1" lang="en-US" altLang="ja-JP" sz="1300">
              <a:latin typeface="ＭＳ Ｐゴシック" panose="020B0600070205080204" pitchFamily="50" charset="-128"/>
              <a:ea typeface="ＭＳ Ｐゴシック" panose="020B0600070205080204" pitchFamily="50" charset="-128"/>
            </a:rPr>
            <a:t>0.978</a:t>
          </a:r>
          <a:r>
            <a:rPr kumimoji="1" lang="ja-JP" altLang="en-US" sz="1300">
              <a:latin typeface="ＭＳ Ｐゴシック" panose="020B0600070205080204" pitchFamily="50" charset="-128"/>
              <a:ea typeface="ＭＳ Ｐゴシック" panose="020B0600070205080204" pitchFamily="50" charset="-128"/>
            </a:rPr>
            <a:t>であった。地方消費税交付金の減などにより基準財政収入額は平成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年度に比べ減少したことが主な要因である。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44450</xdr:rowOff>
    </xdr:to>
    <xdr:cxnSp macro="">
      <xdr:nvCxnSpPr>
        <xdr:cNvPr id="64" name="直線コネクタ 63"/>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19755</xdr:rowOff>
    </xdr:from>
    <xdr:to>
      <xdr:col>23</xdr:col>
      <xdr:colOff>133350</xdr:colOff>
      <xdr:row>40</xdr:row>
      <xdr:rowOff>19755</xdr:rowOff>
    </xdr:to>
    <xdr:cxnSp macro="">
      <xdr:nvCxnSpPr>
        <xdr:cNvPr id="69" name="直線コネクタ 68"/>
        <xdr:cNvCxnSpPr/>
      </xdr:nvCxnSpPr>
      <xdr:spPr>
        <a:xfrm>
          <a:off x="4114800" y="68777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48277</xdr:rowOff>
    </xdr:from>
    <xdr:ext cx="762000" cy="259045"/>
    <xdr:sp macro="" textlink="">
      <xdr:nvSpPr>
        <xdr:cNvPr id="70" name="財政力平均値テキスト"/>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1" name="フローチャート: 判断 70"/>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19755</xdr:rowOff>
    </xdr:from>
    <xdr:to>
      <xdr:col>19</xdr:col>
      <xdr:colOff>133350</xdr:colOff>
      <xdr:row>40</xdr:row>
      <xdr:rowOff>33161</xdr:rowOff>
    </xdr:to>
    <xdr:cxnSp macro="">
      <xdr:nvCxnSpPr>
        <xdr:cNvPr id="72" name="直線コネクタ 71"/>
        <xdr:cNvCxnSpPr/>
      </xdr:nvCxnSpPr>
      <xdr:spPr>
        <a:xfrm flipV="1">
          <a:off x="3225800" y="68777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3" name="フローチャート: 判断 72"/>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162577</xdr:rowOff>
    </xdr:from>
    <xdr:ext cx="736600" cy="259045"/>
    <xdr:sp macro="" textlink="">
      <xdr:nvSpPr>
        <xdr:cNvPr id="74" name="テキスト ボックス 73"/>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33161</xdr:rowOff>
    </xdr:from>
    <xdr:to>
      <xdr:col>15</xdr:col>
      <xdr:colOff>82550</xdr:colOff>
      <xdr:row>40</xdr:row>
      <xdr:rowOff>33161</xdr:rowOff>
    </xdr:to>
    <xdr:cxnSp macro="">
      <xdr:nvCxnSpPr>
        <xdr:cNvPr id="75" name="直線コネクタ 74"/>
        <xdr:cNvCxnSpPr/>
      </xdr:nvCxnSpPr>
      <xdr:spPr>
        <a:xfrm>
          <a:off x="2336800" y="68911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156633</xdr:rowOff>
    </xdr:from>
    <xdr:to>
      <xdr:col>15</xdr:col>
      <xdr:colOff>133350</xdr:colOff>
      <xdr:row>41</xdr:row>
      <xdr:rowOff>86783</xdr:rowOff>
    </xdr:to>
    <xdr:sp macro="" textlink="">
      <xdr:nvSpPr>
        <xdr:cNvPr id="76" name="フローチャート: 判断 75"/>
        <xdr:cNvSpPr/>
      </xdr:nvSpPr>
      <xdr:spPr>
        <a:xfrm>
          <a:off x="3175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71560</xdr:rowOff>
    </xdr:from>
    <xdr:ext cx="762000" cy="259045"/>
    <xdr:sp macro="" textlink="">
      <xdr:nvSpPr>
        <xdr:cNvPr id="77" name="テキスト ボックス 76"/>
        <xdr:cNvSpPr txBox="1"/>
      </xdr:nvSpPr>
      <xdr:spPr>
        <a:xfrm>
          <a:off x="2844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33161</xdr:rowOff>
    </xdr:from>
    <xdr:to>
      <xdr:col>11</xdr:col>
      <xdr:colOff>31750</xdr:colOff>
      <xdr:row>40</xdr:row>
      <xdr:rowOff>33161</xdr:rowOff>
    </xdr:to>
    <xdr:cxnSp macro="">
      <xdr:nvCxnSpPr>
        <xdr:cNvPr id="78" name="直線コネクタ 77"/>
        <xdr:cNvCxnSpPr/>
      </xdr:nvCxnSpPr>
      <xdr:spPr>
        <a:xfrm>
          <a:off x="1447800" y="68911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11995</xdr:rowOff>
    </xdr:from>
    <xdr:to>
      <xdr:col>11</xdr:col>
      <xdr:colOff>82550</xdr:colOff>
      <xdr:row>41</xdr:row>
      <xdr:rowOff>113595</xdr:rowOff>
    </xdr:to>
    <xdr:sp macro="" textlink="">
      <xdr:nvSpPr>
        <xdr:cNvPr id="79" name="フローチャート: 判断 78"/>
        <xdr:cNvSpPr/>
      </xdr:nvSpPr>
      <xdr:spPr>
        <a:xfrm>
          <a:off x="2286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98372</xdr:rowOff>
    </xdr:from>
    <xdr:ext cx="762000" cy="259045"/>
    <xdr:sp macro="" textlink="">
      <xdr:nvSpPr>
        <xdr:cNvPr id="80" name="テキスト ボックス 79"/>
        <xdr:cNvSpPr txBox="1"/>
      </xdr:nvSpPr>
      <xdr:spPr>
        <a:xfrm>
          <a:off x="1955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11995</xdr:rowOff>
    </xdr:from>
    <xdr:to>
      <xdr:col>7</xdr:col>
      <xdr:colOff>31750</xdr:colOff>
      <xdr:row>41</xdr:row>
      <xdr:rowOff>113595</xdr:rowOff>
    </xdr:to>
    <xdr:sp macro="" textlink="">
      <xdr:nvSpPr>
        <xdr:cNvPr id="81" name="フローチャート: 判断 80"/>
        <xdr:cNvSpPr/>
      </xdr:nvSpPr>
      <xdr:spPr>
        <a:xfrm>
          <a:off x="1397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98372</xdr:rowOff>
    </xdr:from>
    <xdr:ext cx="762000" cy="259045"/>
    <xdr:sp macro="" textlink="">
      <xdr:nvSpPr>
        <xdr:cNvPr id="82" name="テキスト ボックス 81"/>
        <xdr:cNvSpPr txBox="1"/>
      </xdr:nvSpPr>
      <xdr:spPr>
        <a:xfrm>
          <a:off x="1066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140405</xdr:rowOff>
    </xdr:from>
    <xdr:to>
      <xdr:col>23</xdr:col>
      <xdr:colOff>184150</xdr:colOff>
      <xdr:row>40</xdr:row>
      <xdr:rowOff>70555</xdr:rowOff>
    </xdr:to>
    <xdr:sp macro="" textlink="">
      <xdr:nvSpPr>
        <xdr:cNvPr id="88" name="楕円 87"/>
        <xdr:cNvSpPr/>
      </xdr:nvSpPr>
      <xdr:spPr>
        <a:xfrm>
          <a:off x="49022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156932</xdr:rowOff>
    </xdr:from>
    <xdr:ext cx="762000" cy="259045"/>
    <xdr:sp macro="" textlink="">
      <xdr:nvSpPr>
        <xdr:cNvPr id="89" name="財政力該当値テキスト"/>
        <xdr:cNvSpPr txBox="1"/>
      </xdr:nvSpPr>
      <xdr:spPr>
        <a:xfrm>
          <a:off x="5041900" y="667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140405</xdr:rowOff>
    </xdr:from>
    <xdr:to>
      <xdr:col>19</xdr:col>
      <xdr:colOff>184150</xdr:colOff>
      <xdr:row>40</xdr:row>
      <xdr:rowOff>70555</xdr:rowOff>
    </xdr:to>
    <xdr:sp macro="" textlink="">
      <xdr:nvSpPr>
        <xdr:cNvPr id="90" name="楕円 89"/>
        <xdr:cNvSpPr/>
      </xdr:nvSpPr>
      <xdr:spPr>
        <a:xfrm>
          <a:off x="40640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80732</xdr:rowOff>
    </xdr:from>
    <xdr:ext cx="736600" cy="259045"/>
    <xdr:sp macro="" textlink="">
      <xdr:nvSpPr>
        <xdr:cNvPr id="91" name="テキスト ボックス 90"/>
        <xdr:cNvSpPr txBox="1"/>
      </xdr:nvSpPr>
      <xdr:spPr>
        <a:xfrm>
          <a:off x="3733800" y="6595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153811</xdr:rowOff>
    </xdr:from>
    <xdr:to>
      <xdr:col>15</xdr:col>
      <xdr:colOff>133350</xdr:colOff>
      <xdr:row>40</xdr:row>
      <xdr:rowOff>83961</xdr:rowOff>
    </xdr:to>
    <xdr:sp macro="" textlink="">
      <xdr:nvSpPr>
        <xdr:cNvPr id="92" name="楕円 91"/>
        <xdr:cNvSpPr/>
      </xdr:nvSpPr>
      <xdr:spPr>
        <a:xfrm>
          <a:off x="3175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94138</xdr:rowOff>
    </xdr:from>
    <xdr:ext cx="762000" cy="259045"/>
    <xdr:sp macro="" textlink="">
      <xdr:nvSpPr>
        <xdr:cNvPr id="93" name="テキスト ボックス 92"/>
        <xdr:cNvSpPr txBox="1"/>
      </xdr:nvSpPr>
      <xdr:spPr>
        <a:xfrm>
          <a:off x="2844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153811</xdr:rowOff>
    </xdr:from>
    <xdr:to>
      <xdr:col>11</xdr:col>
      <xdr:colOff>82550</xdr:colOff>
      <xdr:row>40</xdr:row>
      <xdr:rowOff>83961</xdr:rowOff>
    </xdr:to>
    <xdr:sp macro="" textlink="">
      <xdr:nvSpPr>
        <xdr:cNvPr id="94" name="楕円 93"/>
        <xdr:cNvSpPr/>
      </xdr:nvSpPr>
      <xdr:spPr>
        <a:xfrm>
          <a:off x="2286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94138</xdr:rowOff>
    </xdr:from>
    <xdr:ext cx="762000" cy="259045"/>
    <xdr:sp macro="" textlink="">
      <xdr:nvSpPr>
        <xdr:cNvPr id="95" name="テキスト ボックス 94"/>
        <xdr:cNvSpPr txBox="1"/>
      </xdr:nvSpPr>
      <xdr:spPr>
        <a:xfrm>
          <a:off x="1955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153811</xdr:rowOff>
    </xdr:from>
    <xdr:to>
      <xdr:col>7</xdr:col>
      <xdr:colOff>31750</xdr:colOff>
      <xdr:row>40</xdr:row>
      <xdr:rowOff>83961</xdr:rowOff>
    </xdr:to>
    <xdr:sp macro="" textlink="">
      <xdr:nvSpPr>
        <xdr:cNvPr id="96" name="楕円 95"/>
        <xdr:cNvSpPr/>
      </xdr:nvSpPr>
      <xdr:spPr>
        <a:xfrm>
          <a:off x="1397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94138</xdr:rowOff>
    </xdr:from>
    <xdr:ext cx="762000" cy="259045"/>
    <xdr:sp macro="" textlink="">
      <xdr:nvSpPr>
        <xdr:cNvPr id="97" name="テキスト ボックス 96"/>
        <xdr:cNvSpPr txBox="1"/>
      </xdr:nvSpPr>
      <xdr:spPr>
        <a:xfrm>
          <a:off x="1066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年度の経常収支比率は</a:t>
          </a:r>
          <a:r>
            <a:rPr kumimoji="1" lang="en-US" altLang="ja-JP" sz="1200">
              <a:latin typeface="ＭＳ Ｐゴシック" panose="020B0600070205080204" pitchFamily="50" charset="-128"/>
              <a:ea typeface="ＭＳ Ｐゴシック" panose="020B0600070205080204" pitchFamily="50" charset="-128"/>
            </a:rPr>
            <a:t>90.5</a:t>
          </a:r>
          <a:r>
            <a:rPr kumimoji="1" lang="ja-JP" altLang="en-US" sz="1200">
              <a:latin typeface="ＭＳ Ｐゴシック" panose="020B0600070205080204" pitchFamily="50" charset="-128"/>
              <a:ea typeface="ＭＳ Ｐゴシック" panose="020B0600070205080204" pitchFamily="50" charset="-128"/>
            </a:rPr>
            <a:t>％となり、前年度の</a:t>
          </a:r>
          <a:r>
            <a:rPr kumimoji="1" lang="en-US" altLang="ja-JP" sz="1200">
              <a:latin typeface="ＭＳ Ｐゴシック" panose="020B0600070205080204" pitchFamily="50" charset="-128"/>
              <a:ea typeface="ＭＳ Ｐゴシック" panose="020B0600070205080204" pitchFamily="50" charset="-128"/>
            </a:rPr>
            <a:t>93.7</a:t>
          </a:r>
          <a:r>
            <a:rPr kumimoji="1" lang="ja-JP" altLang="en-US" sz="1200">
              <a:latin typeface="ＭＳ Ｐゴシック" panose="020B0600070205080204" pitchFamily="50" charset="-128"/>
              <a:ea typeface="ＭＳ Ｐゴシック" panose="020B0600070205080204" pitchFamily="50" charset="-128"/>
            </a:rPr>
            <a:t>％から</a:t>
          </a:r>
          <a:r>
            <a:rPr kumimoji="1" lang="en-US" altLang="ja-JP" sz="1200">
              <a:latin typeface="ＭＳ Ｐゴシック" panose="020B0600070205080204" pitchFamily="50" charset="-128"/>
              <a:ea typeface="ＭＳ Ｐゴシック" panose="020B0600070205080204" pitchFamily="50" charset="-128"/>
            </a:rPr>
            <a:t>3.2</a:t>
          </a:r>
          <a:r>
            <a:rPr kumimoji="1" lang="ja-JP" altLang="en-US" sz="1200">
              <a:latin typeface="ＭＳ Ｐゴシック" panose="020B0600070205080204" pitchFamily="50" charset="-128"/>
              <a:ea typeface="ＭＳ Ｐゴシック" panose="020B0600070205080204" pitchFamily="50" charset="-128"/>
            </a:rPr>
            <a:t>ポイント減少した。これは、分子である職員人件費等が減少した一方で、分母である臨時財政対策債や地方交付税等が増加したことが主な要因である。経常収支比率は、景気の低迷により市税増収を大きくは期待できない一方で、生活保護費などの扶助費が年々増加している状況などから、依然厳しい状況が続いている。</a:t>
          </a:r>
        </a:p>
        <a:p>
          <a:r>
            <a:rPr kumimoji="1" lang="ja-JP" altLang="en-US" sz="1200">
              <a:latin typeface="ＭＳ Ｐゴシック" panose="020B0600070205080204" pitchFamily="50" charset="-128"/>
              <a:ea typeface="ＭＳ Ｐゴシック" panose="020B0600070205080204" pitchFamily="50" charset="-128"/>
            </a:rPr>
            <a:t>将来に向けて、様々な市民要望に柔軟に対応していくためにも、市税増収に向けた徴収強化の取組に加え、さらなる経常経費の抑制、行政経営改革を継続する必要がある。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160565</xdr:rowOff>
    </xdr:from>
    <xdr:to>
      <xdr:col>23</xdr:col>
      <xdr:colOff>133350</xdr:colOff>
      <xdr:row>67</xdr:row>
      <xdr:rowOff>158145</xdr:rowOff>
    </xdr:to>
    <xdr:cxnSp macro="">
      <xdr:nvCxnSpPr>
        <xdr:cNvPr id="129" name="直線コネクタ 128"/>
        <xdr:cNvCxnSpPr/>
      </xdr:nvCxnSpPr>
      <xdr:spPr>
        <a:xfrm flipV="1">
          <a:off x="4953000" y="9933215"/>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130222</xdr:rowOff>
    </xdr:from>
    <xdr:ext cx="762000" cy="259045"/>
    <xdr:sp macro="" textlink="">
      <xdr:nvSpPr>
        <xdr:cNvPr id="130" name="財政構造の弾力性最小値テキスト"/>
        <xdr:cNvSpPr txBox="1"/>
      </xdr:nvSpPr>
      <xdr:spPr>
        <a:xfrm>
          <a:off x="5041900" y="1161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158145</xdr:rowOff>
    </xdr:from>
    <xdr:to>
      <xdr:col>24</xdr:col>
      <xdr:colOff>12700</xdr:colOff>
      <xdr:row>67</xdr:row>
      <xdr:rowOff>158145</xdr:rowOff>
    </xdr:to>
    <xdr:cxnSp macro="">
      <xdr:nvCxnSpPr>
        <xdr:cNvPr id="131" name="直線コネクタ 130"/>
        <xdr:cNvCxnSpPr/>
      </xdr:nvCxnSpPr>
      <xdr:spPr>
        <a:xfrm>
          <a:off x="4864100" y="1164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75492</xdr:rowOff>
    </xdr:from>
    <xdr:ext cx="762000" cy="259045"/>
    <xdr:sp macro="" textlink="">
      <xdr:nvSpPr>
        <xdr:cNvPr id="132" name="財政構造の弾力性最大値テキスト"/>
        <xdr:cNvSpPr txBox="1"/>
      </xdr:nvSpPr>
      <xdr:spPr>
        <a:xfrm>
          <a:off x="5041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160565</xdr:rowOff>
    </xdr:from>
    <xdr:to>
      <xdr:col>24</xdr:col>
      <xdr:colOff>12700</xdr:colOff>
      <xdr:row>57</xdr:row>
      <xdr:rowOff>160565</xdr:rowOff>
    </xdr:to>
    <xdr:cxnSp macro="">
      <xdr:nvCxnSpPr>
        <xdr:cNvPr id="133" name="直線コネクタ 132"/>
        <xdr:cNvCxnSpPr/>
      </xdr:nvCxnSpPr>
      <xdr:spPr>
        <a:xfrm>
          <a:off x="4864100" y="993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50195</xdr:rowOff>
    </xdr:from>
    <xdr:to>
      <xdr:col>23</xdr:col>
      <xdr:colOff>133350</xdr:colOff>
      <xdr:row>64</xdr:row>
      <xdr:rowOff>74991</xdr:rowOff>
    </xdr:to>
    <xdr:cxnSp macro="">
      <xdr:nvCxnSpPr>
        <xdr:cNvPr id="134" name="直線コネクタ 133"/>
        <xdr:cNvCxnSpPr/>
      </xdr:nvCxnSpPr>
      <xdr:spPr>
        <a:xfrm flipV="1">
          <a:off x="4114800" y="10680095"/>
          <a:ext cx="838200" cy="36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41322</xdr:rowOff>
    </xdr:from>
    <xdr:ext cx="762000" cy="259045"/>
    <xdr:sp macro="" textlink="">
      <xdr:nvSpPr>
        <xdr:cNvPr id="135" name="財政構造の弾力性平均値テキスト"/>
        <xdr:cNvSpPr txBox="1"/>
      </xdr:nvSpPr>
      <xdr:spPr>
        <a:xfrm>
          <a:off x="5041900" y="108426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69245</xdr:rowOff>
    </xdr:from>
    <xdr:to>
      <xdr:col>23</xdr:col>
      <xdr:colOff>184150</xdr:colOff>
      <xdr:row>63</xdr:row>
      <xdr:rowOff>170845</xdr:rowOff>
    </xdr:to>
    <xdr:sp macro="" textlink="">
      <xdr:nvSpPr>
        <xdr:cNvPr id="136" name="フローチャート: 判断 135"/>
        <xdr:cNvSpPr/>
      </xdr:nvSpPr>
      <xdr:spPr>
        <a:xfrm>
          <a:off x="4902200" y="1087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27215</xdr:rowOff>
    </xdr:from>
    <xdr:to>
      <xdr:col>19</xdr:col>
      <xdr:colOff>133350</xdr:colOff>
      <xdr:row>64</xdr:row>
      <xdr:rowOff>74991</xdr:rowOff>
    </xdr:to>
    <xdr:cxnSp macro="">
      <xdr:nvCxnSpPr>
        <xdr:cNvPr id="137" name="直線コネクタ 136"/>
        <xdr:cNvCxnSpPr/>
      </xdr:nvCxnSpPr>
      <xdr:spPr>
        <a:xfrm>
          <a:off x="3225800" y="10657115"/>
          <a:ext cx="889000" cy="390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103717</xdr:rowOff>
    </xdr:from>
    <xdr:to>
      <xdr:col>19</xdr:col>
      <xdr:colOff>184150</xdr:colOff>
      <xdr:row>64</xdr:row>
      <xdr:rowOff>33867</xdr:rowOff>
    </xdr:to>
    <xdr:sp macro="" textlink="">
      <xdr:nvSpPr>
        <xdr:cNvPr id="138" name="フローチャート: 判断 137"/>
        <xdr:cNvSpPr/>
      </xdr:nvSpPr>
      <xdr:spPr>
        <a:xfrm>
          <a:off x="4064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44044</xdr:rowOff>
    </xdr:from>
    <xdr:ext cx="736600" cy="259045"/>
    <xdr:sp macro="" textlink="">
      <xdr:nvSpPr>
        <xdr:cNvPr id="139" name="テキスト ボックス 138"/>
        <xdr:cNvSpPr txBox="1"/>
      </xdr:nvSpPr>
      <xdr:spPr>
        <a:xfrm>
          <a:off x="3733800" y="1067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27215</xdr:rowOff>
    </xdr:from>
    <xdr:to>
      <xdr:col>15</xdr:col>
      <xdr:colOff>82550</xdr:colOff>
      <xdr:row>63</xdr:row>
      <xdr:rowOff>154517</xdr:rowOff>
    </xdr:to>
    <xdr:cxnSp macro="">
      <xdr:nvCxnSpPr>
        <xdr:cNvPr id="140" name="直線コネクタ 139"/>
        <xdr:cNvCxnSpPr/>
      </xdr:nvCxnSpPr>
      <xdr:spPr>
        <a:xfrm flipV="1">
          <a:off x="2336800" y="10657115"/>
          <a:ext cx="889000" cy="29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78922</xdr:rowOff>
    </xdr:from>
    <xdr:to>
      <xdr:col>15</xdr:col>
      <xdr:colOff>133350</xdr:colOff>
      <xdr:row>62</xdr:row>
      <xdr:rowOff>9072</xdr:rowOff>
    </xdr:to>
    <xdr:sp macro="" textlink="">
      <xdr:nvSpPr>
        <xdr:cNvPr id="141" name="フローチャート: 判断 140"/>
        <xdr:cNvSpPr/>
      </xdr:nvSpPr>
      <xdr:spPr>
        <a:xfrm>
          <a:off x="31750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19249</xdr:rowOff>
    </xdr:from>
    <xdr:ext cx="762000" cy="259045"/>
    <xdr:sp macro="" textlink="">
      <xdr:nvSpPr>
        <xdr:cNvPr id="142" name="テキスト ボックス 141"/>
        <xdr:cNvSpPr txBox="1"/>
      </xdr:nvSpPr>
      <xdr:spPr>
        <a:xfrm>
          <a:off x="2844800" y="1030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85574</xdr:rowOff>
    </xdr:from>
    <xdr:to>
      <xdr:col>11</xdr:col>
      <xdr:colOff>31750</xdr:colOff>
      <xdr:row>63</xdr:row>
      <xdr:rowOff>154517</xdr:rowOff>
    </xdr:to>
    <xdr:cxnSp macro="">
      <xdr:nvCxnSpPr>
        <xdr:cNvPr id="143" name="直線コネクタ 142"/>
        <xdr:cNvCxnSpPr/>
      </xdr:nvCxnSpPr>
      <xdr:spPr>
        <a:xfrm>
          <a:off x="1447800" y="1088692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68338</xdr:rowOff>
    </xdr:from>
    <xdr:to>
      <xdr:col>11</xdr:col>
      <xdr:colOff>82550</xdr:colOff>
      <xdr:row>62</xdr:row>
      <xdr:rowOff>169938</xdr:rowOff>
    </xdr:to>
    <xdr:sp macro="" textlink="">
      <xdr:nvSpPr>
        <xdr:cNvPr id="144" name="フローチャート: 判断 143"/>
        <xdr:cNvSpPr/>
      </xdr:nvSpPr>
      <xdr:spPr>
        <a:xfrm>
          <a:off x="2286000" y="1069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8665</xdr:rowOff>
    </xdr:from>
    <xdr:ext cx="762000" cy="259045"/>
    <xdr:sp macro="" textlink="">
      <xdr:nvSpPr>
        <xdr:cNvPr id="145" name="テキスト ボックス 144"/>
        <xdr:cNvSpPr txBox="1"/>
      </xdr:nvSpPr>
      <xdr:spPr>
        <a:xfrm>
          <a:off x="1955800" y="1046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113393</xdr:rowOff>
    </xdr:from>
    <xdr:to>
      <xdr:col>7</xdr:col>
      <xdr:colOff>31750</xdr:colOff>
      <xdr:row>62</xdr:row>
      <xdr:rowOff>43543</xdr:rowOff>
    </xdr:to>
    <xdr:sp macro="" textlink="">
      <xdr:nvSpPr>
        <xdr:cNvPr id="146" name="フローチャート: 判断 145"/>
        <xdr:cNvSpPr/>
      </xdr:nvSpPr>
      <xdr:spPr>
        <a:xfrm>
          <a:off x="1397000" y="1057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53720</xdr:rowOff>
    </xdr:from>
    <xdr:ext cx="762000" cy="259045"/>
    <xdr:sp macro="" textlink="">
      <xdr:nvSpPr>
        <xdr:cNvPr id="147" name="テキスト ボックス 146"/>
        <xdr:cNvSpPr txBox="1"/>
      </xdr:nvSpPr>
      <xdr:spPr>
        <a:xfrm>
          <a:off x="1066800" y="1034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170845</xdr:rowOff>
    </xdr:from>
    <xdr:to>
      <xdr:col>23</xdr:col>
      <xdr:colOff>184150</xdr:colOff>
      <xdr:row>62</xdr:row>
      <xdr:rowOff>100995</xdr:rowOff>
    </xdr:to>
    <xdr:sp macro="" textlink="">
      <xdr:nvSpPr>
        <xdr:cNvPr id="153" name="楕円 152"/>
        <xdr:cNvSpPr/>
      </xdr:nvSpPr>
      <xdr:spPr>
        <a:xfrm>
          <a:off x="4902200" y="1062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15922</xdr:rowOff>
    </xdr:from>
    <xdr:ext cx="762000" cy="259045"/>
    <xdr:sp macro="" textlink="">
      <xdr:nvSpPr>
        <xdr:cNvPr id="154" name="財政構造の弾力性該当値テキスト"/>
        <xdr:cNvSpPr txBox="1"/>
      </xdr:nvSpPr>
      <xdr:spPr>
        <a:xfrm>
          <a:off x="5041900" y="10474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24191</xdr:rowOff>
    </xdr:from>
    <xdr:to>
      <xdr:col>19</xdr:col>
      <xdr:colOff>184150</xdr:colOff>
      <xdr:row>64</xdr:row>
      <xdr:rowOff>125791</xdr:rowOff>
    </xdr:to>
    <xdr:sp macro="" textlink="">
      <xdr:nvSpPr>
        <xdr:cNvPr id="155" name="楕円 154"/>
        <xdr:cNvSpPr/>
      </xdr:nvSpPr>
      <xdr:spPr>
        <a:xfrm>
          <a:off x="4064000" y="1099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110568</xdr:rowOff>
    </xdr:from>
    <xdr:ext cx="736600" cy="259045"/>
    <xdr:sp macro="" textlink="">
      <xdr:nvSpPr>
        <xdr:cNvPr id="156" name="テキスト ボックス 155"/>
        <xdr:cNvSpPr txBox="1"/>
      </xdr:nvSpPr>
      <xdr:spPr>
        <a:xfrm>
          <a:off x="3733800" y="11083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147865</xdr:rowOff>
    </xdr:from>
    <xdr:to>
      <xdr:col>15</xdr:col>
      <xdr:colOff>133350</xdr:colOff>
      <xdr:row>62</xdr:row>
      <xdr:rowOff>78015</xdr:rowOff>
    </xdr:to>
    <xdr:sp macro="" textlink="">
      <xdr:nvSpPr>
        <xdr:cNvPr id="157" name="楕円 156"/>
        <xdr:cNvSpPr/>
      </xdr:nvSpPr>
      <xdr:spPr>
        <a:xfrm>
          <a:off x="3175000" y="1060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62792</xdr:rowOff>
    </xdr:from>
    <xdr:ext cx="762000" cy="259045"/>
    <xdr:sp macro="" textlink="">
      <xdr:nvSpPr>
        <xdr:cNvPr id="158" name="テキスト ボックス 157"/>
        <xdr:cNvSpPr txBox="1"/>
      </xdr:nvSpPr>
      <xdr:spPr>
        <a:xfrm>
          <a:off x="2844800" y="1069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103717</xdr:rowOff>
    </xdr:from>
    <xdr:to>
      <xdr:col>11</xdr:col>
      <xdr:colOff>82550</xdr:colOff>
      <xdr:row>64</xdr:row>
      <xdr:rowOff>33867</xdr:rowOff>
    </xdr:to>
    <xdr:sp macro="" textlink="">
      <xdr:nvSpPr>
        <xdr:cNvPr id="159" name="楕円 158"/>
        <xdr:cNvSpPr/>
      </xdr:nvSpPr>
      <xdr:spPr>
        <a:xfrm>
          <a:off x="2286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18644</xdr:rowOff>
    </xdr:from>
    <xdr:ext cx="762000" cy="259045"/>
    <xdr:sp macro="" textlink="">
      <xdr:nvSpPr>
        <xdr:cNvPr id="160" name="テキスト ボックス 159"/>
        <xdr:cNvSpPr txBox="1"/>
      </xdr:nvSpPr>
      <xdr:spPr>
        <a:xfrm>
          <a:off x="1955800" y="1099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34774</xdr:rowOff>
    </xdr:from>
    <xdr:to>
      <xdr:col>7</xdr:col>
      <xdr:colOff>31750</xdr:colOff>
      <xdr:row>63</xdr:row>
      <xdr:rowOff>136374</xdr:rowOff>
    </xdr:to>
    <xdr:sp macro="" textlink="">
      <xdr:nvSpPr>
        <xdr:cNvPr id="161" name="楕円 160"/>
        <xdr:cNvSpPr/>
      </xdr:nvSpPr>
      <xdr:spPr>
        <a:xfrm>
          <a:off x="1397000" y="1083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121151</xdr:rowOff>
    </xdr:from>
    <xdr:ext cx="762000" cy="259045"/>
    <xdr:sp macro="" textlink="">
      <xdr:nvSpPr>
        <xdr:cNvPr id="162" name="テキスト ボックス 161"/>
        <xdr:cNvSpPr txBox="1"/>
      </xdr:nvSpPr>
      <xdr:spPr>
        <a:xfrm>
          <a:off x="1066800" y="1092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[95,266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人件費の決算額は</a:t>
          </a:r>
          <a:r>
            <a:rPr kumimoji="1" lang="en-US" altLang="ja-JP" sz="1300">
              <a:latin typeface="ＭＳ Ｐゴシック" panose="020B0600070205080204" pitchFamily="50" charset="-128"/>
              <a:ea typeface="ＭＳ Ｐゴシック" panose="020B0600070205080204" pitchFamily="50" charset="-128"/>
            </a:rPr>
            <a:t>213</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千万円となり、平成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千万円減少した。職員給（一般職員の給与・諸手当）は</a:t>
          </a:r>
          <a:r>
            <a:rPr kumimoji="1" lang="en-US" altLang="ja-JP" sz="1300">
              <a:latin typeface="ＭＳ Ｐゴシック" panose="020B0600070205080204" pitchFamily="50" charset="-128"/>
              <a:ea typeface="ＭＳ Ｐゴシック" panose="020B0600070205080204" pitchFamily="50" charset="-128"/>
            </a:rPr>
            <a:t>142</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千万円で、最も職員給の多かった平成</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年度に比べ</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千万円の減少となり、職員数についても平成</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年度のピーク時に比べ、</a:t>
          </a:r>
          <a:r>
            <a:rPr kumimoji="1" lang="en-US" altLang="ja-JP" sz="1300">
              <a:latin typeface="ＭＳ Ｐゴシック" panose="020B0600070205080204" pitchFamily="50" charset="-128"/>
              <a:ea typeface="ＭＳ Ｐゴシック" panose="020B0600070205080204" pitchFamily="50" charset="-128"/>
            </a:rPr>
            <a:t>216</a:t>
          </a:r>
          <a:r>
            <a:rPr kumimoji="1" lang="ja-JP" altLang="en-US" sz="1300">
              <a:latin typeface="ＭＳ Ｐゴシック" panose="020B0600070205080204" pitchFamily="50" charset="-128"/>
              <a:ea typeface="ＭＳ Ｐゴシック" panose="020B0600070205080204" pitchFamily="50" charset="-128"/>
            </a:rPr>
            <a:t>人の削減となった。現在は、「町田市５ヵ年計画１７－２１」の「行政経営改革プラン」にて改革項目として職員定数削減を掲げ、効率的な執行体制の構築を図っている。</a:t>
          </a:r>
        </a:p>
        <a:p>
          <a:r>
            <a:rPr kumimoji="1" lang="ja-JP" altLang="en-US" sz="1300">
              <a:latin typeface="ＭＳ Ｐゴシック" panose="020B0600070205080204" pitchFamily="50" charset="-128"/>
              <a:ea typeface="ＭＳ Ｐゴシック" panose="020B0600070205080204" pitchFamily="50" charset="-128"/>
            </a:rPr>
            <a:t>物件費の決算額は</a:t>
          </a:r>
          <a:r>
            <a:rPr kumimoji="1" lang="en-US" altLang="ja-JP" sz="1300">
              <a:latin typeface="ＭＳ Ｐゴシック" panose="020B0600070205080204" pitchFamily="50" charset="-128"/>
              <a:ea typeface="ＭＳ Ｐゴシック" panose="020B0600070205080204" pitchFamily="50" charset="-128"/>
            </a:rPr>
            <a:t>190</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千万円となり、平成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年度と同額となった。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70188</xdr:rowOff>
    </xdr:from>
    <xdr:to>
      <xdr:col>23</xdr:col>
      <xdr:colOff>133350</xdr:colOff>
      <xdr:row>90</xdr:row>
      <xdr:rowOff>82214</xdr:rowOff>
    </xdr:to>
    <xdr:cxnSp macro="">
      <xdr:nvCxnSpPr>
        <xdr:cNvPr id="194" name="直線コネクタ 193"/>
        <xdr:cNvCxnSpPr/>
      </xdr:nvCxnSpPr>
      <xdr:spPr>
        <a:xfrm flipV="1">
          <a:off x="4953000" y="13957638"/>
          <a:ext cx="0" cy="15550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54291</xdr:rowOff>
    </xdr:from>
    <xdr:ext cx="762000" cy="259045"/>
    <xdr:sp macro="" textlink="">
      <xdr:nvSpPr>
        <xdr:cNvPr id="195" name="人件費・物件費等の状況最小値テキスト"/>
        <xdr:cNvSpPr txBox="1"/>
      </xdr:nvSpPr>
      <xdr:spPr>
        <a:xfrm>
          <a:off x="5041900" y="1548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82214</xdr:rowOff>
    </xdr:from>
    <xdr:to>
      <xdr:col>24</xdr:col>
      <xdr:colOff>12700</xdr:colOff>
      <xdr:row>90</xdr:row>
      <xdr:rowOff>82214</xdr:rowOff>
    </xdr:to>
    <xdr:cxnSp macro="">
      <xdr:nvCxnSpPr>
        <xdr:cNvPr id="196" name="直線コネクタ 195"/>
        <xdr:cNvCxnSpPr/>
      </xdr:nvCxnSpPr>
      <xdr:spPr>
        <a:xfrm>
          <a:off x="4864100" y="15512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156565</xdr:rowOff>
    </xdr:from>
    <xdr:ext cx="762000" cy="259045"/>
    <xdr:sp macro="" textlink="">
      <xdr:nvSpPr>
        <xdr:cNvPr id="197" name="人件費・物件費等の状況最大値テキスト"/>
        <xdr:cNvSpPr txBox="1"/>
      </xdr:nvSpPr>
      <xdr:spPr>
        <a:xfrm>
          <a:off x="5041900" y="13701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70188</xdr:rowOff>
    </xdr:from>
    <xdr:to>
      <xdr:col>24</xdr:col>
      <xdr:colOff>12700</xdr:colOff>
      <xdr:row>81</xdr:row>
      <xdr:rowOff>70188</xdr:rowOff>
    </xdr:to>
    <xdr:cxnSp macro="">
      <xdr:nvCxnSpPr>
        <xdr:cNvPr id="198" name="直線コネクタ 197"/>
        <xdr:cNvCxnSpPr/>
      </xdr:nvCxnSpPr>
      <xdr:spPr>
        <a:xfrm>
          <a:off x="4864100" y="13957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89537</xdr:rowOff>
    </xdr:from>
    <xdr:to>
      <xdr:col>23</xdr:col>
      <xdr:colOff>133350</xdr:colOff>
      <xdr:row>82</xdr:row>
      <xdr:rowOff>93456</xdr:rowOff>
    </xdr:to>
    <xdr:cxnSp macro="">
      <xdr:nvCxnSpPr>
        <xdr:cNvPr id="199" name="直線コネクタ 198"/>
        <xdr:cNvCxnSpPr/>
      </xdr:nvCxnSpPr>
      <xdr:spPr>
        <a:xfrm flipV="1">
          <a:off x="4114800" y="14148437"/>
          <a:ext cx="8382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30348</xdr:rowOff>
    </xdr:from>
    <xdr:ext cx="762000" cy="259045"/>
    <xdr:sp macro="" textlink="">
      <xdr:nvSpPr>
        <xdr:cNvPr id="200" name="人件費・物件費等の状況平均値テキスト"/>
        <xdr:cNvSpPr txBox="1"/>
      </xdr:nvSpPr>
      <xdr:spPr>
        <a:xfrm>
          <a:off x="5041900" y="142606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58271</xdr:rowOff>
    </xdr:from>
    <xdr:to>
      <xdr:col>23</xdr:col>
      <xdr:colOff>184150</xdr:colOff>
      <xdr:row>83</xdr:row>
      <xdr:rowOff>159871</xdr:rowOff>
    </xdr:to>
    <xdr:sp macro="" textlink="">
      <xdr:nvSpPr>
        <xdr:cNvPr id="201" name="フローチャート: 判断 200"/>
        <xdr:cNvSpPr/>
      </xdr:nvSpPr>
      <xdr:spPr>
        <a:xfrm>
          <a:off x="4902200" y="1428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89492</xdr:rowOff>
    </xdr:from>
    <xdr:to>
      <xdr:col>19</xdr:col>
      <xdr:colOff>133350</xdr:colOff>
      <xdr:row>82</xdr:row>
      <xdr:rowOff>93456</xdr:rowOff>
    </xdr:to>
    <xdr:cxnSp macro="">
      <xdr:nvCxnSpPr>
        <xdr:cNvPr id="202" name="直線コネクタ 201"/>
        <xdr:cNvCxnSpPr/>
      </xdr:nvCxnSpPr>
      <xdr:spPr>
        <a:xfrm>
          <a:off x="3225800" y="14148392"/>
          <a:ext cx="889000" cy="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136635</xdr:rowOff>
    </xdr:from>
    <xdr:to>
      <xdr:col>19</xdr:col>
      <xdr:colOff>184150</xdr:colOff>
      <xdr:row>84</xdr:row>
      <xdr:rowOff>66785</xdr:rowOff>
    </xdr:to>
    <xdr:sp macro="" textlink="">
      <xdr:nvSpPr>
        <xdr:cNvPr id="203" name="フローチャート: 判断 202"/>
        <xdr:cNvSpPr/>
      </xdr:nvSpPr>
      <xdr:spPr>
        <a:xfrm>
          <a:off x="4064000" y="1436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51562</xdr:rowOff>
    </xdr:from>
    <xdr:ext cx="736600" cy="259045"/>
    <xdr:sp macro="" textlink="">
      <xdr:nvSpPr>
        <xdr:cNvPr id="204" name="テキスト ボックス 203"/>
        <xdr:cNvSpPr txBox="1"/>
      </xdr:nvSpPr>
      <xdr:spPr>
        <a:xfrm>
          <a:off x="3733800" y="1445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89492</xdr:rowOff>
    </xdr:from>
    <xdr:to>
      <xdr:col>15</xdr:col>
      <xdr:colOff>82550</xdr:colOff>
      <xdr:row>82</xdr:row>
      <xdr:rowOff>117103</xdr:rowOff>
    </xdr:to>
    <xdr:cxnSp macro="">
      <xdr:nvCxnSpPr>
        <xdr:cNvPr id="205" name="直線コネクタ 204"/>
        <xdr:cNvCxnSpPr/>
      </xdr:nvCxnSpPr>
      <xdr:spPr>
        <a:xfrm flipV="1">
          <a:off x="2336800" y="14148392"/>
          <a:ext cx="889000" cy="27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27270</xdr:rowOff>
    </xdr:from>
    <xdr:to>
      <xdr:col>15</xdr:col>
      <xdr:colOff>133350</xdr:colOff>
      <xdr:row>83</xdr:row>
      <xdr:rowOff>128870</xdr:rowOff>
    </xdr:to>
    <xdr:sp macro="" textlink="">
      <xdr:nvSpPr>
        <xdr:cNvPr id="206" name="フローチャート: 判断 205"/>
        <xdr:cNvSpPr/>
      </xdr:nvSpPr>
      <xdr:spPr>
        <a:xfrm>
          <a:off x="3175000" y="142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113647</xdr:rowOff>
    </xdr:from>
    <xdr:ext cx="762000" cy="259045"/>
    <xdr:sp macro="" textlink="">
      <xdr:nvSpPr>
        <xdr:cNvPr id="207" name="テキスト ボックス 206"/>
        <xdr:cNvSpPr txBox="1"/>
      </xdr:nvSpPr>
      <xdr:spPr>
        <a:xfrm>
          <a:off x="2844800" y="1434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73256</xdr:rowOff>
    </xdr:from>
    <xdr:to>
      <xdr:col>11</xdr:col>
      <xdr:colOff>31750</xdr:colOff>
      <xdr:row>82</xdr:row>
      <xdr:rowOff>117103</xdr:rowOff>
    </xdr:to>
    <xdr:cxnSp macro="">
      <xdr:nvCxnSpPr>
        <xdr:cNvPr id="208" name="直線コネクタ 207"/>
        <xdr:cNvCxnSpPr/>
      </xdr:nvCxnSpPr>
      <xdr:spPr>
        <a:xfrm>
          <a:off x="1447800" y="14132156"/>
          <a:ext cx="889000" cy="4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52710</xdr:rowOff>
    </xdr:from>
    <xdr:to>
      <xdr:col>11</xdr:col>
      <xdr:colOff>82550</xdr:colOff>
      <xdr:row>83</xdr:row>
      <xdr:rowOff>154310</xdr:rowOff>
    </xdr:to>
    <xdr:sp macro="" textlink="">
      <xdr:nvSpPr>
        <xdr:cNvPr id="209" name="フローチャート: 判断 208"/>
        <xdr:cNvSpPr/>
      </xdr:nvSpPr>
      <xdr:spPr>
        <a:xfrm>
          <a:off x="2286000" y="1428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139087</xdr:rowOff>
    </xdr:from>
    <xdr:ext cx="762000" cy="259045"/>
    <xdr:sp macro="" textlink="">
      <xdr:nvSpPr>
        <xdr:cNvPr id="210" name="テキスト ボックス 209"/>
        <xdr:cNvSpPr txBox="1"/>
      </xdr:nvSpPr>
      <xdr:spPr>
        <a:xfrm>
          <a:off x="1955800" y="1436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8919</xdr:rowOff>
    </xdr:from>
    <xdr:to>
      <xdr:col>7</xdr:col>
      <xdr:colOff>31750</xdr:colOff>
      <xdr:row>83</xdr:row>
      <xdr:rowOff>110519</xdr:rowOff>
    </xdr:to>
    <xdr:sp macro="" textlink="">
      <xdr:nvSpPr>
        <xdr:cNvPr id="211" name="フローチャート: 判断 210"/>
        <xdr:cNvSpPr/>
      </xdr:nvSpPr>
      <xdr:spPr>
        <a:xfrm>
          <a:off x="1397000" y="1423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95296</xdr:rowOff>
    </xdr:from>
    <xdr:ext cx="762000" cy="259045"/>
    <xdr:sp macro="" textlink="">
      <xdr:nvSpPr>
        <xdr:cNvPr id="212" name="テキスト ボックス 211"/>
        <xdr:cNvSpPr txBox="1"/>
      </xdr:nvSpPr>
      <xdr:spPr>
        <a:xfrm>
          <a:off x="1066800" y="14325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38737</xdr:rowOff>
    </xdr:from>
    <xdr:to>
      <xdr:col>23</xdr:col>
      <xdr:colOff>184150</xdr:colOff>
      <xdr:row>82</xdr:row>
      <xdr:rowOff>140337</xdr:rowOff>
    </xdr:to>
    <xdr:sp macro="" textlink="">
      <xdr:nvSpPr>
        <xdr:cNvPr id="218" name="楕円 217"/>
        <xdr:cNvSpPr/>
      </xdr:nvSpPr>
      <xdr:spPr>
        <a:xfrm>
          <a:off x="4902200" y="1409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55264</xdr:rowOff>
    </xdr:from>
    <xdr:ext cx="762000" cy="259045"/>
    <xdr:sp macro="" textlink="">
      <xdr:nvSpPr>
        <xdr:cNvPr id="219" name="人件費・物件費等の状況該当値テキスト"/>
        <xdr:cNvSpPr txBox="1"/>
      </xdr:nvSpPr>
      <xdr:spPr>
        <a:xfrm>
          <a:off x="5041900" y="13942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42656</xdr:rowOff>
    </xdr:from>
    <xdr:to>
      <xdr:col>19</xdr:col>
      <xdr:colOff>184150</xdr:colOff>
      <xdr:row>82</xdr:row>
      <xdr:rowOff>144256</xdr:rowOff>
    </xdr:to>
    <xdr:sp macro="" textlink="">
      <xdr:nvSpPr>
        <xdr:cNvPr id="220" name="楕円 219"/>
        <xdr:cNvSpPr/>
      </xdr:nvSpPr>
      <xdr:spPr>
        <a:xfrm>
          <a:off x="4064000" y="1410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154433</xdr:rowOff>
    </xdr:from>
    <xdr:ext cx="736600" cy="259045"/>
    <xdr:sp macro="" textlink="">
      <xdr:nvSpPr>
        <xdr:cNvPr id="221" name="テキスト ボックス 220"/>
        <xdr:cNvSpPr txBox="1"/>
      </xdr:nvSpPr>
      <xdr:spPr>
        <a:xfrm>
          <a:off x="3733800" y="1387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38692</xdr:rowOff>
    </xdr:from>
    <xdr:to>
      <xdr:col>15</xdr:col>
      <xdr:colOff>133350</xdr:colOff>
      <xdr:row>82</xdr:row>
      <xdr:rowOff>140292</xdr:rowOff>
    </xdr:to>
    <xdr:sp macro="" textlink="">
      <xdr:nvSpPr>
        <xdr:cNvPr id="222" name="楕円 221"/>
        <xdr:cNvSpPr/>
      </xdr:nvSpPr>
      <xdr:spPr>
        <a:xfrm>
          <a:off x="3175000" y="1409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150469</xdr:rowOff>
    </xdr:from>
    <xdr:ext cx="762000" cy="259045"/>
    <xdr:sp macro="" textlink="">
      <xdr:nvSpPr>
        <xdr:cNvPr id="223" name="テキスト ボックス 222"/>
        <xdr:cNvSpPr txBox="1"/>
      </xdr:nvSpPr>
      <xdr:spPr>
        <a:xfrm>
          <a:off x="2844800" y="13866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66303</xdr:rowOff>
    </xdr:from>
    <xdr:to>
      <xdr:col>11</xdr:col>
      <xdr:colOff>82550</xdr:colOff>
      <xdr:row>82</xdr:row>
      <xdr:rowOff>167903</xdr:rowOff>
    </xdr:to>
    <xdr:sp macro="" textlink="">
      <xdr:nvSpPr>
        <xdr:cNvPr id="224" name="楕円 223"/>
        <xdr:cNvSpPr/>
      </xdr:nvSpPr>
      <xdr:spPr>
        <a:xfrm>
          <a:off x="2286000" y="1412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6630</xdr:rowOff>
    </xdr:from>
    <xdr:ext cx="762000" cy="259045"/>
    <xdr:sp macro="" textlink="">
      <xdr:nvSpPr>
        <xdr:cNvPr id="225" name="テキスト ボックス 224"/>
        <xdr:cNvSpPr txBox="1"/>
      </xdr:nvSpPr>
      <xdr:spPr>
        <a:xfrm>
          <a:off x="1955800" y="13894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22456</xdr:rowOff>
    </xdr:from>
    <xdr:to>
      <xdr:col>7</xdr:col>
      <xdr:colOff>31750</xdr:colOff>
      <xdr:row>82</xdr:row>
      <xdr:rowOff>124056</xdr:rowOff>
    </xdr:to>
    <xdr:sp macro="" textlink="">
      <xdr:nvSpPr>
        <xdr:cNvPr id="226" name="楕円 225"/>
        <xdr:cNvSpPr/>
      </xdr:nvSpPr>
      <xdr:spPr>
        <a:xfrm>
          <a:off x="1397000" y="1408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134233</xdr:rowOff>
    </xdr:from>
    <xdr:ext cx="762000" cy="259045"/>
    <xdr:sp macro="" textlink="">
      <xdr:nvSpPr>
        <xdr:cNvPr id="227" name="テキスト ボックス 226"/>
        <xdr:cNvSpPr txBox="1"/>
      </xdr:nvSpPr>
      <xdr:spPr>
        <a:xfrm>
          <a:off x="1066800" y="13850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平成</a:t>
          </a:r>
          <a:r>
            <a:rPr kumimoji="1" lang="en-US" altLang="ja-JP" sz="900">
              <a:latin typeface="ＭＳ Ｐゴシック" panose="020B0600070205080204" pitchFamily="50" charset="-128"/>
              <a:ea typeface="ＭＳ Ｐゴシック" panose="020B0600070205080204" pitchFamily="50" charset="-128"/>
            </a:rPr>
            <a:t>23</a:t>
          </a:r>
          <a:r>
            <a:rPr kumimoji="1" lang="ja-JP" altLang="en-US" sz="900">
              <a:latin typeface="ＭＳ Ｐゴシック" panose="020B0600070205080204" pitchFamily="50" charset="-128"/>
              <a:ea typeface="ＭＳ Ｐゴシック" panose="020B0600070205080204" pitchFamily="50" charset="-128"/>
            </a:rPr>
            <a:t>年</a:t>
          </a:r>
          <a:r>
            <a:rPr kumimoji="1" lang="en-US" altLang="ja-JP" sz="900">
              <a:latin typeface="ＭＳ Ｐゴシック" panose="020B0600070205080204" pitchFamily="50" charset="-128"/>
              <a:ea typeface="ＭＳ Ｐゴシック" panose="020B0600070205080204" pitchFamily="50" charset="-128"/>
            </a:rPr>
            <a:t>1</a:t>
          </a:r>
          <a:r>
            <a:rPr kumimoji="1" lang="ja-JP" altLang="en-US" sz="900">
              <a:latin typeface="ＭＳ Ｐゴシック" panose="020B0600070205080204" pitchFamily="50" charset="-128"/>
              <a:ea typeface="ＭＳ Ｐゴシック" panose="020B0600070205080204" pitchFamily="50" charset="-128"/>
            </a:rPr>
            <a:t>月から東京都の給料表を導入しラスパイレス指数が前年度より</a:t>
          </a:r>
          <a:r>
            <a:rPr kumimoji="1" lang="en-US" altLang="ja-JP" sz="900">
              <a:latin typeface="ＭＳ Ｐゴシック" panose="020B0600070205080204" pitchFamily="50" charset="-128"/>
              <a:ea typeface="ＭＳ Ｐゴシック" panose="020B0600070205080204" pitchFamily="50" charset="-128"/>
            </a:rPr>
            <a:t>1.0</a:t>
          </a:r>
          <a:r>
            <a:rPr kumimoji="1" lang="ja-JP" altLang="en-US" sz="900">
              <a:latin typeface="ＭＳ Ｐゴシック" panose="020B0600070205080204" pitchFamily="50" charset="-128"/>
              <a:ea typeface="ＭＳ Ｐゴシック" panose="020B0600070205080204" pitchFamily="50" charset="-128"/>
            </a:rPr>
            <a:t>ポイント改善するなど一定の成果を挙げた。　平成</a:t>
          </a:r>
          <a:r>
            <a:rPr kumimoji="1" lang="en-US" altLang="ja-JP" sz="900">
              <a:latin typeface="ＭＳ Ｐゴシック" panose="020B0600070205080204" pitchFamily="50" charset="-128"/>
              <a:ea typeface="ＭＳ Ｐゴシック" panose="020B0600070205080204" pitchFamily="50" charset="-128"/>
            </a:rPr>
            <a:t>24</a:t>
          </a:r>
          <a:r>
            <a:rPr kumimoji="1" lang="ja-JP" altLang="en-US" sz="900">
              <a:latin typeface="ＭＳ Ｐゴシック" panose="020B0600070205080204" pitchFamily="50" charset="-128"/>
              <a:ea typeface="ＭＳ Ｐゴシック" panose="020B0600070205080204" pitchFamily="50" charset="-128"/>
            </a:rPr>
            <a:t>年度に国が給与減額を実施したため一時的に上昇したが、平成</a:t>
          </a:r>
          <a:r>
            <a:rPr kumimoji="1" lang="en-US" altLang="ja-JP" sz="900">
              <a:latin typeface="ＭＳ Ｐゴシック" panose="020B0600070205080204" pitchFamily="50" charset="-128"/>
              <a:ea typeface="ＭＳ Ｐゴシック" panose="020B0600070205080204" pitchFamily="50" charset="-128"/>
            </a:rPr>
            <a:t>25</a:t>
          </a:r>
          <a:r>
            <a:rPr kumimoji="1" lang="ja-JP" altLang="en-US" sz="900">
              <a:latin typeface="ＭＳ Ｐゴシック" panose="020B0600070205080204" pitchFamily="50" charset="-128"/>
              <a:ea typeface="ＭＳ Ｐゴシック" panose="020B0600070205080204" pitchFamily="50" charset="-128"/>
            </a:rPr>
            <a:t>年度で終了したため、以前の水準に戻った。　平成</a:t>
          </a:r>
          <a:r>
            <a:rPr kumimoji="1" lang="en-US" altLang="ja-JP" sz="900">
              <a:latin typeface="ＭＳ Ｐゴシック" panose="020B0600070205080204" pitchFamily="50" charset="-128"/>
              <a:ea typeface="ＭＳ Ｐゴシック" panose="020B0600070205080204" pitchFamily="50" charset="-128"/>
            </a:rPr>
            <a:t>27</a:t>
          </a:r>
          <a:r>
            <a:rPr kumimoji="1" lang="ja-JP" altLang="en-US" sz="900">
              <a:latin typeface="ＭＳ Ｐゴシック" panose="020B0600070205080204" pitchFamily="50" charset="-128"/>
              <a:ea typeface="ＭＳ Ｐゴシック" panose="020B0600070205080204" pitchFamily="50" charset="-128"/>
            </a:rPr>
            <a:t>年度から実施している「給与制度の総合的見直し」による給料月額の平均△</a:t>
          </a:r>
          <a:r>
            <a:rPr kumimoji="1" lang="en-US" altLang="ja-JP" sz="900">
              <a:latin typeface="ＭＳ Ｐゴシック" panose="020B0600070205080204" pitchFamily="50" charset="-128"/>
              <a:ea typeface="ＭＳ Ｐゴシック" panose="020B0600070205080204" pitchFamily="50" charset="-128"/>
            </a:rPr>
            <a:t>1.7</a:t>
          </a:r>
          <a:r>
            <a:rPr kumimoji="1" lang="ja-JP" altLang="en-US" sz="900">
              <a:latin typeface="ＭＳ Ｐゴシック" panose="020B0600070205080204" pitchFamily="50" charset="-128"/>
              <a:ea typeface="ＭＳ Ｐゴシック" panose="020B0600070205080204" pitchFamily="50" charset="-128"/>
            </a:rPr>
            <a:t>％引下げの実施により、ラスパイレス指数が前年度より</a:t>
          </a:r>
          <a:r>
            <a:rPr kumimoji="1" lang="en-US" altLang="ja-JP" sz="900">
              <a:latin typeface="ＭＳ Ｐゴシック" panose="020B0600070205080204" pitchFamily="50" charset="-128"/>
              <a:ea typeface="ＭＳ Ｐゴシック" panose="020B0600070205080204" pitchFamily="50" charset="-128"/>
            </a:rPr>
            <a:t>1.6</a:t>
          </a:r>
          <a:r>
            <a:rPr kumimoji="1" lang="ja-JP" altLang="en-US" sz="900">
              <a:latin typeface="ＭＳ Ｐゴシック" panose="020B0600070205080204" pitchFamily="50" charset="-128"/>
              <a:ea typeface="ＭＳ Ｐゴシック" panose="020B0600070205080204" pitchFamily="50" charset="-128"/>
            </a:rPr>
            <a:t>ポイント改善した。　以降、東京都人事委員会勧告を参考に給与制度の適正化に向けた取組みを行った結果、着実に成果を挙げている。</a:t>
          </a:r>
        </a:p>
        <a:p>
          <a:r>
            <a:rPr kumimoji="1" lang="ja-JP" altLang="en-US" sz="900">
              <a:latin typeface="ＭＳ Ｐゴシック" panose="020B0600070205080204" pitchFamily="50" charset="-128"/>
              <a:ea typeface="ＭＳ Ｐゴシック" panose="020B0600070205080204" pitchFamily="50" charset="-128"/>
            </a:rPr>
            <a:t>　また、ラスパイレス指数には直接影響がないが、平成</a:t>
          </a:r>
          <a:r>
            <a:rPr kumimoji="1" lang="en-US" altLang="ja-JP" sz="900">
              <a:latin typeface="ＭＳ Ｐゴシック" panose="020B0600070205080204" pitchFamily="50" charset="-128"/>
              <a:ea typeface="ＭＳ Ｐゴシック" panose="020B0600070205080204" pitchFamily="50" charset="-128"/>
            </a:rPr>
            <a:t>24</a:t>
          </a:r>
          <a:r>
            <a:rPr kumimoji="1" lang="ja-JP" altLang="en-US" sz="900">
              <a:latin typeface="ＭＳ Ｐゴシック" panose="020B0600070205080204" pitchFamily="50" charset="-128"/>
              <a:ea typeface="ＭＳ Ｐゴシック" panose="020B0600070205080204" pitchFamily="50" charset="-128"/>
            </a:rPr>
            <a:t>年度からは全職員を対象に前年度の人事考課の結果を昇給及び勤勉手当に反映を実施し、平成</a:t>
          </a:r>
          <a:r>
            <a:rPr kumimoji="1" lang="en-US" altLang="ja-JP" sz="900">
              <a:latin typeface="ＭＳ Ｐゴシック" panose="020B0600070205080204" pitchFamily="50" charset="-128"/>
              <a:ea typeface="ＭＳ Ｐゴシック" panose="020B0600070205080204" pitchFamily="50" charset="-128"/>
            </a:rPr>
            <a:t>25</a:t>
          </a:r>
          <a:r>
            <a:rPr kumimoji="1" lang="ja-JP" altLang="en-US" sz="900">
              <a:latin typeface="ＭＳ Ｐゴシック" panose="020B0600070205080204" pitchFamily="50" charset="-128"/>
              <a:ea typeface="ＭＳ Ｐゴシック" panose="020B0600070205080204" pitchFamily="50" charset="-128"/>
            </a:rPr>
            <a:t>年度からは初任給の算定方法の見直しや管理職手当の定額化、住居手当の支給額の見直しなどを実施し、平成</a:t>
          </a:r>
          <a:r>
            <a:rPr kumimoji="1" lang="en-US" altLang="ja-JP" sz="900">
              <a:latin typeface="ＭＳ Ｐゴシック" panose="020B0600070205080204" pitchFamily="50" charset="-128"/>
              <a:ea typeface="ＭＳ Ｐゴシック" panose="020B0600070205080204" pitchFamily="50" charset="-128"/>
            </a:rPr>
            <a:t>27</a:t>
          </a:r>
          <a:r>
            <a:rPr kumimoji="1" lang="ja-JP" altLang="en-US" sz="900">
              <a:latin typeface="ＭＳ Ｐゴシック" panose="020B0600070205080204" pitchFamily="50" charset="-128"/>
              <a:ea typeface="ＭＳ Ｐゴシック" panose="020B0600070205080204" pitchFamily="50" charset="-128"/>
            </a:rPr>
            <a:t>年度からは扶養手当や住居手当、期末勤勉手当の職務加算割合の見直し、平成</a:t>
          </a:r>
          <a:r>
            <a:rPr kumimoji="1" lang="en-US" altLang="ja-JP" sz="900">
              <a:latin typeface="ＭＳ Ｐゴシック" panose="020B0600070205080204" pitchFamily="50" charset="-128"/>
              <a:ea typeface="ＭＳ Ｐゴシック" panose="020B0600070205080204" pitchFamily="50" charset="-128"/>
            </a:rPr>
            <a:t>29</a:t>
          </a:r>
          <a:r>
            <a:rPr kumimoji="1" lang="ja-JP" altLang="en-US" sz="900">
              <a:latin typeface="ＭＳ Ｐゴシック" panose="020B0600070205080204" pitchFamily="50" charset="-128"/>
              <a:ea typeface="ＭＳ Ｐゴシック" panose="020B0600070205080204" pitchFamily="50" charset="-128"/>
            </a:rPr>
            <a:t>年度からは勤勉手当支給時の扶養手当の原資化及び退職手当の見直し、平成</a:t>
          </a:r>
          <a:r>
            <a:rPr kumimoji="1" lang="en-US" altLang="ja-JP" sz="900">
              <a:latin typeface="ＭＳ Ｐゴシック" panose="020B0600070205080204" pitchFamily="50" charset="-128"/>
              <a:ea typeface="ＭＳ Ｐゴシック" panose="020B0600070205080204" pitchFamily="50" charset="-128"/>
            </a:rPr>
            <a:t>30</a:t>
          </a:r>
          <a:r>
            <a:rPr kumimoji="1" lang="ja-JP" altLang="en-US" sz="900">
              <a:latin typeface="ＭＳ Ｐゴシック" panose="020B0600070205080204" pitchFamily="50" charset="-128"/>
              <a:ea typeface="ＭＳ Ｐゴシック" panose="020B0600070205080204" pitchFamily="50" charset="-128"/>
            </a:rPr>
            <a:t>年度からは部長級の給与の見直しを実施しており、今後もより一層の給与制度の適正化に努める。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89</xdr:row>
      <xdr:rowOff>69850</xdr:rowOff>
    </xdr:to>
    <xdr:cxnSp macro="">
      <xdr:nvCxnSpPr>
        <xdr:cNvPr id="256" name="直線コネクタ 255"/>
        <xdr:cNvCxnSpPr/>
      </xdr:nvCxnSpPr>
      <xdr:spPr>
        <a:xfrm flipV="1">
          <a:off x="17018000" y="1400175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9" name="給与水準   （国との比較）最大値テキスト"/>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60" name="直線コネクタ 259"/>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61384</xdr:rowOff>
    </xdr:from>
    <xdr:to>
      <xdr:col>81</xdr:col>
      <xdr:colOff>44450</xdr:colOff>
      <xdr:row>86</xdr:row>
      <xdr:rowOff>61384</xdr:rowOff>
    </xdr:to>
    <xdr:cxnSp macro="">
      <xdr:nvCxnSpPr>
        <xdr:cNvPr id="261" name="直線コネクタ 260"/>
        <xdr:cNvCxnSpPr/>
      </xdr:nvCxnSpPr>
      <xdr:spPr>
        <a:xfrm>
          <a:off x="16179800" y="148060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62" name="給与水準   （国との比較）平均値テキスト"/>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3" name="フローチャート: 判断 262"/>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41275</xdr:rowOff>
    </xdr:from>
    <xdr:to>
      <xdr:col>77</xdr:col>
      <xdr:colOff>44450</xdr:colOff>
      <xdr:row>86</xdr:row>
      <xdr:rowOff>61384</xdr:rowOff>
    </xdr:to>
    <xdr:cxnSp macro="">
      <xdr:nvCxnSpPr>
        <xdr:cNvPr id="264" name="直線コネクタ 263"/>
        <xdr:cNvCxnSpPr/>
      </xdr:nvCxnSpPr>
      <xdr:spPr>
        <a:xfrm>
          <a:off x="15290800" y="14785975"/>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6" name="テキスト ボックス 265"/>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41275</xdr:rowOff>
    </xdr:from>
    <xdr:to>
      <xdr:col>72</xdr:col>
      <xdr:colOff>203200</xdr:colOff>
      <xdr:row>86</xdr:row>
      <xdr:rowOff>61384</xdr:rowOff>
    </xdr:to>
    <xdr:cxnSp macro="">
      <xdr:nvCxnSpPr>
        <xdr:cNvPr id="267" name="直線コネクタ 266"/>
        <xdr:cNvCxnSpPr/>
      </xdr:nvCxnSpPr>
      <xdr:spPr>
        <a:xfrm flipV="1">
          <a:off x="14401800" y="14785975"/>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112184</xdr:rowOff>
    </xdr:from>
    <xdr:to>
      <xdr:col>73</xdr:col>
      <xdr:colOff>44450</xdr:colOff>
      <xdr:row>85</xdr:row>
      <xdr:rowOff>42334</xdr:rowOff>
    </xdr:to>
    <xdr:sp macro="" textlink="">
      <xdr:nvSpPr>
        <xdr:cNvPr id="268" name="フローチャート: 判断 267"/>
        <xdr:cNvSpPr/>
      </xdr:nvSpPr>
      <xdr:spPr>
        <a:xfrm>
          <a:off x="15240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52511</xdr:rowOff>
    </xdr:from>
    <xdr:ext cx="762000" cy="259045"/>
    <xdr:sp macro="" textlink="">
      <xdr:nvSpPr>
        <xdr:cNvPr id="269" name="テキスト ボックス 268"/>
        <xdr:cNvSpPr txBox="1"/>
      </xdr:nvSpPr>
      <xdr:spPr>
        <a:xfrm>
          <a:off x="14909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61384</xdr:rowOff>
    </xdr:from>
    <xdr:to>
      <xdr:col>68</xdr:col>
      <xdr:colOff>152400</xdr:colOff>
      <xdr:row>88</xdr:row>
      <xdr:rowOff>40216</xdr:rowOff>
    </xdr:to>
    <xdr:cxnSp macro="">
      <xdr:nvCxnSpPr>
        <xdr:cNvPr id="270" name="直線コネクタ 269"/>
        <xdr:cNvCxnSpPr/>
      </xdr:nvCxnSpPr>
      <xdr:spPr>
        <a:xfrm flipV="1">
          <a:off x="13512800" y="14806084"/>
          <a:ext cx="889000" cy="32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132291</xdr:rowOff>
    </xdr:from>
    <xdr:to>
      <xdr:col>68</xdr:col>
      <xdr:colOff>203200</xdr:colOff>
      <xdr:row>85</xdr:row>
      <xdr:rowOff>62441</xdr:rowOff>
    </xdr:to>
    <xdr:sp macro="" textlink="">
      <xdr:nvSpPr>
        <xdr:cNvPr id="271" name="フローチャート: 判断 270"/>
        <xdr:cNvSpPr/>
      </xdr:nvSpPr>
      <xdr:spPr>
        <a:xfrm>
          <a:off x="14351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72618</xdr:rowOff>
    </xdr:from>
    <xdr:ext cx="762000" cy="259045"/>
    <xdr:sp macro="" textlink="">
      <xdr:nvSpPr>
        <xdr:cNvPr id="272" name="テキスト ボックス 271"/>
        <xdr:cNvSpPr txBox="1"/>
      </xdr:nvSpPr>
      <xdr:spPr>
        <a:xfrm>
          <a:off x="14020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73" name="フローチャート: 判断 272"/>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74" name="テキスト ボックス 273"/>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80" name="楕円 279"/>
        <xdr:cNvSpPr/>
      </xdr:nvSpPr>
      <xdr:spPr>
        <a:xfrm>
          <a:off x="169672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154111</xdr:rowOff>
    </xdr:from>
    <xdr:ext cx="762000" cy="259045"/>
    <xdr:sp macro="" textlink="">
      <xdr:nvSpPr>
        <xdr:cNvPr id="281" name="給与水準   （国との比較）該当値テキスト"/>
        <xdr:cNvSpPr txBox="1"/>
      </xdr:nvSpPr>
      <xdr:spPr>
        <a:xfrm>
          <a:off x="17106900" y="147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10584</xdr:rowOff>
    </xdr:from>
    <xdr:to>
      <xdr:col>77</xdr:col>
      <xdr:colOff>95250</xdr:colOff>
      <xdr:row>86</xdr:row>
      <xdr:rowOff>112184</xdr:rowOff>
    </xdr:to>
    <xdr:sp macro="" textlink="">
      <xdr:nvSpPr>
        <xdr:cNvPr id="282" name="楕円 281"/>
        <xdr:cNvSpPr/>
      </xdr:nvSpPr>
      <xdr:spPr>
        <a:xfrm>
          <a:off x="16129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83" name="テキスト ボックス 282"/>
        <xdr:cNvSpPr txBox="1"/>
      </xdr:nvSpPr>
      <xdr:spPr>
        <a:xfrm>
          <a:off x="15798800" y="1484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161925</xdr:rowOff>
    </xdr:from>
    <xdr:to>
      <xdr:col>73</xdr:col>
      <xdr:colOff>44450</xdr:colOff>
      <xdr:row>86</xdr:row>
      <xdr:rowOff>92075</xdr:rowOff>
    </xdr:to>
    <xdr:sp macro="" textlink="">
      <xdr:nvSpPr>
        <xdr:cNvPr id="284" name="楕円 283"/>
        <xdr:cNvSpPr/>
      </xdr:nvSpPr>
      <xdr:spPr>
        <a:xfrm>
          <a:off x="15240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76852</xdr:rowOff>
    </xdr:from>
    <xdr:ext cx="762000" cy="259045"/>
    <xdr:sp macro="" textlink="">
      <xdr:nvSpPr>
        <xdr:cNvPr id="285" name="テキスト ボックス 284"/>
        <xdr:cNvSpPr txBox="1"/>
      </xdr:nvSpPr>
      <xdr:spPr>
        <a:xfrm>
          <a:off x="14909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10584</xdr:rowOff>
    </xdr:from>
    <xdr:to>
      <xdr:col>68</xdr:col>
      <xdr:colOff>203200</xdr:colOff>
      <xdr:row>86</xdr:row>
      <xdr:rowOff>112184</xdr:rowOff>
    </xdr:to>
    <xdr:sp macro="" textlink="">
      <xdr:nvSpPr>
        <xdr:cNvPr id="286" name="楕円 285"/>
        <xdr:cNvSpPr/>
      </xdr:nvSpPr>
      <xdr:spPr>
        <a:xfrm>
          <a:off x="14351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96961</xdr:rowOff>
    </xdr:from>
    <xdr:ext cx="762000" cy="259045"/>
    <xdr:sp macro="" textlink="">
      <xdr:nvSpPr>
        <xdr:cNvPr id="287" name="テキスト ボックス 286"/>
        <xdr:cNvSpPr txBox="1"/>
      </xdr:nvSpPr>
      <xdr:spPr>
        <a:xfrm>
          <a:off x="14020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160866</xdr:rowOff>
    </xdr:from>
    <xdr:to>
      <xdr:col>64</xdr:col>
      <xdr:colOff>152400</xdr:colOff>
      <xdr:row>88</xdr:row>
      <xdr:rowOff>91016</xdr:rowOff>
    </xdr:to>
    <xdr:sp macro="" textlink="">
      <xdr:nvSpPr>
        <xdr:cNvPr id="288" name="楕円 287"/>
        <xdr:cNvSpPr/>
      </xdr:nvSpPr>
      <xdr:spPr>
        <a:xfrm>
          <a:off x="13462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75793</xdr:rowOff>
    </xdr:from>
    <xdr:ext cx="762000" cy="259045"/>
    <xdr:sp macro="" textlink="">
      <xdr:nvSpPr>
        <xdr:cNvPr id="289" name="テキスト ボックス 288"/>
        <xdr:cNvSpPr txBox="1"/>
      </xdr:nvSpPr>
      <xdr:spPr>
        <a:xfrm>
          <a:off x="13131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平成</a:t>
          </a:r>
          <a:r>
            <a:rPr kumimoji="1" lang="en-US" altLang="ja-JP" sz="1000">
              <a:latin typeface="ＭＳ Ｐゴシック" panose="020B0600070205080204" pitchFamily="50" charset="-128"/>
              <a:ea typeface="ＭＳ Ｐゴシック" panose="020B0600070205080204" pitchFamily="50" charset="-128"/>
            </a:rPr>
            <a:t>30</a:t>
          </a:r>
          <a:r>
            <a:rPr kumimoji="1" lang="ja-JP" altLang="en-US" sz="1000">
              <a:latin typeface="ＭＳ Ｐゴシック" panose="020B0600070205080204" pitchFamily="50" charset="-128"/>
              <a:ea typeface="ＭＳ Ｐゴシック" panose="020B0600070205080204" pitchFamily="50" charset="-128"/>
            </a:rPr>
            <a:t>年</a:t>
          </a:r>
          <a:r>
            <a:rPr kumimoji="1" lang="en-US" altLang="ja-JP" sz="1000">
              <a:latin typeface="ＭＳ Ｐゴシック" panose="020B0600070205080204" pitchFamily="50" charset="-128"/>
              <a:ea typeface="ＭＳ Ｐゴシック" panose="020B0600070205080204" pitchFamily="50" charset="-128"/>
            </a:rPr>
            <a:t>4</a:t>
          </a:r>
          <a:r>
            <a:rPr kumimoji="1" lang="ja-JP" altLang="en-US" sz="1000">
              <a:latin typeface="ＭＳ Ｐゴシック" panose="020B0600070205080204" pitchFamily="50" charset="-128"/>
              <a:ea typeface="ＭＳ Ｐゴシック" panose="020B0600070205080204" pitchFamily="50" charset="-128"/>
            </a:rPr>
            <a:t>月の職員数は、学校用務業務の委託及び学校給食業務の委託等により減員を図る一方で、再任用職員のうちフルタイム職員割合の増加等により、平成</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年と比較して普通会計全体で</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人の増となり、人口千人当たり職員数は前年度の値よりも</a:t>
          </a:r>
          <a:r>
            <a:rPr kumimoji="1" lang="en-US" altLang="ja-JP" sz="1000">
              <a:latin typeface="ＭＳ Ｐゴシック" panose="020B0600070205080204" pitchFamily="50" charset="-128"/>
              <a:ea typeface="ＭＳ Ｐゴシック" panose="020B0600070205080204" pitchFamily="50" charset="-128"/>
            </a:rPr>
            <a:t>0.07</a:t>
          </a:r>
          <a:r>
            <a:rPr kumimoji="1" lang="ja-JP" altLang="en-US" sz="1000">
              <a:latin typeface="ＭＳ Ｐゴシック" panose="020B0600070205080204" pitchFamily="50" charset="-128"/>
              <a:ea typeface="ＭＳ Ｐゴシック" panose="020B0600070205080204" pitchFamily="50" charset="-128"/>
            </a:rPr>
            <a:t>人の増となった。</a:t>
          </a:r>
        </a:p>
        <a:p>
          <a:r>
            <a:rPr kumimoji="1" lang="ja-JP" altLang="en-US" sz="1000">
              <a:latin typeface="ＭＳ Ｐゴシック" panose="020B0600070205080204" pitchFamily="50" charset="-128"/>
              <a:ea typeface="ＭＳ Ｐゴシック" panose="020B0600070205080204" pitchFamily="50" charset="-128"/>
            </a:rPr>
            <a:t>定数管理の計画として、町田市定数管理計画（</a:t>
          </a:r>
          <a:r>
            <a:rPr kumimoji="1" lang="en-US" altLang="ja-JP" sz="1000">
              <a:latin typeface="ＭＳ Ｐゴシック" panose="020B0600070205080204" pitchFamily="50" charset="-128"/>
              <a:ea typeface="ＭＳ Ｐゴシック" panose="020B0600070205080204" pitchFamily="50" charset="-128"/>
            </a:rPr>
            <a:t>2017</a:t>
          </a:r>
          <a:r>
            <a:rPr kumimoji="1" lang="ja-JP" altLang="en-US" sz="1000">
              <a:latin typeface="ＭＳ Ｐゴシック" panose="020B0600070205080204" pitchFamily="50" charset="-128"/>
              <a:ea typeface="ＭＳ Ｐゴシック" panose="020B0600070205080204" pitchFamily="50" charset="-128"/>
            </a:rPr>
            <a:t>～</a:t>
          </a:r>
          <a:r>
            <a:rPr kumimoji="1" lang="en-US" altLang="ja-JP" sz="1000">
              <a:latin typeface="ＭＳ Ｐゴシック" panose="020B0600070205080204" pitchFamily="50" charset="-128"/>
              <a:ea typeface="ＭＳ Ｐゴシック" panose="020B0600070205080204" pitchFamily="50" charset="-128"/>
            </a:rPr>
            <a:t>2021</a:t>
          </a:r>
          <a:r>
            <a:rPr kumimoji="1" lang="ja-JP" altLang="en-US" sz="1000">
              <a:latin typeface="ＭＳ Ｐゴシック" panose="020B0600070205080204" pitchFamily="50" charset="-128"/>
              <a:ea typeface="ＭＳ Ｐゴシック" panose="020B0600070205080204" pitchFamily="50" charset="-128"/>
            </a:rPr>
            <a:t>年度）を平成</a:t>
          </a:r>
          <a:r>
            <a:rPr kumimoji="1" lang="en-US" altLang="ja-JP" sz="1000">
              <a:latin typeface="ＭＳ Ｐゴシック" panose="020B0600070205080204" pitchFamily="50" charset="-128"/>
              <a:ea typeface="ＭＳ Ｐゴシック" panose="020B0600070205080204" pitchFamily="50" charset="-128"/>
            </a:rPr>
            <a:t>28</a:t>
          </a:r>
          <a:r>
            <a:rPr kumimoji="1" lang="ja-JP" altLang="en-US" sz="1000">
              <a:latin typeface="ＭＳ Ｐゴシック" panose="020B0600070205080204" pitchFamily="50" charset="-128"/>
              <a:ea typeface="ＭＳ Ｐゴシック" panose="020B0600070205080204" pitchFamily="50" charset="-128"/>
            </a:rPr>
            <a:t>年度中に策定した。この計画では、「市の事務を執行するために必要な職員の数」と定義した</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定数</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について、平成</a:t>
          </a:r>
          <a:r>
            <a:rPr kumimoji="1" lang="en-US" altLang="ja-JP" sz="1000">
              <a:latin typeface="ＭＳ Ｐゴシック" panose="020B0600070205080204" pitchFamily="50" charset="-128"/>
              <a:ea typeface="ＭＳ Ｐゴシック" panose="020B0600070205080204" pitchFamily="50" charset="-128"/>
            </a:rPr>
            <a:t>28</a:t>
          </a:r>
          <a:r>
            <a:rPr kumimoji="1" lang="ja-JP" altLang="en-US" sz="1000">
              <a:latin typeface="ＭＳ Ｐゴシック" panose="020B0600070205080204" pitchFamily="50" charset="-128"/>
              <a:ea typeface="ＭＳ Ｐゴシック" panose="020B0600070205080204" pitchFamily="50" charset="-128"/>
            </a:rPr>
            <a:t>年度定数</a:t>
          </a:r>
          <a:r>
            <a:rPr kumimoji="1" lang="en-US" altLang="ja-JP" sz="1000">
              <a:latin typeface="ＭＳ Ｐゴシック" panose="020B0600070205080204" pitchFamily="50" charset="-128"/>
              <a:ea typeface="ＭＳ Ｐゴシック" panose="020B0600070205080204" pitchFamily="50" charset="-128"/>
            </a:rPr>
            <a:t>2195</a:t>
          </a:r>
          <a:r>
            <a:rPr kumimoji="1" lang="ja-JP" altLang="en-US" sz="1000">
              <a:latin typeface="ＭＳ Ｐゴシック" panose="020B0600070205080204" pitchFamily="50" charset="-128"/>
              <a:ea typeface="ＭＳ Ｐゴシック" panose="020B0600070205080204" pitchFamily="50" charset="-128"/>
            </a:rPr>
            <a:t>人に対して、平成</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年度から平成</a:t>
          </a:r>
          <a:r>
            <a:rPr kumimoji="1" lang="en-US" altLang="ja-JP" sz="1000">
              <a:latin typeface="ＭＳ Ｐゴシック" panose="020B0600070205080204" pitchFamily="50" charset="-128"/>
              <a:ea typeface="ＭＳ Ｐゴシック" panose="020B0600070205080204" pitchFamily="50" charset="-128"/>
            </a:rPr>
            <a:t>33</a:t>
          </a:r>
          <a:r>
            <a:rPr kumimoji="1" lang="ja-JP" altLang="en-US" sz="1000">
              <a:latin typeface="ＭＳ Ｐゴシック" panose="020B0600070205080204" pitchFamily="50" charset="-128"/>
              <a:ea typeface="ＭＳ Ｐゴシック" panose="020B0600070205080204" pitchFamily="50" charset="-128"/>
            </a:rPr>
            <a:t>年度までの年度別目標値を定め、平成</a:t>
          </a:r>
          <a:r>
            <a:rPr kumimoji="1" lang="en-US" altLang="ja-JP" sz="1000">
              <a:latin typeface="ＭＳ Ｐゴシック" panose="020B0600070205080204" pitchFamily="50" charset="-128"/>
              <a:ea typeface="ＭＳ Ｐゴシック" panose="020B0600070205080204" pitchFamily="50" charset="-128"/>
            </a:rPr>
            <a:t>33</a:t>
          </a:r>
          <a:r>
            <a:rPr kumimoji="1" lang="ja-JP" altLang="en-US" sz="1000">
              <a:latin typeface="ＭＳ Ｐゴシック" panose="020B0600070205080204" pitchFamily="50" charset="-128"/>
              <a:ea typeface="ＭＳ Ｐゴシック" panose="020B0600070205080204" pitchFamily="50" charset="-128"/>
            </a:rPr>
            <a:t>年度定数を</a:t>
          </a:r>
          <a:r>
            <a:rPr kumimoji="1" lang="en-US" altLang="ja-JP" sz="1000">
              <a:latin typeface="ＭＳ Ｐゴシック" panose="020B0600070205080204" pitchFamily="50" charset="-128"/>
              <a:ea typeface="ＭＳ Ｐゴシック" panose="020B0600070205080204" pitchFamily="50" charset="-128"/>
            </a:rPr>
            <a:t>2065</a:t>
          </a:r>
          <a:r>
            <a:rPr kumimoji="1" lang="ja-JP" altLang="en-US" sz="1000">
              <a:latin typeface="ＭＳ Ｐゴシック" panose="020B0600070205080204" pitchFamily="50" charset="-128"/>
              <a:ea typeface="ＭＳ Ｐゴシック" panose="020B0600070205080204" pitchFamily="50" charset="-128"/>
            </a:rPr>
            <a:t>人にすることを定めている。平成</a:t>
          </a:r>
          <a:r>
            <a:rPr kumimoji="1" lang="en-US" altLang="ja-JP" sz="1000">
              <a:latin typeface="ＭＳ Ｐゴシック" panose="020B0600070205080204" pitchFamily="50" charset="-128"/>
              <a:ea typeface="ＭＳ Ｐゴシック" panose="020B0600070205080204" pitchFamily="50" charset="-128"/>
            </a:rPr>
            <a:t>30</a:t>
          </a:r>
          <a:r>
            <a:rPr kumimoji="1" lang="ja-JP" altLang="en-US" sz="1000">
              <a:latin typeface="ＭＳ Ｐゴシック" panose="020B0600070205080204" pitchFamily="50" charset="-128"/>
              <a:ea typeface="ＭＳ Ｐゴシック" panose="020B0600070205080204" pitchFamily="50" charset="-128"/>
            </a:rPr>
            <a:t>年度の定数は年度別目標値である</a:t>
          </a:r>
          <a:r>
            <a:rPr kumimoji="1" lang="en-US" altLang="ja-JP" sz="1000">
              <a:latin typeface="ＭＳ Ｐゴシック" panose="020B0600070205080204" pitchFamily="50" charset="-128"/>
              <a:ea typeface="ＭＳ Ｐゴシック" panose="020B0600070205080204" pitchFamily="50" charset="-128"/>
            </a:rPr>
            <a:t>2170</a:t>
          </a:r>
          <a:r>
            <a:rPr kumimoji="1" lang="ja-JP" altLang="en-US" sz="1000">
              <a:latin typeface="ＭＳ Ｐゴシック" panose="020B0600070205080204" pitchFamily="50" charset="-128"/>
              <a:ea typeface="ＭＳ Ｐゴシック" panose="020B0600070205080204" pitchFamily="50" charset="-128"/>
            </a:rPr>
            <a:t>人より</a:t>
          </a:r>
          <a:r>
            <a:rPr kumimoji="1" lang="en-US" altLang="ja-JP" sz="1000">
              <a:latin typeface="ＭＳ Ｐゴシック" panose="020B0600070205080204" pitchFamily="50" charset="-128"/>
              <a:ea typeface="ＭＳ Ｐゴシック" panose="020B0600070205080204" pitchFamily="50" charset="-128"/>
            </a:rPr>
            <a:t>12</a:t>
          </a:r>
          <a:r>
            <a:rPr kumimoji="1" lang="ja-JP" altLang="en-US" sz="1000">
              <a:latin typeface="ＭＳ Ｐゴシック" panose="020B0600070205080204" pitchFamily="50" charset="-128"/>
              <a:ea typeface="ＭＳ Ｐゴシック" panose="020B0600070205080204" pitchFamily="50" charset="-128"/>
            </a:rPr>
            <a:t>人少ない</a:t>
          </a:r>
          <a:r>
            <a:rPr kumimoji="1" lang="en-US" altLang="ja-JP" sz="1000">
              <a:latin typeface="ＭＳ Ｐゴシック" panose="020B0600070205080204" pitchFamily="50" charset="-128"/>
              <a:ea typeface="ＭＳ Ｐゴシック" panose="020B0600070205080204" pitchFamily="50" charset="-128"/>
            </a:rPr>
            <a:t>2158</a:t>
          </a:r>
          <a:r>
            <a:rPr kumimoji="1" lang="ja-JP" altLang="en-US" sz="1000">
              <a:latin typeface="ＭＳ Ｐゴシック" panose="020B0600070205080204" pitchFamily="50" charset="-128"/>
              <a:ea typeface="ＭＳ Ｐゴシック" panose="020B0600070205080204" pitchFamily="50" charset="-128"/>
            </a:rPr>
            <a:t>人であり、より効率的な執行体制を構築した。今後も社会情勢等の環境変化を踏まえ、市職員の役割の再整理及び業務の簡素化・効率化を推進し、適切な定数管理に努める。</a:t>
          </a:r>
        </a:p>
        <a:p>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133894</xdr:rowOff>
    </xdr:from>
    <xdr:to>
      <xdr:col>81</xdr:col>
      <xdr:colOff>44450</xdr:colOff>
      <xdr:row>67</xdr:row>
      <xdr:rowOff>7620</xdr:rowOff>
    </xdr:to>
    <xdr:cxnSp macro="">
      <xdr:nvCxnSpPr>
        <xdr:cNvPr id="321" name="直線コネクタ 320"/>
        <xdr:cNvCxnSpPr/>
      </xdr:nvCxnSpPr>
      <xdr:spPr>
        <a:xfrm flipV="1">
          <a:off x="17018000" y="10077994"/>
          <a:ext cx="0" cy="1416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151147</xdr:rowOff>
    </xdr:from>
    <xdr:ext cx="762000" cy="259045"/>
    <xdr:sp macro="" textlink="">
      <xdr:nvSpPr>
        <xdr:cNvPr id="322" name="定員管理の状況最小値テキスト"/>
        <xdr:cNvSpPr txBox="1"/>
      </xdr:nvSpPr>
      <xdr:spPr>
        <a:xfrm>
          <a:off x="17106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7620</xdr:rowOff>
    </xdr:from>
    <xdr:to>
      <xdr:col>81</xdr:col>
      <xdr:colOff>133350</xdr:colOff>
      <xdr:row>67</xdr:row>
      <xdr:rowOff>7620</xdr:rowOff>
    </xdr:to>
    <xdr:cxnSp macro="">
      <xdr:nvCxnSpPr>
        <xdr:cNvPr id="323" name="直線コネクタ 322"/>
        <xdr:cNvCxnSpPr/>
      </xdr:nvCxnSpPr>
      <xdr:spPr>
        <a:xfrm>
          <a:off x="16929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48821</xdr:rowOff>
    </xdr:from>
    <xdr:ext cx="762000" cy="259045"/>
    <xdr:sp macro="" textlink="">
      <xdr:nvSpPr>
        <xdr:cNvPr id="324" name="定員管理の状況最大値テキスト"/>
        <xdr:cNvSpPr txBox="1"/>
      </xdr:nvSpPr>
      <xdr:spPr>
        <a:xfrm>
          <a:off x="17106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133894</xdr:rowOff>
    </xdr:from>
    <xdr:to>
      <xdr:col>81</xdr:col>
      <xdr:colOff>133350</xdr:colOff>
      <xdr:row>58</xdr:row>
      <xdr:rowOff>133894</xdr:rowOff>
    </xdr:to>
    <xdr:cxnSp macro="">
      <xdr:nvCxnSpPr>
        <xdr:cNvPr id="325" name="直線コネクタ 324"/>
        <xdr:cNvCxnSpPr/>
      </xdr:nvCxnSpPr>
      <xdr:spPr>
        <a:xfrm>
          <a:off x="16929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124460</xdr:rowOff>
    </xdr:from>
    <xdr:to>
      <xdr:col>81</xdr:col>
      <xdr:colOff>44450</xdr:colOff>
      <xdr:row>59</xdr:row>
      <xdr:rowOff>124460</xdr:rowOff>
    </xdr:to>
    <xdr:cxnSp macro="">
      <xdr:nvCxnSpPr>
        <xdr:cNvPr id="326" name="直線コネクタ 325"/>
        <xdr:cNvCxnSpPr/>
      </xdr:nvCxnSpPr>
      <xdr:spPr>
        <a:xfrm>
          <a:off x="16179800" y="102400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106153</xdr:rowOff>
    </xdr:from>
    <xdr:ext cx="762000" cy="259045"/>
    <xdr:sp macro="" textlink="">
      <xdr:nvSpPr>
        <xdr:cNvPr id="327" name="定員管理の状況平均値テキスト"/>
        <xdr:cNvSpPr txBox="1"/>
      </xdr:nvSpPr>
      <xdr:spPr>
        <a:xfrm>
          <a:off x="17106900" y="105646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134076</xdr:rowOff>
    </xdr:from>
    <xdr:to>
      <xdr:col>81</xdr:col>
      <xdr:colOff>95250</xdr:colOff>
      <xdr:row>62</xdr:row>
      <xdr:rowOff>64226</xdr:rowOff>
    </xdr:to>
    <xdr:sp macro="" textlink="">
      <xdr:nvSpPr>
        <xdr:cNvPr id="328" name="フローチャート: 判断 327"/>
        <xdr:cNvSpPr/>
      </xdr:nvSpPr>
      <xdr:spPr>
        <a:xfrm>
          <a:off x="16967200" y="1059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121013</xdr:rowOff>
    </xdr:from>
    <xdr:to>
      <xdr:col>77</xdr:col>
      <xdr:colOff>44450</xdr:colOff>
      <xdr:row>59</xdr:row>
      <xdr:rowOff>124460</xdr:rowOff>
    </xdr:to>
    <xdr:cxnSp macro="">
      <xdr:nvCxnSpPr>
        <xdr:cNvPr id="329" name="直線コネクタ 328"/>
        <xdr:cNvCxnSpPr/>
      </xdr:nvCxnSpPr>
      <xdr:spPr>
        <a:xfrm>
          <a:off x="15290800" y="10236563"/>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137523</xdr:rowOff>
    </xdr:from>
    <xdr:to>
      <xdr:col>77</xdr:col>
      <xdr:colOff>95250</xdr:colOff>
      <xdr:row>62</xdr:row>
      <xdr:rowOff>67673</xdr:rowOff>
    </xdr:to>
    <xdr:sp macro="" textlink="">
      <xdr:nvSpPr>
        <xdr:cNvPr id="330" name="フローチャート: 判断 329"/>
        <xdr:cNvSpPr/>
      </xdr:nvSpPr>
      <xdr:spPr>
        <a:xfrm>
          <a:off x="16129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52450</xdr:rowOff>
    </xdr:from>
    <xdr:ext cx="736600" cy="259045"/>
    <xdr:sp macro="" textlink="">
      <xdr:nvSpPr>
        <xdr:cNvPr id="331" name="テキスト ボックス 330"/>
        <xdr:cNvSpPr txBox="1"/>
      </xdr:nvSpPr>
      <xdr:spPr>
        <a:xfrm>
          <a:off x="15798800" y="10682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121013</xdr:rowOff>
    </xdr:from>
    <xdr:to>
      <xdr:col>72</xdr:col>
      <xdr:colOff>203200</xdr:colOff>
      <xdr:row>59</xdr:row>
      <xdr:rowOff>134801</xdr:rowOff>
    </xdr:to>
    <xdr:cxnSp macro="">
      <xdr:nvCxnSpPr>
        <xdr:cNvPr id="332" name="直線コネクタ 331"/>
        <xdr:cNvCxnSpPr/>
      </xdr:nvCxnSpPr>
      <xdr:spPr>
        <a:xfrm flipV="1">
          <a:off x="14401800" y="10236563"/>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65133</xdr:rowOff>
    </xdr:from>
    <xdr:to>
      <xdr:col>73</xdr:col>
      <xdr:colOff>44450</xdr:colOff>
      <xdr:row>61</xdr:row>
      <xdr:rowOff>166733</xdr:rowOff>
    </xdr:to>
    <xdr:sp macro="" textlink="">
      <xdr:nvSpPr>
        <xdr:cNvPr id="333" name="フローチャート: 判断 332"/>
        <xdr:cNvSpPr/>
      </xdr:nvSpPr>
      <xdr:spPr>
        <a:xfrm>
          <a:off x="15240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151510</xdr:rowOff>
    </xdr:from>
    <xdr:ext cx="762000" cy="259045"/>
    <xdr:sp macro="" textlink="">
      <xdr:nvSpPr>
        <xdr:cNvPr id="334" name="テキスト ボックス 333"/>
        <xdr:cNvSpPr txBox="1"/>
      </xdr:nvSpPr>
      <xdr:spPr>
        <a:xfrm>
          <a:off x="14909800" y="1060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117566</xdr:rowOff>
    </xdr:from>
    <xdr:to>
      <xdr:col>68</xdr:col>
      <xdr:colOff>152400</xdr:colOff>
      <xdr:row>59</xdr:row>
      <xdr:rowOff>134801</xdr:rowOff>
    </xdr:to>
    <xdr:cxnSp macro="">
      <xdr:nvCxnSpPr>
        <xdr:cNvPr id="335" name="直線コネクタ 334"/>
        <xdr:cNvCxnSpPr/>
      </xdr:nvCxnSpPr>
      <xdr:spPr>
        <a:xfrm>
          <a:off x="13512800" y="1023311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137523</xdr:rowOff>
    </xdr:from>
    <xdr:to>
      <xdr:col>68</xdr:col>
      <xdr:colOff>203200</xdr:colOff>
      <xdr:row>62</xdr:row>
      <xdr:rowOff>67673</xdr:rowOff>
    </xdr:to>
    <xdr:sp macro="" textlink="">
      <xdr:nvSpPr>
        <xdr:cNvPr id="336" name="フローチャート: 判断 335"/>
        <xdr:cNvSpPr/>
      </xdr:nvSpPr>
      <xdr:spPr>
        <a:xfrm>
          <a:off x="14351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52450</xdr:rowOff>
    </xdr:from>
    <xdr:ext cx="762000" cy="259045"/>
    <xdr:sp macro="" textlink="">
      <xdr:nvSpPr>
        <xdr:cNvPr id="337" name="テキスト ボックス 336"/>
        <xdr:cNvSpPr txBox="1"/>
      </xdr:nvSpPr>
      <xdr:spPr>
        <a:xfrm>
          <a:off x="14020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151312</xdr:rowOff>
    </xdr:from>
    <xdr:to>
      <xdr:col>64</xdr:col>
      <xdr:colOff>152400</xdr:colOff>
      <xdr:row>62</xdr:row>
      <xdr:rowOff>81462</xdr:rowOff>
    </xdr:to>
    <xdr:sp macro="" textlink="">
      <xdr:nvSpPr>
        <xdr:cNvPr id="338" name="フローチャート: 判断 337"/>
        <xdr:cNvSpPr/>
      </xdr:nvSpPr>
      <xdr:spPr>
        <a:xfrm>
          <a:off x="134620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66239</xdr:rowOff>
    </xdr:from>
    <xdr:ext cx="762000" cy="259045"/>
    <xdr:sp macro="" textlink="">
      <xdr:nvSpPr>
        <xdr:cNvPr id="339" name="テキスト ボックス 338"/>
        <xdr:cNvSpPr txBox="1"/>
      </xdr:nvSpPr>
      <xdr:spPr>
        <a:xfrm>
          <a:off x="13131800" y="106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73660</xdr:rowOff>
    </xdr:from>
    <xdr:to>
      <xdr:col>81</xdr:col>
      <xdr:colOff>95250</xdr:colOff>
      <xdr:row>60</xdr:row>
      <xdr:rowOff>3810</xdr:rowOff>
    </xdr:to>
    <xdr:sp macro="" textlink="">
      <xdr:nvSpPr>
        <xdr:cNvPr id="345" name="楕円 344"/>
        <xdr:cNvSpPr/>
      </xdr:nvSpPr>
      <xdr:spPr>
        <a:xfrm>
          <a:off x="169672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90187</xdr:rowOff>
    </xdr:from>
    <xdr:ext cx="762000" cy="259045"/>
    <xdr:sp macro="" textlink="">
      <xdr:nvSpPr>
        <xdr:cNvPr id="346" name="定員管理の状況該当値テキスト"/>
        <xdr:cNvSpPr txBox="1"/>
      </xdr:nvSpPr>
      <xdr:spPr>
        <a:xfrm>
          <a:off x="17106900" y="1003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73660</xdr:rowOff>
    </xdr:from>
    <xdr:to>
      <xdr:col>77</xdr:col>
      <xdr:colOff>95250</xdr:colOff>
      <xdr:row>60</xdr:row>
      <xdr:rowOff>3810</xdr:rowOff>
    </xdr:to>
    <xdr:sp macro="" textlink="">
      <xdr:nvSpPr>
        <xdr:cNvPr id="347" name="楕円 346"/>
        <xdr:cNvSpPr/>
      </xdr:nvSpPr>
      <xdr:spPr>
        <a:xfrm>
          <a:off x="16129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13987</xdr:rowOff>
    </xdr:from>
    <xdr:ext cx="736600" cy="259045"/>
    <xdr:sp macro="" textlink="">
      <xdr:nvSpPr>
        <xdr:cNvPr id="348" name="テキスト ボックス 347"/>
        <xdr:cNvSpPr txBox="1"/>
      </xdr:nvSpPr>
      <xdr:spPr>
        <a:xfrm>
          <a:off x="15798800" y="9958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70213</xdr:rowOff>
    </xdr:from>
    <xdr:to>
      <xdr:col>73</xdr:col>
      <xdr:colOff>44450</xdr:colOff>
      <xdr:row>60</xdr:row>
      <xdr:rowOff>363</xdr:rowOff>
    </xdr:to>
    <xdr:sp macro="" textlink="">
      <xdr:nvSpPr>
        <xdr:cNvPr id="349" name="楕円 348"/>
        <xdr:cNvSpPr/>
      </xdr:nvSpPr>
      <xdr:spPr>
        <a:xfrm>
          <a:off x="15240000" y="1018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10540</xdr:rowOff>
    </xdr:from>
    <xdr:ext cx="762000" cy="259045"/>
    <xdr:sp macro="" textlink="">
      <xdr:nvSpPr>
        <xdr:cNvPr id="350" name="テキスト ボックス 349"/>
        <xdr:cNvSpPr txBox="1"/>
      </xdr:nvSpPr>
      <xdr:spPr>
        <a:xfrm>
          <a:off x="14909800" y="995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84001</xdr:rowOff>
    </xdr:from>
    <xdr:to>
      <xdr:col>68</xdr:col>
      <xdr:colOff>203200</xdr:colOff>
      <xdr:row>60</xdr:row>
      <xdr:rowOff>14151</xdr:rowOff>
    </xdr:to>
    <xdr:sp macro="" textlink="">
      <xdr:nvSpPr>
        <xdr:cNvPr id="351" name="楕円 350"/>
        <xdr:cNvSpPr/>
      </xdr:nvSpPr>
      <xdr:spPr>
        <a:xfrm>
          <a:off x="14351000" y="1019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24328</xdr:rowOff>
    </xdr:from>
    <xdr:ext cx="762000" cy="259045"/>
    <xdr:sp macro="" textlink="">
      <xdr:nvSpPr>
        <xdr:cNvPr id="352" name="テキスト ボックス 351"/>
        <xdr:cNvSpPr txBox="1"/>
      </xdr:nvSpPr>
      <xdr:spPr>
        <a:xfrm>
          <a:off x="14020800" y="9968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66766</xdr:rowOff>
    </xdr:from>
    <xdr:to>
      <xdr:col>64</xdr:col>
      <xdr:colOff>152400</xdr:colOff>
      <xdr:row>59</xdr:row>
      <xdr:rowOff>168366</xdr:rowOff>
    </xdr:to>
    <xdr:sp macro="" textlink="">
      <xdr:nvSpPr>
        <xdr:cNvPr id="353" name="楕円 352"/>
        <xdr:cNvSpPr/>
      </xdr:nvSpPr>
      <xdr:spPr>
        <a:xfrm>
          <a:off x="13462000" y="101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7093</xdr:rowOff>
    </xdr:from>
    <xdr:ext cx="762000" cy="259045"/>
    <xdr:sp macro="" textlink="">
      <xdr:nvSpPr>
        <xdr:cNvPr id="354" name="テキスト ボックス 353"/>
        <xdr:cNvSpPr txBox="1"/>
      </xdr:nvSpPr>
      <xdr:spPr>
        <a:xfrm>
          <a:off x="13131800" y="995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ポイント上昇したものの、類似団体において</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位である。</a:t>
          </a:r>
        </a:p>
        <a:p>
          <a:r>
            <a:rPr kumimoji="1" lang="ja-JP" altLang="en-US" sz="1300">
              <a:latin typeface="ＭＳ Ｐゴシック" panose="020B0600070205080204" pitchFamily="50" charset="-128"/>
              <a:ea typeface="ＭＳ Ｐゴシック" panose="020B0600070205080204" pitchFamily="50" charset="-128"/>
            </a:rPr>
            <a:t>上昇した主な要因としては、臨時財政対策債発行可能額の増加に伴い、実質公債費比率の分母となる標準財政規模が</a:t>
          </a:r>
          <a:r>
            <a:rPr kumimoji="1" lang="en-US" altLang="ja-JP" sz="1300">
              <a:latin typeface="ＭＳ Ｐゴシック" panose="020B0600070205080204" pitchFamily="50" charset="-128"/>
              <a:ea typeface="ＭＳ Ｐゴシック" panose="020B0600070205080204" pitchFamily="50" charset="-128"/>
            </a:rPr>
            <a:t>14.2</a:t>
          </a:r>
          <a:r>
            <a:rPr kumimoji="1" lang="ja-JP" altLang="en-US" sz="1300">
              <a:latin typeface="ＭＳ Ｐゴシック" panose="020B0600070205080204" pitchFamily="50" charset="-128"/>
              <a:ea typeface="ＭＳ Ｐゴシック" panose="020B0600070205080204" pitchFamily="50" charset="-128"/>
            </a:rPr>
            <a:t>億円増加したためである。</a:t>
          </a:r>
        </a:p>
        <a:p>
          <a:r>
            <a:rPr kumimoji="1" lang="ja-JP" altLang="en-US" sz="1300">
              <a:latin typeface="ＭＳ Ｐゴシック" panose="020B0600070205080204" pitchFamily="50" charset="-128"/>
              <a:ea typeface="ＭＳ Ｐゴシック" panose="020B0600070205080204" pitchFamily="50" charset="-128"/>
            </a:rPr>
            <a:t>今後も適正水準の維持を目指す。</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100390</xdr:rowOff>
    </xdr:from>
    <xdr:to>
      <xdr:col>81</xdr:col>
      <xdr:colOff>44450</xdr:colOff>
      <xdr:row>45</xdr:row>
      <xdr:rowOff>62593</xdr:rowOff>
    </xdr:to>
    <xdr:cxnSp macro="">
      <xdr:nvCxnSpPr>
        <xdr:cNvPr id="384" name="直線コネクタ 383"/>
        <xdr:cNvCxnSpPr/>
      </xdr:nvCxnSpPr>
      <xdr:spPr>
        <a:xfrm flipV="1">
          <a:off x="17018000" y="6272590"/>
          <a:ext cx="0" cy="15052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34670</xdr:rowOff>
    </xdr:from>
    <xdr:ext cx="762000" cy="259045"/>
    <xdr:sp macro="" textlink="">
      <xdr:nvSpPr>
        <xdr:cNvPr id="385" name="公債費負担の状況最小値テキスト"/>
        <xdr:cNvSpPr txBox="1"/>
      </xdr:nvSpPr>
      <xdr:spPr>
        <a:xfrm>
          <a:off x="17106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62593</xdr:rowOff>
    </xdr:from>
    <xdr:to>
      <xdr:col>81</xdr:col>
      <xdr:colOff>133350</xdr:colOff>
      <xdr:row>45</xdr:row>
      <xdr:rowOff>62593</xdr:rowOff>
    </xdr:to>
    <xdr:cxnSp macro="">
      <xdr:nvCxnSpPr>
        <xdr:cNvPr id="386" name="直線コネクタ 385"/>
        <xdr:cNvCxnSpPr/>
      </xdr:nvCxnSpPr>
      <xdr:spPr>
        <a:xfrm>
          <a:off x="16929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15317</xdr:rowOff>
    </xdr:from>
    <xdr:ext cx="762000" cy="259045"/>
    <xdr:sp macro="" textlink="">
      <xdr:nvSpPr>
        <xdr:cNvPr id="387" name="公債費負担の状況最大値テキスト"/>
        <xdr:cNvSpPr txBox="1"/>
      </xdr:nvSpPr>
      <xdr:spPr>
        <a:xfrm>
          <a:off x="17106900" y="601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100390</xdr:rowOff>
    </xdr:from>
    <xdr:to>
      <xdr:col>81</xdr:col>
      <xdr:colOff>133350</xdr:colOff>
      <xdr:row>36</xdr:row>
      <xdr:rowOff>100390</xdr:rowOff>
    </xdr:to>
    <xdr:cxnSp macro="">
      <xdr:nvCxnSpPr>
        <xdr:cNvPr id="388" name="直線コネクタ 387"/>
        <xdr:cNvCxnSpPr/>
      </xdr:nvCxnSpPr>
      <xdr:spPr>
        <a:xfrm>
          <a:off x="16929100" y="6272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146352</xdr:rowOff>
    </xdr:from>
    <xdr:to>
      <xdr:col>81</xdr:col>
      <xdr:colOff>44450</xdr:colOff>
      <xdr:row>37</xdr:row>
      <xdr:rowOff>55336</xdr:rowOff>
    </xdr:to>
    <xdr:cxnSp macro="">
      <xdr:nvCxnSpPr>
        <xdr:cNvPr id="389" name="直線コネクタ 388"/>
        <xdr:cNvCxnSpPr/>
      </xdr:nvCxnSpPr>
      <xdr:spPr>
        <a:xfrm>
          <a:off x="16179800" y="6318552"/>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116312</xdr:rowOff>
    </xdr:from>
    <xdr:ext cx="762000" cy="259045"/>
    <xdr:sp macro="" textlink="">
      <xdr:nvSpPr>
        <xdr:cNvPr id="390" name="公債費負担の状況平均値テキスト"/>
        <xdr:cNvSpPr txBox="1"/>
      </xdr:nvSpPr>
      <xdr:spPr>
        <a:xfrm>
          <a:off x="17106900" y="680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91" name="フローチャート: 判断 390"/>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100390</xdr:rowOff>
    </xdr:from>
    <xdr:to>
      <xdr:col>77</xdr:col>
      <xdr:colOff>44450</xdr:colOff>
      <xdr:row>36</xdr:row>
      <xdr:rowOff>146352</xdr:rowOff>
    </xdr:to>
    <xdr:cxnSp macro="">
      <xdr:nvCxnSpPr>
        <xdr:cNvPr id="392" name="直線コネクタ 391"/>
        <xdr:cNvCxnSpPr/>
      </xdr:nvCxnSpPr>
      <xdr:spPr>
        <a:xfrm>
          <a:off x="15290800" y="6272590"/>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93" name="フローチャート: 判断 392"/>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59162</xdr:rowOff>
    </xdr:from>
    <xdr:ext cx="736600" cy="259045"/>
    <xdr:sp macro="" textlink="">
      <xdr:nvSpPr>
        <xdr:cNvPr id="394" name="テキスト ボックス 393"/>
        <xdr:cNvSpPr txBox="1"/>
      </xdr:nvSpPr>
      <xdr:spPr>
        <a:xfrm>
          <a:off x="15798800" y="6917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65919</xdr:rowOff>
    </xdr:from>
    <xdr:to>
      <xdr:col>72</xdr:col>
      <xdr:colOff>203200</xdr:colOff>
      <xdr:row>36</xdr:row>
      <xdr:rowOff>100390</xdr:rowOff>
    </xdr:to>
    <xdr:cxnSp macro="">
      <xdr:nvCxnSpPr>
        <xdr:cNvPr id="395" name="直線コネクタ 394"/>
        <xdr:cNvCxnSpPr/>
      </xdr:nvCxnSpPr>
      <xdr:spPr>
        <a:xfrm>
          <a:off x="14401800" y="623811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30238</xdr:rowOff>
    </xdr:from>
    <xdr:to>
      <xdr:col>73</xdr:col>
      <xdr:colOff>44450</xdr:colOff>
      <xdr:row>40</xdr:row>
      <xdr:rowOff>131838</xdr:rowOff>
    </xdr:to>
    <xdr:sp macro="" textlink="">
      <xdr:nvSpPr>
        <xdr:cNvPr id="396" name="フローチャート: 判断 395"/>
        <xdr:cNvSpPr/>
      </xdr:nvSpPr>
      <xdr:spPr>
        <a:xfrm>
          <a:off x="15240000" y="688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116615</xdr:rowOff>
    </xdr:from>
    <xdr:ext cx="762000" cy="259045"/>
    <xdr:sp macro="" textlink="">
      <xdr:nvSpPr>
        <xdr:cNvPr id="397" name="テキスト ボックス 396"/>
        <xdr:cNvSpPr txBox="1"/>
      </xdr:nvSpPr>
      <xdr:spPr>
        <a:xfrm>
          <a:off x="14909800" y="697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65919</xdr:rowOff>
    </xdr:from>
    <xdr:to>
      <xdr:col>68</xdr:col>
      <xdr:colOff>152400</xdr:colOff>
      <xdr:row>36</xdr:row>
      <xdr:rowOff>100390</xdr:rowOff>
    </xdr:to>
    <xdr:cxnSp macro="">
      <xdr:nvCxnSpPr>
        <xdr:cNvPr id="398" name="直線コネクタ 397"/>
        <xdr:cNvCxnSpPr/>
      </xdr:nvCxnSpPr>
      <xdr:spPr>
        <a:xfrm flipV="1">
          <a:off x="13512800" y="623811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9" name="フローチャート: 判断 398"/>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400" name="テキスト ボックス 399"/>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401" name="フローチャート: 判断 400"/>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402" name="テキスト ボックス 401"/>
        <xdr:cNvSpPr txBox="1"/>
      </xdr:nvSpPr>
      <xdr:spPr>
        <a:xfrm>
          <a:off x="13131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4536</xdr:rowOff>
    </xdr:from>
    <xdr:to>
      <xdr:col>81</xdr:col>
      <xdr:colOff>95250</xdr:colOff>
      <xdr:row>37</xdr:row>
      <xdr:rowOff>106136</xdr:rowOff>
    </xdr:to>
    <xdr:sp macro="" textlink="">
      <xdr:nvSpPr>
        <xdr:cNvPr id="408" name="楕円 407"/>
        <xdr:cNvSpPr/>
      </xdr:nvSpPr>
      <xdr:spPr>
        <a:xfrm>
          <a:off x="16967200" y="634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97263</xdr:rowOff>
    </xdr:from>
    <xdr:ext cx="762000" cy="259045"/>
    <xdr:sp macro="" textlink="">
      <xdr:nvSpPr>
        <xdr:cNvPr id="409" name="公債費負担の状況該当値テキスト"/>
        <xdr:cNvSpPr txBox="1"/>
      </xdr:nvSpPr>
      <xdr:spPr>
        <a:xfrm>
          <a:off x="17106900" y="626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95552</xdr:rowOff>
    </xdr:from>
    <xdr:to>
      <xdr:col>77</xdr:col>
      <xdr:colOff>95250</xdr:colOff>
      <xdr:row>37</xdr:row>
      <xdr:rowOff>25702</xdr:rowOff>
    </xdr:to>
    <xdr:sp macro="" textlink="">
      <xdr:nvSpPr>
        <xdr:cNvPr id="410" name="楕円 409"/>
        <xdr:cNvSpPr/>
      </xdr:nvSpPr>
      <xdr:spPr>
        <a:xfrm>
          <a:off x="16129000" y="626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35879</xdr:rowOff>
    </xdr:from>
    <xdr:ext cx="736600" cy="259045"/>
    <xdr:sp macro="" textlink="">
      <xdr:nvSpPr>
        <xdr:cNvPr id="411" name="テキスト ボックス 410"/>
        <xdr:cNvSpPr txBox="1"/>
      </xdr:nvSpPr>
      <xdr:spPr>
        <a:xfrm>
          <a:off x="15798800" y="6036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49590</xdr:rowOff>
    </xdr:from>
    <xdr:to>
      <xdr:col>73</xdr:col>
      <xdr:colOff>44450</xdr:colOff>
      <xdr:row>36</xdr:row>
      <xdr:rowOff>151190</xdr:rowOff>
    </xdr:to>
    <xdr:sp macro="" textlink="">
      <xdr:nvSpPr>
        <xdr:cNvPr id="412" name="楕円 411"/>
        <xdr:cNvSpPr/>
      </xdr:nvSpPr>
      <xdr:spPr>
        <a:xfrm>
          <a:off x="15240000" y="622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161367</xdr:rowOff>
    </xdr:from>
    <xdr:ext cx="762000" cy="259045"/>
    <xdr:sp macro="" textlink="">
      <xdr:nvSpPr>
        <xdr:cNvPr id="413" name="テキスト ボックス 412"/>
        <xdr:cNvSpPr txBox="1"/>
      </xdr:nvSpPr>
      <xdr:spPr>
        <a:xfrm>
          <a:off x="14909800" y="599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15119</xdr:rowOff>
    </xdr:from>
    <xdr:to>
      <xdr:col>68</xdr:col>
      <xdr:colOff>203200</xdr:colOff>
      <xdr:row>36</xdr:row>
      <xdr:rowOff>116719</xdr:rowOff>
    </xdr:to>
    <xdr:sp macro="" textlink="">
      <xdr:nvSpPr>
        <xdr:cNvPr id="414" name="楕円 413"/>
        <xdr:cNvSpPr/>
      </xdr:nvSpPr>
      <xdr:spPr>
        <a:xfrm>
          <a:off x="14351000" y="618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126896</xdr:rowOff>
    </xdr:from>
    <xdr:ext cx="762000" cy="259045"/>
    <xdr:sp macro="" textlink="">
      <xdr:nvSpPr>
        <xdr:cNvPr id="415" name="テキスト ボックス 414"/>
        <xdr:cNvSpPr txBox="1"/>
      </xdr:nvSpPr>
      <xdr:spPr>
        <a:xfrm>
          <a:off x="14020800" y="5956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49590</xdr:rowOff>
    </xdr:from>
    <xdr:to>
      <xdr:col>64</xdr:col>
      <xdr:colOff>152400</xdr:colOff>
      <xdr:row>36</xdr:row>
      <xdr:rowOff>151190</xdr:rowOff>
    </xdr:to>
    <xdr:sp macro="" textlink="">
      <xdr:nvSpPr>
        <xdr:cNvPr id="416" name="楕円 415"/>
        <xdr:cNvSpPr/>
      </xdr:nvSpPr>
      <xdr:spPr>
        <a:xfrm>
          <a:off x="13462000" y="622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161367</xdr:rowOff>
    </xdr:from>
    <xdr:ext cx="762000" cy="259045"/>
    <xdr:sp macro="" textlink="">
      <xdr:nvSpPr>
        <xdr:cNvPr id="417" name="テキスト ボックス 416"/>
        <xdr:cNvSpPr txBox="1"/>
      </xdr:nvSpPr>
      <xdr:spPr>
        <a:xfrm>
          <a:off x="13131800" y="599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年度は、将来負担額</a:t>
          </a:r>
          <a:r>
            <a:rPr kumimoji="1" lang="en-US" altLang="ja-JP" sz="1300">
              <a:latin typeface="ＭＳ Ｐゴシック" panose="020B0600070205080204" pitchFamily="50" charset="-128"/>
              <a:ea typeface="ＭＳ Ｐゴシック" panose="020B0600070205080204" pitchFamily="50" charset="-128"/>
            </a:rPr>
            <a:t>1,174</a:t>
          </a:r>
          <a:r>
            <a:rPr kumimoji="1" lang="ja-JP" altLang="en-US" sz="1300">
              <a:latin typeface="ＭＳ Ｐゴシック" panose="020B0600070205080204" pitchFamily="50" charset="-128"/>
              <a:ea typeface="ＭＳ Ｐゴシック" panose="020B0600070205080204" pitchFamily="50" charset="-128"/>
            </a:rPr>
            <a:t>億円に対し、控除される充当可能財源等が</a:t>
          </a:r>
          <a:r>
            <a:rPr kumimoji="1" lang="en-US" altLang="ja-JP" sz="1300">
              <a:latin typeface="ＭＳ Ｐゴシック" panose="020B0600070205080204" pitchFamily="50" charset="-128"/>
              <a:ea typeface="ＭＳ Ｐゴシック" panose="020B0600070205080204" pitchFamily="50" charset="-128"/>
            </a:rPr>
            <a:t>1,196</a:t>
          </a:r>
          <a:r>
            <a:rPr kumimoji="1" lang="ja-JP" altLang="en-US" sz="1300">
              <a:latin typeface="ＭＳ Ｐゴシック" panose="020B0600070205080204" pitchFamily="50" charset="-128"/>
              <a:ea typeface="ＭＳ Ｐゴシック" panose="020B0600070205080204" pitchFamily="50" charset="-128"/>
            </a:rPr>
            <a:t>億円となり、将来負担比率が生じていない。</a:t>
          </a:r>
        </a:p>
        <a:p>
          <a:r>
            <a:rPr kumimoji="1" lang="ja-JP" altLang="en-US" sz="1300">
              <a:latin typeface="ＭＳ Ｐゴシック" panose="020B0600070205080204" pitchFamily="50" charset="-128"/>
              <a:ea typeface="ＭＳ Ｐゴシック" panose="020B0600070205080204" pitchFamily="50" charset="-128"/>
            </a:rPr>
            <a:t>また、平成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年度と比較して公営企業等繰入見込額が減少し、充当可能特定歳入が減少している。</a:t>
          </a:r>
        </a:p>
        <a:p>
          <a:r>
            <a:rPr kumimoji="1" lang="ja-JP" altLang="en-US" sz="1300">
              <a:latin typeface="ＭＳ Ｐゴシック" panose="020B0600070205080204" pitchFamily="50" charset="-128"/>
              <a:ea typeface="ＭＳ Ｐゴシック" panose="020B0600070205080204" pitchFamily="50" charset="-128"/>
            </a:rPr>
            <a:t>今後も、将来負担の増大を招くことのないよう地方債の管理を徹底する。</a:t>
          </a:r>
        </a:p>
      </xdr:txBody>
    </xdr:sp>
    <xdr:clientData/>
  </xdr:twoCellAnchor>
  <xdr:oneCellAnchor>
    <xdr:from>
      <xdr:col>61</xdr:col>
      <xdr:colOff>6350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23777</xdr:rowOff>
    </xdr:to>
    <xdr:cxnSp macro="">
      <xdr:nvCxnSpPr>
        <xdr:cNvPr id="446" name="直線コネクタ 445"/>
        <xdr:cNvCxnSpPr/>
      </xdr:nvCxnSpPr>
      <xdr:spPr>
        <a:xfrm flipV="1">
          <a:off x="17018000" y="2370667"/>
          <a:ext cx="0" cy="14250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167304</xdr:rowOff>
    </xdr:from>
    <xdr:ext cx="762000" cy="259045"/>
    <xdr:sp macro="" textlink="">
      <xdr:nvSpPr>
        <xdr:cNvPr id="447" name="将来負担の状況最小値テキスト"/>
        <xdr:cNvSpPr txBox="1"/>
      </xdr:nvSpPr>
      <xdr:spPr>
        <a:xfrm>
          <a:off x="17106900" y="376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23777</xdr:rowOff>
    </xdr:from>
    <xdr:to>
      <xdr:col>81</xdr:col>
      <xdr:colOff>133350</xdr:colOff>
      <xdr:row>22</xdr:row>
      <xdr:rowOff>23777</xdr:rowOff>
    </xdr:to>
    <xdr:cxnSp macro="">
      <xdr:nvCxnSpPr>
        <xdr:cNvPr id="448" name="直線コネクタ 447"/>
        <xdr:cNvCxnSpPr/>
      </xdr:nvCxnSpPr>
      <xdr:spPr>
        <a:xfrm>
          <a:off x="16929100" y="379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124900</xdr:rowOff>
    </xdr:from>
    <xdr:ext cx="762000" cy="259045"/>
    <xdr:sp macro="" textlink="">
      <xdr:nvSpPr>
        <xdr:cNvPr id="451" name="将来負担の状況平均値テキスト"/>
        <xdr:cNvSpPr txBox="1"/>
      </xdr:nvSpPr>
      <xdr:spPr>
        <a:xfrm>
          <a:off x="17106900" y="2525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152823</xdr:rowOff>
    </xdr:from>
    <xdr:to>
      <xdr:col>81</xdr:col>
      <xdr:colOff>95250</xdr:colOff>
      <xdr:row>15</xdr:row>
      <xdr:rowOff>82973</xdr:rowOff>
    </xdr:to>
    <xdr:sp macro="" textlink="">
      <xdr:nvSpPr>
        <xdr:cNvPr id="452" name="フローチャート: 判断 451"/>
        <xdr:cNvSpPr/>
      </xdr:nvSpPr>
      <xdr:spPr>
        <a:xfrm>
          <a:off x="169672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142099</xdr:rowOff>
    </xdr:from>
    <xdr:to>
      <xdr:col>77</xdr:col>
      <xdr:colOff>95250</xdr:colOff>
      <xdr:row>15</xdr:row>
      <xdr:rowOff>72249</xdr:rowOff>
    </xdr:to>
    <xdr:sp macro="" textlink="">
      <xdr:nvSpPr>
        <xdr:cNvPr id="453" name="フローチャート: 判断 452"/>
        <xdr:cNvSpPr/>
      </xdr:nvSpPr>
      <xdr:spPr>
        <a:xfrm>
          <a:off x="161290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82426</xdr:rowOff>
    </xdr:from>
    <xdr:ext cx="736600" cy="259045"/>
    <xdr:sp macro="" textlink="">
      <xdr:nvSpPr>
        <xdr:cNvPr id="454" name="テキスト ボックス 453"/>
        <xdr:cNvSpPr txBox="1"/>
      </xdr:nvSpPr>
      <xdr:spPr>
        <a:xfrm>
          <a:off x="15798800" y="2311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32315</xdr:rowOff>
    </xdr:from>
    <xdr:to>
      <xdr:col>73</xdr:col>
      <xdr:colOff>44450</xdr:colOff>
      <xdr:row>15</xdr:row>
      <xdr:rowOff>133915</xdr:rowOff>
    </xdr:to>
    <xdr:sp macro="" textlink="">
      <xdr:nvSpPr>
        <xdr:cNvPr id="455" name="フローチャート: 判断 454"/>
        <xdr:cNvSpPr/>
      </xdr:nvSpPr>
      <xdr:spPr>
        <a:xfrm>
          <a:off x="15240000" y="260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144092</xdr:rowOff>
    </xdr:from>
    <xdr:ext cx="762000" cy="259045"/>
    <xdr:sp macro="" textlink="">
      <xdr:nvSpPr>
        <xdr:cNvPr id="456" name="テキスト ボックス 455"/>
        <xdr:cNvSpPr txBox="1"/>
      </xdr:nvSpPr>
      <xdr:spPr>
        <a:xfrm>
          <a:off x="14909800" y="2372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156986</xdr:rowOff>
    </xdr:from>
    <xdr:to>
      <xdr:col>68</xdr:col>
      <xdr:colOff>203200</xdr:colOff>
      <xdr:row>16</xdr:row>
      <xdr:rowOff>87136</xdr:rowOff>
    </xdr:to>
    <xdr:sp macro="" textlink="">
      <xdr:nvSpPr>
        <xdr:cNvPr id="457" name="フローチャート: 判断 456"/>
        <xdr:cNvSpPr/>
      </xdr:nvSpPr>
      <xdr:spPr>
        <a:xfrm>
          <a:off x="14351000" y="272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97313</xdr:rowOff>
    </xdr:from>
    <xdr:ext cx="762000" cy="259045"/>
    <xdr:sp macro="" textlink="">
      <xdr:nvSpPr>
        <xdr:cNvPr id="458" name="テキスト ボックス 457"/>
        <xdr:cNvSpPr txBox="1"/>
      </xdr:nvSpPr>
      <xdr:spPr>
        <a:xfrm>
          <a:off x="14020800" y="2497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13688</xdr:rowOff>
    </xdr:from>
    <xdr:to>
      <xdr:col>64</xdr:col>
      <xdr:colOff>152400</xdr:colOff>
      <xdr:row>16</xdr:row>
      <xdr:rowOff>115288</xdr:rowOff>
    </xdr:to>
    <xdr:sp macro="" textlink="">
      <xdr:nvSpPr>
        <xdr:cNvPr id="459" name="フローチャート: 判断 458"/>
        <xdr:cNvSpPr/>
      </xdr:nvSpPr>
      <xdr:spPr>
        <a:xfrm>
          <a:off x="13462000" y="275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125465</xdr:rowOff>
    </xdr:from>
    <xdr:ext cx="762000" cy="259045"/>
    <xdr:sp macro="" textlink="">
      <xdr:nvSpPr>
        <xdr:cNvPr id="460" name="テキスト ボックス 459"/>
        <xdr:cNvSpPr txBox="1"/>
      </xdr:nvSpPr>
      <xdr:spPr>
        <a:xfrm>
          <a:off x="13131800" y="252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東京都町田市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428,742
422,890
71.55
153,012,414
148,140,403
4,609,734
78,603,966
74,309,822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人件費に係る経常収支比率は、平成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経常収支比率は、類似団体内平均値を上回っているが、人口１人あたりの、職員給料決算額については</a:t>
          </a:r>
          <a:r>
            <a:rPr kumimoji="1" lang="en-US" altLang="ja-JP" sz="1300">
              <a:latin typeface="ＭＳ Ｐゴシック" panose="020B0600070205080204" pitchFamily="50" charset="-128"/>
              <a:ea typeface="ＭＳ Ｐゴシック" panose="020B0600070205080204" pitchFamily="50" charset="-128"/>
            </a:rPr>
            <a:t>18,369</a:t>
          </a:r>
          <a:r>
            <a:rPr kumimoji="1" lang="ja-JP" altLang="en-US" sz="1300">
              <a:latin typeface="ＭＳ Ｐゴシック" panose="020B0600070205080204" pitchFamily="50" charset="-128"/>
              <a:ea typeface="ＭＳ Ｐゴシック" panose="020B0600070205080204" pitchFamily="50" charset="-128"/>
            </a:rPr>
            <a:t>円となっており、類似団体平均値</a:t>
          </a:r>
          <a:r>
            <a:rPr kumimoji="1" lang="en-US" altLang="ja-JP" sz="1300">
              <a:latin typeface="ＭＳ Ｐゴシック" panose="020B0600070205080204" pitchFamily="50" charset="-128"/>
              <a:ea typeface="ＭＳ Ｐゴシック" panose="020B0600070205080204" pitchFamily="50" charset="-128"/>
            </a:rPr>
            <a:t>22,620</a:t>
          </a:r>
          <a:r>
            <a:rPr kumimoji="1" lang="ja-JP" altLang="en-US" sz="1300">
              <a:latin typeface="ＭＳ Ｐゴシック" panose="020B0600070205080204" pitchFamily="50" charset="-128"/>
              <a:ea typeface="ＭＳ Ｐゴシック" panose="020B0600070205080204" pitchFamily="50" charset="-128"/>
            </a:rPr>
            <a:t>円や全国市町村平均値</a:t>
          </a:r>
          <a:r>
            <a:rPr kumimoji="1" lang="en-US" altLang="ja-JP" sz="1300">
              <a:latin typeface="ＭＳ Ｐゴシック" panose="020B0600070205080204" pitchFamily="50" charset="-128"/>
              <a:ea typeface="ＭＳ Ｐゴシック" panose="020B0600070205080204" pitchFamily="50" charset="-128"/>
            </a:rPr>
            <a:t>29,546</a:t>
          </a:r>
          <a:r>
            <a:rPr kumimoji="1" lang="ja-JP" altLang="en-US" sz="1300">
              <a:latin typeface="ＭＳ Ｐゴシック" panose="020B0600070205080204" pitchFamily="50" charset="-128"/>
              <a:ea typeface="ＭＳ Ｐゴシック" panose="020B0600070205080204" pitchFamily="50" charset="-128"/>
            </a:rPr>
            <a:t>円と比較して低い水準となっている。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79375</xdr:rowOff>
    </xdr:from>
    <xdr:to>
      <xdr:col>24</xdr:col>
      <xdr:colOff>25400</xdr:colOff>
      <xdr:row>41</xdr:row>
      <xdr:rowOff>107950</xdr:rowOff>
    </xdr:to>
    <xdr:cxnSp macro="">
      <xdr:nvCxnSpPr>
        <xdr:cNvPr id="65" name="直線コネクタ 64"/>
        <xdr:cNvCxnSpPr/>
      </xdr:nvCxnSpPr>
      <xdr:spPr>
        <a:xfrm flipV="1">
          <a:off x="4826000" y="573722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80027</xdr:rowOff>
    </xdr:from>
    <xdr:ext cx="762000" cy="259045"/>
    <xdr:sp macro="" textlink="">
      <xdr:nvSpPr>
        <xdr:cNvPr id="66" name="人件費最小値テキスト"/>
        <xdr:cNvSpPr txBox="1"/>
      </xdr:nvSpPr>
      <xdr:spPr>
        <a:xfrm>
          <a:off x="4914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107950</xdr:rowOff>
    </xdr:from>
    <xdr:to>
      <xdr:col>24</xdr:col>
      <xdr:colOff>114300</xdr:colOff>
      <xdr:row>41</xdr:row>
      <xdr:rowOff>107950</xdr:rowOff>
    </xdr:to>
    <xdr:cxnSp macro="">
      <xdr:nvCxnSpPr>
        <xdr:cNvPr id="67" name="直線コネクタ 66"/>
        <xdr:cNvCxnSpPr/>
      </xdr:nvCxnSpPr>
      <xdr:spPr>
        <a:xfrm>
          <a:off x="4737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165752</xdr:rowOff>
    </xdr:from>
    <xdr:ext cx="762000" cy="259045"/>
    <xdr:sp macro="" textlink="">
      <xdr:nvSpPr>
        <xdr:cNvPr id="68" name="人件費最大値テキスト"/>
        <xdr:cNvSpPr txBox="1"/>
      </xdr:nvSpPr>
      <xdr:spPr>
        <a:xfrm>
          <a:off x="4914900" y="5480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79375</xdr:rowOff>
    </xdr:from>
    <xdr:to>
      <xdr:col>24</xdr:col>
      <xdr:colOff>114300</xdr:colOff>
      <xdr:row>33</xdr:row>
      <xdr:rowOff>79375</xdr:rowOff>
    </xdr:to>
    <xdr:cxnSp macro="">
      <xdr:nvCxnSpPr>
        <xdr:cNvPr id="69" name="直線コネクタ 68"/>
        <xdr:cNvCxnSpPr/>
      </xdr:nvCxnSpPr>
      <xdr:spPr>
        <a:xfrm>
          <a:off x="4737100" y="5737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146050</xdr:rowOff>
    </xdr:from>
    <xdr:to>
      <xdr:col>24</xdr:col>
      <xdr:colOff>25400</xdr:colOff>
      <xdr:row>38</xdr:row>
      <xdr:rowOff>117475</xdr:rowOff>
    </xdr:to>
    <xdr:cxnSp macro="">
      <xdr:nvCxnSpPr>
        <xdr:cNvPr id="70" name="直線コネクタ 69"/>
        <xdr:cNvCxnSpPr/>
      </xdr:nvCxnSpPr>
      <xdr:spPr>
        <a:xfrm flipV="1">
          <a:off x="3987800" y="6489700"/>
          <a:ext cx="8382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134002</xdr:rowOff>
    </xdr:from>
    <xdr:ext cx="762000" cy="259045"/>
    <xdr:sp macro="" textlink="">
      <xdr:nvSpPr>
        <xdr:cNvPr id="71" name="人件費平均値テキスト"/>
        <xdr:cNvSpPr txBox="1"/>
      </xdr:nvSpPr>
      <xdr:spPr>
        <a:xfrm>
          <a:off x="4914900" y="6477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161925</xdr:rowOff>
    </xdr:from>
    <xdr:to>
      <xdr:col>24</xdr:col>
      <xdr:colOff>76200</xdr:colOff>
      <xdr:row>38</xdr:row>
      <xdr:rowOff>92075</xdr:rowOff>
    </xdr:to>
    <xdr:sp macro="" textlink="">
      <xdr:nvSpPr>
        <xdr:cNvPr id="72" name="フローチャート: 判断 71"/>
        <xdr:cNvSpPr/>
      </xdr:nvSpPr>
      <xdr:spPr>
        <a:xfrm>
          <a:off x="4775200" y="650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117475</xdr:rowOff>
    </xdr:from>
    <xdr:to>
      <xdr:col>19</xdr:col>
      <xdr:colOff>187325</xdr:colOff>
      <xdr:row>38</xdr:row>
      <xdr:rowOff>127000</xdr:rowOff>
    </xdr:to>
    <xdr:cxnSp macro="">
      <xdr:nvCxnSpPr>
        <xdr:cNvPr id="73" name="直線コネクタ 72"/>
        <xdr:cNvCxnSpPr/>
      </xdr:nvCxnSpPr>
      <xdr:spPr>
        <a:xfrm flipV="1">
          <a:off x="3098800" y="66325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28575</xdr:rowOff>
    </xdr:from>
    <xdr:to>
      <xdr:col>20</xdr:col>
      <xdr:colOff>38100</xdr:colOff>
      <xdr:row>38</xdr:row>
      <xdr:rowOff>130175</xdr:rowOff>
    </xdr:to>
    <xdr:sp macro="" textlink="">
      <xdr:nvSpPr>
        <xdr:cNvPr id="74" name="フローチャート: 判断 73"/>
        <xdr:cNvSpPr/>
      </xdr:nvSpPr>
      <xdr:spPr>
        <a:xfrm>
          <a:off x="3937000" y="654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140352</xdr:rowOff>
    </xdr:from>
    <xdr:ext cx="736600" cy="259045"/>
    <xdr:sp macro="" textlink="">
      <xdr:nvSpPr>
        <xdr:cNvPr id="75" name="テキスト ボックス 74"/>
        <xdr:cNvSpPr txBox="1"/>
      </xdr:nvSpPr>
      <xdr:spPr>
        <a:xfrm>
          <a:off x="3606800" y="6312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127000</xdr:rowOff>
    </xdr:from>
    <xdr:to>
      <xdr:col>15</xdr:col>
      <xdr:colOff>98425</xdr:colOff>
      <xdr:row>39</xdr:row>
      <xdr:rowOff>3175</xdr:rowOff>
    </xdr:to>
    <xdr:cxnSp macro="">
      <xdr:nvCxnSpPr>
        <xdr:cNvPr id="76" name="直線コネクタ 75"/>
        <xdr:cNvCxnSpPr/>
      </xdr:nvCxnSpPr>
      <xdr:spPr>
        <a:xfrm flipV="1">
          <a:off x="2209800" y="664210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38100</xdr:rowOff>
    </xdr:from>
    <xdr:to>
      <xdr:col>15</xdr:col>
      <xdr:colOff>149225</xdr:colOff>
      <xdr:row>37</xdr:row>
      <xdr:rowOff>139700</xdr:rowOff>
    </xdr:to>
    <xdr:sp macro="" textlink="">
      <xdr:nvSpPr>
        <xdr:cNvPr id="77" name="フローチャート: 判断 76"/>
        <xdr:cNvSpPr/>
      </xdr:nvSpPr>
      <xdr:spPr>
        <a:xfrm>
          <a:off x="30480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149877</xdr:rowOff>
    </xdr:from>
    <xdr:ext cx="762000" cy="259045"/>
    <xdr:sp macro="" textlink="">
      <xdr:nvSpPr>
        <xdr:cNvPr id="78" name="テキスト ボックス 77"/>
        <xdr:cNvSpPr txBox="1"/>
      </xdr:nvSpPr>
      <xdr:spPr>
        <a:xfrm>
          <a:off x="2717800" y="615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3175</xdr:rowOff>
    </xdr:from>
    <xdr:to>
      <xdr:col>11</xdr:col>
      <xdr:colOff>9525</xdr:colOff>
      <xdr:row>39</xdr:row>
      <xdr:rowOff>98425</xdr:rowOff>
    </xdr:to>
    <xdr:cxnSp macro="">
      <xdr:nvCxnSpPr>
        <xdr:cNvPr id="79" name="直線コネクタ 78"/>
        <xdr:cNvCxnSpPr/>
      </xdr:nvCxnSpPr>
      <xdr:spPr>
        <a:xfrm flipV="1">
          <a:off x="1320800" y="6689725"/>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152400</xdr:rowOff>
    </xdr:from>
    <xdr:to>
      <xdr:col>11</xdr:col>
      <xdr:colOff>60325</xdr:colOff>
      <xdr:row>38</xdr:row>
      <xdr:rowOff>82550</xdr:rowOff>
    </xdr:to>
    <xdr:sp macro="" textlink="">
      <xdr:nvSpPr>
        <xdr:cNvPr id="80" name="フローチャート: 判断 79"/>
        <xdr:cNvSpPr/>
      </xdr:nvSpPr>
      <xdr:spPr>
        <a:xfrm>
          <a:off x="2159000" y="649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92727</xdr:rowOff>
    </xdr:from>
    <xdr:ext cx="762000" cy="259045"/>
    <xdr:sp macro="" textlink="">
      <xdr:nvSpPr>
        <xdr:cNvPr id="81" name="テキスト ボックス 80"/>
        <xdr:cNvSpPr txBox="1"/>
      </xdr:nvSpPr>
      <xdr:spPr>
        <a:xfrm>
          <a:off x="1828800" y="626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142875</xdr:rowOff>
    </xdr:from>
    <xdr:to>
      <xdr:col>6</xdr:col>
      <xdr:colOff>171450</xdr:colOff>
      <xdr:row>38</xdr:row>
      <xdr:rowOff>73025</xdr:rowOff>
    </xdr:to>
    <xdr:sp macro="" textlink="">
      <xdr:nvSpPr>
        <xdr:cNvPr id="82" name="フローチャート: 判断 81"/>
        <xdr:cNvSpPr/>
      </xdr:nvSpPr>
      <xdr:spPr>
        <a:xfrm>
          <a:off x="1270000" y="648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83202</xdr:rowOff>
    </xdr:from>
    <xdr:ext cx="762000" cy="259045"/>
    <xdr:sp macro="" textlink="">
      <xdr:nvSpPr>
        <xdr:cNvPr id="83" name="テキスト ボックス 82"/>
        <xdr:cNvSpPr txBox="1"/>
      </xdr:nvSpPr>
      <xdr:spPr>
        <a:xfrm>
          <a:off x="939800" y="625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95250</xdr:rowOff>
    </xdr:from>
    <xdr:to>
      <xdr:col>24</xdr:col>
      <xdr:colOff>76200</xdr:colOff>
      <xdr:row>38</xdr:row>
      <xdr:rowOff>25400</xdr:rowOff>
    </xdr:to>
    <xdr:sp macro="" textlink="">
      <xdr:nvSpPr>
        <xdr:cNvPr id="89" name="楕円 88"/>
        <xdr:cNvSpPr/>
      </xdr:nvSpPr>
      <xdr:spPr>
        <a:xfrm>
          <a:off x="47752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111777</xdr:rowOff>
    </xdr:from>
    <xdr:ext cx="762000" cy="259045"/>
    <xdr:sp macro="" textlink="">
      <xdr:nvSpPr>
        <xdr:cNvPr id="90" name="人件費該当値テキスト"/>
        <xdr:cNvSpPr txBox="1"/>
      </xdr:nvSpPr>
      <xdr:spPr>
        <a:xfrm>
          <a:off x="49149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66675</xdr:rowOff>
    </xdr:from>
    <xdr:to>
      <xdr:col>20</xdr:col>
      <xdr:colOff>38100</xdr:colOff>
      <xdr:row>38</xdr:row>
      <xdr:rowOff>168275</xdr:rowOff>
    </xdr:to>
    <xdr:sp macro="" textlink="">
      <xdr:nvSpPr>
        <xdr:cNvPr id="91" name="楕円 90"/>
        <xdr:cNvSpPr/>
      </xdr:nvSpPr>
      <xdr:spPr>
        <a:xfrm>
          <a:off x="3937000" y="658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153052</xdr:rowOff>
    </xdr:from>
    <xdr:ext cx="736600" cy="259045"/>
    <xdr:sp macro="" textlink="">
      <xdr:nvSpPr>
        <xdr:cNvPr id="92" name="テキスト ボックス 91"/>
        <xdr:cNvSpPr txBox="1"/>
      </xdr:nvSpPr>
      <xdr:spPr>
        <a:xfrm>
          <a:off x="3606800" y="6668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76200</xdr:rowOff>
    </xdr:from>
    <xdr:to>
      <xdr:col>15</xdr:col>
      <xdr:colOff>149225</xdr:colOff>
      <xdr:row>39</xdr:row>
      <xdr:rowOff>6350</xdr:rowOff>
    </xdr:to>
    <xdr:sp macro="" textlink="">
      <xdr:nvSpPr>
        <xdr:cNvPr id="93" name="楕円 92"/>
        <xdr:cNvSpPr/>
      </xdr:nvSpPr>
      <xdr:spPr>
        <a:xfrm>
          <a:off x="3048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162577</xdr:rowOff>
    </xdr:from>
    <xdr:ext cx="762000" cy="259045"/>
    <xdr:sp macro="" textlink="">
      <xdr:nvSpPr>
        <xdr:cNvPr id="94" name="テキスト ボックス 93"/>
        <xdr:cNvSpPr txBox="1"/>
      </xdr:nvSpPr>
      <xdr:spPr>
        <a:xfrm>
          <a:off x="2717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123825</xdr:rowOff>
    </xdr:from>
    <xdr:to>
      <xdr:col>11</xdr:col>
      <xdr:colOff>60325</xdr:colOff>
      <xdr:row>39</xdr:row>
      <xdr:rowOff>53975</xdr:rowOff>
    </xdr:to>
    <xdr:sp macro="" textlink="">
      <xdr:nvSpPr>
        <xdr:cNvPr id="95" name="楕円 94"/>
        <xdr:cNvSpPr/>
      </xdr:nvSpPr>
      <xdr:spPr>
        <a:xfrm>
          <a:off x="2159000" y="663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38752</xdr:rowOff>
    </xdr:from>
    <xdr:ext cx="762000" cy="259045"/>
    <xdr:sp macro="" textlink="">
      <xdr:nvSpPr>
        <xdr:cNvPr id="96" name="テキスト ボックス 95"/>
        <xdr:cNvSpPr txBox="1"/>
      </xdr:nvSpPr>
      <xdr:spPr>
        <a:xfrm>
          <a:off x="1828800" y="6725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47625</xdr:rowOff>
    </xdr:from>
    <xdr:to>
      <xdr:col>6</xdr:col>
      <xdr:colOff>171450</xdr:colOff>
      <xdr:row>39</xdr:row>
      <xdr:rowOff>149225</xdr:rowOff>
    </xdr:to>
    <xdr:sp macro="" textlink="">
      <xdr:nvSpPr>
        <xdr:cNvPr id="97" name="楕円 96"/>
        <xdr:cNvSpPr/>
      </xdr:nvSpPr>
      <xdr:spPr>
        <a:xfrm>
          <a:off x="1270000" y="673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134002</xdr:rowOff>
    </xdr:from>
    <xdr:ext cx="762000" cy="259045"/>
    <xdr:sp macro="" textlink="">
      <xdr:nvSpPr>
        <xdr:cNvPr id="98" name="テキスト ボックス 97"/>
        <xdr:cNvSpPr txBox="1"/>
      </xdr:nvSpPr>
      <xdr:spPr>
        <a:xfrm>
          <a:off x="939800" y="682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これは、電算システム運用保守委託料など、各業務にかかる委託料が増加したことによる。</a:t>
          </a: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3" name="直線コネクタ 112"/>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4" name="テキスト ボックス 113"/>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5" name="直線コネクタ 114"/>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6" name="テキスト ボックス 115"/>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7" name="直線コネクタ 116"/>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8" name="テキスト ボックス 117"/>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9" name="直線コネクタ 118"/>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20" name="テキスト ボックス 119"/>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101854</xdr:rowOff>
    </xdr:from>
    <xdr:to>
      <xdr:col>82</xdr:col>
      <xdr:colOff>107950</xdr:colOff>
      <xdr:row>19</xdr:row>
      <xdr:rowOff>143002</xdr:rowOff>
    </xdr:to>
    <xdr:cxnSp macro="">
      <xdr:nvCxnSpPr>
        <xdr:cNvPr id="124" name="直線コネクタ 123"/>
        <xdr:cNvCxnSpPr/>
      </xdr:nvCxnSpPr>
      <xdr:spPr>
        <a:xfrm flipV="1">
          <a:off x="16510000" y="233070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115079</xdr:rowOff>
    </xdr:from>
    <xdr:ext cx="762000" cy="259045"/>
    <xdr:sp macro="" textlink="">
      <xdr:nvSpPr>
        <xdr:cNvPr id="125" name="物件費最小値テキスト"/>
        <xdr:cNvSpPr txBox="1"/>
      </xdr:nvSpPr>
      <xdr:spPr>
        <a:xfrm>
          <a:off x="16598900" y="337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143002</xdr:rowOff>
    </xdr:from>
    <xdr:to>
      <xdr:col>82</xdr:col>
      <xdr:colOff>196850</xdr:colOff>
      <xdr:row>19</xdr:row>
      <xdr:rowOff>143002</xdr:rowOff>
    </xdr:to>
    <xdr:cxnSp macro="">
      <xdr:nvCxnSpPr>
        <xdr:cNvPr id="126" name="直線コネクタ 125"/>
        <xdr:cNvCxnSpPr/>
      </xdr:nvCxnSpPr>
      <xdr:spPr>
        <a:xfrm>
          <a:off x="16421100" y="3400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16781</xdr:rowOff>
    </xdr:from>
    <xdr:ext cx="762000" cy="259045"/>
    <xdr:sp macro="" textlink="">
      <xdr:nvSpPr>
        <xdr:cNvPr id="127" name="物件費最大値テキスト"/>
        <xdr:cNvSpPr txBox="1"/>
      </xdr:nvSpPr>
      <xdr:spPr>
        <a:xfrm>
          <a:off x="16598900" y="2074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101854</xdr:rowOff>
    </xdr:from>
    <xdr:to>
      <xdr:col>82</xdr:col>
      <xdr:colOff>196850</xdr:colOff>
      <xdr:row>13</xdr:row>
      <xdr:rowOff>101854</xdr:rowOff>
    </xdr:to>
    <xdr:cxnSp macro="">
      <xdr:nvCxnSpPr>
        <xdr:cNvPr id="128" name="直線コネクタ 127"/>
        <xdr:cNvCxnSpPr/>
      </xdr:nvCxnSpPr>
      <xdr:spPr>
        <a:xfrm>
          <a:off x="16421100" y="233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159004</xdr:rowOff>
    </xdr:from>
    <xdr:to>
      <xdr:col>82</xdr:col>
      <xdr:colOff>107950</xdr:colOff>
      <xdr:row>15</xdr:row>
      <xdr:rowOff>33274</xdr:rowOff>
    </xdr:to>
    <xdr:cxnSp macro="">
      <xdr:nvCxnSpPr>
        <xdr:cNvPr id="129" name="直線コネクタ 128"/>
        <xdr:cNvCxnSpPr/>
      </xdr:nvCxnSpPr>
      <xdr:spPr>
        <a:xfrm flipV="1">
          <a:off x="15671800" y="255930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9415</xdr:rowOff>
    </xdr:from>
    <xdr:ext cx="762000" cy="259045"/>
    <xdr:sp macro="" textlink="">
      <xdr:nvSpPr>
        <xdr:cNvPr id="130" name="物件費平均値テキスト"/>
        <xdr:cNvSpPr txBox="1"/>
      </xdr:nvSpPr>
      <xdr:spPr>
        <a:xfrm>
          <a:off x="16598900" y="2581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37338</xdr:rowOff>
    </xdr:from>
    <xdr:to>
      <xdr:col>82</xdr:col>
      <xdr:colOff>158750</xdr:colOff>
      <xdr:row>15</xdr:row>
      <xdr:rowOff>138938</xdr:rowOff>
    </xdr:to>
    <xdr:sp macro="" textlink="">
      <xdr:nvSpPr>
        <xdr:cNvPr id="131" name="フローチャート: 判断 130"/>
        <xdr:cNvSpPr/>
      </xdr:nvSpPr>
      <xdr:spPr>
        <a:xfrm>
          <a:off x="164592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168148</xdr:rowOff>
    </xdr:from>
    <xdr:to>
      <xdr:col>78</xdr:col>
      <xdr:colOff>69850</xdr:colOff>
      <xdr:row>15</xdr:row>
      <xdr:rowOff>33274</xdr:rowOff>
    </xdr:to>
    <xdr:cxnSp macro="">
      <xdr:nvCxnSpPr>
        <xdr:cNvPr id="132" name="直線コネクタ 131"/>
        <xdr:cNvCxnSpPr/>
      </xdr:nvCxnSpPr>
      <xdr:spPr>
        <a:xfrm>
          <a:off x="14782800" y="25684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37338</xdr:rowOff>
    </xdr:from>
    <xdr:to>
      <xdr:col>78</xdr:col>
      <xdr:colOff>120650</xdr:colOff>
      <xdr:row>15</xdr:row>
      <xdr:rowOff>138938</xdr:rowOff>
    </xdr:to>
    <xdr:sp macro="" textlink="">
      <xdr:nvSpPr>
        <xdr:cNvPr id="133" name="フローチャート: 判断 132"/>
        <xdr:cNvSpPr/>
      </xdr:nvSpPr>
      <xdr:spPr>
        <a:xfrm>
          <a:off x="15621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123715</xdr:rowOff>
    </xdr:from>
    <xdr:ext cx="736600" cy="259045"/>
    <xdr:sp macro="" textlink="">
      <xdr:nvSpPr>
        <xdr:cNvPr id="134" name="テキスト ボックス 133"/>
        <xdr:cNvSpPr txBox="1"/>
      </xdr:nvSpPr>
      <xdr:spPr>
        <a:xfrm>
          <a:off x="15290800" y="2695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168148</xdr:rowOff>
    </xdr:from>
    <xdr:to>
      <xdr:col>73</xdr:col>
      <xdr:colOff>180975</xdr:colOff>
      <xdr:row>15</xdr:row>
      <xdr:rowOff>69850</xdr:rowOff>
    </xdr:to>
    <xdr:cxnSp macro="">
      <xdr:nvCxnSpPr>
        <xdr:cNvPr id="135" name="直線コネクタ 134"/>
        <xdr:cNvCxnSpPr/>
      </xdr:nvCxnSpPr>
      <xdr:spPr>
        <a:xfrm flipV="1">
          <a:off x="13893800" y="256844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126492</xdr:rowOff>
    </xdr:from>
    <xdr:to>
      <xdr:col>74</xdr:col>
      <xdr:colOff>31750</xdr:colOff>
      <xdr:row>15</xdr:row>
      <xdr:rowOff>56642</xdr:rowOff>
    </xdr:to>
    <xdr:sp macro="" textlink="">
      <xdr:nvSpPr>
        <xdr:cNvPr id="136" name="フローチャート: 判断 135"/>
        <xdr:cNvSpPr/>
      </xdr:nvSpPr>
      <xdr:spPr>
        <a:xfrm>
          <a:off x="14732000" y="252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41419</xdr:rowOff>
    </xdr:from>
    <xdr:ext cx="762000" cy="259045"/>
    <xdr:sp macro="" textlink="">
      <xdr:nvSpPr>
        <xdr:cNvPr id="137" name="テキスト ボックス 136"/>
        <xdr:cNvSpPr txBox="1"/>
      </xdr:nvSpPr>
      <xdr:spPr>
        <a:xfrm>
          <a:off x="14401800" y="261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37846</xdr:rowOff>
    </xdr:from>
    <xdr:to>
      <xdr:col>69</xdr:col>
      <xdr:colOff>92075</xdr:colOff>
      <xdr:row>15</xdr:row>
      <xdr:rowOff>69850</xdr:rowOff>
    </xdr:to>
    <xdr:cxnSp macro="">
      <xdr:nvCxnSpPr>
        <xdr:cNvPr id="138" name="直線コネクタ 137"/>
        <xdr:cNvCxnSpPr/>
      </xdr:nvCxnSpPr>
      <xdr:spPr>
        <a:xfrm>
          <a:off x="13004800" y="26095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131064</xdr:rowOff>
    </xdr:from>
    <xdr:to>
      <xdr:col>69</xdr:col>
      <xdr:colOff>142875</xdr:colOff>
      <xdr:row>15</xdr:row>
      <xdr:rowOff>61214</xdr:rowOff>
    </xdr:to>
    <xdr:sp macro="" textlink="">
      <xdr:nvSpPr>
        <xdr:cNvPr id="139" name="フローチャート: 判断 138"/>
        <xdr:cNvSpPr/>
      </xdr:nvSpPr>
      <xdr:spPr>
        <a:xfrm>
          <a:off x="13843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71391</xdr:rowOff>
    </xdr:from>
    <xdr:ext cx="762000" cy="259045"/>
    <xdr:sp macro="" textlink="">
      <xdr:nvSpPr>
        <xdr:cNvPr id="140" name="テキスト ボックス 139"/>
        <xdr:cNvSpPr txBox="1"/>
      </xdr:nvSpPr>
      <xdr:spPr>
        <a:xfrm>
          <a:off x="13512800" y="230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112776</xdr:rowOff>
    </xdr:from>
    <xdr:to>
      <xdr:col>65</xdr:col>
      <xdr:colOff>53975</xdr:colOff>
      <xdr:row>15</xdr:row>
      <xdr:rowOff>42926</xdr:rowOff>
    </xdr:to>
    <xdr:sp macro="" textlink="">
      <xdr:nvSpPr>
        <xdr:cNvPr id="141" name="フローチャート: 判断 140"/>
        <xdr:cNvSpPr/>
      </xdr:nvSpPr>
      <xdr:spPr>
        <a:xfrm>
          <a:off x="12954000" y="251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53103</xdr:rowOff>
    </xdr:from>
    <xdr:ext cx="762000" cy="259045"/>
    <xdr:sp macro="" textlink="">
      <xdr:nvSpPr>
        <xdr:cNvPr id="142" name="テキスト ボックス 141"/>
        <xdr:cNvSpPr txBox="1"/>
      </xdr:nvSpPr>
      <xdr:spPr>
        <a:xfrm>
          <a:off x="12623800" y="2281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108204</xdr:rowOff>
    </xdr:from>
    <xdr:to>
      <xdr:col>82</xdr:col>
      <xdr:colOff>158750</xdr:colOff>
      <xdr:row>15</xdr:row>
      <xdr:rowOff>38354</xdr:rowOff>
    </xdr:to>
    <xdr:sp macro="" textlink="">
      <xdr:nvSpPr>
        <xdr:cNvPr id="148" name="楕円 147"/>
        <xdr:cNvSpPr/>
      </xdr:nvSpPr>
      <xdr:spPr>
        <a:xfrm>
          <a:off x="16459200" y="250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124731</xdr:rowOff>
    </xdr:from>
    <xdr:ext cx="762000" cy="259045"/>
    <xdr:sp macro="" textlink="">
      <xdr:nvSpPr>
        <xdr:cNvPr id="149" name="物件費該当値テキスト"/>
        <xdr:cNvSpPr txBox="1"/>
      </xdr:nvSpPr>
      <xdr:spPr>
        <a:xfrm>
          <a:off x="16598900" y="2353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153924</xdr:rowOff>
    </xdr:from>
    <xdr:to>
      <xdr:col>78</xdr:col>
      <xdr:colOff>120650</xdr:colOff>
      <xdr:row>15</xdr:row>
      <xdr:rowOff>84074</xdr:rowOff>
    </xdr:to>
    <xdr:sp macro="" textlink="">
      <xdr:nvSpPr>
        <xdr:cNvPr id="150" name="楕円 149"/>
        <xdr:cNvSpPr/>
      </xdr:nvSpPr>
      <xdr:spPr>
        <a:xfrm>
          <a:off x="15621000" y="255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94251</xdr:rowOff>
    </xdr:from>
    <xdr:ext cx="736600" cy="259045"/>
    <xdr:sp macro="" textlink="">
      <xdr:nvSpPr>
        <xdr:cNvPr id="151" name="テキスト ボックス 150"/>
        <xdr:cNvSpPr txBox="1"/>
      </xdr:nvSpPr>
      <xdr:spPr>
        <a:xfrm>
          <a:off x="15290800" y="2323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117348</xdr:rowOff>
    </xdr:from>
    <xdr:to>
      <xdr:col>74</xdr:col>
      <xdr:colOff>31750</xdr:colOff>
      <xdr:row>15</xdr:row>
      <xdr:rowOff>47498</xdr:rowOff>
    </xdr:to>
    <xdr:sp macro="" textlink="">
      <xdr:nvSpPr>
        <xdr:cNvPr id="152" name="楕円 151"/>
        <xdr:cNvSpPr/>
      </xdr:nvSpPr>
      <xdr:spPr>
        <a:xfrm>
          <a:off x="14732000" y="251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57675</xdr:rowOff>
    </xdr:from>
    <xdr:ext cx="762000" cy="259045"/>
    <xdr:sp macro="" textlink="">
      <xdr:nvSpPr>
        <xdr:cNvPr id="153" name="テキスト ボックス 152"/>
        <xdr:cNvSpPr txBox="1"/>
      </xdr:nvSpPr>
      <xdr:spPr>
        <a:xfrm>
          <a:off x="14401800" y="2286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19050</xdr:rowOff>
    </xdr:from>
    <xdr:to>
      <xdr:col>69</xdr:col>
      <xdr:colOff>142875</xdr:colOff>
      <xdr:row>15</xdr:row>
      <xdr:rowOff>120650</xdr:rowOff>
    </xdr:to>
    <xdr:sp macro="" textlink="">
      <xdr:nvSpPr>
        <xdr:cNvPr id="154" name="楕円 153"/>
        <xdr:cNvSpPr/>
      </xdr:nvSpPr>
      <xdr:spPr>
        <a:xfrm>
          <a:off x="13843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105427</xdr:rowOff>
    </xdr:from>
    <xdr:ext cx="762000" cy="259045"/>
    <xdr:sp macro="" textlink="">
      <xdr:nvSpPr>
        <xdr:cNvPr id="155" name="テキスト ボックス 154"/>
        <xdr:cNvSpPr txBox="1"/>
      </xdr:nvSpPr>
      <xdr:spPr>
        <a:xfrm>
          <a:off x="13512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158496</xdr:rowOff>
    </xdr:from>
    <xdr:to>
      <xdr:col>65</xdr:col>
      <xdr:colOff>53975</xdr:colOff>
      <xdr:row>15</xdr:row>
      <xdr:rowOff>88646</xdr:rowOff>
    </xdr:to>
    <xdr:sp macro="" textlink="">
      <xdr:nvSpPr>
        <xdr:cNvPr id="156" name="楕円 155"/>
        <xdr:cNvSpPr/>
      </xdr:nvSpPr>
      <xdr:spPr>
        <a:xfrm>
          <a:off x="12954000" y="25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73423</xdr:rowOff>
    </xdr:from>
    <xdr:ext cx="762000" cy="259045"/>
    <xdr:sp macro="" textlink="">
      <xdr:nvSpPr>
        <xdr:cNvPr id="157" name="テキスト ボックス 156"/>
        <xdr:cNvSpPr txBox="1"/>
      </xdr:nvSpPr>
      <xdr:spPr>
        <a:xfrm>
          <a:off x="12623800" y="264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扶助費は、社会保障制度の一環として様々な法律・条令に基づいて支出するため、容易に削減・圧縮できず、障がい者自立支援給付費や民間等保育所運営費、生活保護費などが年々増加傾向にあることが影響してい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69850</xdr:rowOff>
    </xdr:to>
    <xdr:cxnSp macro="">
      <xdr:nvCxnSpPr>
        <xdr:cNvPr id="185" name="直線コネクタ 184"/>
        <xdr:cNvCxnSpPr/>
      </xdr:nvCxnSpPr>
      <xdr:spPr>
        <a:xfrm flipV="1">
          <a:off x="4826000" y="90233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6"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8"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9" name="直線コネクタ 188"/>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69850</xdr:rowOff>
    </xdr:from>
    <xdr:to>
      <xdr:col>24</xdr:col>
      <xdr:colOff>25400</xdr:colOff>
      <xdr:row>59</xdr:row>
      <xdr:rowOff>127000</xdr:rowOff>
    </xdr:to>
    <xdr:cxnSp macro="">
      <xdr:nvCxnSpPr>
        <xdr:cNvPr id="190" name="直線コネクタ 189"/>
        <xdr:cNvCxnSpPr/>
      </xdr:nvCxnSpPr>
      <xdr:spPr>
        <a:xfrm>
          <a:off x="3987800" y="101854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54627</xdr:rowOff>
    </xdr:from>
    <xdr:ext cx="762000" cy="259045"/>
    <xdr:sp macro="" textlink="">
      <xdr:nvSpPr>
        <xdr:cNvPr id="191" name="扶助費平均値テキスト"/>
        <xdr:cNvSpPr txBox="1"/>
      </xdr:nvSpPr>
      <xdr:spPr>
        <a:xfrm>
          <a:off x="4914900" y="9655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12700</xdr:rowOff>
    </xdr:from>
    <xdr:to>
      <xdr:col>19</xdr:col>
      <xdr:colOff>187325</xdr:colOff>
      <xdr:row>59</xdr:row>
      <xdr:rowOff>69850</xdr:rowOff>
    </xdr:to>
    <xdr:cxnSp macro="">
      <xdr:nvCxnSpPr>
        <xdr:cNvPr id="193" name="直線コネクタ 192"/>
        <xdr:cNvCxnSpPr/>
      </xdr:nvCxnSpPr>
      <xdr:spPr>
        <a:xfrm>
          <a:off x="3098800" y="101282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94" name="フローチャート: 判断 193"/>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92727</xdr:rowOff>
    </xdr:from>
    <xdr:ext cx="736600" cy="259045"/>
    <xdr:sp macro="" textlink="">
      <xdr:nvSpPr>
        <xdr:cNvPr id="195" name="テキスト ボックス 194"/>
        <xdr:cNvSpPr txBox="1"/>
      </xdr:nvSpPr>
      <xdr:spPr>
        <a:xfrm>
          <a:off x="3606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69850</xdr:rowOff>
    </xdr:from>
    <xdr:to>
      <xdr:col>15</xdr:col>
      <xdr:colOff>98425</xdr:colOff>
      <xdr:row>59</xdr:row>
      <xdr:rowOff>12700</xdr:rowOff>
    </xdr:to>
    <xdr:cxnSp macro="">
      <xdr:nvCxnSpPr>
        <xdr:cNvPr id="196" name="直線コネクタ 195"/>
        <xdr:cNvCxnSpPr/>
      </xdr:nvCxnSpPr>
      <xdr:spPr>
        <a:xfrm>
          <a:off x="2209800" y="100139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7" name="フローチャート: 判断 196"/>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130827</xdr:rowOff>
    </xdr:from>
    <xdr:ext cx="762000" cy="259045"/>
    <xdr:sp macro="" textlink="">
      <xdr:nvSpPr>
        <xdr:cNvPr id="198" name="テキスト ボックス 197"/>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12700</xdr:rowOff>
    </xdr:from>
    <xdr:to>
      <xdr:col>11</xdr:col>
      <xdr:colOff>9525</xdr:colOff>
      <xdr:row>58</xdr:row>
      <xdr:rowOff>69850</xdr:rowOff>
    </xdr:to>
    <xdr:cxnSp macro="">
      <xdr:nvCxnSpPr>
        <xdr:cNvPr id="199" name="直線コネクタ 198"/>
        <xdr:cNvCxnSpPr/>
      </xdr:nvCxnSpPr>
      <xdr:spPr>
        <a:xfrm>
          <a:off x="1320800" y="99568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95250</xdr:rowOff>
    </xdr:from>
    <xdr:to>
      <xdr:col>11</xdr:col>
      <xdr:colOff>60325</xdr:colOff>
      <xdr:row>56</xdr:row>
      <xdr:rowOff>25400</xdr:rowOff>
    </xdr:to>
    <xdr:sp macro="" textlink="">
      <xdr:nvSpPr>
        <xdr:cNvPr id="200" name="フローチャート: 判断 199"/>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35577</xdr:rowOff>
    </xdr:from>
    <xdr:ext cx="762000" cy="259045"/>
    <xdr:sp macro="" textlink="">
      <xdr:nvSpPr>
        <xdr:cNvPr id="201" name="テキスト ボックス 200"/>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2" name="フローチャート: 判断 201"/>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03" name="テキスト ボックス 202"/>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76200</xdr:rowOff>
    </xdr:from>
    <xdr:to>
      <xdr:col>24</xdr:col>
      <xdr:colOff>76200</xdr:colOff>
      <xdr:row>60</xdr:row>
      <xdr:rowOff>6350</xdr:rowOff>
    </xdr:to>
    <xdr:sp macro="" textlink="">
      <xdr:nvSpPr>
        <xdr:cNvPr id="209" name="楕円 208"/>
        <xdr:cNvSpPr/>
      </xdr:nvSpPr>
      <xdr:spPr>
        <a:xfrm>
          <a:off x="47752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48277</xdr:rowOff>
    </xdr:from>
    <xdr:ext cx="762000" cy="259045"/>
    <xdr:sp macro="" textlink="">
      <xdr:nvSpPr>
        <xdr:cNvPr id="210" name="扶助費該当値テキスト"/>
        <xdr:cNvSpPr txBox="1"/>
      </xdr:nvSpPr>
      <xdr:spPr>
        <a:xfrm>
          <a:off x="49149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19050</xdr:rowOff>
    </xdr:from>
    <xdr:to>
      <xdr:col>20</xdr:col>
      <xdr:colOff>38100</xdr:colOff>
      <xdr:row>59</xdr:row>
      <xdr:rowOff>120650</xdr:rowOff>
    </xdr:to>
    <xdr:sp macro="" textlink="">
      <xdr:nvSpPr>
        <xdr:cNvPr id="211" name="楕円 210"/>
        <xdr:cNvSpPr/>
      </xdr:nvSpPr>
      <xdr:spPr>
        <a:xfrm>
          <a:off x="3937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105427</xdr:rowOff>
    </xdr:from>
    <xdr:ext cx="736600" cy="259045"/>
    <xdr:sp macro="" textlink="">
      <xdr:nvSpPr>
        <xdr:cNvPr id="212" name="テキスト ボックス 211"/>
        <xdr:cNvSpPr txBox="1"/>
      </xdr:nvSpPr>
      <xdr:spPr>
        <a:xfrm>
          <a:off x="3606800" y="1022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133350</xdr:rowOff>
    </xdr:from>
    <xdr:to>
      <xdr:col>15</xdr:col>
      <xdr:colOff>149225</xdr:colOff>
      <xdr:row>59</xdr:row>
      <xdr:rowOff>63500</xdr:rowOff>
    </xdr:to>
    <xdr:sp macro="" textlink="">
      <xdr:nvSpPr>
        <xdr:cNvPr id="213" name="楕円 212"/>
        <xdr:cNvSpPr/>
      </xdr:nvSpPr>
      <xdr:spPr>
        <a:xfrm>
          <a:off x="3048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48277</xdr:rowOff>
    </xdr:from>
    <xdr:ext cx="762000" cy="259045"/>
    <xdr:sp macro="" textlink="">
      <xdr:nvSpPr>
        <xdr:cNvPr id="214" name="テキスト ボックス 213"/>
        <xdr:cNvSpPr txBox="1"/>
      </xdr:nvSpPr>
      <xdr:spPr>
        <a:xfrm>
          <a:off x="2717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19050</xdr:rowOff>
    </xdr:from>
    <xdr:to>
      <xdr:col>11</xdr:col>
      <xdr:colOff>60325</xdr:colOff>
      <xdr:row>58</xdr:row>
      <xdr:rowOff>120650</xdr:rowOff>
    </xdr:to>
    <xdr:sp macro="" textlink="">
      <xdr:nvSpPr>
        <xdr:cNvPr id="215" name="楕円 214"/>
        <xdr:cNvSpPr/>
      </xdr:nvSpPr>
      <xdr:spPr>
        <a:xfrm>
          <a:off x="2159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105427</xdr:rowOff>
    </xdr:from>
    <xdr:ext cx="762000" cy="259045"/>
    <xdr:sp macro="" textlink="">
      <xdr:nvSpPr>
        <xdr:cNvPr id="216" name="テキスト ボックス 215"/>
        <xdr:cNvSpPr txBox="1"/>
      </xdr:nvSpPr>
      <xdr:spPr>
        <a:xfrm>
          <a:off x="1828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217" name="楕円 216"/>
        <xdr:cNvSpPr/>
      </xdr:nvSpPr>
      <xdr:spPr>
        <a:xfrm>
          <a:off x="1270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218" name="テキスト ボックス 217"/>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介護保険事業会計、後期高齢者医療事業会計、下水道事業会計、国民健康保険事業会計に対する一般会計からの繰出金の占める割合が大きく、各特別会計の健全化を図る必要がある。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154215</xdr:rowOff>
    </xdr:from>
    <xdr:to>
      <xdr:col>82</xdr:col>
      <xdr:colOff>107950</xdr:colOff>
      <xdr:row>61</xdr:row>
      <xdr:rowOff>58965</xdr:rowOff>
    </xdr:to>
    <xdr:cxnSp macro="">
      <xdr:nvCxnSpPr>
        <xdr:cNvPr id="248" name="直線コネクタ 247"/>
        <xdr:cNvCxnSpPr/>
      </xdr:nvCxnSpPr>
      <xdr:spPr>
        <a:xfrm flipV="1">
          <a:off x="16510000" y="9069615"/>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31042</xdr:rowOff>
    </xdr:from>
    <xdr:ext cx="762000" cy="259045"/>
    <xdr:sp macro="" textlink="">
      <xdr:nvSpPr>
        <xdr:cNvPr id="249" name="その他最小値テキスト"/>
        <xdr:cNvSpPr txBox="1"/>
      </xdr:nvSpPr>
      <xdr:spPr>
        <a:xfrm>
          <a:off x="16598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58965</xdr:rowOff>
    </xdr:from>
    <xdr:to>
      <xdr:col>82</xdr:col>
      <xdr:colOff>196850</xdr:colOff>
      <xdr:row>61</xdr:row>
      <xdr:rowOff>58965</xdr:rowOff>
    </xdr:to>
    <xdr:cxnSp macro="">
      <xdr:nvCxnSpPr>
        <xdr:cNvPr id="250" name="直線コネクタ 249"/>
        <xdr:cNvCxnSpPr/>
      </xdr:nvCxnSpPr>
      <xdr:spPr>
        <a:xfrm>
          <a:off x="16421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69142</xdr:rowOff>
    </xdr:from>
    <xdr:ext cx="762000" cy="259045"/>
    <xdr:sp macro="" textlink="">
      <xdr:nvSpPr>
        <xdr:cNvPr id="251" name="その他最大値テキスト"/>
        <xdr:cNvSpPr txBox="1"/>
      </xdr:nvSpPr>
      <xdr:spPr>
        <a:xfrm>
          <a:off x="16598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154215</xdr:rowOff>
    </xdr:from>
    <xdr:to>
      <xdr:col>82</xdr:col>
      <xdr:colOff>196850</xdr:colOff>
      <xdr:row>52</xdr:row>
      <xdr:rowOff>154215</xdr:rowOff>
    </xdr:to>
    <xdr:cxnSp macro="">
      <xdr:nvCxnSpPr>
        <xdr:cNvPr id="252" name="直線コネクタ 251"/>
        <xdr:cNvCxnSpPr/>
      </xdr:nvCxnSpPr>
      <xdr:spPr>
        <a:xfrm>
          <a:off x="16421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116115</xdr:rowOff>
    </xdr:from>
    <xdr:to>
      <xdr:col>82</xdr:col>
      <xdr:colOff>107950</xdr:colOff>
      <xdr:row>58</xdr:row>
      <xdr:rowOff>148772</xdr:rowOff>
    </xdr:to>
    <xdr:cxnSp macro="">
      <xdr:nvCxnSpPr>
        <xdr:cNvPr id="253" name="直線コネクタ 252"/>
        <xdr:cNvCxnSpPr/>
      </xdr:nvCxnSpPr>
      <xdr:spPr>
        <a:xfrm flipV="1">
          <a:off x="15671800" y="100602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24692</xdr:rowOff>
    </xdr:from>
    <xdr:ext cx="762000" cy="259045"/>
    <xdr:sp macro="" textlink="">
      <xdr:nvSpPr>
        <xdr:cNvPr id="254" name="その他平均値テキスト"/>
        <xdr:cNvSpPr txBox="1"/>
      </xdr:nvSpPr>
      <xdr:spPr>
        <a:xfrm>
          <a:off x="16598900" y="9625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xdr:nvSpPr>
        <xdr:cNvPr id="255" name="フローチャート: 判断 254"/>
        <xdr:cNvSpPr/>
      </xdr:nvSpPr>
      <xdr:spPr>
        <a:xfrm>
          <a:off x="16459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167822</xdr:rowOff>
    </xdr:from>
    <xdr:to>
      <xdr:col>78</xdr:col>
      <xdr:colOff>69850</xdr:colOff>
      <xdr:row>58</xdr:row>
      <xdr:rowOff>148772</xdr:rowOff>
    </xdr:to>
    <xdr:cxnSp macro="">
      <xdr:nvCxnSpPr>
        <xdr:cNvPr id="256" name="直線コネクタ 255"/>
        <xdr:cNvCxnSpPr/>
      </xdr:nvCxnSpPr>
      <xdr:spPr>
        <a:xfrm>
          <a:off x="14782800" y="9940472"/>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7" name="フローチャート: 判断 256"/>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119942</xdr:rowOff>
    </xdr:from>
    <xdr:ext cx="736600" cy="259045"/>
    <xdr:sp macro="" textlink="">
      <xdr:nvSpPr>
        <xdr:cNvPr id="258" name="テキスト ボックス 257"/>
        <xdr:cNvSpPr txBox="1"/>
      </xdr:nvSpPr>
      <xdr:spPr>
        <a:xfrm>
          <a:off x="15290800" y="9549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167822</xdr:rowOff>
    </xdr:from>
    <xdr:to>
      <xdr:col>73</xdr:col>
      <xdr:colOff>180975</xdr:colOff>
      <xdr:row>58</xdr:row>
      <xdr:rowOff>7257</xdr:rowOff>
    </xdr:to>
    <xdr:cxnSp macro="">
      <xdr:nvCxnSpPr>
        <xdr:cNvPr id="259" name="直線コネクタ 258"/>
        <xdr:cNvCxnSpPr/>
      </xdr:nvCxnSpPr>
      <xdr:spPr>
        <a:xfrm flipV="1">
          <a:off x="13893800" y="99404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168728</xdr:rowOff>
    </xdr:from>
    <xdr:to>
      <xdr:col>74</xdr:col>
      <xdr:colOff>31750</xdr:colOff>
      <xdr:row>57</xdr:row>
      <xdr:rowOff>98878</xdr:rowOff>
    </xdr:to>
    <xdr:sp macro="" textlink="">
      <xdr:nvSpPr>
        <xdr:cNvPr id="260" name="フローチャート: 判断 259"/>
        <xdr:cNvSpPr/>
      </xdr:nvSpPr>
      <xdr:spPr>
        <a:xfrm>
          <a:off x="147320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109055</xdr:rowOff>
    </xdr:from>
    <xdr:ext cx="762000" cy="259045"/>
    <xdr:sp macro="" textlink="">
      <xdr:nvSpPr>
        <xdr:cNvPr id="261" name="テキスト ボックス 260"/>
        <xdr:cNvSpPr txBox="1"/>
      </xdr:nvSpPr>
      <xdr:spPr>
        <a:xfrm>
          <a:off x="14401800" y="95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113393</xdr:rowOff>
    </xdr:from>
    <xdr:to>
      <xdr:col>69</xdr:col>
      <xdr:colOff>92075</xdr:colOff>
      <xdr:row>58</xdr:row>
      <xdr:rowOff>7257</xdr:rowOff>
    </xdr:to>
    <xdr:cxnSp macro="">
      <xdr:nvCxnSpPr>
        <xdr:cNvPr id="262" name="直線コネクタ 261"/>
        <xdr:cNvCxnSpPr/>
      </xdr:nvCxnSpPr>
      <xdr:spPr>
        <a:xfrm>
          <a:off x="13004800" y="98860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8165</xdr:rowOff>
    </xdr:from>
    <xdr:to>
      <xdr:col>69</xdr:col>
      <xdr:colOff>142875</xdr:colOff>
      <xdr:row>57</xdr:row>
      <xdr:rowOff>109765</xdr:rowOff>
    </xdr:to>
    <xdr:sp macro="" textlink="">
      <xdr:nvSpPr>
        <xdr:cNvPr id="263" name="フローチャート: 判断 262"/>
        <xdr:cNvSpPr/>
      </xdr:nvSpPr>
      <xdr:spPr>
        <a:xfrm>
          <a:off x="13843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119942</xdr:rowOff>
    </xdr:from>
    <xdr:ext cx="762000" cy="259045"/>
    <xdr:sp macro="" textlink="">
      <xdr:nvSpPr>
        <xdr:cNvPr id="264" name="テキスト ボックス 263"/>
        <xdr:cNvSpPr txBox="1"/>
      </xdr:nvSpPr>
      <xdr:spPr>
        <a:xfrm>
          <a:off x="13512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125185</xdr:rowOff>
    </xdr:from>
    <xdr:to>
      <xdr:col>65</xdr:col>
      <xdr:colOff>53975</xdr:colOff>
      <xdr:row>57</xdr:row>
      <xdr:rowOff>55335</xdr:rowOff>
    </xdr:to>
    <xdr:sp macro="" textlink="">
      <xdr:nvSpPr>
        <xdr:cNvPr id="265" name="フローチャート: 判断 264"/>
        <xdr:cNvSpPr/>
      </xdr:nvSpPr>
      <xdr:spPr>
        <a:xfrm>
          <a:off x="12954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65512</xdr:rowOff>
    </xdr:from>
    <xdr:ext cx="762000" cy="259045"/>
    <xdr:sp macro="" textlink="">
      <xdr:nvSpPr>
        <xdr:cNvPr id="266" name="テキスト ボックス 265"/>
        <xdr:cNvSpPr txBox="1"/>
      </xdr:nvSpPr>
      <xdr:spPr>
        <a:xfrm>
          <a:off x="12623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65315</xdr:rowOff>
    </xdr:from>
    <xdr:to>
      <xdr:col>82</xdr:col>
      <xdr:colOff>158750</xdr:colOff>
      <xdr:row>58</xdr:row>
      <xdr:rowOff>166915</xdr:rowOff>
    </xdr:to>
    <xdr:sp macro="" textlink="">
      <xdr:nvSpPr>
        <xdr:cNvPr id="272" name="楕円 271"/>
        <xdr:cNvSpPr/>
      </xdr:nvSpPr>
      <xdr:spPr>
        <a:xfrm>
          <a:off x="164592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37392</xdr:rowOff>
    </xdr:from>
    <xdr:ext cx="762000" cy="259045"/>
    <xdr:sp macro="" textlink="">
      <xdr:nvSpPr>
        <xdr:cNvPr id="273" name="その他該当値テキスト"/>
        <xdr:cNvSpPr txBox="1"/>
      </xdr:nvSpPr>
      <xdr:spPr>
        <a:xfrm>
          <a:off x="16598900" y="9981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97972</xdr:rowOff>
    </xdr:from>
    <xdr:to>
      <xdr:col>78</xdr:col>
      <xdr:colOff>120650</xdr:colOff>
      <xdr:row>59</xdr:row>
      <xdr:rowOff>28122</xdr:rowOff>
    </xdr:to>
    <xdr:sp macro="" textlink="">
      <xdr:nvSpPr>
        <xdr:cNvPr id="274" name="楕円 273"/>
        <xdr:cNvSpPr/>
      </xdr:nvSpPr>
      <xdr:spPr>
        <a:xfrm>
          <a:off x="15621000" y="1004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12899</xdr:rowOff>
    </xdr:from>
    <xdr:ext cx="736600" cy="259045"/>
    <xdr:sp macro="" textlink="">
      <xdr:nvSpPr>
        <xdr:cNvPr id="275" name="テキスト ボックス 274"/>
        <xdr:cNvSpPr txBox="1"/>
      </xdr:nvSpPr>
      <xdr:spPr>
        <a:xfrm>
          <a:off x="15290800" y="1012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117022</xdr:rowOff>
    </xdr:from>
    <xdr:to>
      <xdr:col>74</xdr:col>
      <xdr:colOff>31750</xdr:colOff>
      <xdr:row>58</xdr:row>
      <xdr:rowOff>47172</xdr:rowOff>
    </xdr:to>
    <xdr:sp macro="" textlink="">
      <xdr:nvSpPr>
        <xdr:cNvPr id="276" name="楕円 275"/>
        <xdr:cNvSpPr/>
      </xdr:nvSpPr>
      <xdr:spPr>
        <a:xfrm>
          <a:off x="14732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31949</xdr:rowOff>
    </xdr:from>
    <xdr:ext cx="762000" cy="259045"/>
    <xdr:sp macro="" textlink="">
      <xdr:nvSpPr>
        <xdr:cNvPr id="277" name="テキスト ボックス 276"/>
        <xdr:cNvSpPr txBox="1"/>
      </xdr:nvSpPr>
      <xdr:spPr>
        <a:xfrm>
          <a:off x="14401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127907</xdr:rowOff>
    </xdr:from>
    <xdr:to>
      <xdr:col>69</xdr:col>
      <xdr:colOff>142875</xdr:colOff>
      <xdr:row>58</xdr:row>
      <xdr:rowOff>58057</xdr:rowOff>
    </xdr:to>
    <xdr:sp macro="" textlink="">
      <xdr:nvSpPr>
        <xdr:cNvPr id="278" name="楕円 277"/>
        <xdr:cNvSpPr/>
      </xdr:nvSpPr>
      <xdr:spPr>
        <a:xfrm>
          <a:off x="13843000" y="99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42834</xdr:rowOff>
    </xdr:from>
    <xdr:ext cx="762000" cy="259045"/>
    <xdr:sp macro="" textlink="">
      <xdr:nvSpPr>
        <xdr:cNvPr id="279" name="テキスト ボックス 278"/>
        <xdr:cNvSpPr txBox="1"/>
      </xdr:nvSpPr>
      <xdr:spPr>
        <a:xfrm>
          <a:off x="13512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62593</xdr:rowOff>
    </xdr:from>
    <xdr:to>
      <xdr:col>65</xdr:col>
      <xdr:colOff>53975</xdr:colOff>
      <xdr:row>57</xdr:row>
      <xdr:rowOff>164193</xdr:rowOff>
    </xdr:to>
    <xdr:sp macro="" textlink="">
      <xdr:nvSpPr>
        <xdr:cNvPr id="280" name="楕円 279"/>
        <xdr:cNvSpPr/>
      </xdr:nvSpPr>
      <xdr:spPr>
        <a:xfrm>
          <a:off x="12954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148970</xdr:rowOff>
    </xdr:from>
    <xdr:ext cx="762000" cy="259045"/>
    <xdr:sp macro="" textlink="">
      <xdr:nvSpPr>
        <xdr:cNvPr id="281" name="テキスト ボックス 280"/>
        <xdr:cNvSpPr txBox="1"/>
      </xdr:nvSpPr>
      <xdr:spPr>
        <a:xfrm>
          <a:off x="12623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補助費に係る経常収支比率は、平成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常備消防委託料、病院事業会計負担金、東京たま広域資源循環組合負担金や、南多摩斎場組合負担金の占める割合が大きく、各団体での健全化を図る必要がある。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67128</xdr:rowOff>
    </xdr:from>
    <xdr:to>
      <xdr:col>82</xdr:col>
      <xdr:colOff>107950</xdr:colOff>
      <xdr:row>41</xdr:row>
      <xdr:rowOff>113393</xdr:rowOff>
    </xdr:to>
    <xdr:cxnSp macro="">
      <xdr:nvCxnSpPr>
        <xdr:cNvPr id="311" name="直線コネクタ 310"/>
        <xdr:cNvCxnSpPr/>
      </xdr:nvCxnSpPr>
      <xdr:spPr>
        <a:xfrm flipV="1">
          <a:off x="16510000" y="5553528"/>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85470</xdr:rowOff>
    </xdr:from>
    <xdr:ext cx="762000" cy="259045"/>
    <xdr:sp macro="" textlink="">
      <xdr:nvSpPr>
        <xdr:cNvPr id="312" name="補助費等最小値テキスト"/>
        <xdr:cNvSpPr txBox="1"/>
      </xdr:nvSpPr>
      <xdr:spPr>
        <a:xfrm>
          <a:off x="16598900" y="711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113393</xdr:rowOff>
    </xdr:from>
    <xdr:to>
      <xdr:col>82</xdr:col>
      <xdr:colOff>196850</xdr:colOff>
      <xdr:row>41</xdr:row>
      <xdr:rowOff>113393</xdr:rowOff>
    </xdr:to>
    <xdr:cxnSp macro="">
      <xdr:nvCxnSpPr>
        <xdr:cNvPr id="313" name="直線コネクタ 312"/>
        <xdr:cNvCxnSpPr/>
      </xdr:nvCxnSpPr>
      <xdr:spPr>
        <a:xfrm>
          <a:off x="16421100" y="714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153505</xdr:rowOff>
    </xdr:from>
    <xdr:ext cx="762000" cy="259045"/>
    <xdr:sp macro="" textlink="">
      <xdr:nvSpPr>
        <xdr:cNvPr id="314" name="補助費等最大値テキスト"/>
        <xdr:cNvSpPr txBox="1"/>
      </xdr:nvSpPr>
      <xdr:spPr>
        <a:xfrm>
          <a:off x="16598900" y="52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67128</xdr:rowOff>
    </xdr:from>
    <xdr:to>
      <xdr:col>82</xdr:col>
      <xdr:colOff>196850</xdr:colOff>
      <xdr:row>32</xdr:row>
      <xdr:rowOff>67128</xdr:rowOff>
    </xdr:to>
    <xdr:cxnSp macro="">
      <xdr:nvCxnSpPr>
        <xdr:cNvPr id="315" name="直線コネクタ 314"/>
        <xdr:cNvCxnSpPr/>
      </xdr:nvCxnSpPr>
      <xdr:spPr>
        <a:xfrm>
          <a:off x="16421100" y="5553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48078</xdr:rowOff>
    </xdr:from>
    <xdr:to>
      <xdr:col>82</xdr:col>
      <xdr:colOff>107950</xdr:colOff>
      <xdr:row>37</xdr:row>
      <xdr:rowOff>124278</xdr:rowOff>
    </xdr:to>
    <xdr:cxnSp macro="">
      <xdr:nvCxnSpPr>
        <xdr:cNvPr id="316" name="直線コネクタ 315"/>
        <xdr:cNvCxnSpPr/>
      </xdr:nvCxnSpPr>
      <xdr:spPr>
        <a:xfrm flipV="1">
          <a:off x="15671800" y="6391728"/>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199</xdr:rowOff>
    </xdr:from>
    <xdr:ext cx="762000" cy="259045"/>
    <xdr:sp macro="" textlink="">
      <xdr:nvSpPr>
        <xdr:cNvPr id="317" name="補助費等平均値テキスト"/>
        <xdr:cNvSpPr txBox="1"/>
      </xdr:nvSpPr>
      <xdr:spPr>
        <a:xfrm>
          <a:off x="16598900" y="6000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155122</xdr:rowOff>
    </xdr:from>
    <xdr:to>
      <xdr:col>82</xdr:col>
      <xdr:colOff>158750</xdr:colOff>
      <xdr:row>36</xdr:row>
      <xdr:rowOff>85272</xdr:rowOff>
    </xdr:to>
    <xdr:sp macro="" textlink="">
      <xdr:nvSpPr>
        <xdr:cNvPr id="318" name="フローチャート: 判断 317"/>
        <xdr:cNvSpPr/>
      </xdr:nvSpPr>
      <xdr:spPr>
        <a:xfrm>
          <a:off x="164592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80736</xdr:rowOff>
    </xdr:from>
    <xdr:to>
      <xdr:col>78</xdr:col>
      <xdr:colOff>69850</xdr:colOff>
      <xdr:row>37</xdr:row>
      <xdr:rowOff>124278</xdr:rowOff>
    </xdr:to>
    <xdr:cxnSp macro="">
      <xdr:nvCxnSpPr>
        <xdr:cNvPr id="319" name="直線コネクタ 318"/>
        <xdr:cNvCxnSpPr/>
      </xdr:nvCxnSpPr>
      <xdr:spPr>
        <a:xfrm>
          <a:off x="14782800" y="6424386"/>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166007</xdr:rowOff>
    </xdr:from>
    <xdr:to>
      <xdr:col>78</xdr:col>
      <xdr:colOff>120650</xdr:colOff>
      <xdr:row>36</xdr:row>
      <xdr:rowOff>96157</xdr:rowOff>
    </xdr:to>
    <xdr:sp macro="" textlink="">
      <xdr:nvSpPr>
        <xdr:cNvPr id="320" name="フローチャート: 判断 319"/>
        <xdr:cNvSpPr/>
      </xdr:nvSpPr>
      <xdr:spPr>
        <a:xfrm>
          <a:off x="15621000" y="61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106334</xdr:rowOff>
    </xdr:from>
    <xdr:ext cx="736600" cy="259045"/>
    <xdr:sp macro="" textlink="">
      <xdr:nvSpPr>
        <xdr:cNvPr id="321" name="テキスト ボックス 320"/>
        <xdr:cNvSpPr txBox="1"/>
      </xdr:nvSpPr>
      <xdr:spPr>
        <a:xfrm>
          <a:off x="15290800" y="593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80736</xdr:rowOff>
    </xdr:from>
    <xdr:to>
      <xdr:col>73</xdr:col>
      <xdr:colOff>180975</xdr:colOff>
      <xdr:row>37</xdr:row>
      <xdr:rowOff>156936</xdr:rowOff>
    </xdr:to>
    <xdr:cxnSp macro="">
      <xdr:nvCxnSpPr>
        <xdr:cNvPr id="322" name="直線コネクタ 321"/>
        <xdr:cNvCxnSpPr/>
      </xdr:nvCxnSpPr>
      <xdr:spPr>
        <a:xfrm flipV="1">
          <a:off x="13893800" y="6424386"/>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70757</xdr:rowOff>
    </xdr:from>
    <xdr:to>
      <xdr:col>74</xdr:col>
      <xdr:colOff>31750</xdr:colOff>
      <xdr:row>37</xdr:row>
      <xdr:rowOff>907</xdr:rowOff>
    </xdr:to>
    <xdr:sp macro="" textlink="">
      <xdr:nvSpPr>
        <xdr:cNvPr id="323" name="フローチャート: 判断 322"/>
        <xdr:cNvSpPr/>
      </xdr:nvSpPr>
      <xdr:spPr>
        <a:xfrm>
          <a:off x="147320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11084</xdr:rowOff>
    </xdr:from>
    <xdr:ext cx="762000" cy="259045"/>
    <xdr:sp macro="" textlink="">
      <xdr:nvSpPr>
        <xdr:cNvPr id="324" name="テキスト ボックス 323"/>
        <xdr:cNvSpPr txBox="1"/>
      </xdr:nvSpPr>
      <xdr:spPr>
        <a:xfrm>
          <a:off x="14401800" y="601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146050</xdr:rowOff>
    </xdr:from>
    <xdr:to>
      <xdr:col>69</xdr:col>
      <xdr:colOff>92075</xdr:colOff>
      <xdr:row>37</xdr:row>
      <xdr:rowOff>156936</xdr:rowOff>
    </xdr:to>
    <xdr:cxnSp macro="">
      <xdr:nvCxnSpPr>
        <xdr:cNvPr id="325" name="直線コネクタ 324"/>
        <xdr:cNvCxnSpPr/>
      </xdr:nvCxnSpPr>
      <xdr:spPr>
        <a:xfrm>
          <a:off x="13004800" y="64897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133350</xdr:rowOff>
    </xdr:from>
    <xdr:to>
      <xdr:col>69</xdr:col>
      <xdr:colOff>142875</xdr:colOff>
      <xdr:row>36</xdr:row>
      <xdr:rowOff>63500</xdr:rowOff>
    </xdr:to>
    <xdr:sp macro="" textlink="">
      <xdr:nvSpPr>
        <xdr:cNvPr id="326" name="フローチャート: 判断 325"/>
        <xdr:cNvSpPr/>
      </xdr:nvSpPr>
      <xdr:spPr>
        <a:xfrm>
          <a:off x="13843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73677</xdr:rowOff>
    </xdr:from>
    <xdr:ext cx="762000" cy="259045"/>
    <xdr:sp macro="" textlink="">
      <xdr:nvSpPr>
        <xdr:cNvPr id="327" name="テキスト ボックス 326"/>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155122</xdr:rowOff>
    </xdr:from>
    <xdr:to>
      <xdr:col>65</xdr:col>
      <xdr:colOff>53975</xdr:colOff>
      <xdr:row>36</xdr:row>
      <xdr:rowOff>85272</xdr:rowOff>
    </xdr:to>
    <xdr:sp macro="" textlink="">
      <xdr:nvSpPr>
        <xdr:cNvPr id="328" name="フローチャート: 判断 327"/>
        <xdr:cNvSpPr/>
      </xdr:nvSpPr>
      <xdr:spPr>
        <a:xfrm>
          <a:off x="12954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95449</xdr:rowOff>
    </xdr:from>
    <xdr:ext cx="762000" cy="259045"/>
    <xdr:sp macro="" textlink="">
      <xdr:nvSpPr>
        <xdr:cNvPr id="329" name="テキスト ボックス 328"/>
        <xdr:cNvSpPr txBox="1"/>
      </xdr:nvSpPr>
      <xdr:spPr>
        <a:xfrm>
          <a:off x="12623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168728</xdr:rowOff>
    </xdr:from>
    <xdr:to>
      <xdr:col>82</xdr:col>
      <xdr:colOff>158750</xdr:colOff>
      <xdr:row>37</xdr:row>
      <xdr:rowOff>98878</xdr:rowOff>
    </xdr:to>
    <xdr:sp macro="" textlink="">
      <xdr:nvSpPr>
        <xdr:cNvPr id="335" name="楕円 334"/>
        <xdr:cNvSpPr/>
      </xdr:nvSpPr>
      <xdr:spPr>
        <a:xfrm>
          <a:off x="16459200" y="634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140805</xdr:rowOff>
    </xdr:from>
    <xdr:ext cx="762000" cy="259045"/>
    <xdr:sp macro="" textlink="">
      <xdr:nvSpPr>
        <xdr:cNvPr id="336" name="補助費等該当値テキスト"/>
        <xdr:cNvSpPr txBox="1"/>
      </xdr:nvSpPr>
      <xdr:spPr>
        <a:xfrm>
          <a:off x="16598900" y="631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73478</xdr:rowOff>
    </xdr:from>
    <xdr:to>
      <xdr:col>78</xdr:col>
      <xdr:colOff>120650</xdr:colOff>
      <xdr:row>38</xdr:row>
      <xdr:rowOff>3628</xdr:rowOff>
    </xdr:to>
    <xdr:sp macro="" textlink="">
      <xdr:nvSpPr>
        <xdr:cNvPr id="337" name="楕円 336"/>
        <xdr:cNvSpPr/>
      </xdr:nvSpPr>
      <xdr:spPr>
        <a:xfrm>
          <a:off x="15621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159855</xdr:rowOff>
    </xdr:from>
    <xdr:ext cx="736600" cy="259045"/>
    <xdr:sp macro="" textlink="">
      <xdr:nvSpPr>
        <xdr:cNvPr id="338" name="テキスト ボックス 337"/>
        <xdr:cNvSpPr txBox="1"/>
      </xdr:nvSpPr>
      <xdr:spPr>
        <a:xfrm>
          <a:off x="15290800" y="650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29936</xdr:rowOff>
    </xdr:from>
    <xdr:to>
      <xdr:col>74</xdr:col>
      <xdr:colOff>31750</xdr:colOff>
      <xdr:row>37</xdr:row>
      <xdr:rowOff>131536</xdr:rowOff>
    </xdr:to>
    <xdr:sp macro="" textlink="">
      <xdr:nvSpPr>
        <xdr:cNvPr id="339" name="楕円 338"/>
        <xdr:cNvSpPr/>
      </xdr:nvSpPr>
      <xdr:spPr>
        <a:xfrm>
          <a:off x="14732000" y="637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116312</xdr:rowOff>
    </xdr:from>
    <xdr:ext cx="762000" cy="259045"/>
    <xdr:sp macro="" textlink="">
      <xdr:nvSpPr>
        <xdr:cNvPr id="340" name="テキスト ボックス 339"/>
        <xdr:cNvSpPr txBox="1"/>
      </xdr:nvSpPr>
      <xdr:spPr>
        <a:xfrm>
          <a:off x="14401800" y="645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106136</xdr:rowOff>
    </xdr:from>
    <xdr:to>
      <xdr:col>69</xdr:col>
      <xdr:colOff>142875</xdr:colOff>
      <xdr:row>38</xdr:row>
      <xdr:rowOff>36286</xdr:rowOff>
    </xdr:to>
    <xdr:sp macro="" textlink="">
      <xdr:nvSpPr>
        <xdr:cNvPr id="341" name="楕円 340"/>
        <xdr:cNvSpPr/>
      </xdr:nvSpPr>
      <xdr:spPr>
        <a:xfrm>
          <a:off x="13843000" y="644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21062</xdr:rowOff>
    </xdr:from>
    <xdr:ext cx="762000" cy="259045"/>
    <xdr:sp macro="" textlink="">
      <xdr:nvSpPr>
        <xdr:cNvPr id="342" name="テキスト ボックス 341"/>
        <xdr:cNvSpPr txBox="1"/>
      </xdr:nvSpPr>
      <xdr:spPr>
        <a:xfrm>
          <a:off x="13512800" y="653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95250</xdr:rowOff>
    </xdr:from>
    <xdr:to>
      <xdr:col>65</xdr:col>
      <xdr:colOff>53975</xdr:colOff>
      <xdr:row>38</xdr:row>
      <xdr:rowOff>25400</xdr:rowOff>
    </xdr:to>
    <xdr:sp macro="" textlink="">
      <xdr:nvSpPr>
        <xdr:cNvPr id="343" name="楕円 342"/>
        <xdr:cNvSpPr/>
      </xdr:nvSpPr>
      <xdr:spPr>
        <a:xfrm>
          <a:off x="12954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10177</xdr:rowOff>
    </xdr:from>
    <xdr:ext cx="762000" cy="259045"/>
    <xdr:sp macro="" textlink="">
      <xdr:nvSpPr>
        <xdr:cNvPr id="344" name="テキスト ボックス 343"/>
        <xdr:cNvSpPr txBox="1"/>
      </xdr:nvSpPr>
      <xdr:spPr>
        <a:xfrm>
          <a:off x="12623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公債費に係る経常収支比率は、平成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年度と同じであり、類似団体内順位は３位を保っている。</a:t>
          </a:r>
        </a:p>
        <a:p>
          <a:r>
            <a:rPr kumimoji="1" lang="ja-JP" altLang="en-US" sz="1300">
              <a:latin typeface="ＭＳ Ｐゴシック" panose="020B0600070205080204" pitchFamily="50" charset="-128"/>
              <a:ea typeface="ＭＳ Ｐゴシック" panose="020B0600070205080204" pitchFamily="50" charset="-128"/>
            </a:rPr>
            <a:t>公債費は、過去に発生した債務の支払に要する経費であり、借り入れをする時点で将来の財政負担を十分検討することが必要である。今後も適正な管理に努める。</a:t>
          </a: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9" name="直線コネクタ 35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0" name="テキスト ボックス 35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1" name="直線コネクタ 36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2" name="テキスト ボックス 36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4" name="テキスト ボックス 36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5" name="直線コネクタ 36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6" name="テキスト ボックス 36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7" name="直線コネクタ 36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8" name="テキスト ボックス 36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123190</xdr:rowOff>
    </xdr:from>
    <xdr:to>
      <xdr:col>24</xdr:col>
      <xdr:colOff>25400</xdr:colOff>
      <xdr:row>81</xdr:row>
      <xdr:rowOff>1270</xdr:rowOff>
    </xdr:to>
    <xdr:cxnSp macro="">
      <xdr:nvCxnSpPr>
        <xdr:cNvPr id="372" name="直線コネクタ 371"/>
        <xdr:cNvCxnSpPr/>
      </xdr:nvCxnSpPr>
      <xdr:spPr>
        <a:xfrm flipV="1">
          <a:off x="4826000" y="1263904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73"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74" name="直線コネクタ 373"/>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38117</xdr:rowOff>
    </xdr:from>
    <xdr:ext cx="762000" cy="259045"/>
    <xdr:sp macro="" textlink="">
      <xdr:nvSpPr>
        <xdr:cNvPr id="375" name="公債費最大値テキスト"/>
        <xdr:cNvSpPr txBox="1"/>
      </xdr:nvSpPr>
      <xdr:spPr>
        <a:xfrm>
          <a:off x="4914900" y="1238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123190</xdr:rowOff>
    </xdr:from>
    <xdr:to>
      <xdr:col>24</xdr:col>
      <xdr:colOff>114300</xdr:colOff>
      <xdr:row>73</xdr:row>
      <xdr:rowOff>123190</xdr:rowOff>
    </xdr:to>
    <xdr:cxnSp macro="">
      <xdr:nvCxnSpPr>
        <xdr:cNvPr id="376" name="直線コネクタ 375"/>
        <xdr:cNvCxnSpPr/>
      </xdr:nvCxnSpPr>
      <xdr:spPr>
        <a:xfrm>
          <a:off x="4737100" y="1263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58420</xdr:rowOff>
    </xdr:from>
    <xdr:to>
      <xdr:col>24</xdr:col>
      <xdr:colOff>25400</xdr:colOff>
      <xdr:row>74</xdr:row>
      <xdr:rowOff>58420</xdr:rowOff>
    </xdr:to>
    <xdr:cxnSp macro="">
      <xdr:nvCxnSpPr>
        <xdr:cNvPr id="377" name="直線コネクタ 376"/>
        <xdr:cNvCxnSpPr/>
      </xdr:nvCxnSpPr>
      <xdr:spPr>
        <a:xfrm>
          <a:off x="3987800" y="127457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17797</xdr:rowOff>
    </xdr:from>
    <xdr:ext cx="762000" cy="259045"/>
    <xdr:sp macro="" textlink="">
      <xdr:nvSpPr>
        <xdr:cNvPr id="378" name="公債費平均値テキスト"/>
        <xdr:cNvSpPr txBox="1"/>
      </xdr:nvSpPr>
      <xdr:spPr>
        <a:xfrm>
          <a:off x="4914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79" name="フローチャート: 判断 378"/>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12700</xdr:rowOff>
    </xdr:from>
    <xdr:to>
      <xdr:col>19</xdr:col>
      <xdr:colOff>187325</xdr:colOff>
      <xdr:row>74</xdr:row>
      <xdr:rowOff>58420</xdr:rowOff>
    </xdr:to>
    <xdr:cxnSp macro="">
      <xdr:nvCxnSpPr>
        <xdr:cNvPr id="380" name="直線コネクタ 379"/>
        <xdr:cNvCxnSpPr/>
      </xdr:nvCxnSpPr>
      <xdr:spPr>
        <a:xfrm>
          <a:off x="3098800" y="127000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53339</xdr:rowOff>
    </xdr:from>
    <xdr:to>
      <xdr:col>20</xdr:col>
      <xdr:colOff>38100</xdr:colOff>
      <xdr:row>76</xdr:row>
      <xdr:rowOff>154939</xdr:rowOff>
    </xdr:to>
    <xdr:sp macro="" textlink="">
      <xdr:nvSpPr>
        <xdr:cNvPr id="381" name="フローチャート: 判断 380"/>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139716</xdr:rowOff>
    </xdr:from>
    <xdr:ext cx="736600" cy="259045"/>
    <xdr:sp macro="" textlink="">
      <xdr:nvSpPr>
        <xdr:cNvPr id="382" name="テキスト ボックス 381"/>
        <xdr:cNvSpPr txBox="1"/>
      </xdr:nvSpPr>
      <xdr:spPr>
        <a:xfrm>
          <a:off x="3606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12700</xdr:rowOff>
    </xdr:from>
    <xdr:to>
      <xdr:col>15</xdr:col>
      <xdr:colOff>98425</xdr:colOff>
      <xdr:row>74</xdr:row>
      <xdr:rowOff>35560</xdr:rowOff>
    </xdr:to>
    <xdr:cxnSp macro="">
      <xdr:nvCxnSpPr>
        <xdr:cNvPr id="383" name="直線コネクタ 382"/>
        <xdr:cNvCxnSpPr/>
      </xdr:nvCxnSpPr>
      <xdr:spPr>
        <a:xfrm flipV="1">
          <a:off x="2209800" y="12700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83820</xdr:rowOff>
    </xdr:from>
    <xdr:to>
      <xdr:col>15</xdr:col>
      <xdr:colOff>149225</xdr:colOff>
      <xdr:row>77</xdr:row>
      <xdr:rowOff>13970</xdr:rowOff>
    </xdr:to>
    <xdr:sp macro="" textlink="">
      <xdr:nvSpPr>
        <xdr:cNvPr id="384" name="フローチャート: 判断 383"/>
        <xdr:cNvSpPr/>
      </xdr:nvSpPr>
      <xdr:spPr>
        <a:xfrm>
          <a:off x="3048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170197</xdr:rowOff>
    </xdr:from>
    <xdr:ext cx="762000" cy="259045"/>
    <xdr:sp macro="" textlink="">
      <xdr:nvSpPr>
        <xdr:cNvPr id="385" name="テキスト ボックス 384"/>
        <xdr:cNvSpPr txBox="1"/>
      </xdr:nvSpPr>
      <xdr:spPr>
        <a:xfrm>
          <a:off x="2717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35560</xdr:rowOff>
    </xdr:from>
    <xdr:to>
      <xdr:col>11</xdr:col>
      <xdr:colOff>9525</xdr:colOff>
      <xdr:row>74</xdr:row>
      <xdr:rowOff>43180</xdr:rowOff>
    </xdr:to>
    <xdr:cxnSp macro="">
      <xdr:nvCxnSpPr>
        <xdr:cNvPr id="386" name="直線コネクタ 385"/>
        <xdr:cNvCxnSpPr/>
      </xdr:nvCxnSpPr>
      <xdr:spPr>
        <a:xfrm flipV="1">
          <a:off x="1320800" y="127228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26670</xdr:rowOff>
    </xdr:from>
    <xdr:to>
      <xdr:col>11</xdr:col>
      <xdr:colOff>60325</xdr:colOff>
      <xdr:row>77</xdr:row>
      <xdr:rowOff>128270</xdr:rowOff>
    </xdr:to>
    <xdr:sp macro="" textlink="">
      <xdr:nvSpPr>
        <xdr:cNvPr id="387" name="フローチャート: 判断 386"/>
        <xdr:cNvSpPr/>
      </xdr:nvSpPr>
      <xdr:spPr>
        <a:xfrm>
          <a:off x="2159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113047</xdr:rowOff>
    </xdr:from>
    <xdr:ext cx="762000" cy="259045"/>
    <xdr:sp macro="" textlink="">
      <xdr:nvSpPr>
        <xdr:cNvPr id="388" name="テキスト ボックス 387"/>
        <xdr:cNvSpPr txBox="1"/>
      </xdr:nvSpPr>
      <xdr:spPr>
        <a:xfrm>
          <a:off x="1828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49530</xdr:rowOff>
    </xdr:from>
    <xdr:to>
      <xdr:col>6</xdr:col>
      <xdr:colOff>171450</xdr:colOff>
      <xdr:row>77</xdr:row>
      <xdr:rowOff>151130</xdr:rowOff>
    </xdr:to>
    <xdr:sp macro="" textlink="">
      <xdr:nvSpPr>
        <xdr:cNvPr id="389" name="フローチャート: 判断 388"/>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135907</xdr:rowOff>
    </xdr:from>
    <xdr:ext cx="762000" cy="259045"/>
    <xdr:sp macro="" textlink="">
      <xdr:nvSpPr>
        <xdr:cNvPr id="390" name="テキスト ボックス 389"/>
        <xdr:cNvSpPr txBox="1"/>
      </xdr:nvSpPr>
      <xdr:spPr>
        <a:xfrm>
          <a:off x="939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7620</xdr:rowOff>
    </xdr:from>
    <xdr:to>
      <xdr:col>24</xdr:col>
      <xdr:colOff>76200</xdr:colOff>
      <xdr:row>74</xdr:row>
      <xdr:rowOff>109220</xdr:rowOff>
    </xdr:to>
    <xdr:sp macro="" textlink="">
      <xdr:nvSpPr>
        <xdr:cNvPr id="396" name="楕円 395"/>
        <xdr:cNvSpPr/>
      </xdr:nvSpPr>
      <xdr:spPr>
        <a:xfrm>
          <a:off x="47752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87647</xdr:rowOff>
    </xdr:from>
    <xdr:ext cx="762000" cy="259045"/>
    <xdr:sp macro="" textlink="">
      <xdr:nvSpPr>
        <xdr:cNvPr id="397" name="公債費該当値テキスト"/>
        <xdr:cNvSpPr txBox="1"/>
      </xdr:nvSpPr>
      <xdr:spPr>
        <a:xfrm>
          <a:off x="4914900" y="1260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7620</xdr:rowOff>
    </xdr:from>
    <xdr:to>
      <xdr:col>20</xdr:col>
      <xdr:colOff>38100</xdr:colOff>
      <xdr:row>74</xdr:row>
      <xdr:rowOff>109220</xdr:rowOff>
    </xdr:to>
    <xdr:sp macro="" textlink="">
      <xdr:nvSpPr>
        <xdr:cNvPr id="398" name="楕円 397"/>
        <xdr:cNvSpPr/>
      </xdr:nvSpPr>
      <xdr:spPr>
        <a:xfrm>
          <a:off x="3937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119397</xdr:rowOff>
    </xdr:from>
    <xdr:ext cx="736600" cy="259045"/>
    <xdr:sp macro="" textlink="">
      <xdr:nvSpPr>
        <xdr:cNvPr id="399" name="テキスト ボックス 398"/>
        <xdr:cNvSpPr txBox="1"/>
      </xdr:nvSpPr>
      <xdr:spPr>
        <a:xfrm>
          <a:off x="3606800" y="1246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133350</xdr:rowOff>
    </xdr:from>
    <xdr:to>
      <xdr:col>15</xdr:col>
      <xdr:colOff>149225</xdr:colOff>
      <xdr:row>74</xdr:row>
      <xdr:rowOff>63500</xdr:rowOff>
    </xdr:to>
    <xdr:sp macro="" textlink="">
      <xdr:nvSpPr>
        <xdr:cNvPr id="400" name="楕円 399"/>
        <xdr:cNvSpPr/>
      </xdr:nvSpPr>
      <xdr:spPr>
        <a:xfrm>
          <a:off x="30480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73677</xdr:rowOff>
    </xdr:from>
    <xdr:ext cx="762000" cy="259045"/>
    <xdr:sp macro="" textlink="">
      <xdr:nvSpPr>
        <xdr:cNvPr id="401" name="テキスト ボックス 400"/>
        <xdr:cNvSpPr txBox="1"/>
      </xdr:nvSpPr>
      <xdr:spPr>
        <a:xfrm>
          <a:off x="2717800" y="1241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156210</xdr:rowOff>
    </xdr:from>
    <xdr:to>
      <xdr:col>11</xdr:col>
      <xdr:colOff>60325</xdr:colOff>
      <xdr:row>74</xdr:row>
      <xdr:rowOff>86360</xdr:rowOff>
    </xdr:to>
    <xdr:sp macro="" textlink="">
      <xdr:nvSpPr>
        <xdr:cNvPr id="402" name="楕円 401"/>
        <xdr:cNvSpPr/>
      </xdr:nvSpPr>
      <xdr:spPr>
        <a:xfrm>
          <a:off x="2159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96537</xdr:rowOff>
    </xdr:from>
    <xdr:ext cx="762000" cy="259045"/>
    <xdr:sp macro="" textlink="">
      <xdr:nvSpPr>
        <xdr:cNvPr id="403" name="テキスト ボックス 402"/>
        <xdr:cNvSpPr txBox="1"/>
      </xdr:nvSpPr>
      <xdr:spPr>
        <a:xfrm>
          <a:off x="18288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163830</xdr:rowOff>
    </xdr:from>
    <xdr:to>
      <xdr:col>6</xdr:col>
      <xdr:colOff>171450</xdr:colOff>
      <xdr:row>74</xdr:row>
      <xdr:rowOff>93980</xdr:rowOff>
    </xdr:to>
    <xdr:sp macro="" textlink="">
      <xdr:nvSpPr>
        <xdr:cNvPr id="404" name="楕円 403"/>
        <xdr:cNvSpPr/>
      </xdr:nvSpPr>
      <xdr:spPr>
        <a:xfrm>
          <a:off x="1270000" y="126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104157</xdr:rowOff>
    </xdr:from>
    <xdr:ext cx="762000" cy="259045"/>
    <xdr:sp macro="" textlink="">
      <xdr:nvSpPr>
        <xdr:cNvPr id="405" name="テキスト ボックス 404"/>
        <xdr:cNvSpPr txBox="1"/>
      </xdr:nvSpPr>
      <xdr:spPr>
        <a:xfrm>
          <a:off x="939800" y="1244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公債費以外の支出に係る経常収支比率は、平成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扶助費や繰出金など、社会保障関係経費の増加が要因となり、類似団体内平均値</a:t>
          </a:r>
          <a:r>
            <a:rPr kumimoji="1" lang="en-US" altLang="ja-JP" sz="1300">
              <a:latin typeface="ＭＳ Ｐゴシック" panose="020B0600070205080204" pitchFamily="50" charset="-128"/>
              <a:ea typeface="ＭＳ Ｐゴシック" panose="020B0600070205080204" pitchFamily="50" charset="-128"/>
            </a:rPr>
            <a:t>79.5</a:t>
          </a:r>
          <a:r>
            <a:rPr kumimoji="1" lang="ja-JP" altLang="en-US" sz="1300">
              <a:latin typeface="ＭＳ Ｐゴシック" panose="020B0600070205080204" pitchFamily="50" charset="-128"/>
              <a:ea typeface="ＭＳ Ｐゴシック" panose="020B0600070205080204" pitchFamily="50" charset="-128"/>
            </a:rPr>
            <a:t>％と比較して依然として高い傾向が続いている。さらなる経常経費の抑制に努める。</a:t>
          </a:r>
        </a:p>
      </xdr:txBody>
    </xdr:sp>
    <xdr:clientData/>
  </xdr:twoCellAnchor>
  <xdr:oneCellAnchor>
    <xdr:from>
      <xdr:col>62</xdr:col>
      <xdr:colOff>6350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0" name="直線コネクタ 41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1" name="テキスト ボックス 42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2" name="直線コネクタ 42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3" name="テキスト ボックス 42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6" name="直線コネクタ 42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7" name="テキスト ボックス 42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8" name="直線コネクタ 42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9" name="テキスト ボックス 42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62230</xdr:rowOff>
    </xdr:from>
    <xdr:to>
      <xdr:col>82</xdr:col>
      <xdr:colOff>107950</xdr:colOff>
      <xdr:row>80</xdr:row>
      <xdr:rowOff>142239</xdr:rowOff>
    </xdr:to>
    <xdr:cxnSp macro="">
      <xdr:nvCxnSpPr>
        <xdr:cNvPr id="433" name="直線コネクタ 432"/>
        <xdr:cNvCxnSpPr/>
      </xdr:nvCxnSpPr>
      <xdr:spPr>
        <a:xfrm flipV="1">
          <a:off x="16510000" y="12578080"/>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114316</xdr:rowOff>
    </xdr:from>
    <xdr:ext cx="762000" cy="259045"/>
    <xdr:sp macro="" textlink="">
      <xdr:nvSpPr>
        <xdr:cNvPr id="434" name="公債費以外最小値テキスト"/>
        <xdr:cNvSpPr txBox="1"/>
      </xdr:nvSpPr>
      <xdr:spPr>
        <a:xfrm>
          <a:off x="16598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142239</xdr:rowOff>
    </xdr:from>
    <xdr:to>
      <xdr:col>82</xdr:col>
      <xdr:colOff>196850</xdr:colOff>
      <xdr:row>80</xdr:row>
      <xdr:rowOff>142239</xdr:rowOff>
    </xdr:to>
    <xdr:cxnSp macro="">
      <xdr:nvCxnSpPr>
        <xdr:cNvPr id="435" name="直線コネクタ 434"/>
        <xdr:cNvCxnSpPr/>
      </xdr:nvCxnSpPr>
      <xdr:spPr>
        <a:xfrm>
          <a:off x="16421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148607</xdr:rowOff>
    </xdr:from>
    <xdr:ext cx="762000" cy="259045"/>
    <xdr:sp macro="" textlink="">
      <xdr:nvSpPr>
        <xdr:cNvPr id="436" name="公債費以外最大値テキスト"/>
        <xdr:cNvSpPr txBox="1"/>
      </xdr:nvSpPr>
      <xdr:spPr>
        <a:xfrm>
          <a:off x="16598900" y="1232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62230</xdr:rowOff>
    </xdr:from>
    <xdr:to>
      <xdr:col>82</xdr:col>
      <xdr:colOff>196850</xdr:colOff>
      <xdr:row>73</xdr:row>
      <xdr:rowOff>62230</xdr:rowOff>
    </xdr:to>
    <xdr:cxnSp macro="">
      <xdr:nvCxnSpPr>
        <xdr:cNvPr id="437" name="直線コネクタ 436"/>
        <xdr:cNvCxnSpPr/>
      </xdr:nvCxnSpPr>
      <xdr:spPr>
        <a:xfrm>
          <a:off x="16421100" y="12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81280</xdr:rowOff>
    </xdr:from>
    <xdr:to>
      <xdr:col>82</xdr:col>
      <xdr:colOff>107950</xdr:colOff>
      <xdr:row>79</xdr:row>
      <xdr:rowOff>153670</xdr:rowOff>
    </xdr:to>
    <xdr:cxnSp macro="">
      <xdr:nvCxnSpPr>
        <xdr:cNvPr id="438" name="直線コネクタ 437"/>
        <xdr:cNvCxnSpPr/>
      </xdr:nvCxnSpPr>
      <xdr:spPr>
        <a:xfrm flipV="1">
          <a:off x="15671800" y="13454380"/>
          <a:ext cx="8382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168927</xdr:rowOff>
    </xdr:from>
    <xdr:ext cx="762000" cy="259045"/>
    <xdr:sp macro="" textlink="">
      <xdr:nvSpPr>
        <xdr:cNvPr id="439" name="公債費以外平均値テキスト"/>
        <xdr:cNvSpPr txBox="1"/>
      </xdr:nvSpPr>
      <xdr:spPr>
        <a:xfrm>
          <a:off x="16598900" y="1302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152400</xdr:rowOff>
    </xdr:from>
    <xdr:to>
      <xdr:col>82</xdr:col>
      <xdr:colOff>158750</xdr:colOff>
      <xdr:row>77</xdr:row>
      <xdr:rowOff>82550</xdr:rowOff>
    </xdr:to>
    <xdr:sp macro="" textlink="">
      <xdr:nvSpPr>
        <xdr:cNvPr id="440" name="フローチャート: 判断 439"/>
        <xdr:cNvSpPr/>
      </xdr:nvSpPr>
      <xdr:spPr>
        <a:xfrm>
          <a:off x="16459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111761</xdr:rowOff>
    </xdr:from>
    <xdr:to>
      <xdr:col>78</xdr:col>
      <xdr:colOff>69850</xdr:colOff>
      <xdr:row>79</xdr:row>
      <xdr:rowOff>153670</xdr:rowOff>
    </xdr:to>
    <xdr:cxnSp macro="">
      <xdr:nvCxnSpPr>
        <xdr:cNvPr id="441" name="直線コネクタ 440"/>
        <xdr:cNvCxnSpPr/>
      </xdr:nvCxnSpPr>
      <xdr:spPr>
        <a:xfrm>
          <a:off x="14782800" y="13484861"/>
          <a:ext cx="889000" cy="21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42" name="フローチャート: 判断 441"/>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43" name="テキスト ボックス 442"/>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111761</xdr:rowOff>
    </xdr:from>
    <xdr:to>
      <xdr:col>73</xdr:col>
      <xdr:colOff>180975</xdr:colOff>
      <xdr:row>79</xdr:row>
      <xdr:rowOff>115570</xdr:rowOff>
    </xdr:to>
    <xdr:cxnSp macro="">
      <xdr:nvCxnSpPr>
        <xdr:cNvPr id="444" name="直線コネクタ 443"/>
        <xdr:cNvCxnSpPr/>
      </xdr:nvCxnSpPr>
      <xdr:spPr>
        <a:xfrm flipV="1">
          <a:off x="13893800" y="13484861"/>
          <a:ext cx="889000" cy="17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64770</xdr:rowOff>
    </xdr:from>
    <xdr:to>
      <xdr:col>74</xdr:col>
      <xdr:colOff>31750</xdr:colOff>
      <xdr:row>75</xdr:row>
      <xdr:rowOff>166370</xdr:rowOff>
    </xdr:to>
    <xdr:sp macro="" textlink="">
      <xdr:nvSpPr>
        <xdr:cNvPr id="445" name="フローチャート: 判断 444"/>
        <xdr:cNvSpPr/>
      </xdr:nvSpPr>
      <xdr:spPr>
        <a:xfrm>
          <a:off x="14732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5097</xdr:rowOff>
    </xdr:from>
    <xdr:ext cx="762000" cy="259045"/>
    <xdr:sp macro="" textlink="">
      <xdr:nvSpPr>
        <xdr:cNvPr id="446" name="テキスト ボックス 445"/>
        <xdr:cNvSpPr txBox="1"/>
      </xdr:nvSpPr>
      <xdr:spPr>
        <a:xfrm>
          <a:off x="14401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62230</xdr:rowOff>
    </xdr:from>
    <xdr:to>
      <xdr:col>69</xdr:col>
      <xdr:colOff>92075</xdr:colOff>
      <xdr:row>79</xdr:row>
      <xdr:rowOff>115570</xdr:rowOff>
    </xdr:to>
    <xdr:cxnSp macro="">
      <xdr:nvCxnSpPr>
        <xdr:cNvPr id="447" name="直線コネクタ 446"/>
        <xdr:cNvCxnSpPr/>
      </xdr:nvCxnSpPr>
      <xdr:spPr>
        <a:xfrm>
          <a:off x="13004800" y="136067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57150</xdr:rowOff>
    </xdr:from>
    <xdr:to>
      <xdr:col>69</xdr:col>
      <xdr:colOff>142875</xdr:colOff>
      <xdr:row>75</xdr:row>
      <xdr:rowOff>158750</xdr:rowOff>
    </xdr:to>
    <xdr:sp macro="" textlink="">
      <xdr:nvSpPr>
        <xdr:cNvPr id="448" name="フローチャート: 判断 447"/>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168927</xdr:rowOff>
    </xdr:from>
    <xdr:ext cx="762000" cy="259045"/>
    <xdr:sp macro="" textlink="">
      <xdr:nvSpPr>
        <xdr:cNvPr id="449" name="テキスト ボックス 448"/>
        <xdr:cNvSpPr txBox="1"/>
      </xdr:nvSpPr>
      <xdr:spPr>
        <a:xfrm>
          <a:off x="13512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121920</xdr:rowOff>
    </xdr:from>
    <xdr:to>
      <xdr:col>65</xdr:col>
      <xdr:colOff>53975</xdr:colOff>
      <xdr:row>75</xdr:row>
      <xdr:rowOff>52070</xdr:rowOff>
    </xdr:to>
    <xdr:sp macro="" textlink="">
      <xdr:nvSpPr>
        <xdr:cNvPr id="450" name="フローチャート: 判断 449"/>
        <xdr:cNvSpPr/>
      </xdr:nvSpPr>
      <xdr:spPr>
        <a:xfrm>
          <a:off x="12954000" y="1280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62247</xdr:rowOff>
    </xdr:from>
    <xdr:ext cx="762000" cy="259045"/>
    <xdr:sp macro="" textlink="">
      <xdr:nvSpPr>
        <xdr:cNvPr id="451" name="テキスト ボックス 450"/>
        <xdr:cNvSpPr txBox="1"/>
      </xdr:nvSpPr>
      <xdr:spPr>
        <a:xfrm>
          <a:off x="12623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30480</xdr:rowOff>
    </xdr:from>
    <xdr:to>
      <xdr:col>82</xdr:col>
      <xdr:colOff>158750</xdr:colOff>
      <xdr:row>78</xdr:row>
      <xdr:rowOff>132080</xdr:rowOff>
    </xdr:to>
    <xdr:sp macro="" textlink="">
      <xdr:nvSpPr>
        <xdr:cNvPr id="457" name="楕円 456"/>
        <xdr:cNvSpPr/>
      </xdr:nvSpPr>
      <xdr:spPr>
        <a:xfrm>
          <a:off x="16459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2557</xdr:rowOff>
    </xdr:from>
    <xdr:ext cx="762000" cy="259045"/>
    <xdr:sp macro="" textlink="">
      <xdr:nvSpPr>
        <xdr:cNvPr id="458" name="公債費以外該当値テキスト"/>
        <xdr:cNvSpPr txBox="1"/>
      </xdr:nvSpPr>
      <xdr:spPr>
        <a:xfrm>
          <a:off x="165989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102870</xdr:rowOff>
    </xdr:from>
    <xdr:to>
      <xdr:col>78</xdr:col>
      <xdr:colOff>120650</xdr:colOff>
      <xdr:row>80</xdr:row>
      <xdr:rowOff>33020</xdr:rowOff>
    </xdr:to>
    <xdr:sp macro="" textlink="">
      <xdr:nvSpPr>
        <xdr:cNvPr id="459" name="楕円 458"/>
        <xdr:cNvSpPr/>
      </xdr:nvSpPr>
      <xdr:spPr>
        <a:xfrm>
          <a:off x="15621000" y="13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17797</xdr:rowOff>
    </xdr:from>
    <xdr:ext cx="736600" cy="259045"/>
    <xdr:sp macro="" textlink="">
      <xdr:nvSpPr>
        <xdr:cNvPr id="460" name="テキスト ボックス 459"/>
        <xdr:cNvSpPr txBox="1"/>
      </xdr:nvSpPr>
      <xdr:spPr>
        <a:xfrm>
          <a:off x="15290800" y="1373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60961</xdr:rowOff>
    </xdr:from>
    <xdr:to>
      <xdr:col>74</xdr:col>
      <xdr:colOff>31750</xdr:colOff>
      <xdr:row>78</xdr:row>
      <xdr:rowOff>162561</xdr:rowOff>
    </xdr:to>
    <xdr:sp macro="" textlink="">
      <xdr:nvSpPr>
        <xdr:cNvPr id="461" name="楕円 460"/>
        <xdr:cNvSpPr/>
      </xdr:nvSpPr>
      <xdr:spPr>
        <a:xfrm>
          <a:off x="14732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147338</xdr:rowOff>
    </xdr:from>
    <xdr:ext cx="762000" cy="259045"/>
    <xdr:sp macro="" textlink="">
      <xdr:nvSpPr>
        <xdr:cNvPr id="462" name="テキスト ボックス 461"/>
        <xdr:cNvSpPr txBox="1"/>
      </xdr:nvSpPr>
      <xdr:spPr>
        <a:xfrm>
          <a:off x="14401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64770</xdr:rowOff>
    </xdr:from>
    <xdr:to>
      <xdr:col>69</xdr:col>
      <xdr:colOff>142875</xdr:colOff>
      <xdr:row>79</xdr:row>
      <xdr:rowOff>166370</xdr:rowOff>
    </xdr:to>
    <xdr:sp macro="" textlink="">
      <xdr:nvSpPr>
        <xdr:cNvPr id="463" name="楕円 462"/>
        <xdr:cNvSpPr/>
      </xdr:nvSpPr>
      <xdr:spPr>
        <a:xfrm>
          <a:off x="13843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151147</xdr:rowOff>
    </xdr:from>
    <xdr:ext cx="762000" cy="259045"/>
    <xdr:sp macro="" textlink="">
      <xdr:nvSpPr>
        <xdr:cNvPr id="464" name="テキスト ボックス 463"/>
        <xdr:cNvSpPr txBox="1"/>
      </xdr:nvSpPr>
      <xdr:spPr>
        <a:xfrm>
          <a:off x="13512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11430</xdr:rowOff>
    </xdr:from>
    <xdr:to>
      <xdr:col>65</xdr:col>
      <xdr:colOff>53975</xdr:colOff>
      <xdr:row>79</xdr:row>
      <xdr:rowOff>113030</xdr:rowOff>
    </xdr:to>
    <xdr:sp macro="" textlink="">
      <xdr:nvSpPr>
        <xdr:cNvPr id="465" name="楕円 464"/>
        <xdr:cNvSpPr/>
      </xdr:nvSpPr>
      <xdr:spPr>
        <a:xfrm>
          <a:off x="12954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97807</xdr:rowOff>
    </xdr:from>
    <xdr:ext cx="762000" cy="259045"/>
    <xdr:sp macro="" textlink="">
      <xdr:nvSpPr>
        <xdr:cNvPr id="466" name="テキスト ボックス 465"/>
        <xdr:cNvSpPr txBox="1"/>
      </xdr:nvSpPr>
      <xdr:spPr>
        <a:xfrm>
          <a:off x="126238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東京都町田市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101656</xdr:rowOff>
    </xdr:from>
    <xdr:to>
      <xdr:col>29</xdr:col>
      <xdr:colOff>127000</xdr:colOff>
      <xdr:row>20</xdr:row>
      <xdr:rowOff>105085</xdr:rowOff>
    </xdr:to>
    <xdr:cxnSp macro="">
      <xdr:nvCxnSpPr>
        <xdr:cNvPr id="43" name="直線コネクタ 42"/>
        <xdr:cNvCxnSpPr/>
      </xdr:nvCxnSpPr>
      <xdr:spPr bwMode="auto">
        <a:xfrm flipV="1">
          <a:off x="5651500" y="2035231"/>
          <a:ext cx="0" cy="15464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77162</xdr:rowOff>
    </xdr:from>
    <xdr:ext cx="762000" cy="259045"/>
    <xdr:sp macro="" textlink="">
      <xdr:nvSpPr>
        <xdr:cNvPr id="44" name="人口1人当たり決算額の推移最小値テキスト130"/>
        <xdr:cNvSpPr txBox="1"/>
      </xdr:nvSpPr>
      <xdr:spPr>
        <a:xfrm>
          <a:off x="5740400" y="3553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105085</xdr:rowOff>
    </xdr:from>
    <xdr:to>
      <xdr:col>30</xdr:col>
      <xdr:colOff>25400</xdr:colOff>
      <xdr:row>20</xdr:row>
      <xdr:rowOff>105085</xdr:rowOff>
    </xdr:to>
    <xdr:cxnSp macro="">
      <xdr:nvCxnSpPr>
        <xdr:cNvPr id="45" name="直線コネクタ 44"/>
        <xdr:cNvCxnSpPr/>
      </xdr:nvCxnSpPr>
      <xdr:spPr bwMode="auto">
        <a:xfrm>
          <a:off x="5562600" y="35817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16583</xdr:rowOff>
    </xdr:from>
    <xdr:ext cx="762000" cy="259045"/>
    <xdr:sp macro="" textlink="">
      <xdr:nvSpPr>
        <xdr:cNvPr id="46" name="人口1人当たり決算額の推移最大値テキスト130"/>
        <xdr:cNvSpPr txBox="1"/>
      </xdr:nvSpPr>
      <xdr:spPr>
        <a:xfrm>
          <a:off x="5740400" y="1778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101656</xdr:rowOff>
    </xdr:from>
    <xdr:to>
      <xdr:col>30</xdr:col>
      <xdr:colOff>25400</xdr:colOff>
      <xdr:row>11</xdr:row>
      <xdr:rowOff>101656</xdr:rowOff>
    </xdr:to>
    <xdr:cxnSp macro="">
      <xdr:nvCxnSpPr>
        <xdr:cNvPr id="47" name="直線コネクタ 46"/>
        <xdr:cNvCxnSpPr/>
      </xdr:nvCxnSpPr>
      <xdr:spPr bwMode="auto">
        <a:xfrm>
          <a:off x="5562600" y="20352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63114</xdr:rowOff>
    </xdr:from>
    <xdr:to>
      <xdr:col>29</xdr:col>
      <xdr:colOff>127000</xdr:colOff>
      <xdr:row>19</xdr:row>
      <xdr:rowOff>66132</xdr:rowOff>
    </xdr:to>
    <xdr:cxnSp macro="">
      <xdr:nvCxnSpPr>
        <xdr:cNvPr id="48" name="直線コネクタ 47"/>
        <xdr:cNvCxnSpPr/>
      </xdr:nvCxnSpPr>
      <xdr:spPr bwMode="auto">
        <a:xfrm flipV="1">
          <a:off x="5003800" y="3368289"/>
          <a:ext cx="647700" cy="30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102953</xdr:rowOff>
    </xdr:from>
    <xdr:ext cx="762000" cy="259045"/>
    <xdr:sp macro="" textlink="">
      <xdr:nvSpPr>
        <xdr:cNvPr id="49" name="人口1人当たり決算額の推移平均値テキスト130"/>
        <xdr:cNvSpPr txBox="1"/>
      </xdr:nvSpPr>
      <xdr:spPr>
        <a:xfrm>
          <a:off x="5740400" y="27223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86426</xdr:rowOff>
    </xdr:from>
    <xdr:to>
      <xdr:col>29</xdr:col>
      <xdr:colOff>177800</xdr:colOff>
      <xdr:row>17</xdr:row>
      <xdr:rowOff>16576</xdr:rowOff>
    </xdr:to>
    <xdr:sp macro="" textlink="">
      <xdr:nvSpPr>
        <xdr:cNvPr id="50" name="フローチャート: 判断 49"/>
        <xdr:cNvSpPr/>
      </xdr:nvSpPr>
      <xdr:spPr bwMode="auto">
        <a:xfrm>
          <a:off x="5600700" y="2877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166761</xdr:rowOff>
    </xdr:from>
    <xdr:to>
      <xdr:col>26</xdr:col>
      <xdr:colOff>50800</xdr:colOff>
      <xdr:row>19</xdr:row>
      <xdr:rowOff>66132</xdr:rowOff>
    </xdr:to>
    <xdr:cxnSp macro="">
      <xdr:nvCxnSpPr>
        <xdr:cNvPr id="51" name="直線コネクタ 50"/>
        <xdr:cNvCxnSpPr/>
      </xdr:nvCxnSpPr>
      <xdr:spPr bwMode="auto">
        <a:xfrm>
          <a:off x="4305300" y="3300486"/>
          <a:ext cx="698500" cy="708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106177</xdr:rowOff>
    </xdr:from>
    <xdr:to>
      <xdr:col>26</xdr:col>
      <xdr:colOff>101600</xdr:colOff>
      <xdr:row>17</xdr:row>
      <xdr:rowOff>36327</xdr:rowOff>
    </xdr:to>
    <xdr:sp macro="" textlink="">
      <xdr:nvSpPr>
        <xdr:cNvPr id="52" name="フローチャート: 判断 51"/>
        <xdr:cNvSpPr/>
      </xdr:nvSpPr>
      <xdr:spPr bwMode="auto">
        <a:xfrm>
          <a:off x="4953000" y="28970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46504</xdr:rowOff>
    </xdr:from>
    <xdr:ext cx="736600" cy="259045"/>
    <xdr:sp macro="" textlink="">
      <xdr:nvSpPr>
        <xdr:cNvPr id="53" name="テキスト ボックス 52"/>
        <xdr:cNvSpPr txBox="1"/>
      </xdr:nvSpPr>
      <xdr:spPr>
        <a:xfrm>
          <a:off x="4622800" y="2665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166761</xdr:rowOff>
    </xdr:from>
    <xdr:to>
      <xdr:col>22</xdr:col>
      <xdr:colOff>114300</xdr:colOff>
      <xdr:row>19</xdr:row>
      <xdr:rowOff>13416</xdr:rowOff>
    </xdr:to>
    <xdr:cxnSp macro="">
      <xdr:nvCxnSpPr>
        <xdr:cNvPr id="54" name="直線コネクタ 53"/>
        <xdr:cNvCxnSpPr/>
      </xdr:nvCxnSpPr>
      <xdr:spPr bwMode="auto">
        <a:xfrm flipV="1">
          <a:off x="3606800" y="3300486"/>
          <a:ext cx="698500" cy="181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6736</xdr:rowOff>
    </xdr:from>
    <xdr:to>
      <xdr:col>22</xdr:col>
      <xdr:colOff>165100</xdr:colOff>
      <xdr:row>17</xdr:row>
      <xdr:rowOff>108336</xdr:rowOff>
    </xdr:to>
    <xdr:sp macro="" textlink="">
      <xdr:nvSpPr>
        <xdr:cNvPr id="55" name="フローチャート: 判断 54"/>
        <xdr:cNvSpPr/>
      </xdr:nvSpPr>
      <xdr:spPr bwMode="auto">
        <a:xfrm>
          <a:off x="4254500" y="29690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118513</xdr:rowOff>
    </xdr:from>
    <xdr:ext cx="762000" cy="259045"/>
    <xdr:sp macro="" textlink="">
      <xdr:nvSpPr>
        <xdr:cNvPr id="56" name="テキスト ボックス 55"/>
        <xdr:cNvSpPr txBox="1"/>
      </xdr:nvSpPr>
      <xdr:spPr>
        <a:xfrm>
          <a:off x="3924300" y="2737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13416</xdr:rowOff>
    </xdr:from>
    <xdr:to>
      <xdr:col>18</xdr:col>
      <xdr:colOff>177800</xdr:colOff>
      <xdr:row>19</xdr:row>
      <xdr:rowOff>38745</xdr:rowOff>
    </xdr:to>
    <xdr:cxnSp macro="">
      <xdr:nvCxnSpPr>
        <xdr:cNvPr id="57" name="直線コネクタ 56"/>
        <xdr:cNvCxnSpPr/>
      </xdr:nvCxnSpPr>
      <xdr:spPr bwMode="auto">
        <a:xfrm flipV="1">
          <a:off x="2908300" y="3318591"/>
          <a:ext cx="698500" cy="253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136489</xdr:rowOff>
    </xdr:from>
    <xdr:to>
      <xdr:col>19</xdr:col>
      <xdr:colOff>38100</xdr:colOff>
      <xdr:row>17</xdr:row>
      <xdr:rowOff>66639</xdr:rowOff>
    </xdr:to>
    <xdr:sp macro="" textlink="">
      <xdr:nvSpPr>
        <xdr:cNvPr id="58" name="フローチャート: 判断 57"/>
        <xdr:cNvSpPr/>
      </xdr:nvSpPr>
      <xdr:spPr bwMode="auto">
        <a:xfrm>
          <a:off x="3556000" y="292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76816</xdr:rowOff>
    </xdr:from>
    <xdr:ext cx="762000" cy="259045"/>
    <xdr:sp macro="" textlink="">
      <xdr:nvSpPr>
        <xdr:cNvPr id="59" name="テキスト ボックス 58"/>
        <xdr:cNvSpPr txBox="1"/>
      </xdr:nvSpPr>
      <xdr:spPr>
        <a:xfrm>
          <a:off x="3225800" y="269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139690</xdr:rowOff>
    </xdr:from>
    <xdr:to>
      <xdr:col>15</xdr:col>
      <xdr:colOff>101600</xdr:colOff>
      <xdr:row>17</xdr:row>
      <xdr:rowOff>69840</xdr:rowOff>
    </xdr:to>
    <xdr:sp macro="" textlink="">
      <xdr:nvSpPr>
        <xdr:cNvPr id="60" name="フローチャート: 判断 59"/>
        <xdr:cNvSpPr/>
      </xdr:nvSpPr>
      <xdr:spPr bwMode="auto">
        <a:xfrm>
          <a:off x="2857500" y="2930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80017</xdr:rowOff>
    </xdr:from>
    <xdr:ext cx="762000" cy="259045"/>
    <xdr:sp macro="" textlink="">
      <xdr:nvSpPr>
        <xdr:cNvPr id="61" name="テキスト ボックス 60"/>
        <xdr:cNvSpPr txBox="1"/>
      </xdr:nvSpPr>
      <xdr:spPr>
        <a:xfrm>
          <a:off x="2527300" y="269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12314</xdr:rowOff>
    </xdr:from>
    <xdr:to>
      <xdr:col>29</xdr:col>
      <xdr:colOff>177800</xdr:colOff>
      <xdr:row>19</xdr:row>
      <xdr:rowOff>113914</xdr:rowOff>
    </xdr:to>
    <xdr:sp macro="" textlink="">
      <xdr:nvSpPr>
        <xdr:cNvPr id="67" name="楕円 66"/>
        <xdr:cNvSpPr/>
      </xdr:nvSpPr>
      <xdr:spPr bwMode="auto">
        <a:xfrm>
          <a:off x="5600700" y="3317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155841</xdr:rowOff>
    </xdr:from>
    <xdr:ext cx="762000" cy="259045"/>
    <xdr:sp macro="" textlink="">
      <xdr:nvSpPr>
        <xdr:cNvPr id="68" name="人口1人当たり決算額の推移該当値テキスト130"/>
        <xdr:cNvSpPr txBox="1"/>
      </xdr:nvSpPr>
      <xdr:spPr>
        <a:xfrm>
          <a:off x="5740400" y="3289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15332</xdr:rowOff>
    </xdr:from>
    <xdr:to>
      <xdr:col>26</xdr:col>
      <xdr:colOff>101600</xdr:colOff>
      <xdr:row>19</xdr:row>
      <xdr:rowOff>116932</xdr:rowOff>
    </xdr:to>
    <xdr:sp macro="" textlink="">
      <xdr:nvSpPr>
        <xdr:cNvPr id="69" name="楕円 68"/>
        <xdr:cNvSpPr/>
      </xdr:nvSpPr>
      <xdr:spPr bwMode="auto">
        <a:xfrm>
          <a:off x="4953000" y="3320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101709</xdr:rowOff>
    </xdr:from>
    <xdr:ext cx="736600" cy="259045"/>
    <xdr:sp macro="" textlink="">
      <xdr:nvSpPr>
        <xdr:cNvPr id="70" name="テキスト ボックス 69"/>
        <xdr:cNvSpPr txBox="1"/>
      </xdr:nvSpPr>
      <xdr:spPr>
        <a:xfrm>
          <a:off x="4622800" y="3406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115961</xdr:rowOff>
    </xdr:from>
    <xdr:to>
      <xdr:col>22</xdr:col>
      <xdr:colOff>165100</xdr:colOff>
      <xdr:row>19</xdr:row>
      <xdr:rowOff>46111</xdr:rowOff>
    </xdr:to>
    <xdr:sp macro="" textlink="">
      <xdr:nvSpPr>
        <xdr:cNvPr id="71" name="楕円 70"/>
        <xdr:cNvSpPr/>
      </xdr:nvSpPr>
      <xdr:spPr bwMode="auto">
        <a:xfrm>
          <a:off x="4254500" y="32496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30888</xdr:rowOff>
    </xdr:from>
    <xdr:ext cx="762000" cy="259045"/>
    <xdr:sp macro="" textlink="">
      <xdr:nvSpPr>
        <xdr:cNvPr id="72" name="テキスト ボックス 71"/>
        <xdr:cNvSpPr txBox="1"/>
      </xdr:nvSpPr>
      <xdr:spPr>
        <a:xfrm>
          <a:off x="3924300" y="3336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134066</xdr:rowOff>
    </xdr:from>
    <xdr:to>
      <xdr:col>19</xdr:col>
      <xdr:colOff>38100</xdr:colOff>
      <xdr:row>19</xdr:row>
      <xdr:rowOff>64216</xdr:rowOff>
    </xdr:to>
    <xdr:sp macro="" textlink="">
      <xdr:nvSpPr>
        <xdr:cNvPr id="73" name="楕円 72"/>
        <xdr:cNvSpPr/>
      </xdr:nvSpPr>
      <xdr:spPr bwMode="auto">
        <a:xfrm>
          <a:off x="3556000" y="3267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48993</xdr:rowOff>
    </xdr:from>
    <xdr:ext cx="762000" cy="259045"/>
    <xdr:sp macro="" textlink="">
      <xdr:nvSpPr>
        <xdr:cNvPr id="74" name="テキスト ボックス 73"/>
        <xdr:cNvSpPr txBox="1"/>
      </xdr:nvSpPr>
      <xdr:spPr>
        <a:xfrm>
          <a:off x="3225800" y="3354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159395</xdr:rowOff>
    </xdr:from>
    <xdr:to>
      <xdr:col>15</xdr:col>
      <xdr:colOff>101600</xdr:colOff>
      <xdr:row>19</xdr:row>
      <xdr:rowOff>89545</xdr:rowOff>
    </xdr:to>
    <xdr:sp macro="" textlink="">
      <xdr:nvSpPr>
        <xdr:cNvPr id="75" name="楕円 74"/>
        <xdr:cNvSpPr/>
      </xdr:nvSpPr>
      <xdr:spPr bwMode="auto">
        <a:xfrm>
          <a:off x="2857500" y="3293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74322</xdr:rowOff>
    </xdr:from>
    <xdr:ext cx="762000" cy="259045"/>
    <xdr:sp macro="" textlink="">
      <xdr:nvSpPr>
        <xdr:cNvPr id="76" name="テキスト ボックス 75"/>
        <xdr:cNvSpPr txBox="1"/>
      </xdr:nvSpPr>
      <xdr:spPr>
        <a:xfrm>
          <a:off x="2527300" y="337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291135</xdr:rowOff>
    </xdr:from>
    <xdr:to>
      <xdr:col>29</xdr:col>
      <xdr:colOff>127000</xdr:colOff>
      <xdr:row>37</xdr:row>
      <xdr:rowOff>208458</xdr:rowOff>
    </xdr:to>
    <xdr:cxnSp macro="">
      <xdr:nvCxnSpPr>
        <xdr:cNvPr id="104" name="直線コネクタ 103"/>
        <xdr:cNvCxnSpPr/>
      </xdr:nvCxnSpPr>
      <xdr:spPr bwMode="auto">
        <a:xfrm flipV="1">
          <a:off x="5651500" y="6215685"/>
          <a:ext cx="0" cy="11174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180535</xdr:rowOff>
    </xdr:from>
    <xdr:ext cx="762000" cy="259045"/>
    <xdr:sp macro="" textlink="">
      <xdr:nvSpPr>
        <xdr:cNvPr id="105" name="人口1人当たり決算額の推移最小値テキスト445"/>
        <xdr:cNvSpPr txBox="1"/>
      </xdr:nvSpPr>
      <xdr:spPr>
        <a:xfrm>
          <a:off x="5740400" y="7305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208458</xdr:rowOff>
    </xdr:from>
    <xdr:to>
      <xdr:col>30</xdr:col>
      <xdr:colOff>25400</xdr:colOff>
      <xdr:row>37</xdr:row>
      <xdr:rowOff>208458</xdr:rowOff>
    </xdr:to>
    <xdr:cxnSp macro="">
      <xdr:nvCxnSpPr>
        <xdr:cNvPr id="106" name="直線コネクタ 105"/>
        <xdr:cNvCxnSpPr/>
      </xdr:nvCxnSpPr>
      <xdr:spPr bwMode="auto">
        <a:xfrm>
          <a:off x="5562600" y="73331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34612</xdr:rowOff>
    </xdr:from>
    <xdr:ext cx="762000" cy="259045"/>
    <xdr:sp macro="" textlink="">
      <xdr:nvSpPr>
        <xdr:cNvPr id="107" name="人口1人当たり決算額の推移最大値テキスト445"/>
        <xdr:cNvSpPr txBox="1"/>
      </xdr:nvSpPr>
      <xdr:spPr>
        <a:xfrm>
          <a:off x="5740400" y="595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291135</xdr:rowOff>
    </xdr:from>
    <xdr:to>
      <xdr:col>30</xdr:col>
      <xdr:colOff>25400</xdr:colOff>
      <xdr:row>33</xdr:row>
      <xdr:rowOff>291135</xdr:rowOff>
    </xdr:to>
    <xdr:cxnSp macro="">
      <xdr:nvCxnSpPr>
        <xdr:cNvPr id="108" name="直線コネクタ 107"/>
        <xdr:cNvCxnSpPr/>
      </xdr:nvCxnSpPr>
      <xdr:spPr bwMode="auto">
        <a:xfrm>
          <a:off x="5562600" y="6215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52667</xdr:rowOff>
    </xdr:from>
    <xdr:to>
      <xdr:col>29</xdr:col>
      <xdr:colOff>127000</xdr:colOff>
      <xdr:row>37</xdr:row>
      <xdr:rowOff>108941</xdr:rowOff>
    </xdr:to>
    <xdr:cxnSp macro="">
      <xdr:nvCxnSpPr>
        <xdr:cNvPr id="109" name="直線コネクタ 108"/>
        <xdr:cNvCxnSpPr/>
      </xdr:nvCxnSpPr>
      <xdr:spPr bwMode="auto">
        <a:xfrm flipV="1">
          <a:off x="5003800" y="7177367"/>
          <a:ext cx="647700" cy="562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119625</xdr:rowOff>
    </xdr:from>
    <xdr:ext cx="762000" cy="259045"/>
    <xdr:sp macro="" textlink="">
      <xdr:nvSpPr>
        <xdr:cNvPr id="110" name="人口1人当たり決算額の推移平均値テキスト445"/>
        <xdr:cNvSpPr txBox="1"/>
      </xdr:nvSpPr>
      <xdr:spPr>
        <a:xfrm>
          <a:off x="5740400" y="6729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274548</xdr:rowOff>
    </xdr:from>
    <xdr:to>
      <xdr:col>29</xdr:col>
      <xdr:colOff>177800</xdr:colOff>
      <xdr:row>36</xdr:row>
      <xdr:rowOff>33248</xdr:rowOff>
    </xdr:to>
    <xdr:sp macro="" textlink="">
      <xdr:nvSpPr>
        <xdr:cNvPr id="111" name="フローチャート: 判断 110"/>
        <xdr:cNvSpPr/>
      </xdr:nvSpPr>
      <xdr:spPr bwMode="auto">
        <a:xfrm>
          <a:off x="56007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108941</xdr:rowOff>
    </xdr:from>
    <xdr:to>
      <xdr:col>26</xdr:col>
      <xdr:colOff>50800</xdr:colOff>
      <xdr:row>37</xdr:row>
      <xdr:rowOff>113208</xdr:rowOff>
    </xdr:to>
    <xdr:cxnSp macro="">
      <xdr:nvCxnSpPr>
        <xdr:cNvPr id="112" name="直線コネクタ 111"/>
        <xdr:cNvCxnSpPr/>
      </xdr:nvCxnSpPr>
      <xdr:spPr bwMode="auto">
        <a:xfrm flipV="1">
          <a:off x="4305300" y="7233641"/>
          <a:ext cx="698500" cy="4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272948</xdr:rowOff>
    </xdr:from>
    <xdr:to>
      <xdr:col>26</xdr:col>
      <xdr:colOff>101600</xdr:colOff>
      <xdr:row>36</xdr:row>
      <xdr:rowOff>31648</xdr:rowOff>
    </xdr:to>
    <xdr:sp macro="" textlink="">
      <xdr:nvSpPr>
        <xdr:cNvPr id="113" name="フローチャート: 判断 112"/>
        <xdr:cNvSpPr/>
      </xdr:nvSpPr>
      <xdr:spPr bwMode="auto">
        <a:xfrm>
          <a:off x="49530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41825</xdr:rowOff>
    </xdr:from>
    <xdr:ext cx="736600" cy="259045"/>
    <xdr:sp macro="" textlink="">
      <xdr:nvSpPr>
        <xdr:cNvPr id="114" name="テキスト ボックス 113"/>
        <xdr:cNvSpPr txBox="1"/>
      </xdr:nvSpPr>
      <xdr:spPr>
        <a:xfrm>
          <a:off x="4622800" y="6652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113208</xdr:rowOff>
    </xdr:from>
    <xdr:to>
      <xdr:col>22</xdr:col>
      <xdr:colOff>114300</xdr:colOff>
      <xdr:row>37</xdr:row>
      <xdr:rowOff>179274</xdr:rowOff>
    </xdr:to>
    <xdr:cxnSp macro="">
      <xdr:nvCxnSpPr>
        <xdr:cNvPr id="115" name="直線コネクタ 114"/>
        <xdr:cNvCxnSpPr/>
      </xdr:nvCxnSpPr>
      <xdr:spPr bwMode="auto">
        <a:xfrm flipV="1">
          <a:off x="3606800" y="7237908"/>
          <a:ext cx="698500" cy="660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245745</xdr:rowOff>
    </xdr:from>
    <xdr:to>
      <xdr:col>22</xdr:col>
      <xdr:colOff>165100</xdr:colOff>
      <xdr:row>36</xdr:row>
      <xdr:rowOff>4445</xdr:rowOff>
    </xdr:to>
    <xdr:sp macro="" textlink="">
      <xdr:nvSpPr>
        <xdr:cNvPr id="116" name="フローチャート: 判断 115"/>
        <xdr:cNvSpPr/>
      </xdr:nvSpPr>
      <xdr:spPr bwMode="auto">
        <a:xfrm>
          <a:off x="4254500" y="68560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14622</xdr:rowOff>
    </xdr:from>
    <xdr:ext cx="762000" cy="259045"/>
    <xdr:sp macro="" textlink="">
      <xdr:nvSpPr>
        <xdr:cNvPr id="117" name="テキスト ボックス 116"/>
        <xdr:cNvSpPr txBox="1"/>
      </xdr:nvSpPr>
      <xdr:spPr>
        <a:xfrm>
          <a:off x="3924300" y="6624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179274</xdr:rowOff>
    </xdr:from>
    <xdr:to>
      <xdr:col>18</xdr:col>
      <xdr:colOff>177800</xdr:colOff>
      <xdr:row>37</xdr:row>
      <xdr:rowOff>183617</xdr:rowOff>
    </xdr:to>
    <xdr:cxnSp macro="">
      <xdr:nvCxnSpPr>
        <xdr:cNvPr id="118" name="直線コネクタ 117"/>
        <xdr:cNvCxnSpPr/>
      </xdr:nvCxnSpPr>
      <xdr:spPr bwMode="auto">
        <a:xfrm flipV="1">
          <a:off x="2908300" y="7303974"/>
          <a:ext cx="698500" cy="43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214961</xdr:rowOff>
    </xdr:from>
    <xdr:to>
      <xdr:col>19</xdr:col>
      <xdr:colOff>38100</xdr:colOff>
      <xdr:row>35</xdr:row>
      <xdr:rowOff>316561</xdr:rowOff>
    </xdr:to>
    <xdr:sp macro="" textlink="">
      <xdr:nvSpPr>
        <xdr:cNvPr id="119" name="フローチャート: 判断 118"/>
        <xdr:cNvSpPr/>
      </xdr:nvSpPr>
      <xdr:spPr bwMode="auto">
        <a:xfrm>
          <a:off x="3556000" y="6825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326738</xdr:rowOff>
    </xdr:from>
    <xdr:ext cx="762000" cy="259045"/>
    <xdr:sp macro="" textlink="">
      <xdr:nvSpPr>
        <xdr:cNvPr id="120" name="テキスト ボックス 119"/>
        <xdr:cNvSpPr txBox="1"/>
      </xdr:nvSpPr>
      <xdr:spPr>
        <a:xfrm>
          <a:off x="3225800" y="6594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160210</xdr:rowOff>
    </xdr:from>
    <xdr:to>
      <xdr:col>15</xdr:col>
      <xdr:colOff>101600</xdr:colOff>
      <xdr:row>35</xdr:row>
      <xdr:rowOff>261810</xdr:rowOff>
    </xdr:to>
    <xdr:sp macro="" textlink="">
      <xdr:nvSpPr>
        <xdr:cNvPr id="121" name="フローチャート: 判断 120"/>
        <xdr:cNvSpPr/>
      </xdr:nvSpPr>
      <xdr:spPr bwMode="auto">
        <a:xfrm>
          <a:off x="2857500" y="6770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271987</xdr:rowOff>
    </xdr:from>
    <xdr:ext cx="762000" cy="259045"/>
    <xdr:sp macro="" textlink="">
      <xdr:nvSpPr>
        <xdr:cNvPr id="122" name="テキスト ボックス 121"/>
        <xdr:cNvSpPr txBox="1"/>
      </xdr:nvSpPr>
      <xdr:spPr>
        <a:xfrm>
          <a:off x="2527300" y="653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1867</xdr:rowOff>
    </xdr:from>
    <xdr:to>
      <xdr:col>29</xdr:col>
      <xdr:colOff>177800</xdr:colOff>
      <xdr:row>37</xdr:row>
      <xdr:rowOff>103467</xdr:rowOff>
    </xdr:to>
    <xdr:sp macro="" textlink="">
      <xdr:nvSpPr>
        <xdr:cNvPr id="128" name="楕円 127"/>
        <xdr:cNvSpPr/>
      </xdr:nvSpPr>
      <xdr:spPr bwMode="auto">
        <a:xfrm>
          <a:off x="5600700" y="7126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145394</xdr:rowOff>
    </xdr:from>
    <xdr:ext cx="762000" cy="259045"/>
    <xdr:sp macro="" textlink="">
      <xdr:nvSpPr>
        <xdr:cNvPr id="129" name="人口1人当たり決算額の推移該当値テキスト445"/>
        <xdr:cNvSpPr txBox="1"/>
      </xdr:nvSpPr>
      <xdr:spPr>
        <a:xfrm>
          <a:off x="5740400" y="7098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58141</xdr:rowOff>
    </xdr:from>
    <xdr:to>
      <xdr:col>26</xdr:col>
      <xdr:colOff>101600</xdr:colOff>
      <xdr:row>37</xdr:row>
      <xdr:rowOff>159741</xdr:rowOff>
    </xdr:to>
    <xdr:sp macro="" textlink="">
      <xdr:nvSpPr>
        <xdr:cNvPr id="130" name="楕円 129"/>
        <xdr:cNvSpPr/>
      </xdr:nvSpPr>
      <xdr:spPr bwMode="auto">
        <a:xfrm>
          <a:off x="4953000" y="7182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144518</xdr:rowOff>
    </xdr:from>
    <xdr:ext cx="736600" cy="259045"/>
    <xdr:sp macro="" textlink="">
      <xdr:nvSpPr>
        <xdr:cNvPr id="131" name="テキスト ボックス 130"/>
        <xdr:cNvSpPr txBox="1"/>
      </xdr:nvSpPr>
      <xdr:spPr>
        <a:xfrm>
          <a:off x="4622800" y="7269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62408</xdr:rowOff>
    </xdr:from>
    <xdr:to>
      <xdr:col>22</xdr:col>
      <xdr:colOff>165100</xdr:colOff>
      <xdr:row>37</xdr:row>
      <xdr:rowOff>164008</xdr:rowOff>
    </xdr:to>
    <xdr:sp macro="" textlink="">
      <xdr:nvSpPr>
        <xdr:cNvPr id="132" name="楕円 131"/>
        <xdr:cNvSpPr/>
      </xdr:nvSpPr>
      <xdr:spPr bwMode="auto">
        <a:xfrm>
          <a:off x="4254500" y="7187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148785</xdr:rowOff>
    </xdr:from>
    <xdr:ext cx="762000" cy="259045"/>
    <xdr:sp macro="" textlink="">
      <xdr:nvSpPr>
        <xdr:cNvPr id="133" name="テキスト ボックス 132"/>
        <xdr:cNvSpPr txBox="1"/>
      </xdr:nvSpPr>
      <xdr:spPr>
        <a:xfrm>
          <a:off x="3924300" y="727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128474</xdr:rowOff>
    </xdr:from>
    <xdr:to>
      <xdr:col>19</xdr:col>
      <xdr:colOff>38100</xdr:colOff>
      <xdr:row>37</xdr:row>
      <xdr:rowOff>230074</xdr:rowOff>
    </xdr:to>
    <xdr:sp macro="" textlink="">
      <xdr:nvSpPr>
        <xdr:cNvPr id="134" name="楕円 133"/>
        <xdr:cNvSpPr/>
      </xdr:nvSpPr>
      <xdr:spPr bwMode="auto">
        <a:xfrm>
          <a:off x="3556000" y="72531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214851</xdr:rowOff>
    </xdr:from>
    <xdr:ext cx="762000" cy="259045"/>
    <xdr:sp macro="" textlink="">
      <xdr:nvSpPr>
        <xdr:cNvPr id="135" name="テキスト ボックス 134"/>
        <xdr:cNvSpPr txBox="1"/>
      </xdr:nvSpPr>
      <xdr:spPr>
        <a:xfrm>
          <a:off x="3225800" y="733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132817</xdr:rowOff>
    </xdr:from>
    <xdr:to>
      <xdr:col>15</xdr:col>
      <xdr:colOff>101600</xdr:colOff>
      <xdr:row>37</xdr:row>
      <xdr:rowOff>234417</xdr:rowOff>
    </xdr:to>
    <xdr:sp macro="" textlink="">
      <xdr:nvSpPr>
        <xdr:cNvPr id="136" name="楕円 135"/>
        <xdr:cNvSpPr/>
      </xdr:nvSpPr>
      <xdr:spPr bwMode="auto">
        <a:xfrm>
          <a:off x="2857500" y="7257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219194</xdr:rowOff>
    </xdr:from>
    <xdr:ext cx="762000" cy="259045"/>
    <xdr:sp macro="" textlink="">
      <xdr:nvSpPr>
        <xdr:cNvPr id="137" name="テキスト ボックス 136"/>
        <xdr:cNvSpPr txBox="1"/>
      </xdr:nvSpPr>
      <xdr:spPr>
        <a:xfrm>
          <a:off x="2527300" y="734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東京都町田市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428,742
422,890
71.55
153,012,414
148,140,403
4,609,734
78,603,966
74,309,822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127317</xdr:rowOff>
    </xdr:from>
    <xdr:to>
      <xdr:col>24</xdr:col>
      <xdr:colOff>62865</xdr:colOff>
      <xdr:row>39</xdr:row>
      <xdr:rowOff>10731</xdr:rowOff>
    </xdr:to>
    <xdr:cxnSp macro="">
      <xdr:nvCxnSpPr>
        <xdr:cNvPr id="56" name="直線コネクタ 55"/>
        <xdr:cNvCxnSpPr/>
      </xdr:nvCxnSpPr>
      <xdr:spPr>
        <a:xfrm flipV="1">
          <a:off x="4633595" y="5442267"/>
          <a:ext cx="127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14558</xdr:rowOff>
    </xdr:from>
    <xdr:ext cx="534377" cy="259045"/>
    <xdr:sp macro="" textlink="">
      <xdr:nvSpPr>
        <xdr:cNvPr id="57" name="人件費最小値テキスト"/>
        <xdr:cNvSpPr txBox="1"/>
      </xdr:nvSpPr>
      <xdr:spPr>
        <a:xfrm>
          <a:off x="4686300" y="670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10731</xdr:rowOff>
    </xdr:from>
    <xdr:to>
      <xdr:col>24</xdr:col>
      <xdr:colOff>152400</xdr:colOff>
      <xdr:row>39</xdr:row>
      <xdr:rowOff>10731</xdr:rowOff>
    </xdr:to>
    <xdr:cxnSp macro="">
      <xdr:nvCxnSpPr>
        <xdr:cNvPr id="58" name="直線コネクタ 57"/>
        <xdr:cNvCxnSpPr/>
      </xdr:nvCxnSpPr>
      <xdr:spPr>
        <a:xfrm>
          <a:off x="4546600" y="6697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73994</xdr:rowOff>
    </xdr:from>
    <xdr:ext cx="534377" cy="259045"/>
    <xdr:sp macro="" textlink="">
      <xdr:nvSpPr>
        <xdr:cNvPr id="59" name="人件費最大値テキスト"/>
        <xdr:cNvSpPr txBox="1"/>
      </xdr:nvSpPr>
      <xdr:spPr>
        <a:xfrm>
          <a:off x="4686300" y="5217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127317</xdr:rowOff>
    </xdr:from>
    <xdr:to>
      <xdr:col>24</xdr:col>
      <xdr:colOff>152400</xdr:colOff>
      <xdr:row>31</xdr:row>
      <xdr:rowOff>127317</xdr:rowOff>
    </xdr:to>
    <xdr:cxnSp macro="">
      <xdr:nvCxnSpPr>
        <xdr:cNvPr id="60" name="直線コネクタ 59"/>
        <xdr:cNvCxnSpPr/>
      </xdr:nvCxnSpPr>
      <xdr:spPr>
        <a:xfrm>
          <a:off x="4546600" y="5442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153149</xdr:rowOff>
    </xdr:from>
    <xdr:to>
      <xdr:col>24</xdr:col>
      <xdr:colOff>63500</xdr:colOff>
      <xdr:row>37</xdr:row>
      <xdr:rowOff>13208</xdr:rowOff>
    </xdr:to>
    <xdr:cxnSp macro="">
      <xdr:nvCxnSpPr>
        <xdr:cNvPr id="61" name="直線コネクタ 60"/>
        <xdr:cNvCxnSpPr/>
      </xdr:nvCxnSpPr>
      <xdr:spPr>
        <a:xfrm>
          <a:off x="3797300" y="6325349"/>
          <a:ext cx="838200" cy="3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88269</xdr:rowOff>
    </xdr:from>
    <xdr:ext cx="534377" cy="259045"/>
    <xdr:sp macro="" textlink="">
      <xdr:nvSpPr>
        <xdr:cNvPr id="62" name="人件費平均値テキスト"/>
        <xdr:cNvSpPr txBox="1"/>
      </xdr:nvSpPr>
      <xdr:spPr>
        <a:xfrm>
          <a:off x="4686300" y="59175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65392</xdr:rowOff>
    </xdr:from>
    <xdr:to>
      <xdr:col>24</xdr:col>
      <xdr:colOff>114300</xdr:colOff>
      <xdr:row>35</xdr:row>
      <xdr:rowOff>166992</xdr:rowOff>
    </xdr:to>
    <xdr:sp macro="" textlink="">
      <xdr:nvSpPr>
        <xdr:cNvPr id="63" name="フローチャート: 判断 62"/>
        <xdr:cNvSpPr/>
      </xdr:nvSpPr>
      <xdr:spPr>
        <a:xfrm>
          <a:off x="4584700" y="606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74549</xdr:rowOff>
    </xdr:from>
    <xdr:to>
      <xdr:col>19</xdr:col>
      <xdr:colOff>177800</xdr:colOff>
      <xdr:row>36</xdr:row>
      <xdr:rowOff>153149</xdr:rowOff>
    </xdr:to>
    <xdr:cxnSp macro="">
      <xdr:nvCxnSpPr>
        <xdr:cNvPr id="64" name="直線コネクタ 63"/>
        <xdr:cNvCxnSpPr/>
      </xdr:nvCxnSpPr>
      <xdr:spPr>
        <a:xfrm>
          <a:off x="2908300" y="6246749"/>
          <a:ext cx="889000" cy="7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62763</xdr:rowOff>
    </xdr:from>
    <xdr:to>
      <xdr:col>20</xdr:col>
      <xdr:colOff>38100</xdr:colOff>
      <xdr:row>35</xdr:row>
      <xdr:rowOff>164363</xdr:rowOff>
    </xdr:to>
    <xdr:sp macro="" textlink="">
      <xdr:nvSpPr>
        <xdr:cNvPr id="65" name="フローチャート: 判断 64"/>
        <xdr:cNvSpPr/>
      </xdr:nvSpPr>
      <xdr:spPr>
        <a:xfrm>
          <a:off x="3746500" y="60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9440</xdr:rowOff>
    </xdr:from>
    <xdr:ext cx="534377" cy="259045"/>
    <xdr:sp macro="" textlink="">
      <xdr:nvSpPr>
        <xdr:cNvPr id="66" name="テキスト ボックス 65"/>
        <xdr:cNvSpPr txBox="1"/>
      </xdr:nvSpPr>
      <xdr:spPr>
        <a:xfrm>
          <a:off x="3530111" y="583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74549</xdr:rowOff>
    </xdr:from>
    <xdr:to>
      <xdr:col>15</xdr:col>
      <xdr:colOff>50800</xdr:colOff>
      <xdr:row>36</xdr:row>
      <xdr:rowOff>97866</xdr:rowOff>
    </xdr:to>
    <xdr:cxnSp macro="">
      <xdr:nvCxnSpPr>
        <xdr:cNvPr id="67" name="直線コネクタ 66"/>
        <xdr:cNvCxnSpPr/>
      </xdr:nvCxnSpPr>
      <xdr:spPr>
        <a:xfrm flipV="1">
          <a:off x="2019300" y="6246749"/>
          <a:ext cx="8890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1041</xdr:rowOff>
    </xdr:from>
    <xdr:to>
      <xdr:col>15</xdr:col>
      <xdr:colOff>101600</xdr:colOff>
      <xdr:row>35</xdr:row>
      <xdr:rowOff>102641</xdr:rowOff>
    </xdr:to>
    <xdr:sp macro="" textlink="">
      <xdr:nvSpPr>
        <xdr:cNvPr id="68" name="フローチャート: 判断 67"/>
        <xdr:cNvSpPr/>
      </xdr:nvSpPr>
      <xdr:spPr>
        <a:xfrm>
          <a:off x="2857500" y="60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119168</xdr:rowOff>
    </xdr:from>
    <xdr:ext cx="534377" cy="259045"/>
    <xdr:sp macro="" textlink="">
      <xdr:nvSpPr>
        <xdr:cNvPr id="69" name="テキスト ボックス 68"/>
        <xdr:cNvSpPr txBox="1"/>
      </xdr:nvSpPr>
      <xdr:spPr>
        <a:xfrm>
          <a:off x="2641111" y="577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35001</xdr:rowOff>
    </xdr:from>
    <xdr:to>
      <xdr:col>10</xdr:col>
      <xdr:colOff>114300</xdr:colOff>
      <xdr:row>36</xdr:row>
      <xdr:rowOff>97866</xdr:rowOff>
    </xdr:to>
    <xdr:cxnSp macro="">
      <xdr:nvCxnSpPr>
        <xdr:cNvPr id="70" name="直線コネクタ 69"/>
        <xdr:cNvCxnSpPr/>
      </xdr:nvCxnSpPr>
      <xdr:spPr>
        <a:xfrm>
          <a:off x="1130300" y="6207201"/>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31407</xdr:rowOff>
    </xdr:from>
    <xdr:to>
      <xdr:col>10</xdr:col>
      <xdr:colOff>165100</xdr:colOff>
      <xdr:row>35</xdr:row>
      <xdr:rowOff>133007</xdr:rowOff>
    </xdr:to>
    <xdr:sp macro="" textlink="">
      <xdr:nvSpPr>
        <xdr:cNvPr id="71" name="フローチャート: 判断 70"/>
        <xdr:cNvSpPr/>
      </xdr:nvSpPr>
      <xdr:spPr>
        <a:xfrm>
          <a:off x="1968500" y="603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149534</xdr:rowOff>
    </xdr:from>
    <xdr:ext cx="534377" cy="259045"/>
    <xdr:sp macro="" textlink="">
      <xdr:nvSpPr>
        <xdr:cNvPr id="72" name="テキスト ボックス 71"/>
        <xdr:cNvSpPr txBox="1"/>
      </xdr:nvSpPr>
      <xdr:spPr>
        <a:xfrm>
          <a:off x="1752111" y="580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20549</xdr:rowOff>
    </xdr:from>
    <xdr:to>
      <xdr:col>6</xdr:col>
      <xdr:colOff>38100</xdr:colOff>
      <xdr:row>35</xdr:row>
      <xdr:rowOff>122149</xdr:rowOff>
    </xdr:to>
    <xdr:sp macro="" textlink="">
      <xdr:nvSpPr>
        <xdr:cNvPr id="73" name="フローチャート: 判断 72"/>
        <xdr:cNvSpPr/>
      </xdr:nvSpPr>
      <xdr:spPr>
        <a:xfrm>
          <a:off x="1079500" y="602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138676</xdr:rowOff>
    </xdr:from>
    <xdr:ext cx="534377" cy="259045"/>
    <xdr:sp macro="" textlink="">
      <xdr:nvSpPr>
        <xdr:cNvPr id="74" name="テキスト ボックス 73"/>
        <xdr:cNvSpPr txBox="1"/>
      </xdr:nvSpPr>
      <xdr:spPr>
        <a:xfrm>
          <a:off x="863111" y="579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133858</xdr:rowOff>
    </xdr:from>
    <xdr:to>
      <xdr:col>24</xdr:col>
      <xdr:colOff>114300</xdr:colOff>
      <xdr:row>37</xdr:row>
      <xdr:rowOff>64008</xdr:rowOff>
    </xdr:to>
    <xdr:sp macro="" textlink="">
      <xdr:nvSpPr>
        <xdr:cNvPr id="80" name="楕円 79"/>
        <xdr:cNvSpPr/>
      </xdr:nvSpPr>
      <xdr:spPr>
        <a:xfrm>
          <a:off x="4584700" y="630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112285</xdr:rowOff>
    </xdr:from>
    <xdr:ext cx="534377" cy="259045"/>
    <xdr:sp macro="" textlink="">
      <xdr:nvSpPr>
        <xdr:cNvPr id="81" name="人件費該当値テキスト"/>
        <xdr:cNvSpPr txBox="1"/>
      </xdr:nvSpPr>
      <xdr:spPr>
        <a:xfrm>
          <a:off x="4686300" y="628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102349</xdr:rowOff>
    </xdr:from>
    <xdr:to>
      <xdr:col>20</xdr:col>
      <xdr:colOff>38100</xdr:colOff>
      <xdr:row>37</xdr:row>
      <xdr:rowOff>32499</xdr:rowOff>
    </xdr:to>
    <xdr:sp macro="" textlink="">
      <xdr:nvSpPr>
        <xdr:cNvPr id="82" name="楕円 81"/>
        <xdr:cNvSpPr/>
      </xdr:nvSpPr>
      <xdr:spPr>
        <a:xfrm>
          <a:off x="3746500" y="627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23626</xdr:rowOff>
    </xdr:from>
    <xdr:ext cx="534377" cy="259045"/>
    <xdr:sp macro="" textlink="">
      <xdr:nvSpPr>
        <xdr:cNvPr id="83" name="テキスト ボックス 82"/>
        <xdr:cNvSpPr txBox="1"/>
      </xdr:nvSpPr>
      <xdr:spPr>
        <a:xfrm>
          <a:off x="3530111" y="636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23749</xdr:rowOff>
    </xdr:from>
    <xdr:to>
      <xdr:col>15</xdr:col>
      <xdr:colOff>101600</xdr:colOff>
      <xdr:row>36</xdr:row>
      <xdr:rowOff>125349</xdr:rowOff>
    </xdr:to>
    <xdr:sp macro="" textlink="">
      <xdr:nvSpPr>
        <xdr:cNvPr id="84" name="楕円 83"/>
        <xdr:cNvSpPr/>
      </xdr:nvSpPr>
      <xdr:spPr>
        <a:xfrm>
          <a:off x="2857500" y="619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116476</xdr:rowOff>
    </xdr:from>
    <xdr:ext cx="534377" cy="259045"/>
    <xdr:sp macro="" textlink="">
      <xdr:nvSpPr>
        <xdr:cNvPr id="85" name="テキスト ボックス 84"/>
        <xdr:cNvSpPr txBox="1"/>
      </xdr:nvSpPr>
      <xdr:spPr>
        <a:xfrm>
          <a:off x="2641111" y="6288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47066</xdr:rowOff>
    </xdr:from>
    <xdr:to>
      <xdr:col>10</xdr:col>
      <xdr:colOff>165100</xdr:colOff>
      <xdr:row>36</xdr:row>
      <xdr:rowOff>148666</xdr:rowOff>
    </xdr:to>
    <xdr:sp macro="" textlink="">
      <xdr:nvSpPr>
        <xdr:cNvPr id="86" name="楕円 85"/>
        <xdr:cNvSpPr/>
      </xdr:nvSpPr>
      <xdr:spPr>
        <a:xfrm>
          <a:off x="1968500" y="621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139793</xdr:rowOff>
    </xdr:from>
    <xdr:ext cx="534377" cy="259045"/>
    <xdr:sp macro="" textlink="">
      <xdr:nvSpPr>
        <xdr:cNvPr id="87" name="テキスト ボックス 86"/>
        <xdr:cNvSpPr txBox="1"/>
      </xdr:nvSpPr>
      <xdr:spPr>
        <a:xfrm>
          <a:off x="1752111" y="631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155651</xdr:rowOff>
    </xdr:from>
    <xdr:to>
      <xdr:col>6</xdr:col>
      <xdr:colOff>38100</xdr:colOff>
      <xdr:row>36</xdr:row>
      <xdr:rowOff>85801</xdr:rowOff>
    </xdr:to>
    <xdr:sp macro="" textlink="">
      <xdr:nvSpPr>
        <xdr:cNvPr id="88" name="楕円 87"/>
        <xdr:cNvSpPr/>
      </xdr:nvSpPr>
      <xdr:spPr>
        <a:xfrm>
          <a:off x="1079500" y="615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76928</xdr:rowOff>
    </xdr:from>
    <xdr:ext cx="534377" cy="259045"/>
    <xdr:sp macro="" textlink="">
      <xdr:nvSpPr>
        <xdr:cNvPr id="89" name="テキスト ボックス 88"/>
        <xdr:cNvSpPr txBox="1"/>
      </xdr:nvSpPr>
      <xdr:spPr>
        <a:xfrm>
          <a:off x="863111" y="624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4597</xdr:rowOff>
    </xdr:from>
    <xdr:to>
      <xdr:col>24</xdr:col>
      <xdr:colOff>62865</xdr:colOff>
      <xdr:row>59</xdr:row>
      <xdr:rowOff>30950</xdr:rowOff>
    </xdr:to>
    <xdr:cxnSp macro="">
      <xdr:nvCxnSpPr>
        <xdr:cNvPr id="114" name="直線コネクタ 113"/>
        <xdr:cNvCxnSpPr/>
      </xdr:nvCxnSpPr>
      <xdr:spPr>
        <a:xfrm flipV="1">
          <a:off x="4633595" y="8577097"/>
          <a:ext cx="1270" cy="1569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34777</xdr:rowOff>
    </xdr:from>
    <xdr:ext cx="534377" cy="259045"/>
    <xdr:sp macro="" textlink="">
      <xdr:nvSpPr>
        <xdr:cNvPr id="115" name="物件費最小値テキスト"/>
        <xdr:cNvSpPr txBox="1"/>
      </xdr:nvSpPr>
      <xdr:spPr>
        <a:xfrm>
          <a:off x="4686300" y="1015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30950</xdr:rowOff>
    </xdr:from>
    <xdr:to>
      <xdr:col>24</xdr:col>
      <xdr:colOff>152400</xdr:colOff>
      <xdr:row>59</xdr:row>
      <xdr:rowOff>30950</xdr:rowOff>
    </xdr:to>
    <xdr:cxnSp macro="">
      <xdr:nvCxnSpPr>
        <xdr:cNvPr id="116" name="直線コネクタ 115"/>
        <xdr:cNvCxnSpPr/>
      </xdr:nvCxnSpPr>
      <xdr:spPr>
        <a:xfrm>
          <a:off x="4546600" y="101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122724</xdr:rowOff>
    </xdr:from>
    <xdr:ext cx="599010" cy="259045"/>
    <xdr:sp macro="" textlink="">
      <xdr:nvSpPr>
        <xdr:cNvPr id="117" name="物件費最大値テキスト"/>
        <xdr:cNvSpPr txBox="1"/>
      </xdr:nvSpPr>
      <xdr:spPr>
        <a:xfrm>
          <a:off x="4686300" y="8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4597</xdr:rowOff>
    </xdr:from>
    <xdr:to>
      <xdr:col>24</xdr:col>
      <xdr:colOff>152400</xdr:colOff>
      <xdr:row>50</xdr:row>
      <xdr:rowOff>4597</xdr:rowOff>
    </xdr:to>
    <xdr:cxnSp macro="">
      <xdr:nvCxnSpPr>
        <xdr:cNvPr id="118" name="直線コネクタ 117"/>
        <xdr:cNvCxnSpPr/>
      </xdr:nvCxnSpPr>
      <xdr:spPr>
        <a:xfrm>
          <a:off x="4546600" y="857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31077</xdr:rowOff>
    </xdr:from>
    <xdr:to>
      <xdr:col>24</xdr:col>
      <xdr:colOff>63500</xdr:colOff>
      <xdr:row>58</xdr:row>
      <xdr:rowOff>31356</xdr:rowOff>
    </xdr:to>
    <xdr:cxnSp macro="">
      <xdr:nvCxnSpPr>
        <xdr:cNvPr id="119" name="直線コネクタ 118"/>
        <xdr:cNvCxnSpPr/>
      </xdr:nvCxnSpPr>
      <xdr:spPr>
        <a:xfrm>
          <a:off x="3797300" y="9975177"/>
          <a:ext cx="838200" cy="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37482</xdr:rowOff>
    </xdr:from>
    <xdr:ext cx="534377" cy="259045"/>
    <xdr:sp macro="" textlink="">
      <xdr:nvSpPr>
        <xdr:cNvPr id="120" name="物件費平均値テキスト"/>
        <xdr:cNvSpPr txBox="1"/>
      </xdr:nvSpPr>
      <xdr:spPr>
        <a:xfrm>
          <a:off x="4686300" y="96386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14605</xdr:rowOff>
    </xdr:from>
    <xdr:to>
      <xdr:col>24</xdr:col>
      <xdr:colOff>114300</xdr:colOff>
      <xdr:row>57</xdr:row>
      <xdr:rowOff>116205</xdr:rowOff>
    </xdr:to>
    <xdr:sp macro="" textlink="">
      <xdr:nvSpPr>
        <xdr:cNvPr id="121" name="フローチャート: 判断 120"/>
        <xdr:cNvSpPr/>
      </xdr:nvSpPr>
      <xdr:spPr>
        <a:xfrm>
          <a:off x="4584700" y="978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31077</xdr:rowOff>
    </xdr:from>
    <xdr:to>
      <xdr:col>19</xdr:col>
      <xdr:colOff>177800</xdr:colOff>
      <xdr:row>58</xdr:row>
      <xdr:rowOff>42456</xdr:rowOff>
    </xdr:to>
    <xdr:cxnSp macro="">
      <xdr:nvCxnSpPr>
        <xdr:cNvPr id="122" name="直線コネクタ 121"/>
        <xdr:cNvCxnSpPr/>
      </xdr:nvCxnSpPr>
      <xdr:spPr>
        <a:xfrm flipV="1">
          <a:off x="2908300" y="9975177"/>
          <a:ext cx="889000" cy="1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97498</xdr:rowOff>
    </xdr:from>
    <xdr:to>
      <xdr:col>20</xdr:col>
      <xdr:colOff>38100</xdr:colOff>
      <xdr:row>57</xdr:row>
      <xdr:rowOff>27648</xdr:rowOff>
    </xdr:to>
    <xdr:sp macro="" textlink="">
      <xdr:nvSpPr>
        <xdr:cNvPr id="123" name="フローチャート: 判断 122"/>
        <xdr:cNvSpPr/>
      </xdr:nvSpPr>
      <xdr:spPr>
        <a:xfrm>
          <a:off x="3746500" y="9698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44175</xdr:rowOff>
    </xdr:from>
    <xdr:ext cx="534377" cy="259045"/>
    <xdr:sp macro="" textlink="">
      <xdr:nvSpPr>
        <xdr:cNvPr id="124" name="テキスト ボックス 123"/>
        <xdr:cNvSpPr txBox="1"/>
      </xdr:nvSpPr>
      <xdr:spPr>
        <a:xfrm>
          <a:off x="3530111" y="947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16955</xdr:rowOff>
    </xdr:from>
    <xdr:to>
      <xdr:col>15</xdr:col>
      <xdr:colOff>50800</xdr:colOff>
      <xdr:row>58</xdr:row>
      <xdr:rowOff>42456</xdr:rowOff>
    </xdr:to>
    <xdr:cxnSp macro="">
      <xdr:nvCxnSpPr>
        <xdr:cNvPr id="125" name="直線コネクタ 124"/>
        <xdr:cNvCxnSpPr/>
      </xdr:nvCxnSpPr>
      <xdr:spPr>
        <a:xfrm>
          <a:off x="2019300" y="9961055"/>
          <a:ext cx="889000" cy="25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56362</xdr:rowOff>
    </xdr:from>
    <xdr:to>
      <xdr:col>15</xdr:col>
      <xdr:colOff>101600</xdr:colOff>
      <xdr:row>57</xdr:row>
      <xdr:rowOff>157962</xdr:rowOff>
    </xdr:to>
    <xdr:sp macro="" textlink="">
      <xdr:nvSpPr>
        <xdr:cNvPr id="126" name="フローチャート: 判断 125"/>
        <xdr:cNvSpPr/>
      </xdr:nvSpPr>
      <xdr:spPr>
        <a:xfrm>
          <a:off x="2857500" y="982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3039</xdr:rowOff>
    </xdr:from>
    <xdr:ext cx="534377" cy="259045"/>
    <xdr:sp macro="" textlink="">
      <xdr:nvSpPr>
        <xdr:cNvPr id="127" name="テキスト ボックス 126"/>
        <xdr:cNvSpPr txBox="1"/>
      </xdr:nvSpPr>
      <xdr:spPr>
        <a:xfrm>
          <a:off x="2641111" y="960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16955</xdr:rowOff>
    </xdr:from>
    <xdr:to>
      <xdr:col>10</xdr:col>
      <xdr:colOff>114300</xdr:colOff>
      <xdr:row>58</xdr:row>
      <xdr:rowOff>49213</xdr:rowOff>
    </xdr:to>
    <xdr:cxnSp macro="">
      <xdr:nvCxnSpPr>
        <xdr:cNvPr id="128" name="直線コネクタ 127"/>
        <xdr:cNvCxnSpPr/>
      </xdr:nvCxnSpPr>
      <xdr:spPr>
        <a:xfrm flipV="1">
          <a:off x="1130300" y="9961055"/>
          <a:ext cx="889000" cy="3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16967</xdr:rowOff>
    </xdr:from>
    <xdr:to>
      <xdr:col>10</xdr:col>
      <xdr:colOff>165100</xdr:colOff>
      <xdr:row>57</xdr:row>
      <xdr:rowOff>118567</xdr:rowOff>
    </xdr:to>
    <xdr:sp macro="" textlink="">
      <xdr:nvSpPr>
        <xdr:cNvPr id="129" name="フローチャート: 判断 128"/>
        <xdr:cNvSpPr/>
      </xdr:nvSpPr>
      <xdr:spPr>
        <a:xfrm>
          <a:off x="1968500" y="97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135094</xdr:rowOff>
    </xdr:from>
    <xdr:ext cx="534377" cy="259045"/>
    <xdr:sp macro="" textlink="">
      <xdr:nvSpPr>
        <xdr:cNvPr id="130" name="テキスト ボックス 129"/>
        <xdr:cNvSpPr txBox="1"/>
      </xdr:nvSpPr>
      <xdr:spPr>
        <a:xfrm>
          <a:off x="1752111" y="95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59093</xdr:rowOff>
    </xdr:from>
    <xdr:to>
      <xdr:col>6</xdr:col>
      <xdr:colOff>38100</xdr:colOff>
      <xdr:row>57</xdr:row>
      <xdr:rowOff>160693</xdr:rowOff>
    </xdr:to>
    <xdr:sp macro="" textlink="">
      <xdr:nvSpPr>
        <xdr:cNvPr id="131" name="フローチャート: 判断 130"/>
        <xdr:cNvSpPr/>
      </xdr:nvSpPr>
      <xdr:spPr>
        <a:xfrm>
          <a:off x="1079500" y="98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5770</xdr:rowOff>
    </xdr:from>
    <xdr:ext cx="534377" cy="259045"/>
    <xdr:sp macro="" textlink="">
      <xdr:nvSpPr>
        <xdr:cNvPr id="132" name="テキスト ボックス 131"/>
        <xdr:cNvSpPr txBox="1"/>
      </xdr:nvSpPr>
      <xdr:spPr>
        <a:xfrm>
          <a:off x="863111" y="960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152006</xdr:rowOff>
    </xdr:from>
    <xdr:to>
      <xdr:col>24</xdr:col>
      <xdr:colOff>114300</xdr:colOff>
      <xdr:row>58</xdr:row>
      <xdr:rowOff>82156</xdr:rowOff>
    </xdr:to>
    <xdr:sp macro="" textlink="">
      <xdr:nvSpPr>
        <xdr:cNvPr id="138" name="楕円 137"/>
        <xdr:cNvSpPr/>
      </xdr:nvSpPr>
      <xdr:spPr>
        <a:xfrm>
          <a:off x="4584700" y="992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130433</xdr:rowOff>
    </xdr:from>
    <xdr:ext cx="534377" cy="259045"/>
    <xdr:sp macro="" textlink="">
      <xdr:nvSpPr>
        <xdr:cNvPr id="139" name="物件費該当値テキスト"/>
        <xdr:cNvSpPr txBox="1"/>
      </xdr:nvSpPr>
      <xdr:spPr>
        <a:xfrm>
          <a:off x="4686300" y="990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151727</xdr:rowOff>
    </xdr:from>
    <xdr:to>
      <xdr:col>20</xdr:col>
      <xdr:colOff>38100</xdr:colOff>
      <xdr:row>58</xdr:row>
      <xdr:rowOff>81877</xdr:rowOff>
    </xdr:to>
    <xdr:sp macro="" textlink="">
      <xdr:nvSpPr>
        <xdr:cNvPr id="140" name="楕円 139"/>
        <xdr:cNvSpPr/>
      </xdr:nvSpPr>
      <xdr:spPr>
        <a:xfrm>
          <a:off x="3746500" y="992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73004</xdr:rowOff>
    </xdr:from>
    <xdr:ext cx="534377" cy="259045"/>
    <xdr:sp macro="" textlink="">
      <xdr:nvSpPr>
        <xdr:cNvPr id="141" name="テキスト ボックス 140"/>
        <xdr:cNvSpPr txBox="1"/>
      </xdr:nvSpPr>
      <xdr:spPr>
        <a:xfrm>
          <a:off x="3530111" y="1001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163106</xdr:rowOff>
    </xdr:from>
    <xdr:to>
      <xdr:col>15</xdr:col>
      <xdr:colOff>101600</xdr:colOff>
      <xdr:row>58</xdr:row>
      <xdr:rowOff>93256</xdr:rowOff>
    </xdr:to>
    <xdr:sp macro="" textlink="">
      <xdr:nvSpPr>
        <xdr:cNvPr id="142" name="楕円 141"/>
        <xdr:cNvSpPr/>
      </xdr:nvSpPr>
      <xdr:spPr>
        <a:xfrm>
          <a:off x="2857500" y="993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84383</xdr:rowOff>
    </xdr:from>
    <xdr:ext cx="534377" cy="259045"/>
    <xdr:sp macro="" textlink="">
      <xdr:nvSpPr>
        <xdr:cNvPr id="143" name="テキスト ボックス 142"/>
        <xdr:cNvSpPr txBox="1"/>
      </xdr:nvSpPr>
      <xdr:spPr>
        <a:xfrm>
          <a:off x="2641111" y="10028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137605</xdr:rowOff>
    </xdr:from>
    <xdr:to>
      <xdr:col>10</xdr:col>
      <xdr:colOff>165100</xdr:colOff>
      <xdr:row>58</xdr:row>
      <xdr:rowOff>67755</xdr:rowOff>
    </xdr:to>
    <xdr:sp macro="" textlink="">
      <xdr:nvSpPr>
        <xdr:cNvPr id="144" name="楕円 143"/>
        <xdr:cNvSpPr/>
      </xdr:nvSpPr>
      <xdr:spPr>
        <a:xfrm>
          <a:off x="1968500" y="991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58882</xdr:rowOff>
    </xdr:from>
    <xdr:ext cx="534377" cy="259045"/>
    <xdr:sp macro="" textlink="">
      <xdr:nvSpPr>
        <xdr:cNvPr id="145" name="テキスト ボックス 144"/>
        <xdr:cNvSpPr txBox="1"/>
      </xdr:nvSpPr>
      <xdr:spPr>
        <a:xfrm>
          <a:off x="1752111" y="1000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169863</xdr:rowOff>
    </xdr:from>
    <xdr:to>
      <xdr:col>6</xdr:col>
      <xdr:colOff>38100</xdr:colOff>
      <xdr:row>58</xdr:row>
      <xdr:rowOff>100013</xdr:rowOff>
    </xdr:to>
    <xdr:sp macro="" textlink="">
      <xdr:nvSpPr>
        <xdr:cNvPr id="146" name="楕円 145"/>
        <xdr:cNvSpPr/>
      </xdr:nvSpPr>
      <xdr:spPr>
        <a:xfrm>
          <a:off x="1079500" y="994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91140</xdr:rowOff>
    </xdr:from>
    <xdr:ext cx="534377" cy="259045"/>
    <xdr:sp macro="" textlink="">
      <xdr:nvSpPr>
        <xdr:cNvPr id="147" name="テキスト ボックス 146"/>
        <xdr:cNvSpPr txBox="1"/>
      </xdr:nvSpPr>
      <xdr:spPr>
        <a:xfrm>
          <a:off x="863111" y="1003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12881</xdr:rowOff>
    </xdr:from>
    <xdr:to>
      <xdr:col>24</xdr:col>
      <xdr:colOff>62865</xdr:colOff>
      <xdr:row>79</xdr:row>
      <xdr:rowOff>36612</xdr:rowOff>
    </xdr:to>
    <xdr:cxnSp macro="">
      <xdr:nvCxnSpPr>
        <xdr:cNvPr id="173" name="直線コネクタ 172"/>
        <xdr:cNvCxnSpPr/>
      </xdr:nvCxnSpPr>
      <xdr:spPr>
        <a:xfrm flipV="1">
          <a:off x="4633595" y="12185831"/>
          <a:ext cx="1270" cy="139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40439</xdr:rowOff>
    </xdr:from>
    <xdr:ext cx="378565" cy="259045"/>
    <xdr:sp macro="" textlink="">
      <xdr:nvSpPr>
        <xdr:cNvPr id="174" name="維持補修費最小値テキスト"/>
        <xdr:cNvSpPr txBox="1"/>
      </xdr:nvSpPr>
      <xdr:spPr>
        <a:xfrm>
          <a:off x="4686300" y="13584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36612</xdr:rowOff>
    </xdr:from>
    <xdr:to>
      <xdr:col>24</xdr:col>
      <xdr:colOff>152400</xdr:colOff>
      <xdr:row>79</xdr:row>
      <xdr:rowOff>36612</xdr:rowOff>
    </xdr:to>
    <xdr:cxnSp macro="">
      <xdr:nvCxnSpPr>
        <xdr:cNvPr id="175" name="直線コネクタ 174"/>
        <xdr:cNvCxnSpPr/>
      </xdr:nvCxnSpPr>
      <xdr:spPr>
        <a:xfrm>
          <a:off x="4546600" y="13581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131008</xdr:rowOff>
    </xdr:from>
    <xdr:ext cx="534377" cy="259045"/>
    <xdr:sp macro="" textlink="">
      <xdr:nvSpPr>
        <xdr:cNvPr id="176" name="維持補修費最大値テキスト"/>
        <xdr:cNvSpPr txBox="1"/>
      </xdr:nvSpPr>
      <xdr:spPr>
        <a:xfrm>
          <a:off x="4686300" y="11961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12881</xdr:rowOff>
    </xdr:from>
    <xdr:to>
      <xdr:col>24</xdr:col>
      <xdr:colOff>152400</xdr:colOff>
      <xdr:row>71</xdr:row>
      <xdr:rowOff>12881</xdr:rowOff>
    </xdr:to>
    <xdr:cxnSp macro="">
      <xdr:nvCxnSpPr>
        <xdr:cNvPr id="177" name="直線コネクタ 176"/>
        <xdr:cNvCxnSpPr/>
      </xdr:nvCxnSpPr>
      <xdr:spPr>
        <a:xfrm>
          <a:off x="4546600" y="12185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120650</xdr:rowOff>
    </xdr:from>
    <xdr:to>
      <xdr:col>24</xdr:col>
      <xdr:colOff>63500</xdr:colOff>
      <xdr:row>77</xdr:row>
      <xdr:rowOff>145904</xdr:rowOff>
    </xdr:to>
    <xdr:cxnSp macro="">
      <xdr:nvCxnSpPr>
        <xdr:cNvPr id="178" name="直線コネクタ 177"/>
        <xdr:cNvCxnSpPr/>
      </xdr:nvCxnSpPr>
      <xdr:spPr>
        <a:xfrm>
          <a:off x="3797300" y="13322300"/>
          <a:ext cx="838200" cy="25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73133</xdr:rowOff>
    </xdr:from>
    <xdr:ext cx="469744" cy="259045"/>
    <xdr:sp macro="" textlink="">
      <xdr:nvSpPr>
        <xdr:cNvPr id="179" name="維持補修費平均値テキスト"/>
        <xdr:cNvSpPr txBox="1"/>
      </xdr:nvSpPr>
      <xdr:spPr>
        <a:xfrm>
          <a:off x="4686300" y="13103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50256</xdr:rowOff>
    </xdr:from>
    <xdr:to>
      <xdr:col>24</xdr:col>
      <xdr:colOff>114300</xdr:colOff>
      <xdr:row>77</xdr:row>
      <xdr:rowOff>151856</xdr:rowOff>
    </xdr:to>
    <xdr:sp macro="" textlink="">
      <xdr:nvSpPr>
        <xdr:cNvPr id="180" name="フローチャート: 判断 179"/>
        <xdr:cNvSpPr/>
      </xdr:nvSpPr>
      <xdr:spPr>
        <a:xfrm>
          <a:off x="4584700" y="1325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120650</xdr:rowOff>
    </xdr:from>
    <xdr:to>
      <xdr:col>19</xdr:col>
      <xdr:colOff>177800</xdr:colOff>
      <xdr:row>78</xdr:row>
      <xdr:rowOff>34108</xdr:rowOff>
    </xdr:to>
    <xdr:cxnSp macro="">
      <xdr:nvCxnSpPr>
        <xdr:cNvPr id="181" name="直線コネクタ 180"/>
        <xdr:cNvCxnSpPr/>
      </xdr:nvCxnSpPr>
      <xdr:spPr>
        <a:xfrm flipV="1">
          <a:off x="2908300" y="13322300"/>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35561</xdr:rowOff>
    </xdr:from>
    <xdr:to>
      <xdr:col>20</xdr:col>
      <xdr:colOff>38100</xdr:colOff>
      <xdr:row>77</xdr:row>
      <xdr:rowOff>137161</xdr:rowOff>
    </xdr:to>
    <xdr:sp macro="" textlink="">
      <xdr:nvSpPr>
        <xdr:cNvPr id="182" name="フローチャート: 判断 181"/>
        <xdr:cNvSpPr/>
      </xdr:nvSpPr>
      <xdr:spPr>
        <a:xfrm>
          <a:off x="37465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153688</xdr:rowOff>
    </xdr:from>
    <xdr:ext cx="469744" cy="259045"/>
    <xdr:sp macro="" textlink="">
      <xdr:nvSpPr>
        <xdr:cNvPr id="183" name="テキスト ボックス 182"/>
        <xdr:cNvSpPr txBox="1"/>
      </xdr:nvSpPr>
      <xdr:spPr>
        <a:xfrm>
          <a:off x="3562428" y="1301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131426</xdr:rowOff>
    </xdr:from>
    <xdr:to>
      <xdr:col>15</xdr:col>
      <xdr:colOff>50800</xdr:colOff>
      <xdr:row>78</xdr:row>
      <xdr:rowOff>34108</xdr:rowOff>
    </xdr:to>
    <xdr:cxnSp macro="">
      <xdr:nvCxnSpPr>
        <xdr:cNvPr id="184" name="直線コネクタ 183"/>
        <xdr:cNvCxnSpPr/>
      </xdr:nvCxnSpPr>
      <xdr:spPr>
        <a:xfrm>
          <a:off x="2019300" y="13333076"/>
          <a:ext cx="889000" cy="7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944</xdr:rowOff>
    </xdr:from>
    <xdr:to>
      <xdr:col>15</xdr:col>
      <xdr:colOff>101600</xdr:colOff>
      <xdr:row>77</xdr:row>
      <xdr:rowOff>102544</xdr:rowOff>
    </xdr:to>
    <xdr:sp macro="" textlink="">
      <xdr:nvSpPr>
        <xdr:cNvPr id="185" name="フローチャート: 判断 184"/>
        <xdr:cNvSpPr/>
      </xdr:nvSpPr>
      <xdr:spPr>
        <a:xfrm>
          <a:off x="2857500" y="1320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119071</xdr:rowOff>
    </xdr:from>
    <xdr:ext cx="469744" cy="259045"/>
    <xdr:sp macro="" textlink="">
      <xdr:nvSpPr>
        <xdr:cNvPr id="186" name="テキスト ボックス 185"/>
        <xdr:cNvSpPr txBox="1"/>
      </xdr:nvSpPr>
      <xdr:spPr>
        <a:xfrm>
          <a:off x="2673428" y="12977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131426</xdr:rowOff>
    </xdr:from>
    <xdr:to>
      <xdr:col>10</xdr:col>
      <xdr:colOff>114300</xdr:colOff>
      <xdr:row>78</xdr:row>
      <xdr:rowOff>28231</xdr:rowOff>
    </xdr:to>
    <xdr:cxnSp macro="">
      <xdr:nvCxnSpPr>
        <xdr:cNvPr id="187" name="直線コネクタ 186"/>
        <xdr:cNvCxnSpPr/>
      </xdr:nvCxnSpPr>
      <xdr:spPr>
        <a:xfrm flipV="1">
          <a:off x="1130300" y="13333076"/>
          <a:ext cx="889000" cy="6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13788</xdr:rowOff>
    </xdr:from>
    <xdr:to>
      <xdr:col>10</xdr:col>
      <xdr:colOff>165100</xdr:colOff>
      <xdr:row>77</xdr:row>
      <xdr:rowOff>115388</xdr:rowOff>
    </xdr:to>
    <xdr:sp macro="" textlink="">
      <xdr:nvSpPr>
        <xdr:cNvPr id="188" name="フローチャート: 判断 187"/>
        <xdr:cNvSpPr/>
      </xdr:nvSpPr>
      <xdr:spPr>
        <a:xfrm>
          <a:off x="1968500" y="1321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131915</xdr:rowOff>
    </xdr:from>
    <xdr:ext cx="469744" cy="259045"/>
    <xdr:sp macro="" textlink="">
      <xdr:nvSpPr>
        <xdr:cNvPr id="189" name="テキスト ボックス 188"/>
        <xdr:cNvSpPr txBox="1"/>
      </xdr:nvSpPr>
      <xdr:spPr>
        <a:xfrm>
          <a:off x="1784428" y="1299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19558</xdr:rowOff>
    </xdr:from>
    <xdr:to>
      <xdr:col>6</xdr:col>
      <xdr:colOff>38100</xdr:colOff>
      <xdr:row>77</xdr:row>
      <xdr:rowOff>121158</xdr:rowOff>
    </xdr:to>
    <xdr:sp macro="" textlink="">
      <xdr:nvSpPr>
        <xdr:cNvPr id="190" name="フローチャート: 判断 189"/>
        <xdr:cNvSpPr/>
      </xdr:nvSpPr>
      <xdr:spPr>
        <a:xfrm>
          <a:off x="1079500" y="1322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137685</xdr:rowOff>
    </xdr:from>
    <xdr:ext cx="469744" cy="259045"/>
    <xdr:sp macro="" textlink="">
      <xdr:nvSpPr>
        <xdr:cNvPr id="191" name="テキスト ボックス 190"/>
        <xdr:cNvSpPr txBox="1"/>
      </xdr:nvSpPr>
      <xdr:spPr>
        <a:xfrm>
          <a:off x="895428" y="1299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95104</xdr:rowOff>
    </xdr:from>
    <xdr:to>
      <xdr:col>24</xdr:col>
      <xdr:colOff>114300</xdr:colOff>
      <xdr:row>78</xdr:row>
      <xdr:rowOff>25254</xdr:rowOff>
    </xdr:to>
    <xdr:sp macro="" textlink="">
      <xdr:nvSpPr>
        <xdr:cNvPr id="197" name="楕円 196"/>
        <xdr:cNvSpPr/>
      </xdr:nvSpPr>
      <xdr:spPr>
        <a:xfrm>
          <a:off x="4584700" y="1329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73531</xdr:rowOff>
    </xdr:from>
    <xdr:ext cx="469744" cy="259045"/>
    <xdr:sp macro="" textlink="">
      <xdr:nvSpPr>
        <xdr:cNvPr id="198" name="維持補修費該当値テキスト"/>
        <xdr:cNvSpPr txBox="1"/>
      </xdr:nvSpPr>
      <xdr:spPr>
        <a:xfrm>
          <a:off x="4686300" y="13275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69850</xdr:rowOff>
    </xdr:from>
    <xdr:to>
      <xdr:col>20</xdr:col>
      <xdr:colOff>38100</xdr:colOff>
      <xdr:row>78</xdr:row>
      <xdr:rowOff>0</xdr:rowOff>
    </xdr:to>
    <xdr:sp macro="" textlink="">
      <xdr:nvSpPr>
        <xdr:cNvPr id="199" name="楕円 198"/>
        <xdr:cNvSpPr/>
      </xdr:nvSpPr>
      <xdr:spPr>
        <a:xfrm>
          <a:off x="3746500" y="1327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162577</xdr:rowOff>
    </xdr:from>
    <xdr:ext cx="469744" cy="259045"/>
    <xdr:sp macro="" textlink="">
      <xdr:nvSpPr>
        <xdr:cNvPr id="200" name="テキスト ボックス 199"/>
        <xdr:cNvSpPr txBox="1"/>
      </xdr:nvSpPr>
      <xdr:spPr>
        <a:xfrm>
          <a:off x="3562428"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154758</xdr:rowOff>
    </xdr:from>
    <xdr:to>
      <xdr:col>15</xdr:col>
      <xdr:colOff>101600</xdr:colOff>
      <xdr:row>78</xdr:row>
      <xdr:rowOff>84908</xdr:rowOff>
    </xdr:to>
    <xdr:sp macro="" textlink="">
      <xdr:nvSpPr>
        <xdr:cNvPr id="201" name="楕円 200"/>
        <xdr:cNvSpPr/>
      </xdr:nvSpPr>
      <xdr:spPr>
        <a:xfrm>
          <a:off x="2857500" y="1335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76035</xdr:rowOff>
    </xdr:from>
    <xdr:ext cx="469744" cy="259045"/>
    <xdr:sp macro="" textlink="">
      <xdr:nvSpPr>
        <xdr:cNvPr id="202" name="テキスト ボックス 201"/>
        <xdr:cNvSpPr txBox="1"/>
      </xdr:nvSpPr>
      <xdr:spPr>
        <a:xfrm>
          <a:off x="2673428" y="1344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80626</xdr:rowOff>
    </xdr:from>
    <xdr:to>
      <xdr:col>10</xdr:col>
      <xdr:colOff>165100</xdr:colOff>
      <xdr:row>78</xdr:row>
      <xdr:rowOff>10776</xdr:rowOff>
    </xdr:to>
    <xdr:sp macro="" textlink="">
      <xdr:nvSpPr>
        <xdr:cNvPr id="203" name="楕円 202"/>
        <xdr:cNvSpPr/>
      </xdr:nvSpPr>
      <xdr:spPr>
        <a:xfrm>
          <a:off x="1968500" y="1328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1903</xdr:rowOff>
    </xdr:from>
    <xdr:ext cx="469744" cy="259045"/>
    <xdr:sp macro="" textlink="">
      <xdr:nvSpPr>
        <xdr:cNvPr id="204" name="テキスト ボックス 203"/>
        <xdr:cNvSpPr txBox="1"/>
      </xdr:nvSpPr>
      <xdr:spPr>
        <a:xfrm>
          <a:off x="1784428" y="13375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148881</xdr:rowOff>
    </xdr:from>
    <xdr:to>
      <xdr:col>6</xdr:col>
      <xdr:colOff>38100</xdr:colOff>
      <xdr:row>78</xdr:row>
      <xdr:rowOff>79031</xdr:rowOff>
    </xdr:to>
    <xdr:sp macro="" textlink="">
      <xdr:nvSpPr>
        <xdr:cNvPr id="205" name="楕円 204"/>
        <xdr:cNvSpPr/>
      </xdr:nvSpPr>
      <xdr:spPr>
        <a:xfrm>
          <a:off x="1079500" y="1335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70158</xdr:rowOff>
    </xdr:from>
    <xdr:ext cx="469744" cy="259045"/>
    <xdr:sp macro="" textlink="">
      <xdr:nvSpPr>
        <xdr:cNvPr id="206" name="テキスト ボックス 205"/>
        <xdr:cNvSpPr txBox="1"/>
      </xdr:nvSpPr>
      <xdr:spPr>
        <a:xfrm>
          <a:off x="895428" y="13443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142362</xdr:rowOff>
    </xdr:from>
    <xdr:to>
      <xdr:col>24</xdr:col>
      <xdr:colOff>62865</xdr:colOff>
      <xdr:row>99</xdr:row>
      <xdr:rowOff>7423</xdr:rowOff>
    </xdr:to>
    <xdr:cxnSp macro="">
      <xdr:nvCxnSpPr>
        <xdr:cNvPr id="233" name="直線コネクタ 232"/>
        <xdr:cNvCxnSpPr/>
      </xdr:nvCxnSpPr>
      <xdr:spPr>
        <a:xfrm flipV="1">
          <a:off x="4633595" y="15401412"/>
          <a:ext cx="1270" cy="1579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11250</xdr:rowOff>
    </xdr:from>
    <xdr:ext cx="534377" cy="259045"/>
    <xdr:sp macro="" textlink="">
      <xdr:nvSpPr>
        <xdr:cNvPr id="234" name="扶助費最小値テキスト"/>
        <xdr:cNvSpPr txBox="1"/>
      </xdr:nvSpPr>
      <xdr:spPr>
        <a:xfrm>
          <a:off x="4686300" y="1698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7423</xdr:rowOff>
    </xdr:from>
    <xdr:to>
      <xdr:col>24</xdr:col>
      <xdr:colOff>152400</xdr:colOff>
      <xdr:row>99</xdr:row>
      <xdr:rowOff>7423</xdr:rowOff>
    </xdr:to>
    <xdr:cxnSp macro="">
      <xdr:nvCxnSpPr>
        <xdr:cNvPr id="235" name="直線コネクタ 234"/>
        <xdr:cNvCxnSpPr/>
      </xdr:nvCxnSpPr>
      <xdr:spPr>
        <a:xfrm>
          <a:off x="4546600" y="16980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89039</xdr:rowOff>
    </xdr:from>
    <xdr:ext cx="599010" cy="259045"/>
    <xdr:sp macro="" textlink="">
      <xdr:nvSpPr>
        <xdr:cNvPr id="236" name="扶助費最大値テキスト"/>
        <xdr:cNvSpPr txBox="1"/>
      </xdr:nvSpPr>
      <xdr:spPr>
        <a:xfrm>
          <a:off x="4686300" y="15176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142362</xdr:rowOff>
    </xdr:from>
    <xdr:to>
      <xdr:col>24</xdr:col>
      <xdr:colOff>152400</xdr:colOff>
      <xdr:row>89</xdr:row>
      <xdr:rowOff>142362</xdr:rowOff>
    </xdr:to>
    <xdr:cxnSp macro="">
      <xdr:nvCxnSpPr>
        <xdr:cNvPr id="237" name="直線コネクタ 236"/>
        <xdr:cNvCxnSpPr/>
      </xdr:nvCxnSpPr>
      <xdr:spPr>
        <a:xfrm>
          <a:off x="4546600" y="15401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80198</xdr:rowOff>
    </xdr:from>
    <xdr:to>
      <xdr:col>24</xdr:col>
      <xdr:colOff>63500</xdr:colOff>
      <xdr:row>94</xdr:row>
      <xdr:rowOff>110863</xdr:rowOff>
    </xdr:to>
    <xdr:cxnSp macro="">
      <xdr:nvCxnSpPr>
        <xdr:cNvPr id="238" name="直線コネクタ 237"/>
        <xdr:cNvCxnSpPr/>
      </xdr:nvCxnSpPr>
      <xdr:spPr>
        <a:xfrm flipV="1">
          <a:off x="3797300" y="16196498"/>
          <a:ext cx="838200" cy="30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131646</xdr:rowOff>
    </xdr:from>
    <xdr:ext cx="534377" cy="259045"/>
    <xdr:sp macro="" textlink="">
      <xdr:nvSpPr>
        <xdr:cNvPr id="239" name="扶助費平均値テキスト"/>
        <xdr:cNvSpPr txBox="1"/>
      </xdr:nvSpPr>
      <xdr:spPr>
        <a:xfrm>
          <a:off x="4686300" y="164193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153219</xdr:rowOff>
    </xdr:from>
    <xdr:to>
      <xdr:col>24</xdr:col>
      <xdr:colOff>114300</xdr:colOff>
      <xdr:row>96</xdr:row>
      <xdr:rowOff>83369</xdr:rowOff>
    </xdr:to>
    <xdr:sp macro="" textlink="">
      <xdr:nvSpPr>
        <xdr:cNvPr id="240" name="フローチャート: 判断 239"/>
        <xdr:cNvSpPr/>
      </xdr:nvSpPr>
      <xdr:spPr>
        <a:xfrm>
          <a:off x="4584700" y="16440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110863</xdr:rowOff>
    </xdr:from>
    <xdr:to>
      <xdr:col>19</xdr:col>
      <xdr:colOff>177800</xdr:colOff>
      <xdr:row>94</xdr:row>
      <xdr:rowOff>171377</xdr:rowOff>
    </xdr:to>
    <xdr:cxnSp macro="">
      <xdr:nvCxnSpPr>
        <xdr:cNvPr id="241" name="直線コネクタ 240"/>
        <xdr:cNvCxnSpPr/>
      </xdr:nvCxnSpPr>
      <xdr:spPr>
        <a:xfrm flipV="1">
          <a:off x="2908300" y="16227163"/>
          <a:ext cx="889000" cy="60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28288</xdr:rowOff>
    </xdr:from>
    <xdr:to>
      <xdr:col>20</xdr:col>
      <xdr:colOff>38100</xdr:colOff>
      <xdr:row>96</xdr:row>
      <xdr:rowOff>129888</xdr:rowOff>
    </xdr:to>
    <xdr:sp macro="" textlink="">
      <xdr:nvSpPr>
        <xdr:cNvPr id="242" name="フローチャート: 判断 241"/>
        <xdr:cNvSpPr/>
      </xdr:nvSpPr>
      <xdr:spPr>
        <a:xfrm>
          <a:off x="3746500" y="1648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121015</xdr:rowOff>
    </xdr:from>
    <xdr:ext cx="534377" cy="259045"/>
    <xdr:sp macro="" textlink="">
      <xdr:nvSpPr>
        <xdr:cNvPr id="243" name="テキスト ボックス 242"/>
        <xdr:cNvSpPr txBox="1"/>
      </xdr:nvSpPr>
      <xdr:spPr>
        <a:xfrm>
          <a:off x="3530111" y="1658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171377</xdr:rowOff>
    </xdr:from>
    <xdr:to>
      <xdr:col>15</xdr:col>
      <xdr:colOff>50800</xdr:colOff>
      <xdr:row>95</xdr:row>
      <xdr:rowOff>98372</xdr:rowOff>
    </xdr:to>
    <xdr:cxnSp macro="">
      <xdr:nvCxnSpPr>
        <xdr:cNvPr id="244" name="直線コネクタ 243"/>
        <xdr:cNvCxnSpPr/>
      </xdr:nvCxnSpPr>
      <xdr:spPr>
        <a:xfrm flipV="1">
          <a:off x="2019300" y="16287677"/>
          <a:ext cx="889000" cy="9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96656</xdr:rowOff>
    </xdr:from>
    <xdr:to>
      <xdr:col>15</xdr:col>
      <xdr:colOff>101600</xdr:colOff>
      <xdr:row>96</xdr:row>
      <xdr:rowOff>26806</xdr:rowOff>
    </xdr:to>
    <xdr:sp macro="" textlink="">
      <xdr:nvSpPr>
        <xdr:cNvPr id="245" name="フローチャート: 判断 244"/>
        <xdr:cNvSpPr/>
      </xdr:nvSpPr>
      <xdr:spPr>
        <a:xfrm>
          <a:off x="2857500" y="1638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17933</xdr:rowOff>
    </xdr:from>
    <xdr:ext cx="534377" cy="259045"/>
    <xdr:sp macro="" textlink="">
      <xdr:nvSpPr>
        <xdr:cNvPr id="246" name="テキスト ボックス 245"/>
        <xdr:cNvSpPr txBox="1"/>
      </xdr:nvSpPr>
      <xdr:spPr>
        <a:xfrm>
          <a:off x="2641111" y="1647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98372</xdr:rowOff>
    </xdr:from>
    <xdr:to>
      <xdr:col>10</xdr:col>
      <xdr:colOff>114300</xdr:colOff>
      <xdr:row>96</xdr:row>
      <xdr:rowOff>31491</xdr:rowOff>
    </xdr:to>
    <xdr:cxnSp macro="">
      <xdr:nvCxnSpPr>
        <xdr:cNvPr id="247" name="直線コネクタ 246"/>
        <xdr:cNvCxnSpPr/>
      </xdr:nvCxnSpPr>
      <xdr:spPr>
        <a:xfrm flipV="1">
          <a:off x="1130300" y="16386122"/>
          <a:ext cx="889000" cy="104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107531</xdr:rowOff>
    </xdr:from>
    <xdr:to>
      <xdr:col>10</xdr:col>
      <xdr:colOff>165100</xdr:colOff>
      <xdr:row>97</xdr:row>
      <xdr:rowOff>37681</xdr:rowOff>
    </xdr:to>
    <xdr:sp macro="" textlink="">
      <xdr:nvSpPr>
        <xdr:cNvPr id="248" name="フローチャート: 判断 247"/>
        <xdr:cNvSpPr/>
      </xdr:nvSpPr>
      <xdr:spPr>
        <a:xfrm>
          <a:off x="1968500" y="1656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28808</xdr:rowOff>
    </xdr:from>
    <xdr:ext cx="534377" cy="259045"/>
    <xdr:sp macro="" textlink="">
      <xdr:nvSpPr>
        <xdr:cNvPr id="249" name="テキスト ボックス 248"/>
        <xdr:cNvSpPr txBox="1"/>
      </xdr:nvSpPr>
      <xdr:spPr>
        <a:xfrm>
          <a:off x="1752111" y="1665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22051</xdr:rowOff>
    </xdr:from>
    <xdr:to>
      <xdr:col>6</xdr:col>
      <xdr:colOff>38100</xdr:colOff>
      <xdr:row>97</xdr:row>
      <xdr:rowOff>123651</xdr:rowOff>
    </xdr:to>
    <xdr:sp macro="" textlink="">
      <xdr:nvSpPr>
        <xdr:cNvPr id="250" name="フローチャート: 判断 249"/>
        <xdr:cNvSpPr/>
      </xdr:nvSpPr>
      <xdr:spPr>
        <a:xfrm>
          <a:off x="1079500" y="1665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114778</xdr:rowOff>
    </xdr:from>
    <xdr:ext cx="534377" cy="259045"/>
    <xdr:sp macro="" textlink="">
      <xdr:nvSpPr>
        <xdr:cNvPr id="251" name="テキスト ボックス 250"/>
        <xdr:cNvSpPr txBox="1"/>
      </xdr:nvSpPr>
      <xdr:spPr>
        <a:xfrm>
          <a:off x="863111" y="1674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29398</xdr:rowOff>
    </xdr:from>
    <xdr:to>
      <xdr:col>24</xdr:col>
      <xdr:colOff>114300</xdr:colOff>
      <xdr:row>94</xdr:row>
      <xdr:rowOff>130998</xdr:rowOff>
    </xdr:to>
    <xdr:sp macro="" textlink="">
      <xdr:nvSpPr>
        <xdr:cNvPr id="257" name="楕円 256"/>
        <xdr:cNvSpPr/>
      </xdr:nvSpPr>
      <xdr:spPr>
        <a:xfrm>
          <a:off x="4584700" y="1614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52275</xdr:rowOff>
    </xdr:from>
    <xdr:ext cx="599010" cy="259045"/>
    <xdr:sp macro="" textlink="">
      <xdr:nvSpPr>
        <xdr:cNvPr id="258" name="扶助費該当値テキスト"/>
        <xdr:cNvSpPr txBox="1"/>
      </xdr:nvSpPr>
      <xdr:spPr>
        <a:xfrm>
          <a:off x="4686300" y="15997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60063</xdr:rowOff>
    </xdr:from>
    <xdr:to>
      <xdr:col>20</xdr:col>
      <xdr:colOff>38100</xdr:colOff>
      <xdr:row>94</xdr:row>
      <xdr:rowOff>161663</xdr:rowOff>
    </xdr:to>
    <xdr:sp macro="" textlink="">
      <xdr:nvSpPr>
        <xdr:cNvPr id="259" name="楕円 258"/>
        <xdr:cNvSpPr/>
      </xdr:nvSpPr>
      <xdr:spPr>
        <a:xfrm>
          <a:off x="3746500" y="1617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6740</xdr:rowOff>
    </xdr:from>
    <xdr:ext cx="599010" cy="259045"/>
    <xdr:sp macro="" textlink="">
      <xdr:nvSpPr>
        <xdr:cNvPr id="260" name="テキスト ボックス 259"/>
        <xdr:cNvSpPr txBox="1"/>
      </xdr:nvSpPr>
      <xdr:spPr>
        <a:xfrm>
          <a:off x="3497795" y="1595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120577</xdr:rowOff>
    </xdr:from>
    <xdr:to>
      <xdr:col>15</xdr:col>
      <xdr:colOff>101600</xdr:colOff>
      <xdr:row>95</xdr:row>
      <xdr:rowOff>50727</xdr:rowOff>
    </xdr:to>
    <xdr:sp macro="" textlink="">
      <xdr:nvSpPr>
        <xdr:cNvPr id="261" name="楕円 260"/>
        <xdr:cNvSpPr/>
      </xdr:nvSpPr>
      <xdr:spPr>
        <a:xfrm>
          <a:off x="2857500" y="1623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67254</xdr:rowOff>
    </xdr:from>
    <xdr:ext cx="599010" cy="259045"/>
    <xdr:sp macro="" textlink="">
      <xdr:nvSpPr>
        <xdr:cNvPr id="262" name="テキスト ボックス 261"/>
        <xdr:cNvSpPr txBox="1"/>
      </xdr:nvSpPr>
      <xdr:spPr>
        <a:xfrm>
          <a:off x="2608795" y="16012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47572</xdr:rowOff>
    </xdr:from>
    <xdr:to>
      <xdr:col>10</xdr:col>
      <xdr:colOff>165100</xdr:colOff>
      <xdr:row>95</xdr:row>
      <xdr:rowOff>149172</xdr:rowOff>
    </xdr:to>
    <xdr:sp macro="" textlink="">
      <xdr:nvSpPr>
        <xdr:cNvPr id="263" name="楕円 262"/>
        <xdr:cNvSpPr/>
      </xdr:nvSpPr>
      <xdr:spPr>
        <a:xfrm>
          <a:off x="1968500" y="1633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165699</xdr:rowOff>
    </xdr:from>
    <xdr:ext cx="599010" cy="259045"/>
    <xdr:sp macro="" textlink="">
      <xdr:nvSpPr>
        <xdr:cNvPr id="264" name="テキスト ボックス 263"/>
        <xdr:cNvSpPr txBox="1"/>
      </xdr:nvSpPr>
      <xdr:spPr>
        <a:xfrm>
          <a:off x="1719795" y="16110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152141</xdr:rowOff>
    </xdr:from>
    <xdr:to>
      <xdr:col>6</xdr:col>
      <xdr:colOff>38100</xdr:colOff>
      <xdr:row>96</xdr:row>
      <xdr:rowOff>82291</xdr:rowOff>
    </xdr:to>
    <xdr:sp macro="" textlink="">
      <xdr:nvSpPr>
        <xdr:cNvPr id="265" name="楕円 264"/>
        <xdr:cNvSpPr/>
      </xdr:nvSpPr>
      <xdr:spPr>
        <a:xfrm>
          <a:off x="1079500" y="1643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98818</xdr:rowOff>
    </xdr:from>
    <xdr:ext cx="534377" cy="259045"/>
    <xdr:sp macro="" textlink="">
      <xdr:nvSpPr>
        <xdr:cNvPr id="266" name="テキスト ボックス 265"/>
        <xdr:cNvSpPr txBox="1"/>
      </xdr:nvSpPr>
      <xdr:spPr>
        <a:xfrm>
          <a:off x="863111" y="1621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1" name="テキスト ボックス 28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3" name="テキスト ボックス 28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5" name="テキスト ボックス 28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7" name="テキスト ボックス 28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171209</xdr:rowOff>
    </xdr:from>
    <xdr:to>
      <xdr:col>54</xdr:col>
      <xdr:colOff>189865</xdr:colOff>
      <xdr:row>39</xdr:row>
      <xdr:rowOff>70510</xdr:rowOff>
    </xdr:to>
    <xdr:cxnSp macro="">
      <xdr:nvCxnSpPr>
        <xdr:cNvPr id="291" name="直線コネクタ 290"/>
        <xdr:cNvCxnSpPr/>
      </xdr:nvCxnSpPr>
      <xdr:spPr>
        <a:xfrm flipV="1">
          <a:off x="10475595" y="5143259"/>
          <a:ext cx="1270" cy="1613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74337</xdr:rowOff>
    </xdr:from>
    <xdr:ext cx="469744" cy="259045"/>
    <xdr:sp macro="" textlink="">
      <xdr:nvSpPr>
        <xdr:cNvPr id="292" name="補助費等最小値テキスト"/>
        <xdr:cNvSpPr txBox="1"/>
      </xdr:nvSpPr>
      <xdr:spPr>
        <a:xfrm>
          <a:off x="10528300" y="67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70510</xdr:rowOff>
    </xdr:from>
    <xdr:to>
      <xdr:col>55</xdr:col>
      <xdr:colOff>88900</xdr:colOff>
      <xdr:row>39</xdr:row>
      <xdr:rowOff>70510</xdr:rowOff>
    </xdr:to>
    <xdr:cxnSp macro="">
      <xdr:nvCxnSpPr>
        <xdr:cNvPr id="293" name="直線コネクタ 292"/>
        <xdr:cNvCxnSpPr/>
      </xdr:nvCxnSpPr>
      <xdr:spPr>
        <a:xfrm>
          <a:off x="10388600" y="67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117886</xdr:rowOff>
    </xdr:from>
    <xdr:ext cx="534377" cy="259045"/>
    <xdr:sp macro="" textlink="">
      <xdr:nvSpPr>
        <xdr:cNvPr id="294" name="補助費等最大値テキスト"/>
        <xdr:cNvSpPr txBox="1"/>
      </xdr:nvSpPr>
      <xdr:spPr>
        <a:xfrm>
          <a:off x="10528300" y="491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171209</xdr:rowOff>
    </xdr:from>
    <xdr:to>
      <xdr:col>55</xdr:col>
      <xdr:colOff>88900</xdr:colOff>
      <xdr:row>29</xdr:row>
      <xdr:rowOff>171209</xdr:rowOff>
    </xdr:to>
    <xdr:cxnSp macro="">
      <xdr:nvCxnSpPr>
        <xdr:cNvPr id="295" name="直線コネクタ 294"/>
        <xdr:cNvCxnSpPr/>
      </xdr:nvCxnSpPr>
      <xdr:spPr>
        <a:xfrm>
          <a:off x="10388600" y="5143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125831</xdr:rowOff>
    </xdr:from>
    <xdr:to>
      <xdr:col>55</xdr:col>
      <xdr:colOff>0</xdr:colOff>
      <xdr:row>34</xdr:row>
      <xdr:rowOff>130137</xdr:rowOff>
    </xdr:to>
    <xdr:cxnSp macro="">
      <xdr:nvCxnSpPr>
        <xdr:cNvPr id="296" name="直線コネクタ 295"/>
        <xdr:cNvCxnSpPr/>
      </xdr:nvCxnSpPr>
      <xdr:spPr>
        <a:xfrm flipV="1">
          <a:off x="9639300" y="5955131"/>
          <a:ext cx="838200" cy="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13720</xdr:rowOff>
    </xdr:from>
    <xdr:ext cx="534377" cy="259045"/>
    <xdr:sp macro="" textlink="">
      <xdr:nvSpPr>
        <xdr:cNvPr id="297" name="補助費等平均値テキスト"/>
        <xdr:cNvSpPr txBox="1"/>
      </xdr:nvSpPr>
      <xdr:spPr>
        <a:xfrm>
          <a:off x="10528300" y="60144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35293</xdr:rowOff>
    </xdr:from>
    <xdr:to>
      <xdr:col>55</xdr:col>
      <xdr:colOff>50800</xdr:colOff>
      <xdr:row>35</xdr:row>
      <xdr:rowOff>136893</xdr:rowOff>
    </xdr:to>
    <xdr:sp macro="" textlink="">
      <xdr:nvSpPr>
        <xdr:cNvPr id="298" name="フローチャート: 判断 297"/>
        <xdr:cNvSpPr/>
      </xdr:nvSpPr>
      <xdr:spPr>
        <a:xfrm>
          <a:off x="10426700" y="603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130137</xdr:rowOff>
    </xdr:from>
    <xdr:to>
      <xdr:col>50</xdr:col>
      <xdr:colOff>114300</xdr:colOff>
      <xdr:row>34</xdr:row>
      <xdr:rowOff>146063</xdr:rowOff>
    </xdr:to>
    <xdr:cxnSp macro="">
      <xdr:nvCxnSpPr>
        <xdr:cNvPr id="299" name="直線コネクタ 298"/>
        <xdr:cNvCxnSpPr/>
      </xdr:nvCxnSpPr>
      <xdr:spPr>
        <a:xfrm flipV="1">
          <a:off x="8750300" y="5959437"/>
          <a:ext cx="889000" cy="1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56934</xdr:rowOff>
    </xdr:from>
    <xdr:to>
      <xdr:col>50</xdr:col>
      <xdr:colOff>165100</xdr:colOff>
      <xdr:row>35</xdr:row>
      <xdr:rowOff>158534</xdr:rowOff>
    </xdr:to>
    <xdr:sp macro="" textlink="">
      <xdr:nvSpPr>
        <xdr:cNvPr id="300" name="フローチャート: 判断 299"/>
        <xdr:cNvSpPr/>
      </xdr:nvSpPr>
      <xdr:spPr>
        <a:xfrm>
          <a:off x="9588500" y="605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149661</xdr:rowOff>
    </xdr:from>
    <xdr:ext cx="534377" cy="259045"/>
    <xdr:sp macro="" textlink="">
      <xdr:nvSpPr>
        <xdr:cNvPr id="301" name="テキスト ボックス 300"/>
        <xdr:cNvSpPr txBox="1"/>
      </xdr:nvSpPr>
      <xdr:spPr>
        <a:xfrm>
          <a:off x="9372111" y="615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146063</xdr:rowOff>
    </xdr:from>
    <xdr:to>
      <xdr:col>45</xdr:col>
      <xdr:colOff>177800</xdr:colOff>
      <xdr:row>35</xdr:row>
      <xdr:rowOff>2311</xdr:rowOff>
    </xdr:to>
    <xdr:cxnSp macro="">
      <xdr:nvCxnSpPr>
        <xdr:cNvPr id="302" name="直線コネクタ 301"/>
        <xdr:cNvCxnSpPr/>
      </xdr:nvCxnSpPr>
      <xdr:spPr>
        <a:xfrm flipV="1">
          <a:off x="7861300" y="5975363"/>
          <a:ext cx="889000" cy="27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135382</xdr:rowOff>
    </xdr:from>
    <xdr:to>
      <xdr:col>46</xdr:col>
      <xdr:colOff>38100</xdr:colOff>
      <xdr:row>34</xdr:row>
      <xdr:rowOff>65532</xdr:rowOff>
    </xdr:to>
    <xdr:sp macro="" textlink="">
      <xdr:nvSpPr>
        <xdr:cNvPr id="303" name="フローチャート: 判断 302"/>
        <xdr:cNvSpPr/>
      </xdr:nvSpPr>
      <xdr:spPr>
        <a:xfrm>
          <a:off x="8699500" y="579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82059</xdr:rowOff>
    </xdr:from>
    <xdr:ext cx="534377" cy="259045"/>
    <xdr:sp macro="" textlink="">
      <xdr:nvSpPr>
        <xdr:cNvPr id="304" name="テキスト ボックス 303"/>
        <xdr:cNvSpPr txBox="1"/>
      </xdr:nvSpPr>
      <xdr:spPr>
        <a:xfrm>
          <a:off x="8483111" y="556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146825</xdr:rowOff>
    </xdr:from>
    <xdr:to>
      <xdr:col>41</xdr:col>
      <xdr:colOff>50800</xdr:colOff>
      <xdr:row>35</xdr:row>
      <xdr:rowOff>2311</xdr:rowOff>
    </xdr:to>
    <xdr:cxnSp macro="">
      <xdr:nvCxnSpPr>
        <xdr:cNvPr id="305" name="直線コネクタ 304"/>
        <xdr:cNvCxnSpPr/>
      </xdr:nvCxnSpPr>
      <xdr:spPr>
        <a:xfrm>
          <a:off x="6972300" y="5976125"/>
          <a:ext cx="889000" cy="2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26988</xdr:rowOff>
    </xdr:from>
    <xdr:to>
      <xdr:col>41</xdr:col>
      <xdr:colOff>101600</xdr:colOff>
      <xdr:row>35</xdr:row>
      <xdr:rowOff>128588</xdr:rowOff>
    </xdr:to>
    <xdr:sp macro="" textlink="">
      <xdr:nvSpPr>
        <xdr:cNvPr id="306" name="フローチャート: 判断 305"/>
        <xdr:cNvSpPr/>
      </xdr:nvSpPr>
      <xdr:spPr>
        <a:xfrm>
          <a:off x="7810500" y="602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119715</xdr:rowOff>
    </xdr:from>
    <xdr:ext cx="534377" cy="259045"/>
    <xdr:sp macro="" textlink="">
      <xdr:nvSpPr>
        <xdr:cNvPr id="307" name="テキスト ボックス 306"/>
        <xdr:cNvSpPr txBox="1"/>
      </xdr:nvSpPr>
      <xdr:spPr>
        <a:xfrm>
          <a:off x="7594111" y="612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118694</xdr:rowOff>
    </xdr:from>
    <xdr:to>
      <xdr:col>36</xdr:col>
      <xdr:colOff>165100</xdr:colOff>
      <xdr:row>34</xdr:row>
      <xdr:rowOff>48844</xdr:rowOff>
    </xdr:to>
    <xdr:sp macro="" textlink="">
      <xdr:nvSpPr>
        <xdr:cNvPr id="308" name="フローチャート: 判断 307"/>
        <xdr:cNvSpPr/>
      </xdr:nvSpPr>
      <xdr:spPr>
        <a:xfrm>
          <a:off x="6921500" y="577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65371</xdr:rowOff>
    </xdr:from>
    <xdr:ext cx="534377" cy="259045"/>
    <xdr:sp macro="" textlink="">
      <xdr:nvSpPr>
        <xdr:cNvPr id="309" name="テキスト ボックス 308"/>
        <xdr:cNvSpPr txBox="1"/>
      </xdr:nvSpPr>
      <xdr:spPr>
        <a:xfrm>
          <a:off x="6705111" y="555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75031</xdr:rowOff>
    </xdr:from>
    <xdr:to>
      <xdr:col>55</xdr:col>
      <xdr:colOff>50800</xdr:colOff>
      <xdr:row>35</xdr:row>
      <xdr:rowOff>5181</xdr:rowOff>
    </xdr:to>
    <xdr:sp macro="" textlink="">
      <xdr:nvSpPr>
        <xdr:cNvPr id="315" name="楕円 314"/>
        <xdr:cNvSpPr/>
      </xdr:nvSpPr>
      <xdr:spPr>
        <a:xfrm>
          <a:off x="10426700" y="590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97908</xdr:rowOff>
    </xdr:from>
    <xdr:ext cx="534377" cy="259045"/>
    <xdr:sp macro="" textlink="">
      <xdr:nvSpPr>
        <xdr:cNvPr id="316" name="補助費等該当値テキスト"/>
        <xdr:cNvSpPr txBox="1"/>
      </xdr:nvSpPr>
      <xdr:spPr>
        <a:xfrm>
          <a:off x="10528300" y="575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79337</xdr:rowOff>
    </xdr:from>
    <xdr:to>
      <xdr:col>50</xdr:col>
      <xdr:colOff>165100</xdr:colOff>
      <xdr:row>35</xdr:row>
      <xdr:rowOff>9487</xdr:rowOff>
    </xdr:to>
    <xdr:sp macro="" textlink="">
      <xdr:nvSpPr>
        <xdr:cNvPr id="317" name="楕円 316"/>
        <xdr:cNvSpPr/>
      </xdr:nvSpPr>
      <xdr:spPr>
        <a:xfrm>
          <a:off x="9588500" y="590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26014</xdr:rowOff>
    </xdr:from>
    <xdr:ext cx="534377" cy="259045"/>
    <xdr:sp macro="" textlink="">
      <xdr:nvSpPr>
        <xdr:cNvPr id="318" name="テキスト ボックス 317"/>
        <xdr:cNvSpPr txBox="1"/>
      </xdr:nvSpPr>
      <xdr:spPr>
        <a:xfrm>
          <a:off x="9372111" y="568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95263</xdr:rowOff>
    </xdr:from>
    <xdr:to>
      <xdr:col>46</xdr:col>
      <xdr:colOff>38100</xdr:colOff>
      <xdr:row>35</xdr:row>
      <xdr:rowOff>25413</xdr:rowOff>
    </xdr:to>
    <xdr:sp macro="" textlink="">
      <xdr:nvSpPr>
        <xdr:cNvPr id="319" name="楕円 318"/>
        <xdr:cNvSpPr/>
      </xdr:nvSpPr>
      <xdr:spPr>
        <a:xfrm>
          <a:off x="8699500" y="592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16540</xdr:rowOff>
    </xdr:from>
    <xdr:ext cx="534377" cy="259045"/>
    <xdr:sp macro="" textlink="">
      <xdr:nvSpPr>
        <xdr:cNvPr id="320" name="テキスト ボックス 319"/>
        <xdr:cNvSpPr txBox="1"/>
      </xdr:nvSpPr>
      <xdr:spPr>
        <a:xfrm>
          <a:off x="8483111" y="601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122961</xdr:rowOff>
    </xdr:from>
    <xdr:to>
      <xdr:col>41</xdr:col>
      <xdr:colOff>101600</xdr:colOff>
      <xdr:row>35</xdr:row>
      <xdr:rowOff>53111</xdr:rowOff>
    </xdr:to>
    <xdr:sp macro="" textlink="">
      <xdr:nvSpPr>
        <xdr:cNvPr id="321" name="楕円 320"/>
        <xdr:cNvSpPr/>
      </xdr:nvSpPr>
      <xdr:spPr>
        <a:xfrm>
          <a:off x="7810500" y="595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69638</xdr:rowOff>
    </xdr:from>
    <xdr:ext cx="534377" cy="259045"/>
    <xdr:sp macro="" textlink="">
      <xdr:nvSpPr>
        <xdr:cNvPr id="322" name="テキスト ボックス 321"/>
        <xdr:cNvSpPr txBox="1"/>
      </xdr:nvSpPr>
      <xdr:spPr>
        <a:xfrm>
          <a:off x="7594111" y="572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96025</xdr:rowOff>
    </xdr:from>
    <xdr:to>
      <xdr:col>36</xdr:col>
      <xdr:colOff>165100</xdr:colOff>
      <xdr:row>35</xdr:row>
      <xdr:rowOff>26175</xdr:rowOff>
    </xdr:to>
    <xdr:sp macro="" textlink="">
      <xdr:nvSpPr>
        <xdr:cNvPr id="323" name="楕円 322"/>
        <xdr:cNvSpPr/>
      </xdr:nvSpPr>
      <xdr:spPr>
        <a:xfrm>
          <a:off x="6921500" y="592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17302</xdr:rowOff>
    </xdr:from>
    <xdr:ext cx="534377" cy="259045"/>
    <xdr:sp macro="" textlink="">
      <xdr:nvSpPr>
        <xdr:cNvPr id="324" name="テキスト ボックス 323"/>
        <xdr:cNvSpPr txBox="1"/>
      </xdr:nvSpPr>
      <xdr:spPr>
        <a:xfrm>
          <a:off x="6705111" y="601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4" name="テキスト ボックス 343"/>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125126</xdr:rowOff>
    </xdr:from>
    <xdr:to>
      <xdr:col>54</xdr:col>
      <xdr:colOff>189865</xdr:colOff>
      <xdr:row>57</xdr:row>
      <xdr:rowOff>128556</xdr:rowOff>
    </xdr:to>
    <xdr:cxnSp macro="">
      <xdr:nvCxnSpPr>
        <xdr:cNvPr id="348" name="直線コネクタ 347"/>
        <xdr:cNvCxnSpPr/>
      </xdr:nvCxnSpPr>
      <xdr:spPr>
        <a:xfrm flipV="1">
          <a:off x="10475595" y="8697626"/>
          <a:ext cx="1270" cy="1203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132383</xdr:rowOff>
    </xdr:from>
    <xdr:ext cx="534377" cy="259045"/>
    <xdr:sp macro="" textlink="">
      <xdr:nvSpPr>
        <xdr:cNvPr id="349" name="普通建設事業費最小値テキスト"/>
        <xdr:cNvSpPr txBox="1"/>
      </xdr:nvSpPr>
      <xdr:spPr>
        <a:xfrm>
          <a:off x="10528300" y="990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128556</xdr:rowOff>
    </xdr:from>
    <xdr:to>
      <xdr:col>55</xdr:col>
      <xdr:colOff>88900</xdr:colOff>
      <xdr:row>57</xdr:row>
      <xdr:rowOff>128556</xdr:rowOff>
    </xdr:to>
    <xdr:cxnSp macro="">
      <xdr:nvCxnSpPr>
        <xdr:cNvPr id="350" name="直線コネクタ 349"/>
        <xdr:cNvCxnSpPr/>
      </xdr:nvCxnSpPr>
      <xdr:spPr>
        <a:xfrm>
          <a:off x="10388600" y="9901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71803</xdr:rowOff>
    </xdr:from>
    <xdr:ext cx="534377" cy="259045"/>
    <xdr:sp macro="" textlink="">
      <xdr:nvSpPr>
        <xdr:cNvPr id="351" name="普通建設事業費最大値テキスト"/>
        <xdr:cNvSpPr txBox="1"/>
      </xdr:nvSpPr>
      <xdr:spPr>
        <a:xfrm>
          <a:off x="10528300" y="847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125126</xdr:rowOff>
    </xdr:from>
    <xdr:to>
      <xdr:col>55</xdr:col>
      <xdr:colOff>88900</xdr:colOff>
      <xdr:row>50</xdr:row>
      <xdr:rowOff>125126</xdr:rowOff>
    </xdr:to>
    <xdr:cxnSp macro="">
      <xdr:nvCxnSpPr>
        <xdr:cNvPr id="352" name="直線コネクタ 351"/>
        <xdr:cNvCxnSpPr/>
      </xdr:nvCxnSpPr>
      <xdr:spPr>
        <a:xfrm>
          <a:off x="10388600" y="869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2102</xdr:rowOff>
    </xdr:from>
    <xdr:to>
      <xdr:col>55</xdr:col>
      <xdr:colOff>0</xdr:colOff>
      <xdr:row>56</xdr:row>
      <xdr:rowOff>158293</xdr:rowOff>
    </xdr:to>
    <xdr:cxnSp macro="">
      <xdr:nvCxnSpPr>
        <xdr:cNvPr id="353" name="直線コネクタ 352"/>
        <xdr:cNvCxnSpPr/>
      </xdr:nvCxnSpPr>
      <xdr:spPr>
        <a:xfrm flipV="1">
          <a:off x="9639300" y="9603302"/>
          <a:ext cx="838200" cy="156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91203</xdr:rowOff>
    </xdr:from>
    <xdr:ext cx="534377" cy="259045"/>
    <xdr:sp macro="" textlink="">
      <xdr:nvSpPr>
        <xdr:cNvPr id="354" name="普通建設事業費平均値テキスト"/>
        <xdr:cNvSpPr txBox="1"/>
      </xdr:nvSpPr>
      <xdr:spPr>
        <a:xfrm>
          <a:off x="10528300" y="9178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68326</xdr:rowOff>
    </xdr:from>
    <xdr:to>
      <xdr:col>55</xdr:col>
      <xdr:colOff>50800</xdr:colOff>
      <xdr:row>54</xdr:row>
      <xdr:rowOff>169926</xdr:rowOff>
    </xdr:to>
    <xdr:sp macro="" textlink="">
      <xdr:nvSpPr>
        <xdr:cNvPr id="355" name="フローチャート: 判断 354"/>
        <xdr:cNvSpPr/>
      </xdr:nvSpPr>
      <xdr:spPr>
        <a:xfrm>
          <a:off x="10426700" y="932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19094</xdr:rowOff>
    </xdr:from>
    <xdr:to>
      <xdr:col>50</xdr:col>
      <xdr:colOff>114300</xdr:colOff>
      <xdr:row>56</xdr:row>
      <xdr:rowOff>158293</xdr:rowOff>
    </xdr:to>
    <xdr:cxnSp macro="">
      <xdr:nvCxnSpPr>
        <xdr:cNvPr id="356" name="直線コネクタ 355"/>
        <xdr:cNvCxnSpPr/>
      </xdr:nvCxnSpPr>
      <xdr:spPr>
        <a:xfrm>
          <a:off x="8750300" y="9620294"/>
          <a:ext cx="889000" cy="139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90939</xdr:rowOff>
    </xdr:from>
    <xdr:to>
      <xdr:col>50</xdr:col>
      <xdr:colOff>165100</xdr:colOff>
      <xdr:row>55</xdr:row>
      <xdr:rowOff>21089</xdr:rowOff>
    </xdr:to>
    <xdr:sp macro="" textlink="">
      <xdr:nvSpPr>
        <xdr:cNvPr id="357" name="フローチャート: 判断 356"/>
        <xdr:cNvSpPr/>
      </xdr:nvSpPr>
      <xdr:spPr>
        <a:xfrm>
          <a:off x="9588500" y="934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37616</xdr:rowOff>
    </xdr:from>
    <xdr:ext cx="534377" cy="259045"/>
    <xdr:sp macro="" textlink="">
      <xdr:nvSpPr>
        <xdr:cNvPr id="358" name="テキスト ボックス 357"/>
        <xdr:cNvSpPr txBox="1"/>
      </xdr:nvSpPr>
      <xdr:spPr>
        <a:xfrm>
          <a:off x="9372111" y="912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121965</xdr:rowOff>
    </xdr:from>
    <xdr:to>
      <xdr:col>45</xdr:col>
      <xdr:colOff>177800</xdr:colOff>
      <xdr:row>56</xdr:row>
      <xdr:rowOff>19094</xdr:rowOff>
    </xdr:to>
    <xdr:cxnSp macro="">
      <xdr:nvCxnSpPr>
        <xdr:cNvPr id="359" name="直線コネクタ 358"/>
        <xdr:cNvCxnSpPr/>
      </xdr:nvCxnSpPr>
      <xdr:spPr>
        <a:xfrm>
          <a:off x="7861300" y="9551715"/>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21616</xdr:rowOff>
    </xdr:from>
    <xdr:to>
      <xdr:col>46</xdr:col>
      <xdr:colOff>38100</xdr:colOff>
      <xdr:row>54</xdr:row>
      <xdr:rowOff>123216</xdr:rowOff>
    </xdr:to>
    <xdr:sp macro="" textlink="">
      <xdr:nvSpPr>
        <xdr:cNvPr id="360" name="フローチャート: 判断 359"/>
        <xdr:cNvSpPr/>
      </xdr:nvSpPr>
      <xdr:spPr>
        <a:xfrm>
          <a:off x="8699500" y="9279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139743</xdr:rowOff>
    </xdr:from>
    <xdr:ext cx="534377" cy="259045"/>
    <xdr:sp macro="" textlink="">
      <xdr:nvSpPr>
        <xdr:cNvPr id="361" name="テキスト ボックス 360"/>
        <xdr:cNvSpPr txBox="1"/>
      </xdr:nvSpPr>
      <xdr:spPr>
        <a:xfrm>
          <a:off x="8483111" y="905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121965</xdr:rowOff>
    </xdr:from>
    <xdr:to>
      <xdr:col>41</xdr:col>
      <xdr:colOff>50800</xdr:colOff>
      <xdr:row>56</xdr:row>
      <xdr:rowOff>112592</xdr:rowOff>
    </xdr:to>
    <xdr:cxnSp macro="">
      <xdr:nvCxnSpPr>
        <xdr:cNvPr id="362" name="直線コネクタ 361"/>
        <xdr:cNvCxnSpPr/>
      </xdr:nvCxnSpPr>
      <xdr:spPr>
        <a:xfrm flipV="1">
          <a:off x="6972300" y="9551715"/>
          <a:ext cx="889000" cy="162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162871</xdr:rowOff>
    </xdr:from>
    <xdr:to>
      <xdr:col>41</xdr:col>
      <xdr:colOff>101600</xdr:colOff>
      <xdr:row>54</xdr:row>
      <xdr:rowOff>93021</xdr:rowOff>
    </xdr:to>
    <xdr:sp macro="" textlink="">
      <xdr:nvSpPr>
        <xdr:cNvPr id="363" name="フローチャート: 判断 362"/>
        <xdr:cNvSpPr/>
      </xdr:nvSpPr>
      <xdr:spPr>
        <a:xfrm>
          <a:off x="7810500" y="924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109548</xdr:rowOff>
    </xdr:from>
    <xdr:ext cx="534377" cy="259045"/>
    <xdr:sp macro="" textlink="">
      <xdr:nvSpPr>
        <xdr:cNvPr id="364" name="テキスト ボックス 363"/>
        <xdr:cNvSpPr txBox="1"/>
      </xdr:nvSpPr>
      <xdr:spPr>
        <a:xfrm>
          <a:off x="7594111" y="902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29064</xdr:rowOff>
    </xdr:from>
    <xdr:to>
      <xdr:col>36</xdr:col>
      <xdr:colOff>165100</xdr:colOff>
      <xdr:row>54</xdr:row>
      <xdr:rowOff>130664</xdr:rowOff>
    </xdr:to>
    <xdr:sp macro="" textlink="">
      <xdr:nvSpPr>
        <xdr:cNvPr id="365" name="フローチャート: 判断 364"/>
        <xdr:cNvSpPr/>
      </xdr:nvSpPr>
      <xdr:spPr>
        <a:xfrm>
          <a:off x="6921500" y="92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147191</xdr:rowOff>
    </xdr:from>
    <xdr:ext cx="534377" cy="259045"/>
    <xdr:sp macro="" textlink="">
      <xdr:nvSpPr>
        <xdr:cNvPr id="366" name="テキスト ボックス 365"/>
        <xdr:cNvSpPr txBox="1"/>
      </xdr:nvSpPr>
      <xdr:spPr>
        <a:xfrm>
          <a:off x="6705111" y="906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122752</xdr:rowOff>
    </xdr:from>
    <xdr:to>
      <xdr:col>55</xdr:col>
      <xdr:colOff>50800</xdr:colOff>
      <xdr:row>56</xdr:row>
      <xdr:rowOff>52902</xdr:rowOff>
    </xdr:to>
    <xdr:sp macro="" textlink="">
      <xdr:nvSpPr>
        <xdr:cNvPr id="372" name="楕円 371"/>
        <xdr:cNvSpPr/>
      </xdr:nvSpPr>
      <xdr:spPr>
        <a:xfrm>
          <a:off x="10426700" y="955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101179</xdr:rowOff>
    </xdr:from>
    <xdr:ext cx="534377" cy="259045"/>
    <xdr:sp macro="" textlink="">
      <xdr:nvSpPr>
        <xdr:cNvPr id="373" name="普通建設事業費該当値テキスト"/>
        <xdr:cNvSpPr txBox="1"/>
      </xdr:nvSpPr>
      <xdr:spPr>
        <a:xfrm>
          <a:off x="10528300" y="9530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107493</xdr:rowOff>
    </xdr:from>
    <xdr:to>
      <xdr:col>50</xdr:col>
      <xdr:colOff>165100</xdr:colOff>
      <xdr:row>57</xdr:row>
      <xdr:rowOff>37643</xdr:rowOff>
    </xdr:to>
    <xdr:sp macro="" textlink="">
      <xdr:nvSpPr>
        <xdr:cNvPr id="374" name="楕円 373"/>
        <xdr:cNvSpPr/>
      </xdr:nvSpPr>
      <xdr:spPr>
        <a:xfrm>
          <a:off x="9588500" y="970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28770</xdr:rowOff>
    </xdr:from>
    <xdr:ext cx="534377" cy="259045"/>
    <xdr:sp macro="" textlink="">
      <xdr:nvSpPr>
        <xdr:cNvPr id="375" name="テキスト ボックス 374"/>
        <xdr:cNvSpPr txBox="1"/>
      </xdr:nvSpPr>
      <xdr:spPr>
        <a:xfrm>
          <a:off x="9372111" y="980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139744</xdr:rowOff>
    </xdr:from>
    <xdr:to>
      <xdr:col>46</xdr:col>
      <xdr:colOff>38100</xdr:colOff>
      <xdr:row>56</xdr:row>
      <xdr:rowOff>69894</xdr:rowOff>
    </xdr:to>
    <xdr:sp macro="" textlink="">
      <xdr:nvSpPr>
        <xdr:cNvPr id="376" name="楕円 375"/>
        <xdr:cNvSpPr/>
      </xdr:nvSpPr>
      <xdr:spPr>
        <a:xfrm>
          <a:off x="8699500" y="956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61021</xdr:rowOff>
    </xdr:from>
    <xdr:ext cx="534377" cy="259045"/>
    <xdr:sp macro="" textlink="">
      <xdr:nvSpPr>
        <xdr:cNvPr id="377" name="テキスト ボックス 376"/>
        <xdr:cNvSpPr txBox="1"/>
      </xdr:nvSpPr>
      <xdr:spPr>
        <a:xfrm>
          <a:off x="8483111" y="966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71165</xdr:rowOff>
    </xdr:from>
    <xdr:to>
      <xdr:col>41</xdr:col>
      <xdr:colOff>101600</xdr:colOff>
      <xdr:row>56</xdr:row>
      <xdr:rowOff>1315</xdr:rowOff>
    </xdr:to>
    <xdr:sp macro="" textlink="">
      <xdr:nvSpPr>
        <xdr:cNvPr id="378" name="楕円 377"/>
        <xdr:cNvSpPr/>
      </xdr:nvSpPr>
      <xdr:spPr>
        <a:xfrm>
          <a:off x="7810500" y="950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163892</xdr:rowOff>
    </xdr:from>
    <xdr:ext cx="534377" cy="259045"/>
    <xdr:sp macro="" textlink="">
      <xdr:nvSpPr>
        <xdr:cNvPr id="379" name="テキスト ボックス 378"/>
        <xdr:cNvSpPr txBox="1"/>
      </xdr:nvSpPr>
      <xdr:spPr>
        <a:xfrm>
          <a:off x="7594111" y="959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61792</xdr:rowOff>
    </xdr:from>
    <xdr:to>
      <xdr:col>36</xdr:col>
      <xdr:colOff>165100</xdr:colOff>
      <xdr:row>56</xdr:row>
      <xdr:rowOff>163392</xdr:rowOff>
    </xdr:to>
    <xdr:sp macro="" textlink="">
      <xdr:nvSpPr>
        <xdr:cNvPr id="380" name="楕円 379"/>
        <xdr:cNvSpPr/>
      </xdr:nvSpPr>
      <xdr:spPr>
        <a:xfrm>
          <a:off x="6921500" y="966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154519</xdr:rowOff>
    </xdr:from>
    <xdr:ext cx="534377" cy="259045"/>
    <xdr:sp macro="" textlink="">
      <xdr:nvSpPr>
        <xdr:cNvPr id="381" name="テキスト ボックス 380"/>
        <xdr:cNvSpPr txBox="1"/>
      </xdr:nvSpPr>
      <xdr:spPr>
        <a:xfrm>
          <a:off x="6705111" y="975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1" name="テキスト ボックス 40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116307</xdr:rowOff>
    </xdr:from>
    <xdr:to>
      <xdr:col>54</xdr:col>
      <xdr:colOff>189865</xdr:colOff>
      <xdr:row>79</xdr:row>
      <xdr:rowOff>31992</xdr:rowOff>
    </xdr:to>
    <xdr:cxnSp macro="">
      <xdr:nvCxnSpPr>
        <xdr:cNvPr id="405" name="直線コネクタ 404"/>
        <xdr:cNvCxnSpPr/>
      </xdr:nvCxnSpPr>
      <xdr:spPr>
        <a:xfrm flipV="1">
          <a:off x="10475595" y="12289257"/>
          <a:ext cx="1270" cy="1287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35819</xdr:rowOff>
    </xdr:from>
    <xdr:ext cx="378565" cy="259045"/>
    <xdr:sp macro="" textlink="">
      <xdr:nvSpPr>
        <xdr:cNvPr id="406" name="普通建設事業費 （ うち新規整備　）最小値テキスト"/>
        <xdr:cNvSpPr txBox="1"/>
      </xdr:nvSpPr>
      <xdr:spPr>
        <a:xfrm>
          <a:off x="10528300" y="13580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31992</xdr:rowOff>
    </xdr:from>
    <xdr:to>
      <xdr:col>55</xdr:col>
      <xdr:colOff>88900</xdr:colOff>
      <xdr:row>79</xdr:row>
      <xdr:rowOff>31992</xdr:rowOff>
    </xdr:to>
    <xdr:cxnSp macro="">
      <xdr:nvCxnSpPr>
        <xdr:cNvPr id="407" name="直線コネクタ 406"/>
        <xdr:cNvCxnSpPr/>
      </xdr:nvCxnSpPr>
      <xdr:spPr>
        <a:xfrm>
          <a:off x="10388600" y="13576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62984</xdr:rowOff>
    </xdr:from>
    <xdr:ext cx="534377" cy="259045"/>
    <xdr:sp macro="" textlink="">
      <xdr:nvSpPr>
        <xdr:cNvPr id="408" name="普通建設事業費 （ うち新規整備　）最大値テキスト"/>
        <xdr:cNvSpPr txBox="1"/>
      </xdr:nvSpPr>
      <xdr:spPr>
        <a:xfrm>
          <a:off x="10528300" y="1206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116307</xdr:rowOff>
    </xdr:from>
    <xdr:to>
      <xdr:col>55</xdr:col>
      <xdr:colOff>88900</xdr:colOff>
      <xdr:row>71</xdr:row>
      <xdr:rowOff>116307</xdr:rowOff>
    </xdr:to>
    <xdr:cxnSp macro="">
      <xdr:nvCxnSpPr>
        <xdr:cNvPr id="409" name="直線コネクタ 408"/>
        <xdr:cNvCxnSpPr/>
      </xdr:nvCxnSpPr>
      <xdr:spPr>
        <a:xfrm>
          <a:off x="10388600" y="12289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62700</xdr:rowOff>
    </xdr:from>
    <xdr:to>
      <xdr:col>55</xdr:col>
      <xdr:colOff>0</xdr:colOff>
      <xdr:row>78</xdr:row>
      <xdr:rowOff>80341</xdr:rowOff>
    </xdr:to>
    <xdr:cxnSp macro="">
      <xdr:nvCxnSpPr>
        <xdr:cNvPr id="410" name="直線コネクタ 409"/>
        <xdr:cNvCxnSpPr/>
      </xdr:nvCxnSpPr>
      <xdr:spPr>
        <a:xfrm flipV="1">
          <a:off x="9639300" y="13435800"/>
          <a:ext cx="838200" cy="1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132160</xdr:rowOff>
    </xdr:from>
    <xdr:ext cx="534377" cy="259045"/>
    <xdr:sp macro="" textlink="">
      <xdr:nvSpPr>
        <xdr:cNvPr id="411" name="普通建設事業費 （ うち新規整備　）平均値テキスト"/>
        <xdr:cNvSpPr txBox="1"/>
      </xdr:nvSpPr>
      <xdr:spPr>
        <a:xfrm>
          <a:off x="10528300" y="129909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109283</xdr:rowOff>
    </xdr:from>
    <xdr:to>
      <xdr:col>55</xdr:col>
      <xdr:colOff>50800</xdr:colOff>
      <xdr:row>77</xdr:row>
      <xdr:rowOff>39433</xdr:rowOff>
    </xdr:to>
    <xdr:sp macro="" textlink="">
      <xdr:nvSpPr>
        <xdr:cNvPr id="412" name="フローチャート: 判断 411"/>
        <xdr:cNvSpPr/>
      </xdr:nvSpPr>
      <xdr:spPr>
        <a:xfrm>
          <a:off x="10426700" y="1313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120878</xdr:rowOff>
    </xdr:from>
    <xdr:to>
      <xdr:col>50</xdr:col>
      <xdr:colOff>114300</xdr:colOff>
      <xdr:row>78</xdr:row>
      <xdr:rowOff>80341</xdr:rowOff>
    </xdr:to>
    <xdr:cxnSp macro="">
      <xdr:nvCxnSpPr>
        <xdr:cNvPr id="413" name="直線コネクタ 412"/>
        <xdr:cNvCxnSpPr/>
      </xdr:nvCxnSpPr>
      <xdr:spPr>
        <a:xfrm>
          <a:off x="8750300" y="13322528"/>
          <a:ext cx="889000" cy="13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143574</xdr:rowOff>
    </xdr:from>
    <xdr:to>
      <xdr:col>50</xdr:col>
      <xdr:colOff>165100</xdr:colOff>
      <xdr:row>77</xdr:row>
      <xdr:rowOff>73724</xdr:rowOff>
    </xdr:to>
    <xdr:sp macro="" textlink="">
      <xdr:nvSpPr>
        <xdr:cNvPr id="414" name="フローチャート: 判断 413"/>
        <xdr:cNvSpPr/>
      </xdr:nvSpPr>
      <xdr:spPr>
        <a:xfrm>
          <a:off x="9588500" y="1317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90250</xdr:rowOff>
    </xdr:from>
    <xdr:ext cx="469744" cy="259045"/>
    <xdr:sp macro="" textlink="">
      <xdr:nvSpPr>
        <xdr:cNvPr id="415" name="テキスト ボックス 414"/>
        <xdr:cNvSpPr txBox="1"/>
      </xdr:nvSpPr>
      <xdr:spPr>
        <a:xfrm>
          <a:off x="9404428" y="12949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120878</xdr:rowOff>
    </xdr:from>
    <xdr:to>
      <xdr:col>45</xdr:col>
      <xdr:colOff>177800</xdr:colOff>
      <xdr:row>78</xdr:row>
      <xdr:rowOff>18923</xdr:rowOff>
    </xdr:to>
    <xdr:cxnSp macro="">
      <xdr:nvCxnSpPr>
        <xdr:cNvPr id="416" name="直線コネクタ 415"/>
        <xdr:cNvCxnSpPr/>
      </xdr:nvCxnSpPr>
      <xdr:spPr>
        <a:xfrm flipV="1">
          <a:off x="7861300" y="13322528"/>
          <a:ext cx="889000" cy="6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30265</xdr:rowOff>
    </xdr:from>
    <xdr:to>
      <xdr:col>46</xdr:col>
      <xdr:colOff>38100</xdr:colOff>
      <xdr:row>76</xdr:row>
      <xdr:rowOff>131865</xdr:rowOff>
    </xdr:to>
    <xdr:sp macro="" textlink="">
      <xdr:nvSpPr>
        <xdr:cNvPr id="417" name="フローチャート: 判断 416"/>
        <xdr:cNvSpPr/>
      </xdr:nvSpPr>
      <xdr:spPr>
        <a:xfrm>
          <a:off x="8699500" y="1306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148391</xdr:rowOff>
    </xdr:from>
    <xdr:ext cx="534377" cy="259045"/>
    <xdr:sp macro="" textlink="">
      <xdr:nvSpPr>
        <xdr:cNvPr id="418" name="テキスト ボックス 417"/>
        <xdr:cNvSpPr txBox="1"/>
      </xdr:nvSpPr>
      <xdr:spPr>
        <a:xfrm>
          <a:off x="8483111" y="1283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75794</xdr:rowOff>
    </xdr:from>
    <xdr:to>
      <xdr:col>41</xdr:col>
      <xdr:colOff>101600</xdr:colOff>
      <xdr:row>76</xdr:row>
      <xdr:rowOff>5944</xdr:rowOff>
    </xdr:to>
    <xdr:sp macro="" textlink="">
      <xdr:nvSpPr>
        <xdr:cNvPr id="419" name="フローチャート: 判断 418"/>
        <xdr:cNvSpPr/>
      </xdr:nvSpPr>
      <xdr:spPr>
        <a:xfrm>
          <a:off x="7810500" y="1293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22471</xdr:rowOff>
    </xdr:from>
    <xdr:ext cx="534377" cy="259045"/>
    <xdr:sp macro="" textlink="">
      <xdr:nvSpPr>
        <xdr:cNvPr id="420" name="テキスト ボックス 419"/>
        <xdr:cNvSpPr txBox="1"/>
      </xdr:nvSpPr>
      <xdr:spPr>
        <a:xfrm>
          <a:off x="7594111" y="1270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11900</xdr:rowOff>
    </xdr:from>
    <xdr:to>
      <xdr:col>55</xdr:col>
      <xdr:colOff>50800</xdr:colOff>
      <xdr:row>78</xdr:row>
      <xdr:rowOff>113500</xdr:rowOff>
    </xdr:to>
    <xdr:sp macro="" textlink="">
      <xdr:nvSpPr>
        <xdr:cNvPr id="426" name="楕円 425"/>
        <xdr:cNvSpPr/>
      </xdr:nvSpPr>
      <xdr:spPr>
        <a:xfrm>
          <a:off x="10426700" y="1338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161777</xdr:rowOff>
    </xdr:from>
    <xdr:ext cx="469744" cy="259045"/>
    <xdr:sp macro="" textlink="">
      <xdr:nvSpPr>
        <xdr:cNvPr id="427" name="普通建設事業費 （ うち新規整備　）該当値テキスト"/>
        <xdr:cNvSpPr txBox="1"/>
      </xdr:nvSpPr>
      <xdr:spPr>
        <a:xfrm>
          <a:off x="10528300" y="1336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29541</xdr:rowOff>
    </xdr:from>
    <xdr:to>
      <xdr:col>50</xdr:col>
      <xdr:colOff>165100</xdr:colOff>
      <xdr:row>78</xdr:row>
      <xdr:rowOff>131141</xdr:rowOff>
    </xdr:to>
    <xdr:sp macro="" textlink="">
      <xdr:nvSpPr>
        <xdr:cNvPr id="428" name="楕円 427"/>
        <xdr:cNvSpPr/>
      </xdr:nvSpPr>
      <xdr:spPr>
        <a:xfrm>
          <a:off x="9588500" y="1340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122268</xdr:rowOff>
    </xdr:from>
    <xdr:ext cx="469744" cy="259045"/>
    <xdr:sp macro="" textlink="">
      <xdr:nvSpPr>
        <xdr:cNvPr id="429" name="テキスト ボックス 428"/>
        <xdr:cNvSpPr txBox="1"/>
      </xdr:nvSpPr>
      <xdr:spPr>
        <a:xfrm>
          <a:off x="9404428" y="13495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70078</xdr:rowOff>
    </xdr:from>
    <xdr:to>
      <xdr:col>46</xdr:col>
      <xdr:colOff>38100</xdr:colOff>
      <xdr:row>78</xdr:row>
      <xdr:rowOff>228</xdr:rowOff>
    </xdr:to>
    <xdr:sp macro="" textlink="">
      <xdr:nvSpPr>
        <xdr:cNvPr id="430" name="楕円 429"/>
        <xdr:cNvSpPr/>
      </xdr:nvSpPr>
      <xdr:spPr>
        <a:xfrm>
          <a:off x="8699500" y="1327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162805</xdr:rowOff>
    </xdr:from>
    <xdr:ext cx="469744" cy="259045"/>
    <xdr:sp macro="" textlink="">
      <xdr:nvSpPr>
        <xdr:cNvPr id="431" name="テキスト ボックス 430"/>
        <xdr:cNvSpPr txBox="1"/>
      </xdr:nvSpPr>
      <xdr:spPr>
        <a:xfrm>
          <a:off x="8515428" y="1336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139573</xdr:rowOff>
    </xdr:from>
    <xdr:to>
      <xdr:col>41</xdr:col>
      <xdr:colOff>101600</xdr:colOff>
      <xdr:row>78</xdr:row>
      <xdr:rowOff>69723</xdr:rowOff>
    </xdr:to>
    <xdr:sp macro="" textlink="">
      <xdr:nvSpPr>
        <xdr:cNvPr id="432" name="楕円 431"/>
        <xdr:cNvSpPr/>
      </xdr:nvSpPr>
      <xdr:spPr>
        <a:xfrm>
          <a:off x="7810500" y="1334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60850</xdr:rowOff>
    </xdr:from>
    <xdr:ext cx="469744" cy="259045"/>
    <xdr:sp macro="" textlink="">
      <xdr:nvSpPr>
        <xdr:cNvPr id="433" name="テキスト ボックス 432"/>
        <xdr:cNvSpPr txBox="1"/>
      </xdr:nvSpPr>
      <xdr:spPr>
        <a:xfrm>
          <a:off x="7626428" y="13433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3" name="テキスト ボックス 452"/>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91557</xdr:rowOff>
    </xdr:from>
    <xdr:to>
      <xdr:col>54</xdr:col>
      <xdr:colOff>189865</xdr:colOff>
      <xdr:row>98</xdr:row>
      <xdr:rowOff>61908</xdr:rowOff>
    </xdr:to>
    <xdr:cxnSp macro="">
      <xdr:nvCxnSpPr>
        <xdr:cNvPr id="455" name="直線コネクタ 454"/>
        <xdr:cNvCxnSpPr/>
      </xdr:nvCxnSpPr>
      <xdr:spPr>
        <a:xfrm flipV="1">
          <a:off x="10475595" y="15693507"/>
          <a:ext cx="1270" cy="117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65735</xdr:rowOff>
    </xdr:from>
    <xdr:ext cx="469744" cy="259045"/>
    <xdr:sp macro="" textlink="">
      <xdr:nvSpPr>
        <xdr:cNvPr id="456" name="普通建設事業費 （ うち更新整備　）最小値テキスト"/>
        <xdr:cNvSpPr txBox="1"/>
      </xdr:nvSpPr>
      <xdr:spPr>
        <a:xfrm>
          <a:off x="10528300" y="16867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61908</xdr:rowOff>
    </xdr:from>
    <xdr:to>
      <xdr:col>55</xdr:col>
      <xdr:colOff>88900</xdr:colOff>
      <xdr:row>98</xdr:row>
      <xdr:rowOff>61908</xdr:rowOff>
    </xdr:to>
    <xdr:cxnSp macro="">
      <xdr:nvCxnSpPr>
        <xdr:cNvPr id="457" name="直線コネクタ 456"/>
        <xdr:cNvCxnSpPr/>
      </xdr:nvCxnSpPr>
      <xdr:spPr>
        <a:xfrm>
          <a:off x="10388600" y="16864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38234</xdr:rowOff>
    </xdr:from>
    <xdr:ext cx="534377" cy="259045"/>
    <xdr:sp macro="" textlink="">
      <xdr:nvSpPr>
        <xdr:cNvPr id="458" name="普通建設事業費 （ うち更新整備　）最大値テキスト"/>
        <xdr:cNvSpPr txBox="1"/>
      </xdr:nvSpPr>
      <xdr:spPr>
        <a:xfrm>
          <a:off x="10528300" y="1546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91557</xdr:rowOff>
    </xdr:from>
    <xdr:to>
      <xdr:col>55</xdr:col>
      <xdr:colOff>88900</xdr:colOff>
      <xdr:row>91</xdr:row>
      <xdr:rowOff>91557</xdr:rowOff>
    </xdr:to>
    <xdr:cxnSp macro="">
      <xdr:nvCxnSpPr>
        <xdr:cNvPr id="459" name="直線コネクタ 458"/>
        <xdr:cNvCxnSpPr/>
      </xdr:nvCxnSpPr>
      <xdr:spPr>
        <a:xfrm>
          <a:off x="10388600" y="1569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105547</xdr:rowOff>
    </xdr:from>
    <xdr:to>
      <xdr:col>55</xdr:col>
      <xdr:colOff>0</xdr:colOff>
      <xdr:row>97</xdr:row>
      <xdr:rowOff>58113</xdr:rowOff>
    </xdr:to>
    <xdr:cxnSp macro="">
      <xdr:nvCxnSpPr>
        <xdr:cNvPr id="460" name="直線コネクタ 459"/>
        <xdr:cNvCxnSpPr/>
      </xdr:nvCxnSpPr>
      <xdr:spPr>
        <a:xfrm flipV="1">
          <a:off x="9639300" y="16564747"/>
          <a:ext cx="838200" cy="124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118932</xdr:rowOff>
    </xdr:from>
    <xdr:ext cx="534377" cy="259045"/>
    <xdr:sp macro="" textlink="">
      <xdr:nvSpPr>
        <xdr:cNvPr id="461" name="普通建設事業費 （ うち更新整備　）平均値テキスト"/>
        <xdr:cNvSpPr txBox="1"/>
      </xdr:nvSpPr>
      <xdr:spPr>
        <a:xfrm>
          <a:off x="10528300" y="162352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96055</xdr:rowOff>
    </xdr:from>
    <xdr:to>
      <xdr:col>55</xdr:col>
      <xdr:colOff>50800</xdr:colOff>
      <xdr:row>96</xdr:row>
      <xdr:rowOff>26205</xdr:rowOff>
    </xdr:to>
    <xdr:sp macro="" textlink="">
      <xdr:nvSpPr>
        <xdr:cNvPr id="462" name="フローチャート: 判断 461"/>
        <xdr:cNvSpPr/>
      </xdr:nvSpPr>
      <xdr:spPr>
        <a:xfrm>
          <a:off x="10426700" y="1638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129344</xdr:rowOff>
    </xdr:from>
    <xdr:to>
      <xdr:col>50</xdr:col>
      <xdr:colOff>114300</xdr:colOff>
      <xdr:row>97</xdr:row>
      <xdr:rowOff>58113</xdr:rowOff>
    </xdr:to>
    <xdr:cxnSp macro="">
      <xdr:nvCxnSpPr>
        <xdr:cNvPr id="463" name="直線コネクタ 462"/>
        <xdr:cNvCxnSpPr/>
      </xdr:nvCxnSpPr>
      <xdr:spPr>
        <a:xfrm>
          <a:off x="8750300" y="16588544"/>
          <a:ext cx="889000" cy="100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123281</xdr:rowOff>
    </xdr:from>
    <xdr:to>
      <xdr:col>50</xdr:col>
      <xdr:colOff>165100</xdr:colOff>
      <xdr:row>96</xdr:row>
      <xdr:rowOff>53431</xdr:rowOff>
    </xdr:to>
    <xdr:sp macro="" textlink="">
      <xdr:nvSpPr>
        <xdr:cNvPr id="464" name="フローチャート: 判断 463"/>
        <xdr:cNvSpPr/>
      </xdr:nvSpPr>
      <xdr:spPr>
        <a:xfrm>
          <a:off x="9588500" y="1641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69958</xdr:rowOff>
    </xdr:from>
    <xdr:ext cx="534377" cy="259045"/>
    <xdr:sp macro="" textlink="">
      <xdr:nvSpPr>
        <xdr:cNvPr id="465" name="テキスト ボックス 464"/>
        <xdr:cNvSpPr txBox="1"/>
      </xdr:nvSpPr>
      <xdr:spPr>
        <a:xfrm>
          <a:off x="9372111" y="16186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41721</xdr:rowOff>
    </xdr:from>
    <xdr:to>
      <xdr:col>45</xdr:col>
      <xdr:colOff>177800</xdr:colOff>
      <xdr:row>96</xdr:row>
      <xdr:rowOff>129344</xdr:rowOff>
    </xdr:to>
    <xdr:cxnSp macro="">
      <xdr:nvCxnSpPr>
        <xdr:cNvPr id="466" name="直線コネクタ 465"/>
        <xdr:cNvCxnSpPr/>
      </xdr:nvCxnSpPr>
      <xdr:spPr>
        <a:xfrm>
          <a:off x="7861300" y="16500921"/>
          <a:ext cx="889000" cy="87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46678</xdr:rowOff>
    </xdr:from>
    <xdr:to>
      <xdr:col>46</xdr:col>
      <xdr:colOff>38100</xdr:colOff>
      <xdr:row>96</xdr:row>
      <xdr:rowOff>148278</xdr:rowOff>
    </xdr:to>
    <xdr:sp macro="" textlink="">
      <xdr:nvSpPr>
        <xdr:cNvPr id="467" name="フローチャート: 判断 466"/>
        <xdr:cNvSpPr/>
      </xdr:nvSpPr>
      <xdr:spPr>
        <a:xfrm>
          <a:off x="8699500" y="1650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164805</xdr:rowOff>
    </xdr:from>
    <xdr:ext cx="534377" cy="259045"/>
    <xdr:sp macro="" textlink="">
      <xdr:nvSpPr>
        <xdr:cNvPr id="468" name="テキスト ボックス 467"/>
        <xdr:cNvSpPr txBox="1"/>
      </xdr:nvSpPr>
      <xdr:spPr>
        <a:xfrm>
          <a:off x="8483111" y="1628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161297</xdr:rowOff>
    </xdr:from>
    <xdr:to>
      <xdr:col>41</xdr:col>
      <xdr:colOff>101600</xdr:colOff>
      <xdr:row>96</xdr:row>
      <xdr:rowOff>91447</xdr:rowOff>
    </xdr:to>
    <xdr:sp macro="" textlink="">
      <xdr:nvSpPr>
        <xdr:cNvPr id="469" name="フローチャート: 判断 468"/>
        <xdr:cNvSpPr/>
      </xdr:nvSpPr>
      <xdr:spPr>
        <a:xfrm>
          <a:off x="7810500" y="1644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107974</xdr:rowOff>
    </xdr:from>
    <xdr:ext cx="534377" cy="259045"/>
    <xdr:sp macro="" textlink="">
      <xdr:nvSpPr>
        <xdr:cNvPr id="470" name="テキスト ボックス 469"/>
        <xdr:cNvSpPr txBox="1"/>
      </xdr:nvSpPr>
      <xdr:spPr>
        <a:xfrm>
          <a:off x="7594111" y="1622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54747</xdr:rowOff>
    </xdr:from>
    <xdr:to>
      <xdr:col>55</xdr:col>
      <xdr:colOff>50800</xdr:colOff>
      <xdr:row>96</xdr:row>
      <xdr:rowOff>156347</xdr:rowOff>
    </xdr:to>
    <xdr:sp macro="" textlink="">
      <xdr:nvSpPr>
        <xdr:cNvPr id="476" name="楕円 475"/>
        <xdr:cNvSpPr/>
      </xdr:nvSpPr>
      <xdr:spPr>
        <a:xfrm>
          <a:off x="10426700" y="1651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33174</xdr:rowOff>
    </xdr:from>
    <xdr:ext cx="534377" cy="259045"/>
    <xdr:sp macro="" textlink="">
      <xdr:nvSpPr>
        <xdr:cNvPr id="477" name="普通建設事業費 （ うち更新整備　）該当値テキスト"/>
        <xdr:cNvSpPr txBox="1"/>
      </xdr:nvSpPr>
      <xdr:spPr>
        <a:xfrm>
          <a:off x="10528300" y="1649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7313</xdr:rowOff>
    </xdr:from>
    <xdr:to>
      <xdr:col>50</xdr:col>
      <xdr:colOff>165100</xdr:colOff>
      <xdr:row>97</xdr:row>
      <xdr:rowOff>108913</xdr:rowOff>
    </xdr:to>
    <xdr:sp macro="" textlink="">
      <xdr:nvSpPr>
        <xdr:cNvPr id="478" name="楕円 477"/>
        <xdr:cNvSpPr/>
      </xdr:nvSpPr>
      <xdr:spPr>
        <a:xfrm>
          <a:off x="9588500" y="1663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100040</xdr:rowOff>
    </xdr:from>
    <xdr:ext cx="534377" cy="259045"/>
    <xdr:sp macro="" textlink="">
      <xdr:nvSpPr>
        <xdr:cNvPr id="479" name="テキスト ボックス 478"/>
        <xdr:cNvSpPr txBox="1"/>
      </xdr:nvSpPr>
      <xdr:spPr>
        <a:xfrm>
          <a:off x="9372111" y="16730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78544</xdr:rowOff>
    </xdr:from>
    <xdr:to>
      <xdr:col>46</xdr:col>
      <xdr:colOff>38100</xdr:colOff>
      <xdr:row>97</xdr:row>
      <xdr:rowOff>8694</xdr:rowOff>
    </xdr:to>
    <xdr:sp macro="" textlink="">
      <xdr:nvSpPr>
        <xdr:cNvPr id="480" name="楕円 479"/>
        <xdr:cNvSpPr/>
      </xdr:nvSpPr>
      <xdr:spPr>
        <a:xfrm>
          <a:off x="8699500" y="1653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171271</xdr:rowOff>
    </xdr:from>
    <xdr:ext cx="534377" cy="259045"/>
    <xdr:sp macro="" textlink="">
      <xdr:nvSpPr>
        <xdr:cNvPr id="481" name="テキスト ボックス 480"/>
        <xdr:cNvSpPr txBox="1"/>
      </xdr:nvSpPr>
      <xdr:spPr>
        <a:xfrm>
          <a:off x="8483111" y="1663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162371</xdr:rowOff>
    </xdr:from>
    <xdr:to>
      <xdr:col>41</xdr:col>
      <xdr:colOff>101600</xdr:colOff>
      <xdr:row>96</xdr:row>
      <xdr:rowOff>92521</xdr:rowOff>
    </xdr:to>
    <xdr:sp macro="" textlink="">
      <xdr:nvSpPr>
        <xdr:cNvPr id="482" name="楕円 481"/>
        <xdr:cNvSpPr/>
      </xdr:nvSpPr>
      <xdr:spPr>
        <a:xfrm>
          <a:off x="7810500" y="1645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83648</xdr:rowOff>
    </xdr:from>
    <xdr:ext cx="534377" cy="259045"/>
    <xdr:sp macro="" textlink="">
      <xdr:nvSpPr>
        <xdr:cNvPr id="483" name="テキスト ボックス 482"/>
        <xdr:cNvSpPr txBox="1"/>
      </xdr:nvSpPr>
      <xdr:spPr>
        <a:xfrm>
          <a:off x="7594111" y="1654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7" name="テキスト ボックス 49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9" name="テキスト ボックス 49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1" name="テキスト ボックス 50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21651</xdr:rowOff>
    </xdr:from>
    <xdr:to>
      <xdr:col>85</xdr:col>
      <xdr:colOff>126364</xdr:colOff>
      <xdr:row>38</xdr:row>
      <xdr:rowOff>139700</xdr:rowOff>
    </xdr:to>
    <xdr:cxnSp macro="">
      <xdr:nvCxnSpPr>
        <xdr:cNvPr id="505" name="直線コネクタ 504"/>
        <xdr:cNvCxnSpPr/>
      </xdr:nvCxnSpPr>
      <xdr:spPr>
        <a:xfrm flipV="1">
          <a:off x="16317595" y="5336601"/>
          <a:ext cx="1269" cy="1318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139778</xdr:rowOff>
    </xdr:from>
    <xdr:ext cx="534377" cy="259045"/>
    <xdr:sp macro="" textlink="">
      <xdr:nvSpPr>
        <xdr:cNvPr id="508" name="災害復旧事業費最大値テキスト"/>
        <xdr:cNvSpPr txBox="1"/>
      </xdr:nvSpPr>
      <xdr:spPr>
        <a:xfrm>
          <a:off x="16370300" y="511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21651</xdr:rowOff>
    </xdr:from>
    <xdr:to>
      <xdr:col>86</xdr:col>
      <xdr:colOff>25400</xdr:colOff>
      <xdr:row>31</xdr:row>
      <xdr:rowOff>21651</xdr:rowOff>
    </xdr:to>
    <xdr:cxnSp macro="">
      <xdr:nvCxnSpPr>
        <xdr:cNvPr id="509" name="直線コネクタ 508"/>
        <xdr:cNvCxnSpPr/>
      </xdr:nvCxnSpPr>
      <xdr:spPr>
        <a:xfrm>
          <a:off x="16230600" y="5336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0" name="直線コネクタ 509"/>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32819</xdr:rowOff>
    </xdr:from>
    <xdr:ext cx="469744" cy="259045"/>
    <xdr:sp macro="" textlink="">
      <xdr:nvSpPr>
        <xdr:cNvPr id="511" name="災害復旧事業費平均値テキスト"/>
        <xdr:cNvSpPr txBox="1"/>
      </xdr:nvSpPr>
      <xdr:spPr>
        <a:xfrm>
          <a:off x="16370300" y="6376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9941</xdr:rowOff>
    </xdr:from>
    <xdr:to>
      <xdr:col>85</xdr:col>
      <xdr:colOff>177800</xdr:colOff>
      <xdr:row>38</xdr:row>
      <xdr:rowOff>111541</xdr:rowOff>
    </xdr:to>
    <xdr:sp macro="" textlink="">
      <xdr:nvSpPr>
        <xdr:cNvPr id="512" name="フローチャート: 判断 511"/>
        <xdr:cNvSpPr/>
      </xdr:nvSpPr>
      <xdr:spPr>
        <a:xfrm>
          <a:off x="16268700" y="652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3" name="直線コネクタ 512"/>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128128</xdr:rowOff>
    </xdr:from>
    <xdr:to>
      <xdr:col>81</xdr:col>
      <xdr:colOff>101600</xdr:colOff>
      <xdr:row>38</xdr:row>
      <xdr:rowOff>58278</xdr:rowOff>
    </xdr:to>
    <xdr:sp macro="" textlink="">
      <xdr:nvSpPr>
        <xdr:cNvPr id="514" name="フローチャート: 判断 513"/>
        <xdr:cNvSpPr/>
      </xdr:nvSpPr>
      <xdr:spPr>
        <a:xfrm>
          <a:off x="15430500" y="647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74805</xdr:rowOff>
    </xdr:from>
    <xdr:ext cx="469744" cy="259045"/>
    <xdr:sp macro="" textlink="">
      <xdr:nvSpPr>
        <xdr:cNvPr id="515" name="テキスト ボックス 514"/>
        <xdr:cNvSpPr txBox="1"/>
      </xdr:nvSpPr>
      <xdr:spPr>
        <a:xfrm>
          <a:off x="15246428" y="624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6" name="直線コネクタ 515"/>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75412</xdr:rowOff>
    </xdr:from>
    <xdr:to>
      <xdr:col>76</xdr:col>
      <xdr:colOff>165100</xdr:colOff>
      <xdr:row>39</xdr:row>
      <xdr:rowOff>5562</xdr:rowOff>
    </xdr:to>
    <xdr:sp macro="" textlink="">
      <xdr:nvSpPr>
        <xdr:cNvPr id="517" name="フローチャート: 判断 516"/>
        <xdr:cNvSpPr/>
      </xdr:nvSpPr>
      <xdr:spPr>
        <a:xfrm>
          <a:off x="14541500" y="659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22089</xdr:rowOff>
    </xdr:from>
    <xdr:ext cx="378565" cy="259045"/>
    <xdr:sp macro="" textlink="">
      <xdr:nvSpPr>
        <xdr:cNvPr id="518" name="テキスト ボックス 517"/>
        <xdr:cNvSpPr txBox="1"/>
      </xdr:nvSpPr>
      <xdr:spPr>
        <a:xfrm>
          <a:off x="14403017" y="63657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19" name="直線コネクタ 518"/>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3495</xdr:rowOff>
    </xdr:from>
    <xdr:to>
      <xdr:col>72</xdr:col>
      <xdr:colOff>38100</xdr:colOff>
      <xdr:row>38</xdr:row>
      <xdr:rowOff>105095</xdr:rowOff>
    </xdr:to>
    <xdr:sp macro="" textlink="">
      <xdr:nvSpPr>
        <xdr:cNvPr id="520" name="フローチャート: 判断 519"/>
        <xdr:cNvSpPr/>
      </xdr:nvSpPr>
      <xdr:spPr>
        <a:xfrm>
          <a:off x="13652500" y="651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121622</xdr:rowOff>
    </xdr:from>
    <xdr:ext cx="469744" cy="259045"/>
    <xdr:sp macro="" textlink="">
      <xdr:nvSpPr>
        <xdr:cNvPr id="521" name="テキスト ボックス 520"/>
        <xdr:cNvSpPr txBox="1"/>
      </xdr:nvSpPr>
      <xdr:spPr>
        <a:xfrm>
          <a:off x="13468428" y="6293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114686</xdr:rowOff>
    </xdr:from>
    <xdr:to>
      <xdr:col>67</xdr:col>
      <xdr:colOff>101600</xdr:colOff>
      <xdr:row>38</xdr:row>
      <xdr:rowOff>44836</xdr:rowOff>
    </xdr:to>
    <xdr:sp macro="" textlink="">
      <xdr:nvSpPr>
        <xdr:cNvPr id="522" name="フローチャート: 判断 521"/>
        <xdr:cNvSpPr/>
      </xdr:nvSpPr>
      <xdr:spPr>
        <a:xfrm>
          <a:off x="12763500" y="645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61363</xdr:rowOff>
    </xdr:from>
    <xdr:ext cx="469744" cy="259045"/>
    <xdr:sp macro="" textlink="">
      <xdr:nvSpPr>
        <xdr:cNvPr id="523" name="テキスト ボックス 522"/>
        <xdr:cNvSpPr txBox="1"/>
      </xdr:nvSpPr>
      <xdr:spPr>
        <a:xfrm>
          <a:off x="12579428" y="623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9" name="楕円 528"/>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30"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1" name="楕円 530"/>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2" name="テキスト ボックス 531"/>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3" name="楕円 532"/>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4" name="テキスト ボックス 533"/>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5" name="楕円 534"/>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6" name="テキスト ボックス 535"/>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7" name="楕円 536"/>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8" name="テキスト ボックス 537"/>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1" name="テキスト ボックス 60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3" name="テキスト ボックス 60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5" name="テキスト ボックス 60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07" name="テキスト ボックス 60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36487</xdr:rowOff>
    </xdr:from>
    <xdr:to>
      <xdr:col>85</xdr:col>
      <xdr:colOff>126364</xdr:colOff>
      <xdr:row>77</xdr:row>
      <xdr:rowOff>101295</xdr:rowOff>
    </xdr:to>
    <xdr:cxnSp macro="">
      <xdr:nvCxnSpPr>
        <xdr:cNvPr id="611" name="直線コネクタ 610"/>
        <xdr:cNvCxnSpPr/>
      </xdr:nvCxnSpPr>
      <xdr:spPr>
        <a:xfrm flipV="1">
          <a:off x="16317595" y="12209437"/>
          <a:ext cx="1269" cy="1093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105122</xdr:rowOff>
    </xdr:from>
    <xdr:ext cx="534377" cy="259045"/>
    <xdr:sp macro="" textlink="">
      <xdr:nvSpPr>
        <xdr:cNvPr id="612" name="公債費最小値テキスト"/>
        <xdr:cNvSpPr txBox="1"/>
      </xdr:nvSpPr>
      <xdr:spPr>
        <a:xfrm>
          <a:off x="16370300" y="13306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101295</xdr:rowOff>
    </xdr:from>
    <xdr:to>
      <xdr:col>86</xdr:col>
      <xdr:colOff>25400</xdr:colOff>
      <xdr:row>77</xdr:row>
      <xdr:rowOff>101295</xdr:rowOff>
    </xdr:to>
    <xdr:cxnSp macro="">
      <xdr:nvCxnSpPr>
        <xdr:cNvPr id="613" name="直線コネクタ 612"/>
        <xdr:cNvCxnSpPr/>
      </xdr:nvCxnSpPr>
      <xdr:spPr>
        <a:xfrm>
          <a:off x="16230600" y="13302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154614</xdr:rowOff>
    </xdr:from>
    <xdr:ext cx="534377" cy="259045"/>
    <xdr:sp macro="" textlink="">
      <xdr:nvSpPr>
        <xdr:cNvPr id="614" name="公債費最大値テキスト"/>
        <xdr:cNvSpPr txBox="1"/>
      </xdr:nvSpPr>
      <xdr:spPr>
        <a:xfrm>
          <a:off x="16370300" y="1198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36487</xdr:rowOff>
    </xdr:from>
    <xdr:to>
      <xdr:col>86</xdr:col>
      <xdr:colOff>25400</xdr:colOff>
      <xdr:row>71</xdr:row>
      <xdr:rowOff>36487</xdr:rowOff>
    </xdr:to>
    <xdr:cxnSp macro="">
      <xdr:nvCxnSpPr>
        <xdr:cNvPr id="615" name="直線コネクタ 614"/>
        <xdr:cNvCxnSpPr/>
      </xdr:nvCxnSpPr>
      <xdr:spPr>
        <a:xfrm>
          <a:off x="16230600" y="12209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101295</xdr:rowOff>
    </xdr:from>
    <xdr:to>
      <xdr:col>85</xdr:col>
      <xdr:colOff>127000</xdr:colOff>
      <xdr:row>77</xdr:row>
      <xdr:rowOff>110782</xdr:rowOff>
    </xdr:to>
    <xdr:cxnSp macro="">
      <xdr:nvCxnSpPr>
        <xdr:cNvPr id="616" name="直線コネクタ 615"/>
        <xdr:cNvCxnSpPr/>
      </xdr:nvCxnSpPr>
      <xdr:spPr>
        <a:xfrm flipV="1">
          <a:off x="15481300" y="13302945"/>
          <a:ext cx="838200" cy="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16774</xdr:rowOff>
    </xdr:from>
    <xdr:ext cx="534377" cy="259045"/>
    <xdr:sp macro="" textlink="">
      <xdr:nvSpPr>
        <xdr:cNvPr id="617" name="公債費平均値テキスト"/>
        <xdr:cNvSpPr txBox="1"/>
      </xdr:nvSpPr>
      <xdr:spPr>
        <a:xfrm>
          <a:off x="16370300" y="12875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165348</xdr:rowOff>
    </xdr:from>
    <xdr:to>
      <xdr:col>85</xdr:col>
      <xdr:colOff>177800</xdr:colOff>
      <xdr:row>76</xdr:row>
      <xdr:rowOff>95498</xdr:rowOff>
    </xdr:to>
    <xdr:sp macro="" textlink="">
      <xdr:nvSpPr>
        <xdr:cNvPr id="618" name="フローチャート: 判断 617"/>
        <xdr:cNvSpPr/>
      </xdr:nvSpPr>
      <xdr:spPr>
        <a:xfrm>
          <a:off x="16268700" y="1302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110782</xdr:rowOff>
    </xdr:from>
    <xdr:to>
      <xdr:col>81</xdr:col>
      <xdr:colOff>50800</xdr:colOff>
      <xdr:row>77</xdr:row>
      <xdr:rowOff>119031</xdr:rowOff>
    </xdr:to>
    <xdr:cxnSp macro="">
      <xdr:nvCxnSpPr>
        <xdr:cNvPr id="619" name="直線コネクタ 618"/>
        <xdr:cNvCxnSpPr/>
      </xdr:nvCxnSpPr>
      <xdr:spPr>
        <a:xfrm flipV="1">
          <a:off x="14592300" y="13312432"/>
          <a:ext cx="889000" cy="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166129</xdr:rowOff>
    </xdr:from>
    <xdr:to>
      <xdr:col>81</xdr:col>
      <xdr:colOff>101600</xdr:colOff>
      <xdr:row>76</xdr:row>
      <xdr:rowOff>96279</xdr:rowOff>
    </xdr:to>
    <xdr:sp macro="" textlink="">
      <xdr:nvSpPr>
        <xdr:cNvPr id="620" name="フローチャート: 判断 619"/>
        <xdr:cNvSpPr/>
      </xdr:nvSpPr>
      <xdr:spPr>
        <a:xfrm>
          <a:off x="15430500" y="1302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112806</xdr:rowOff>
    </xdr:from>
    <xdr:ext cx="534377" cy="259045"/>
    <xdr:sp macro="" textlink="">
      <xdr:nvSpPr>
        <xdr:cNvPr id="621" name="テキスト ボックス 620"/>
        <xdr:cNvSpPr txBox="1"/>
      </xdr:nvSpPr>
      <xdr:spPr>
        <a:xfrm>
          <a:off x="15214111" y="1280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117945</xdr:rowOff>
    </xdr:from>
    <xdr:to>
      <xdr:col>76</xdr:col>
      <xdr:colOff>114300</xdr:colOff>
      <xdr:row>77</xdr:row>
      <xdr:rowOff>119031</xdr:rowOff>
    </xdr:to>
    <xdr:cxnSp macro="">
      <xdr:nvCxnSpPr>
        <xdr:cNvPr id="622" name="直線コネクタ 621"/>
        <xdr:cNvCxnSpPr/>
      </xdr:nvCxnSpPr>
      <xdr:spPr>
        <a:xfrm>
          <a:off x="13703300" y="13319595"/>
          <a:ext cx="889000" cy="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80251</xdr:rowOff>
    </xdr:from>
    <xdr:to>
      <xdr:col>76</xdr:col>
      <xdr:colOff>165100</xdr:colOff>
      <xdr:row>76</xdr:row>
      <xdr:rowOff>10401</xdr:rowOff>
    </xdr:to>
    <xdr:sp macro="" textlink="">
      <xdr:nvSpPr>
        <xdr:cNvPr id="623" name="フローチャート: 判断 622"/>
        <xdr:cNvSpPr/>
      </xdr:nvSpPr>
      <xdr:spPr>
        <a:xfrm>
          <a:off x="14541500" y="1293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26928</xdr:rowOff>
    </xdr:from>
    <xdr:ext cx="534377" cy="259045"/>
    <xdr:sp macro="" textlink="">
      <xdr:nvSpPr>
        <xdr:cNvPr id="624" name="テキスト ボックス 623"/>
        <xdr:cNvSpPr txBox="1"/>
      </xdr:nvSpPr>
      <xdr:spPr>
        <a:xfrm>
          <a:off x="14325111" y="1271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117945</xdr:rowOff>
    </xdr:from>
    <xdr:to>
      <xdr:col>71</xdr:col>
      <xdr:colOff>177800</xdr:colOff>
      <xdr:row>77</xdr:row>
      <xdr:rowOff>122098</xdr:rowOff>
    </xdr:to>
    <xdr:cxnSp macro="">
      <xdr:nvCxnSpPr>
        <xdr:cNvPr id="625" name="直線コネクタ 624"/>
        <xdr:cNvCxnSpPr/>
      </xdr:nvCxnSpPr>
      <xdr:spPr>
        <a:xfrm flipV="1">
          <a:off x="12814300" y="13319595"/>
          <a:ext cx="889000" cy="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64612</xdr:rowOff>
    </xdr:from>
    <xdr:to>
      <xdr:col>72</xdr:col>
      <xdr:colOff>38100</xdr:colOff>
      <xdr:row>75</xdr:row>
      <xdr:rowOff>166212</xdr:rowOff>
    </xdr:to>
    <xdr:sp macro="" textlink="">
      <xdr:nvSpPr>
        <xdr:cNvPr id="626" name="フローチャート: 判断 625"/>
        <xdr:cNvSpPr/>
      </xdr:nvSpPr>
      <xdr:spPr>
        <a:xfrm>
          <a:off x="13652500" y="12923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11289</xdr:rowOff>
    </xdr:from>
    <xdr:ext cx="534377" cy="259045"/>
    <xdr:sp macro="" textlink="">
      <xdr:nvSpPr>
        <xdr:cNvPr id="627" name="テキスト ボックス 626"/>
        <xdr:cNvSpPr txBox="1"/>
      </xdr:nvSpPr>
      <xdr:spPr>
        <a:xfrm>
          <a:off x="13436111" y="1269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47771</xdr:rowOff>
    </xdr:from>
    <xdr:to>
      <xdr:col>67</xdr:col>
      <xdr:colOff>101600</xdr:colOff>
      <xdr:row>75</xdr:row>
      <xdr:rowOff>149371</xdr:rowOff>
    </xdr:to>
    <xdr:sp macro="" textlink="">
      <xdr:nvSpPr>
        <xdr:cNvPr id="628" name="フローチャート: 判断 627"/>
        <xdr:cNvSpPr/>
      </xdr:nvSpPr>
      <xdr:spPr>
        <a:xfrm>
          <a:off x="12763500" y="1290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165898</xdr:rowOff>
    </xdr:from>
    <xdr:ext cx="534377" cy="259045"/>
    <xdr:sp macro="" textlink="">
      <xdr:nvSpPr>
        <xdr:cNvPr id="629" name="テキスト ボックス 628"/>
        <xdr:cNvSpPr txBox="1"/>
      </xdr:nvSpPr>
      <xdr:spPr>
        <a:xfrm>
          <a:off x="12547111" y="1268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50495</xdr:rowOff>
    </xdr:from>
    <xdr:to>
      <xdr:col>85</xdr:col>
      <xdr:colOff>177800</xdr:colOff>
      <xdr:row>77</xdr:row>
      <xdr:rowOff>152095</xdr:rowOff>
    </xdr:to>
    <xdr:sp macro="" textlink="">
      <xdr:nvSpPr>
        <xdr:cNvPr id="635" name="楕円 634"/>
        <xdr:cNvSpPr/>
      </xdr:nvSpPr>
      <xdr:spPr>
        <a:xfrm>
          <a:off x="16268700" y="1325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136872</xdr:rowOff>
    </xdr:from>
    <xdr:ext cx="534377" cy="259045"/>
    <xdr:sp macro="" textlink="">
      <xdr:nvSpPr>
        <xdr:cNvPr id="636" name="公債費該当値テキスト"/>
        <xdr:cNvSpPr txBox="1"/>
      </xdr:nvSpPr>
      <xdr:spPr>
        <a:xfrm>
          <a:off x="16370300" y="1316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59982</xdr:rowOff>
    </xdr:from>
    <xdr:to>
      <xdr:col>81</xdr:col>
      <xdr:colOff>101600</xdr:colOff>
      <xdr:row>77</xdr:row>
      <xdr:rowOff>161582</xdr:rowOff>
    </xdr:to>
    <xdr:sp macro="" textlink="">
      <xdr:nvSpPr>
        <xdr:cNvPr id="637" name="楕円 636"/>
        <xdr:cNvSpPr/>
      </xdr:nvSpPr>
      <xdr:spPr>
        <a:xfrm>
          <a:off x="15430500" y="1326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152709</xdr:rowOff>
    </xdr:from>
    <xdr:ext cx="534377" cy="259045"/>
    <xdr:sp macro="" textlink="">
      <xdr:nvSpPr>
        <xdr:cNvPr id="638" name="テキスト ボックス 637"/>
        <xdr:cNvSpPr txBox="1"/>
      </xdr:nvSpPr>
      <xdr:spPr>
        <a:xfrm>
          <a:off x="15214111" y="1335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68231</xdr:rowOff>
    </xdr:from>
    <xdr:to>
      <xdr:col>76</xdr:col>
      <xdr:colOff>165100</xdr:colOff>
      <xdr:row>77</xdr:row>
      <xdr:rowOff>169831</xdr:rowOff>
    </xdr:to>
    <xdr:sp macro="" textlink="">
      <xdr:nvSpPr>
        <xdr:cNvPr id="639" name="楕円 638"/>
        <xdr:cNvSpPr/>
      </xdr:nvSpPr>
      <xdr:spPr>
        <a:xfrm>
          <a:off x="14541500" y="1326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160958</xdr:rowOff>
    </xdr:from>
    <xdr:ext cx="534377" cy="259045"/>
    <xdr:sp macro="" textlink="">
      <xdr:nvSpPr>
        <xdr:cNvPr id="640" name="テキスト ボックス 639"/>
        <xdr:cNvSpPr txBox="1"/>
      </xdr:nvSpPr>
      <xdr:spPr>
        <a:xfrm>
          <a:off x="14325111" y="1336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67145</xdr:rowOff>
    </xdr:from>
    <xdr:to>
      <xdr:col>72</xdr:col>
      <xdr:colOff>38100</xdr:colOff>
      <xdr:row>77</xdr:row>
      <xdr:rowOff>168745</xdr:rowOff>
    </xdr:to>
    <xdr:sp macro="" textlink="">
      <xdr:nvSpPr>
        <xdr:cNvPr id="641" name="楕円 640"/>
        <xdr:cNvSpPr/>
      </xdr:nvSpPr>
      <xdr:spPr>
        <a:xfrm>
          <a:off x="13652500" y="1326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159872</xdr:rowOff>
    </xdr:from>
    <xdr:ext cx="534377" cy="259045"/>
    <xdr:sp macro="" textlink="">
      <xdr:nvSpPr>
        <xdr:cNvPr id="642" name="テキスト ボックス 641"/>
        <xdr:cNvSpPr txBox="1"/>
      </xdr:nvSpPr>
      <xdr:spPr>
        <a:xfrm>
          <a:off x="13436111" y="1336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71298</xdr:rowOff>
    </xdr:from>
    <xdr:to>
      <xdr:col>67</xdr:col>
      <xdr:colOff>101600</xdr:colOff>
      <xdr:row>78</xdr:row>
      <xdr:rowOff>1448</xdr:rowOff>
    </xdr:to>
    <xdr:sp macro="" textlink="">
      <xdr:nvSpPr>
        <xdr:cNvPr id="643" name="楕円 642"/>
        <xdr:cNvSpPr/>
      </xdr:nvSpPr>
      <xdr:spPr>
        <a:xfrm>
          <a:off x="12763500" y="1327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164025</xdr:rowOff>
    </xdr:from>
    <xdr:ext cx="534377" cy="259045"/>
    <xdr:sp macro="" textlink="">
      <xdr:nvSpPr>
        <xdr:cNvPr id="644" name="テキスト ボックス 643"/>
        <xdr:cNvSpPr txBox="1"/>
      </xdr:nvSpPr>
      <xdr:spPr>
        <a:xfrm>
          <a:off x="12547111" y="13365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5" name="直線コネクタ 65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6" name="テキスト ボックス 65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7" name="直線コネクタ 65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8" name="テキスト ボックス 65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9" name="直線コネクタ 65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0" name="テキスト ボックス 65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1" name="直線コネクタ 66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2" name="テキスト ボックス 66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3" name="直線コネクタ 66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4" name="テキスト ボックス 66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5" name="直線コネクタ 66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66" name="テキスト ボックス 665"/>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8" name="テキスト ボックス 66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36700</xdr:rowOff>
    </xdr:from>
    <xdr:to>
      <xdr:col>85</xdr:col>
      <xdr:colOff>126364</xdr:colOff>
      <xdr:row>99</xdr:row>
      <xdr:rowOff>97115</xdr:rowOff>
    </xdr:to>
    <xdr:cxnSp macro="">
      <xdr:nvCxnSpPr>
        <xdr:cNvPr id="670" name="直線コネクタ 669"/>
        <xdr:cNvCxnSpPr/>
      </xdr:nvCxnSpPr>
      <xdr:spPr>
        <a:xfrm flipV="1">
          <a:off x="16317595" y="15467200"/>
          <a:ext cx="1269" cy="160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100942</xdr:rowOff>
    </xdr:from>
    <xdr:ext cx="313932" cy="259045"/>
    <xdr:sp macro="" textlink="">
      <xdr:nvSpPr>
        <xdr:cNvPr id="671" name="積立金最小値テキスト"/>
        <xdr:cNvSpPr txBox="1"/>
      </xdr:nvSpPr>
      <xdr:spPr>
        <a:xfrm>
          <a:off x="16370300" y="170744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97115</xdr:rowOff>
    </xdr:from>
    <xdr:to>
      <xdr:col>86</xdr:col>
      <xdr:colOff>25400</xdr:colOff>
      <xdr:row>99</xdr:row>
      <xdr:rowOff>97115</xdr:rowOff>
    </xdr:to>
    <xdr:cxnSp macro="">
      <xdr:nvCxnSpPr>
        <xdr:cNvPr id="672" name="直線コネクタ 671"/>
        <xdr:cNvCxnSpPr/>
      </xdr:nvCxnSpPr>
      <xdr:spPr>
        <a:xfrm>
          <a:off x="16230600" y="17070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154827</xdr:rowOff>
    </xdr:from>
    <xdr:ext cx="534377" cy="259045"/>
    <xdr:sp macro="" textlink="">
      <xdr:nvSpPr>
        <xdr:cNvPr id="673" name="積立金最大値テキスト"/>
        <xdr:cNvSpPr txBox="1"/>
      </xdr:nvSpPr>
      <xdr:spPr>
        <a:xfrm>
          <a:off x="16370300" y="1524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36700</xdr:rowOff>
    </xdr:from>
    <xdr:to>
      <xdr:col>86</xdr:col>
      <xdr:colOff>25400</xdr:colOff>
      <xdr:row>90</xdr:row>
      <xdr:rowOff>36700</xdr:rowOff>
    </xdr:to>
    <xdr:cxnSp macro="">
      <xdr:nvCxnSpPr>
        <xdr:cNvPr id="674" name="直線コネクタ 673"/>
        <xdr:cNvCxnSpPr/>
      </xdr:nvCxnSpPr>
      <xdr:spPr>
        <a:xfrm>
          <a:off x="16230600" y="1546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68050</xdr:rowOff>
    </xdr:from>
    <xdr:to>
      <xdr:col>85</xdr:col>
      <xdr:colOff>127000</xdr:colOff>
      <xdr:row>97</xdr:row>
      <xdr:rowOff>65143</xdr:rowOff>
    </xdr:to>
    <xdr:cxnSp macro="">
      <xdr:nvCxnSpPr>
        <xdr:cNvPr id="675" name="直線コネクタ 674"/>
        <xdr:cNvCxnSpPr/>
      </xdr:nvCxnSpPr>
      <xdr:spPr>
        <a:xfrm flipV="1">
          <a:off x="15481300" y="16355800"/>
          <a:ext cx="838200" cy="33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80619</xdr:rowOff>
    </xdr:from>
    <xdr:ext cx="469744" cy="259045"/>
    <xdr:sp macro="" textlink="">
      <xdr:nvSpPr>
        <xdr:cNvPr id="676" name="積立金平均値テキスト"/>
        <xdr:cNvSpPr txBox="1"/>
      </xdr:nvSpPr>
      <xdr:spPr>
        <a:xfrm>
          <a:off x="16370300" y="167112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102192</xdr:rowOff>
    </xdr:from>
    <xdr:to>
      <xdr:col>85</xdr:col>
      <xdr:colOff>177800</xdr:colOff>
      <xdr:row>98</xdr:row>
      <xdr:rowOff>32342</xdr:rowOff>
    </xdr:to>
    <xdr:sp macro="" textlink="">
      <xdr:nvSpPr>
        <xdr:cNvPr id="677" name="フローチャート: 判断 676"/>
        <xdr:cNvSpPr/>
      </xdr:nvSpPr>
      <xdr:spPr>
        <a:xfrm>
          <a:off x="16268700" y="1673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168537</xdr:rowOff>
    </xdr:from>
    <xdr:to>
      <xdr:col>81</xdr:col>
      <xdr:colOff>50800</xdr:colOff>
      <xdr:row>97</xdr:row>
      <xdr:rowOff>65143</xdr:rowOff>
    </xdr:to>
    <xdr:cxnSp macro="">
      <xdr:nvCxnSpPr>
        <xdr:cNvPr id="678" name="直線コネクタ 677"/>
        <xdr:cNvCxnSpPr/>
      </xdr:nvCxnSpPr>
      <xdr:spPr>
        <a:xfrm>
          <a:off x="14592300" y="16627737"/>
          <a:ext cx="889000" cy="6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150981</xdr:rowOff>
    </xdr:from>
    <xdr:to>
      <xdr:col>81</xdr:col>
      <xdr:colOff>101600</xdr:colOff>
      <xdr:row>98</xdr:row>
      <xdr:rowOff>81131</xdr:rowOff>
    </xdr:to>
    <xdr:sp macro="" textlink="">
      <xdr:nvSpPr>
        <xdr:cNvPr id="679" name="フローチャート: 判断 678"/>
        <xdr:cNvSpPr/>
      </xdr:nvSpPr>
      <xdr:spPr>
        <a:xfrm>
          <a:off x="15430500" y="1678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72258</xdr:rowOff>
    </xdr:from>
    <xdr:ext cx="469744" cy="259045"/>
    <xdr:sp macro="" textlink="">
      <xdr:nvSpPr>
        <xdr:cNvPr id="680" name="テキスト ボックス 679"/>
        <xdr:cNvSpPr txBox="1"/>
      </xdr:nvSpPr>
      <xdr:spPr>
        <a:xfrm>
          <a:off x="15246428" y="16874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168537</xdr:rowOff>
    </xdr:from>
    <xdr:to>
      <xdr:col>76</xdr:col>
      <xdr:colOff>114300</xdr:colOff>
      <xdr:row>97</xdr:row>
      <xdr:rowOff>139962</xdr:rowOff>
    </xdr:to>
    <xdr:cxnSp macro="">
      <xdr:nvCxnSpPr>
        <xdr:cNvPr id="681" name="直線コネクタ 680"/>
        <xdr:cNvCxnSpPr/>
      </xdr:nvCxnSpPr>
      <xdr:spPr>
        <a:xfrm flipV="1">
          <a:off x="13703300" y="16627737"/>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19927</xdr:rowOff>
    </xdr:from>
    <xdr:to>
      <xdr:col>76</xdr:col>
      <xdr:colOff>165100</xdr:colOff>
      <xdr:row>97</xdr:row>
      <xdr:rowOff>121527</xdr:rowOff>
    </xdr:to>
    <xdr:sp macro="" textlink="">
      <xdr:nvSpPr>
        <xdr:cNvPr id="682" name="フローチャート: 判断 681"/>
        <xdr:cNvSpPr/>
      </xdr:nvSpPr>
      <xdr:spPr>
        <a:xfrm>
          <a:off x="14541500" y="1665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112654</xdr:rowOff>
    </xdr:from>
    <xdr:ext cx="534377" cy="259045"/>
    <xdr:sp macro="" textlink="">
      <xdr:nvSpPr>
        <xdr:cNvPr id="683" name="テキスト ボックス 682"/>
        <xdr:cNvSpPr txBox="1"/>
      </xdr:nvSpPr>
      <xdr:spPr>
        <a:xfrm>
          <a:off x="14325111" y="1674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95808</xdr:rowOff>
    </xdr:from>
    <xdr:to>
      <xdr:col>71</xdr:col>
      <xdr:colOff>177800</xdr:colOff>
      <xdr:row>97</xdr:row>
      <xdr:rowOff>139962</xdr:rowOff>
    </xdr:to>
    <xdr:cxnSp macro="">
      <xdr:nvCxnSpPr>
        <xdr:cNvPr id="684" name="直線コネクタ 683"/>
        <xdr:cNvCxnSpPr/>
      </xdr:nvCxnSpPr>
      <xdr:spPr>
        <a:xfrm>
          <a:off x="12814300" y="16726458"/>
          <a:ext cx="889000" cy="44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103825</xdr:rowOff>
    </xdr:from>
    <xdr:to>
      <xdr:col>72</xdr:col>
      <xdr:colOff>38100</xdr:colOff>
      <xdr:row>98</xdr:row>
      <xdr:rowOff>33975</xdr:rowOff>
    </xdr:to>
    <xdr:sp macro="" textlink="">
      <xdr:nvSpPr>
        <xdr:cNvPr id="685" name="フローチャート: 判断 684"/>
        <xdr:cNvSpPr/>
      </xdr:nvSpPr>
      <xdr:spPr>
        <a:xfrm>
          <a:off x="13652500" y="1673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25102</xdr:rowOff>
    </xdr:from>
    <xdr:ext cx="469744" cy="259045"/>
    <xdr:sp macro="" textlink="">
      <xdr:nvSpPr>
        <xdr:cNvPr id="686" name="テキスト ボックス 685"/>
        <xdr:cNvSpPr txBox="1"/>
      </xdr:nvSpPr>
      <xdr:spPr>
        <a:xfrm>
          <a:off x="13468428" y="1682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54806</xdr:rowOff>
    </xdr:from>
    <xdr:to>
      <xdr:col>67</xdr:col>
      <xdr:colOff>101600</xdr:colOff>
      <xdr:row>96</xdr:row>
      <xdr:rowOff>156406</xdr:rowOff>
    </xdr:to>
    <xdr:sp macro="" textlink="">
      <xdr:nvSpPr>
        <xdr:cNvPr id="687" name="フローチャート: 判断 686"/>
        <xdr:cNvSpPr/>
      </xdr:nvSpPr>
      <xdr:spPr>
        <a:xfrm>
          <a:off x="12763500" y="16514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1483</xdr:rowOff>
    </xdr:from>
    <xdr:ext cx="534377" cy="259045"/>
    <xdr:sp macro="" textlink="">
      <xdr:nvSpPr>
        <xdr:cNvPr id="688" name="テキスト ボックス 687"/>
        <xdr:cNvSpPr txBox="1"/>
      </xdr:nvSpPr>
      <xdr:spPr>
        <a:xfrm>
          <a:off x="12547111" y="1628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17250</xdr:rowOff>
    </xdr:from>
    <xdr:to>
      <xdr:col>85</xdr:col>
      <xdr:colOff>177800</xdr:colOff>
      <xdr:row>95</xdr:row>
      <xdr:rowOff>118850</xdr:rowOff>
    </xdr:to>
    <xdr:sp macro="" textlink="">
      <xdr:nvSpPr>
        <xdr:cNvPr id="694" name="楕円 693"/>
        <xdr:cNvSpPr/>
      </xdr:nvSpPr>
      <xdr:spPr>
        <a:xfrm>
          <a:off x="16268700" y="1630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40127</xdr:rowOff>
    </xdr:from>
    <xdr:ext cx="534377" cy="259045"/>
    <xdr:sp macro="" textlink="">
      <xdr:nvSpPr>
        <xdr:cNvPr id="695" name="積立金該当値テキスト"/>
        <xdr:cNvSpPr txBox="1"/>
      </xdr:nvSpPr>
      <xdr:spPr>
        <a:xfrm>
          <a:off x="16370300" y="1615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14343</xdr:rowOff>
    </xdr:from>
    <xdr:to>
      <xdr:col>81</xdr:col>
      <xdr:colOff>101600</xdr:colOff>
      <xdr:row>97</xdr:row>
      <xdr:rowOff>115943</xdr:rowOff>
    </xdr:to>
    <xdr:sp macro="" textlink="">
      <xdr:nvSpPr>
        <xdr:cNvPr id="696" name="楕円 695"/>
        <xdr:cNvSpPr/>
      </xdr:nvSpPr>
      <xdr:spPr>
        <a:xfrm>
          <a:off x="15430500" y="1664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132470</xdr:rowOff>
    </xdr:from>
    <xdr:ext cx="534377" cy="259045"/>
    <xdr:sp macro="" textlink="">
      <xdr:nvSpPr>
        <xdr:cNvPr id="697" name="テキスト ボックス 696"/>
        <xdr:cNvSpPr txBox="1"/>
      </xdr:nvSpPr>
      <xdr:spPr>
        <a:xfrm>
          <a:off x="15214111" y="16420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117737</xdr:rowOff>
    </xdr:from>
    <xdr:to>
      <xdr:col>76</xdr:col>
      <xdr:colOff>165100</xdr:colOff>
      <xdr:row>97</xdr:row>
      <xdr:rowOff>47887</xdr:rowOff>
    </xdr:to>
    <xdr:sp macro="" textlink="">
      <xdr:nvSpPr>
        <xdr:cNvPr id="698" name="楕円 697"/>
        <xdr:cNvSpPr/>
      </xdr:nvSpPr>
      <xdr:spPr>
        <a:xfrm>
          <a:off x="14541500" y="1657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64414</xdr:rowOff>
    </xdr:from>
    <xdr:ext cx="534377" cy="259045"/>
    <xdr:sp macro="" textlink="">
      <xdr:nvSpPr>
        <xdr:cNvPr id="699" name="テキスト ボックス 698"/>
        <xdr:cNvSpPr txBox="1"/>
      </xdr:nvSpPr>
      <xdr:spPr>
        <a:xfrm>
          <a:off x="14325111" y="1635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89162</xdr:rowOff>
    </xdr:from>
    <xdr:to>
      <xdr:col>72</xdr:col>
      <xdr:colOff>38100</xdr:colOff>
      <xdr:row>98</xdr:row>
      <xdr:rowOff>19312</xdr:rowOff>
    </xdr:to>
    <xdr:sp macro="" textlink="">
      <xdr:nvSpPr>
        <xdr:cNvPr id="700" name="楕円 699"/>
        <xdr:cNvSpPr/>
      </xdr:nvSpPr>
      <xdr:spPr>
        <a:xfrm>
          <a:off x="13652500" y="1671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35839</xdr:rowOff>
    </xdr:from>
    <xdr:ext cx="469744" cy="259045"/>
    <xdr:sp macro="" textlink="">
      <xdr:nvSpPr>
        <xdr:cNvPr id="701" name="テキスト ボックス 700"/>
        <xdr:cNvSpPr txBox="1"/>
      </xdr:nvSpPr>
      <xdr:spPr>
        <a:xfrm>
          <a:off x="13468428" y="16495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45008</xdr:rowOff>
    </xdr:from>
    <xdr:to>
      <xdr:col>67</xdr:col>
      <xdr:colOff>101600</xdr:colOff>
      <xdr:row>97</xdr:row>
      <xdr:rowOff>146608</xdr:rowOff>
    </xdr:to>
    <xdr:sp macro="" textlink="">
      <xdr:nvSpPr>
        <xdr:cNvPr id="702" name="楕円 701"/>
        <xdr:cNvSpPr/>
      </xdr:nvSpPr>
      <xdr:spPr>
        <a:xfrm>
          <a:off x="12763500" y="1667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137735</xdr:rowOff>
    </xdr:from>
    <xdr:ext cx="534377" cy="259045"/>
    <xdr:sp macro="" textlink="">
      <xdr:nvSpPr>
        <xdr:cNvPr id="703" name="テキスト ボックス 702"/>
        <xdr:cNvSpPr txBox="1"/>
      </xdr:nvSpPr>
      <xdr:spPr>
        <a:xfrm>
          <a:off x="12547111" y="1676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7" name="テキスト ボックス 71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9" name="テキスト ボックス 71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1" name="テキスト ボックス 72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3" name="テキスト ボックス 72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5" name="テキスト ボックス 72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125984</xdr:rowOff>
    </xdr:from>
    <xdr:to>
      <xdr:col>116</xdr:col>
      <xdr:colOff>62864</xdr:colOff>
      <xdr:row>39</xdr:row>
      <xdr:rowOff>44450</xdr:rowOff>
    </xdr:to>
    <xdr:cxnSp macro="">
      <xdr:nvCxnSpPr>
        <xdr:cNvPr id="727" name="直線コネクタ 726"/>
        <xdr:cNvCxnSpPr/>
      </xdr:nvCxnSpPr>
      <xdr:spPr>
        <a:xfrm flipV="1">
          <a:off x="22159595" y="5440934"/>
          <a:ext cx="1269" cy="1290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72661</xdr:rowOff>
    </xdr:from>
    <xdr:ext cx="469744" cy="259045"/>
    <xdr:sp macro="" textlink="">
      <xdr:nvSpPr>
        <xdr:cNvPr id="730" name="投資及び出資金最大値テキスト"/>
        <xdr:cNvSpPr txBox="1"/>
      </xdr:nvSpPr>
      <xdr:spPr>
        <a:xfrm>
          <a:off x="22212300" y="5216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125984</xdr:rowOff>
    </xdr:from>
    <xdr:to>
      <xdr:col>116</xdr:col>
      <xdr:colOff>152400</xdr:colOff>
      <xdr:row>31</xdr:row>
      <xdr:rowOff>125984</xdr:rowOff>
    </xdr:to>
    <xdr:cxnSp macro="">
      <xdr:nvCxnSpPr>
        <xdr:cNvPr id="731" name="直線コネクタ 730"/>
        <xdr:cNvCxnSpPr/>
      </xdr:nvCxnSpPr>
      <xdr:spPr>
        <a:xfrm>
          <a:off x="22072600" y="5440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155592</xdr:rowOff>
    </xdr:from>
    <xdr:ext cx="378565" cy="259045"/>
    <xdr:sp macro="" textlink="">
      <xdr:nvSpPr>
        <xdr:cNvPr id="733" name="投資及び出資金平均値テキスト"/>
        <xdr:cNvSpPr txBox="1"/>
      </xdr:nvSpPr>
      <xdr:spPr>
        <a:xfrm>
          <a:off x="22212300" y="63277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132715</xdr:rowOff>
    </xdr:from>
    <xdr:to>
      <xdr:col>116</xdr:col>
      <xdr:colOff>114300</xdr:colOff>
      <xdr:row>38</xdr:row>
      <xdr:rowOff>62865</xdr:rowOff>
    </xdr:to>
    <xdr:sp macro="" textlink="">
      <xdr:nvSpPr>
        <xdr:cNvPr id="734" name="フローチャート: 判断 733"/>
        <xdr:cNvSpPr/>
      </xdr:nvSpPr>
      <xdr:spPr>
        <a:xfrm>
          <a:off x="22110700" y="6476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136906</xdr:rowOff>
    </xdr:from>
    <xdr:to>
      <xdr:col>112</xdr:col>
      <xdr:colOff>38100</xdr:colOff>
      <xdr:row>38</xdr:row>
      <xdr:rowOff>67056</xdr:rowOff>
    </xdr:to>
    <xdr:sp macro="" textlink="">
      <xdr:nvSpPr>
        <xdr:cNvPr id="736" name="フローチャート: 判断 735"/>
        <xdr:cNvSpPr/>
      </xdr:nvSpPr>
      <xdr:spPr>
        <a:xfrm>
          <a:off x="21272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83583</xdr:rowOff>
    </xdr:from>
    <xdr:ext cx="378565" cy="259045"/>
    <xdr:sp macro="" textlink="">
      <xdr:nvSpPr>
        <xdr:cNvPr id="737" name="テキスト ボックス 736"/>
        <xdr:cNvSpPr txBox="1"/>
      </xdr:nvSpPr>
      <xdr:spPr>
        <a:xfrm>
          <a:off x="21134017" y="6255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71374</xdr:rowOff>
    </xdr:from>
    <xdr:to>
      <xdr:col>107</xdr:col>
      <xdr:colOff>101600</xdr:colOff>
      <xdr:row>38</xdr:row>
      <xdr:rowOff>1524</xdr:rowOff>
    </xdr:to>
    <xdr:sp macro="" textlink="">
      <xdr:nvSpPr>
        <xdr:cNvPr id="739" name="フローチャート: 判断 738"/>
        <xdr:cNvSpPr/>
      </xdr:nvSpPr>
      <xdr:spPr>
        <a:xfrm>
          <a:off x="20383500" y="641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18051</xdr:rowOff>
    </xdr:from>
    <xdr:ext cx="378565" cy="259045"/>
    <xdr:sp macro="" textlink="">
      <xdr:nvSpPr>
        <xdr:cNvPr id="740" name="テキスト ボックス 739"/>
        <xdr:cNvSpPr txBox="1"/>
      </xdr:nvSpPr>
      <xdr:spPr>
        <a:xfrm>
          <a:off x="20245017" y="6190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1" name="直線コネクタ 74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125095</xdr:rowOff>
    </xdr:from>
    <xdr:to>
      <xdr:col>102</xdr:col>
      <xdr:colOff>165100</xdr:colOff>
      <xdr:row>38</xdr:row>
      <xdr:rowOff>55245</xdr:rowOff>
    </xdr:to>
    <xdr:sp macro="" textlink="">
      <xdr:nvSpPr>
        <xdr:cNvPr id="742" name="フローチャート: 判断 741"/>
        <xdr:cNvSpPr/>
      </xdr:nvSpPr>
      <xdr:spPr>
        <a:xfrm>
          <a:off x="19494500" y="646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71772</xdr:rowOff>
    </xdr:from>
    <xdr:ext cx="378565" cy="259045"/>
    <xdr:sp macro="" textlink="">
      <xdr:nvSpPr>
        <xdr:cNvPr id="743" name="テキスト ボックス 742"/>
        <xdr:cNvSpPr txBox="1"/>
      </xdr:nvSpPr>
      <xdr:spPr>
        <a:xfrm>
          <a:off x="19356017" y="6243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127762</xdr:rowOff>
    </xdr:from>
    <xdr:to>
      <xdr:col>98</xdr:col>
      <xdr:colOff>38100</xdr:colOff>
      <xdr:row>38</xdr:row>
      <xdr:rowOff>57912</xdr:rowOff>
    </xdr:to>
    <xdr:sp macro="" textlink="">
      <xdr:nvSpPr>
        <xdr:cNvPr id="744" name="フローチャート: 判断 743"/>
        <xdr:cNvSpPr/>
      </xdr:nvSpPr>
      <xdr:spPr>
        <a:xfrm>
          <a:off x="18605500" y="647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74439</xdr:rowOff>
    </xdr:from>
    <xdr:ext cx="378565" cy="259045"/>
    <xdr:sp macro="" textlink="">
      <xdr:nvSpPr>
        <xdr:cNvPr id="745" name="テキスト ボックス 744"/>
        <xdr:cNvSpPr txBox="1"/>
      </xdr:nvSpPr>
      <xdr:spPr>
        <a:xfrm>
          <a:off x="18467017" y="6246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1" name="直線コネクタ 770"/>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2" name="テキスト ボックス 771"/>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3" name="直線コネクタ 772"/>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4" name="テキスト ボックス 773"/>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5" name="直線コネクタ 774"/>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6" name="テキスト ボックス 775"/>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7" name="直線コネクタ 776"/>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8" name="テキスト ボックス 777"/>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0" name="テキスト ボックス 77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64399</xdr:rowOff>
    </xdr:from>
    <xdr:to>
      <xdr:col>116</xdr:col>
      <xdr:colOff>62864</xdr:colOff>
      <xdr:row>58</xdr:row>
      <xdr:rowOff>139700</xdr:rowOff>
    </xdr:to>
    <xdr:cxnSp macro="">
      <xdr:nvCxnSpPr>
        <xdr:cNvPr id="782" name="直線コネクタ 781"/>
        <xdr:cNvCxnSpPr/>
      </xdr:nvCxnSpPr>
      <xdr:spPr>
        <a:xfrm flipV="1">
          <a:off x="22159595" y="8808349"/>
          <a:ext cx="1269" cy="127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3"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4" name="直線コネクタ 783"/>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11076</xdr:rowOff>
    </xdr:from>
    <xdr:ext cx="534377" cy="259045"/>
    <xdr:sp macro="" textlink="">
      <xdr:nvSpPr>
        <xdr:cNvPr id="785" name="貸付金最大値テキスト"/>
        <xdr:cNvSpPr txBox="1"/>
      </xdr:nvSpPr>
      <xdr:spPr>
        <a:xfrm>
          <a:off x="22212300" y="858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64399</xdr:rowOff>
    </xdr:from>
    <xdr:to>
      <xdr:col>116</xdr:col>
      <xdr:colOff>152400</xdr:colOff>
      <xdr:row>51</xdr:row>
      <xdr:rowOff>64399</xdr:rowOff>
    </xdr:to>
    <xdr:cxnSp macro="">
      <xdr:nvCxnSpPr>
        <xdr:cNvPr id="786" name="直線コネクタ 785"/>
        <xdr:cNvCxnSpPr/>
      </xdr:nvCxnSpPr>
      <xdr:spPr>
        <a:xfrm>
          <a:off x="22072600" y="880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138785</xdr:rowOff>
    </xdr:from>
    <xdr:to>
      <xdr:col>116</xdr:col>
      <xdr:colOff>63500</xdr:colOff>
      <xdr:row>58</xdr:row>
      <xdr:rowOff>138785</xdr:rowOff>
    </xdr:to>
    <xdr:cxnSp macro="">
      <xdr:nvCxnSpPr>
        <xdr:cNvPr id="787" name="直線コネクタ 786"/>
        <xdr:cNvCxnSpPr/>
      </xdr:nvCxnSpPr>
      <xdr:spPr>
        <a:xfrm>
          <a:off x="21323300" y="100828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142318</xdr:rowOff>
    </xdr:from>
    <xdr:ext cx="469744" cy="259045"/>
    <xdr:sp macro="" textlink="">
      <xdr:nvSpPr>
        <xdr:cNvPr id="788" name="貸付金平均値テキスト"/>
        <xdr:cNvSpPr txBox="1"/>
      </xdr:nvSpPr>
      <xdr:spPr>
        <a:xfrm>
          <a:off x="22212300" y="9743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119441</xdr:rowOff>
    </xdr:from>
    <xdr:to>
      <xdr:col>116</xdr:col>
      <xdr:colOff>114300</xdr:colOff>
      <xdr:row>58</xdr:row>
      <xdr:rowOff>49591</xdr:rowOff>
    </xdr:to>
    <xdr:sp macro="" textlink="">
      <xdr:nvSpPr>
        <xdr:cNvPr id="789" name="フローチャート: 判断 788"/>
        <xdr:cNvSpPr/>
      </xdr:nvSpPr>
      <xdr:spPr>
        <a:xfrm>
          <a:off x="22110700" y="989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138785</xdr:rowOff>
    </xdr:from>
    <xdr:to>
      <xdr:col>111</xdr:col>
      <xdr:colOff>177800</xdr:colOff>
      <xdr:row>58</xdr:row>
      <xdr:rowOff>138785</xdr:rowOff>
    </xdr:to>
    <xdr:cxnSp macro="">
      <xdr:nvCxnSpPr>
        <xdr:cNvPr id="790" name="直線コネクタ 789"/>
        <xdr:cNvCxnSpPr/>
      </xdr:nvCxnSpPr>
      <xdr:spPr>
        <a:xfrm>
          <a:off x="20434300" y="1008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109062</xdr:rowOff>
    </xdr:from>
    <xdr:to>
      <xdr:col>112</xdr:col>
      <xdr:colOff>38100</xdr:colOff>
      <xdr:row>58</xdr:row>
      <xdr:rowOff>39212</xdr:rowOff>
    </xdr:to>
    <xdr:sp macro="" textlink="">
      <xdr:nvSpPr>
        <xdr:cNvPr id="791" name="フローチャート: 判断 790"/>
        <xdr:cNvSpPr/>
      </xdr:nvSpPr>
      <xdr:spPr>
        <a:xfrm>
          <a:off x="21272500" y="98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55739</xdr:rowOff>
    </xdr:from>
    <xdr:ext cx="469744" cy="259045"/>
    <xdr:sp macro="" textlink="">
      <xdr:nvSpPr>
        <xdr:cNvPr id="792" name="テキスト ボックス 791"/>
        <xdr:cNvSpPr txBox="1"/>
      </xdr:nvSpPr>
      <xdr:spPr>
        <a:xfrm>
          <a:off x="21088428" y="96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138785</xdr:rowOff>
    </xdr:from>
    <xdr:to>
      <xdr:col>107</xdr:col>
      <xdr:colOff>50800</xdr:colOff>
      <xdr:row>58</xdr:row>
      <xdr:rowOff>138831</xdr:rowOff>
    </xdr:to>
    <xdr:cxnSp macro="">
      <xdr:nvCxnSpPr>
        <xdr:cNvPr id="793" name="直線コネクタ 792"/>
        <xdr:cNvCxnSpPr/>
      </xdr:nvCxnSpPr>
      <xdr:spPr>
        <a:xfrm flipV="1">
          <a:off x="19545300" y="10082885"/>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111897</xdr:rowOff>
    </xdr:from>
    <xdr:to>
      <xdr:col>107</xdr:col>
      <xdr:colOff>101600</xdr:colOff>
      <xdr:row>57</xdr:row>
      <xdr:rowOff>42047</xdr:rowOff>
    </xdr:to>
    <xdr:sp macro="" textlink="">
      <xdr:nvSpPr>
        <xdr:cNvPr id="794" name="フローチャート: 判断 793"/>
        <xdr:cNvSpPr/>
      </xdr:nvSpPr>
      <xdr:spPr>
        <a:xfrm>
          <a:off x="20383500" y="97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58574</xdr:rowOff>
    </xdr:from>
    <xdr:ext cx="469744" cy="259045"/>
    <xdr:sp macro="" textlink="">
      <xdr:nvSpPr>
        <xdr:cNvPr id="795" name="テキスト ボックス 794"/>
        <xdr:cNvSpPr txBox="1"/>
      </xdr:nvSpPr>
      <xdr:spPr>
        <a:xfrm>
          <a:off x="20199428" y="9488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138831</xdr:rowOff>
    </xdr:from>
    <xdr:to>
      <xdr:col>102</xdr:col>
      <xdr:colOff>114300</xdr:colOff>
      <xdr:row>58</xdr:row>
      <xdr:rowOff>138831</xdr:rowOff>
    </xdr:to>
    <xdr:cxnSp macro="">
      <xdr:nvCxnSpPr>
        <xdr:cNvPr id="796" name="直線コネクタ 795"/>
        <xdr:cNvCxnSpPr/>
      </xdr:nvCxnSpPr>
      <xdr:spPr>
        <a:xfrm>
          <a:off x="18656300" y="100829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136449</xdr:rowOff>
    </xdr:from>
    <xdr:to>
      <xdr:col>102</xdr:col>
      <xdr:colOff>165100</xdr:colOff>
      <xdr:row>57</xdr:row>
      <xdr:rowOff>66599</xdr:rowOff>
    </xdr:to>
    <xdr:sp macro="" textlink="">
      <xdr:nvSpPr>
        <xdr:cNvPr id="797" name="フローチャート: 判断 796"/>
        <xdr:cNvSpPr/>
      </xdr:nvSpPr>
      <xdr:spPr>
        <a:xfrm>
          <a:off x="19494500" y="973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83126</xdr:rowOff>
    </xdr:from>
    <xdr:ext cx="469744" cy="259045"/>
    <xdr:sp macro="" textlink="">
      <xdr:nvSpPr>
        <xdr:cNvPr id="798" name="テキスト ボックス 797"/>
        <xdr:cNvSpPr txBox="1"/>
      </xdr:nvSpPr>
      <xdr:spPr>
        <a:xfrm>
          <a:off x="19310428" y="951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160224</xdr:rowOff>
    </xdr:from>
    <xdr:to>
      <xdr:col>98</xdr:col>
      <xdr:colOff>38100</xdr:colOff>
      <xdr:row>57</xdr:row>
      <xdr:rowOff>90374</xdr:rowOff>
    </xdr:to>
    <xdr:sp macro="" textlink="">
      <xdr:nvSpPr>
        <xdr:cNvPr id="799" name="フローチャート: 判断 798"/>
        <xdr:cNvSpPr/>
      </xdr:nvSpPr>
      <xdr:spPr>
        <a:xfrm>
          <a:off x="18605500" y="976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106901</xdr:rowOff>
    </xdr:from>
    <xdr:ext cx="469744" cy="259045"/>
    <xdr:sp macro="" textlink="">
      <xdr:nvSpPr>
        <xdr:cNvPr id="800" name="テキスト ボックス 799"/>
        <xdr:cNvSpPr txBox="1"/>
      </xdr:nvSpPr>
      <xdr:spPr>
        <a:xfrm>
          <a:off x="18421428" y="953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87985</xdr:rowOff>
    </xdr:from>
    <xdr:to>
      <xdr:col>116</xdr:col>
      <xdr:colOff>114300</xdr:colOff>
      <xdr:row>59</xdr:row>
      <xdr:rowOff>18135</xdr:rowOff>
    </xdr:to>
    <xdr:sp macro="" textlink="">
      <xdr:nvSpPr>
        <xdr:cNvPr id="806" name="楕円 805"/>
        <xdr:cNvSpPr/>
      </xdr:nvSpPr>
      <xdr:spPr>
        <a:xfrm>
          <a:off x="22110700" y="1003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2912</xdr:rowOff>
    </xdr:from>
    <xdr:ext cx="313932" cy="259045"/>
    <xdr:sp macro="" textlink="">
      <xdr:nvSpPr>
        <xdr:cNvPr id="807" name="貸付金該当値テキスト"/>
        <xdr:cNvSpPr txBox="1"/>
      </xdr:nvSpPr>
      <xdr:spPr>
        <a:xfrm>
          <a:off x="22212300" y="9947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87985</xdr:rowOff>
    </xdr:from>
    <xdr:to>
      <xdr:col>112</xdr:col>
      <xdr:colOff>38100</xdr:colOff>
      <xdr:row>59</xdr:row>
      <xdr:rowOff>18135</xdr:rowOff>
    </xdr:to>
    <xdr:sp macro="" textlink="">
      <xdr:nvSpPr>
        <xdr:cNvPr id="808" name="楕円 807"/>
        <xdr:cNvSpPr/>
      </xdr:nvSpPr>
      <xdr:spPr>
        <a:xfrm>
          <a:off x="21272500" y="1003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9262</xdr:rowOff>
    </xdr:from>
    <xdr:ext cx="313932" cy="259045"/>
    <xdr:sp macro="" textlink="">
      <xdr:nvSpPr>
        <xdr:cNvPr id="809" name="テキスト ボックス 808"/>
        <xdr:cNvSpPr txBox="1"/>
      </xdr:nvSpPr>
      <xdr:spPr>
        <a:xfrm>
          <a:off x="21166333" y="101248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87985</xdr:rowOff>
    </xdr:from>
    <xdr:to>
      <xdr:col>107</xdr:col>
      <xdr:colOff>101600</xdr:colOff>
      <xdr:row>59</xdr:row>
      <xdr:rowOff>18135</xdr:rowOff>
    </xdr:to>
    <xdr:sp macro="" textlink="">
      <xdr:nvSpPr>
        <xdr:cNvPr id="810" name="楕円 809"/>
        <xdr:cNvSpPr/>
      </xdr:nvSpPr>
      <xdr:spPr>
        <a:xfrm>
          <a:off x="20383500" y="1003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9262</xdr:rowOff>
    </xdr:from>
    <xdr:ext cx="313932" cy="259045"/>
    <xdr:sp macro="" textlink="">
      <xdr:nvSpPr>
        <xdr:cNvPr id="811" name="テキスト ボックス 810"/>
        <xdr:cNvSpPr txBox="1"/>
      </xdr:nvSpPr>
      <xdr:spPr>
        <a:xfrm>
          <a:off x="20277333" y="101248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88031</xdr:rowOff>
    </xdr:from>
    <xdr:to>
      <xdr:col>102</xdr:col>
      <xdr:colOff>165100</xdr:colOff>
      <xdr:row>59</xdr:row>
      <xdr:rowOff>18181</xdr:rowOff>
    </xdr:to>
    <xdr:sp macro="" textlink="">
      <xdr:nvSpPr>
        <xdr:cNvPr id="812" name="楕円 811"/>
        <xdr:cNvSpPr/>
      </xdr:nvSpPr>
      <xdr:spPr>
        <a:xfrm>
          <a:off x="19494500" y="1003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9308</xdr:rowOff>
    </xdr:from>
    <xdr:ext cx="313932" cy="259045"/>
    <xdr:sp macro="" textlink="">
      <xdr:nvSpPr>
        <xdr:cNvPr id="813" name="テキスト ボックス 812"/>
        <xdr:cNvSpPr txBox="1"/>
      </xdr:nvSpPr>
      <xdr:spPr>
        <a:xfrm>
          <a:off x="19388333" y="101248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88031</xdr:rowOff>
    </xdr:from>
    <xdr:to>
      <xdr:col>98</xdr:col>
      <xdr:colOff>38100</xdr:colOff>
      <xdr:row>59</xdr:row>
      <xdr:rowOff>18181</xdr:rowOff>
    </xdr:to>
    <xdr:sp macro="" textlink="">
      <xdr:nvSpPr>
        <xdr:cNvPr id="814" name="楕円 813"/>
        <xdr:cNvSpPr/>
      </xdr:nvSpPr>
      <xdr:spPr>
        <a:xfrm>
          <a:off x="18605500" y="1003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9308</xdr:rowOff>
    </xdr:from>
    <xdr:ext cx="313932" cy="259045"/>
    <xdr:sp macro="" textlink="">
      <xdr:nvSpPr>
        <xdr:cNvPr id="815" name="テキスト ボックス 814"/>
        <xdr:cNvSpPr txBox="1"/>
      </xdr:nvSpPr>
      <xdr:spPr>
        <a:xfrm>
          <a:off x="18499333" y="101248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6" name="正方形/長方形 81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7" name="正方形/長方形 81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8" name="正方形/長方形 81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9" name="正方形/長方形 81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0" name="正方形/長方形 81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1" name="正方形/長方形 82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2" name="正方形/長方形 82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3" name="正方形/長方形 82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4" name="テキスト ボックス 82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5" name="直線コネクタ 82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6" name="テキスト ボックス 825"/>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7" name="直線コネクタ 826"/>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8" name="テキスト ボックス 827"/>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9" name="直線コネクタ 828"/>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0" name="テキスト ボックス 829"/>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1" name="直線コネクタ 830"/>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2" name="テキスト ボックス 831"/>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3" name="直線コネクタ 832"/>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4" name="テキスト ボックス 833"/>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6" name="テキスト ボックス 83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11684</xdr:rowOff>
    </xdr:from>
    <xdr:to>
      <xdr:col>116</xdr:col>
      <xdr:colOff>62864</xdr:colOff>
      <xdr:row>78</xdr:row>
      <xdr:rowOff>4415</xdr:rowOff>
    </xdr:to>
    <xdr:cxnSp macro="">
      <xdr:nvCxnSpPr>
        <xdr:cNvPr id="838" name="直線コネクタ 837"/>
        <xdr:cNvCxnSpPr/>
      </xdr:nvCxnSpPr>
      <xdr:spPr>
        <a:xfrm flipV="1">
          <a:off x="22159595" y="12184634"/>
          <a:ext cx="1269" cy="1192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8242</xdr:rowOff>
    </xdr:from>
    <xdr:ext cx="534377" cy="259045"/>
    <xdr:sp macro="" textlink="">
      <xdr:nvSpPr>
        <xdr:cNvPr id="839" name="繰出金最小値テキスト"/>
        <xdr:cNvSpPr txBox="1"/>
      </xdr:nvSpPr>
      <xdr:spPr>
        <a:xfrm>
          <a:off x="22212300" y="1338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4415</xdr:rowOff>
    </xdr:from>
    <xdr:to>
      <xdr:col>116</xdr:col>
      <xdr:colOff>152400</xdr:colOff>
      <xdr:row>78</xdr:row>
      <xdr:rowOff>4415</xdr:rowOff>
    </xdr:to>
    <xdr:cxnSp macro="">
      <xdr:nvCxnSpPr>
        <xdr:cNvPr id="840" name="直線コネクタ 839"/>
        <xdr:cNvCxnSpPr/>
      </xdr:nvCxnSpPr>
      <xdr:spPr>
        <a:xfrm>
          <a:off x="22072600" y="13377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129811</xdr:rowOff>
    </xdr:from>
    <xdr:ext cx="534377" cy="259045"/>
    <xdr:sp macro="" textlink="">
      <xdr:nvSpPr>
        <xdr:cNvPr id="841" name="繰出金最大値テキスト"/>
        <xdr:cNvSpPr txBox="1"/>
      </xdr:nvSpPr>
      <xdr:spPr>
        <a:xfrm>
          <a:off x="22212300" y="1195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11684</xdr:rowOff>
    </xdr:from>
    <xdr:to>
      <xdr:col>116</xdr:col>
      <xdr:colOff>152400</xdr:colOff>
      <xdr:row>71</xdr:row>
      <xdr:rowOff>11684</xdr:rowOff>
    </xdr:to>
    <xdr:cxnSp macro="">
      <xdr:nvCxnSpPr>
        <xdr:cNvPr id="842" name="直線コネクタ 841"/>
        <xdr:cNvCxnSpPr/>
      </xdr:nvCxnSpPr>
      <xdr:spPr>
        <a:xfrm>
          <a:off x="22072600" y="12184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120452</xdr:rowOff>
    </xdr:from>
    <xdr:to>
      <xdr:col>116</xdr:col>
      <xdr:colOff>63500</xdr:colOff>
      <xdr:row>73</xdr:row>
      <xdr:rowOff>162834</xdr:rowOff>
    </xdr:to>
    <xdr:cxnSp macro="">
      <xdr:nvCxnSpPr>
        <xdr:cNvPr id="843" name="直線コネクタ 842"/>
        <xdr:cNvCxnSpPr/>
      </xdr:nvCxnSpPr>
      <xdr:spPr>
        <a:xfrm>
          <a:off x="21323300" y="12636302"/>
          <a:ext cx="838200" cy="4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125117</xdr:rowOff>
    </xdr:from>
    <xdr:ext cx="534377" cy="259045"/>
    <xdr:sp macro="" textlink="">
      <xdr:nvSpPr>
        <xdr:cNvPr id="844" name="繰出金平均値テキスト"/>
        <xdr:cNvSpPr txBox="1"/>
      </xdr:nvSpPr>
      <xdr:spPr>
        <a:xfrm>
          <a:off x="22212300" y="12812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146690</xdr:rowOff>
    </xdr:from>
    <xdr:to>
      <xdr:col>116</xdr:col>
      <xdr:colOff>114300</xdr:colOff>
      <xdr:row>75</xdr:row>
      <xdr:rowOff>76840</xdr:rowOff>
    </xdr:to>
    <xdr:sp macro="" textlink="">
      <xdr:nvSpPr>
        <xdr:cNvPr id="845" name="フローチャート: 判断 844"/>
        <xdr:cNvSpPr/>
      </xdr:nvSpPr>
      <xdr:spPr>
        <a:xfrm>
          <a:off x="221107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157119</xdr:rowOff>
    </xdr:from>
    <xdr:to>
      <xdr:col>111</xdr:col>
      <xdr:colOff>177800</xdr:colOff>
      <xdr:row>73</xdr:row>
      <xdr:rowOff>120452</xdr:rowOff>
    </xdr:to>
    <xdr:cxnSp macro="">
      <xdr:nvCxnSpPr>
        <xdr:cNvPr id="846" name="直線コネクタ 845"/>
        <xdr:cNvCxnSpPr/>
      </xdr:nvCxnSpPr>
      <xdr:spPr>
        <a:xfrm>
          <a:off x="20434300" y="12501519"/>
          <a:ext cx="889000" cy="13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138735</xdr:rowOff>
    </xdr:from>
    <xdr:to>
      <xdr:col>112</xdr:col>
      <xdr:colOff>38100</xdr:colOff>
      <xdr:row>75</xdr:row>
      <xdr:rowOff>68885</xdr:rowOff>
    </xdr:to>
    <xdr:sp macro="" textlink="">
      <xdr:nvSpPr>
        <xdr:cNvPr id="847" name="フローチャート: 判断 846"/>
        <xdr:cNvSpPr/>
      </xdr:nvSpPr>
      <xdr:spPr>
        <a:xfrm>
          <a:off x="21272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60012</xdr:rowOff>
    </xdr:from>
    <xdr:ext cx="534377" cy="259045"/>
    <xdr:sp macro="" textlink="">
      <xdr:nvSpPr>
        <xdr:cNvPr id="848" name="テキスト ボックス 847"/>
        <xdr:cNvSpPr txBox="1"/>
      </xdr:nvSpPr>
      <xdr:spPr>
        <a:xfrm>
          <a:off x="21056111" y="1291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157119</xdr:rowOff>
    </xdr:from>
    <xdr:to>
      <xdr:col>107</xdr:col>
      <xdr:colOff>50800</xdr:colOff>
      <xdr:row>73</xdr:row>
      <xdr:rowOff>102758</xdr:rowOff>
    </xdr:to>
    <xdr:cxnSp macro="">
      <xdr:nvCxnSpPr>
        <xdr:cNvPr id="849" name="直線コネクタ 848"/>
        <xdr:cNvCxnSpPr/>
      </xdr:nvCxnSpPr>
      <xdr:spPr>
        <a:xfrm flipV="1">
          <a:off x="19545300" y="12501519"/>
          <a:ext cx="889000" cy="11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87209</xdr:rowOff>
    </xdr:from>
    <xdr:to>
      <xdr:col>107</xdr:col>
      <xdr:colOff>101600</xdr:colOff>
      <xdr:row>74</xdr:row>
      <xdr:rowOff>17359</xdr:rowOff>
    </xdr:to>
    <xdr:sp macro="" textlink="">
      <xdr:nvSpPr>
        <xdr:cNvPr id="850" name="フローチャート: 判断 849"/>
        <xdr:cNvSpPr/>
      </xdr:nvSpPr>
      <xdr:spPr>
        <a:xfrm>
          <a:off x="20383500" y="12603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8486</xdr:rowOff>
    </xdr:from>
    <xdr:ext cx="534377" cy="259045"/>
    <xdr:sp macro="" textlink="">
      <xdr:nvSpPr>
        <xdr:cNvPr id="851" name="テキスト ボックス 850"/>
        <xdr:cNvSpPr txBox="1"/>
      </xdr:nvSpPr>
      <xdr:spPr>
        <a:xfrm>
          <a:off x="20167111" y="1269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102758</xdr:rowOff>
    </xdr:from>
    <xdr:to>
      <xdr:col>102</xdr:col>
      <xdr:colOff>114300</xdr:colOff>
      <xdr:row>74</xdr:row>
      <xdr:rowOff>51186</xdr:rowOff>
    </xdr:to>
    <xdr:cxnSp macro="">
      <xdr:nvCxnSpPr>
        <xdr:cNvPr id="852" name="直線コネクタ 851"/>
        <xdr:cNvCxnSpPr/>
      </xdr:nvCxnSpPr>
      <xdr:spPr>
        <a:xfrm flipV="1">
          <a:off x="18656300" y="12618608"/>
          <a:ext cx="889000" cy="119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56256</xdr:rowOff>
    </xdr:from>
    <xdr:to>
      <xdr:col>102</xdr:col>
      <xdr:colOff>165100</xdr:colOff>
      <xdr:row>74</xdr:row>
      <xdr:rowOff>157856</xdr:rowOff>
    </xdr:to>
    <xdr:sp macro="" textlink="">
      <xdr:nvSpPr>
        <xdr:cNvPr id="853" name="フローチャート: 判断 852"/>
        <xdr:cNvSpPr/>
      </xdr:nvSpPr>
      <xdr:spPr>
        <a:xfrm>
          <a:off x="19494500" y="127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148983</xdr:rowOff>
    </xdr:from>
    <xdr:ext cx="534377" cy="259045"/>
    <xdr:sp macro="" textlink="">
      <xdr:nvSpPr>
        <xdr:cNvPr id="854" name="テキスト ボックス 853"/>
        <xdr:cNvSpPr txBox="1"/>
      </xdr:nvSpPr>
      <xdr:spPr>
        <a:xfrm>
          <a:off x="19278111" y="1283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99187</xdr:rowOff>
    </xdr:from>
    <xdr:to>
      <xdr:col>98</xdr:col>
      <xdr:colOff>38100</xdr:colOff>
      <xdr:row>75</xdr:row>
      <xdr:rowOff>29337</xdr:rowOff>
    </xdr:to>
    <xdr:sp macro="" textlink="">
      <xdr:nvSpPr>
        <xdr:cNvPr id="855" name="フローチャート: 判断 854"/>
        <xdr:cNvSpPr/>
      </xdr:nvSpPr>
      <xdr:spPr>
        <a:xfrm>
          <a:off x="18605500" y="12786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20464</xdr:rowOff>
    </xdr:from>
    <xdr:ext cx="534377" cy="259045"/>
    <xdr:sp macro="" textlink="">
      <xdr:nvSpPr>
        <xdr:cNvPr id="856" name="テキスト ボックス 855"/>
        <xdr:cNvSpPr txBox="1"/>
      </xdr:nvSpPr>
      <xdr:spPr>
        <a:xfrm>
          <a:off x="18389111" y="1287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112034</xdr:rowOff>
    </xdr:from>
    <xdr:to>
      <xdr:col>116</xdr:col>
      <xdr:colOff>114300</xdr:colOff>
      <xdr:row>74</xdr:row>
      <xdr:rowOff>42184</xdr:rowOff>
    </xdr:to>
    <xdr:sp macro="" textlink="">
      <xdr:nvSpPr>
        <xdr:cNvPr id="862" name="楕円 861"/>
        <xdr:cNvSpPr/>
      </xdr:nvSpPr>
      <xdr:spPr>
        <a:xfrm>
          <a:off x="22110700" y="1262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134911</xdr:rowOff>
    </xdr:from>
    <xdr:ext cx="534377" cy="259045"/>
    <xdr:sp macro="" textlink="">
      <xdr:nvSpPr>
        <xdr:cNvPr id="863" name="繰出金該当値テキスト"/>
        <xdr:cNvSpPr txBox="1"/>
      </xdr:nvSpPr>
      <xdr:spPr>
        <a:xfrm>
          <a:off x="22212300" y="1247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69652</xdr:rowOff>
    </xdr:from>
    <xdr:to>
      <xdr:col>112</xdr:col>
      <xdr:colOff>38100</xdr:colOff>
      <xdr:row>73</xdr:row>
      <xdr:rowOff>171252</xdr:rowOff>
    </xdr:to>
    <xdr:sp macro="" textlink="">
      <xdr:nvSpPr>
        <xdr:cNvPr id="864" name="楕円 863"/>
        <xdr:cNvSpPr/>
      </xdr:nvSpPr>
      <xdr:spPr>
        <a:xfrm>
          <a:off x="21272500" y="1258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16329</xdr:rowOff>
    </xdr:from>
    <xdr:ext cx="534377" cy="259045"/>
    <xdr:sp macro="" textlink="">
      <xdr:nvSpPr>
        <xdr:cNvPr id="865" name="テキスト ボックス 864"/>
        <xdr:cNvSpPr txBox="1"/>
      </xdr:nvSpPr>
      <xdr:spPr>
        <a:xfrm>
          <a:off x="21056111" y="12360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106319</xdr:rowOff>
    </xdr:from>
    <xdr:to>
      <xdr:col>107</xdr:col>
      <xdr:colOff>101600</xdr:colOff>
      <xdr:row>73</xdr:row>
      <xdr:rowOff>36469</xdr:rowOff>
    </xdr:to>
    <xdr:sp macro="" textlink="">
      <xdr:nvSpPr>
        <xdr:cNvPr id="866" name="楕円 865"/>
        <xdr:cNvSpPr/>
      </xdr:nvSpPr>
      <xdr:spPr>
        <a:xfrm>
          <a:off x="20383500" y="1245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52996</xdr:rowOff>
    </xdr:from>
    <xdr:ext cx="534377" cy="259045"/>
    <xdr:sp macro="" textlink="">
      <xdr:nvSpPr>
        <xdr:cNvPr id="867" name="テキスト ボックス 866"/>
        <xdr:cNvSpPr txBox="1"/>
      </xdr:nvSpPr>
      <xdr:spPr>
        <a:xfrm>
          <a:off x="20167111" y="1222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51958</xdr:rowOff>
    </xdr:from>
    <xdr:to>
      <xdr:col>102</xdr:col>
      <xdr:colOff>165100</xdr:colOff>
      <xdr:row>73</xdr:row>
      <xdr:rowOff>153558</xdr:rowOff>
    </xdr:to>
    <xdr:sp macro="" textlink="">
      <xdr:nvSpPr>
        <xdr:cNvPr id="868" name="楕円 867"/>
        <xdr:cNvSpPr/>
      </xdr:nvSpPr>
      <xdr:spPr>
        <a:xfrm>
          <a:off x="19494500" y="1256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170085</xdr:rowOff>
    </xdr:from>
    <xdr:ext cx="534377" cy="259045"/>
    <xdr:sp macro="" textlink="">
      <xdr:nvSpPr>
        <xdr:cNvPr id="869" name="テキスト ボックス 868"/>
        <xdr:cNvSpPr txBox="1"/>
      </xdr:nvSpPr>
      <xdr:spPr>
        <a:xfrm>
          <a:off x="19278111" y="1234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386</xdr:rowOff>
    </xdr:from>
    <xdr:to>
      <xdr:col>98</xdr:col>
      <xdr:colOff>38100</xdr:colOff>
      <xdr:row>74</xdr:row>
      <xdr:rowOff>101986</xdr:rowOff>
    </xdr:to>
    <xdr:sp macro="" textlink="">
      <xdr:nvSpPr>
        <xdr:cNvPr id="870" name="楕円 869"/>
        <xdr:cNvSpPr/>
      </xdr:nvSpPr>
      <xdr:spPr>
        <a:xfrm>
          <a:off x="18605500" y="1268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118513</xdr:rowOff>
    </xdr:from>
    <xdr:ext cx="534377" cy="259045"/>
    <xdr:sp macro="" textlink="">
      <xdr:nvSpPr>
        <xdr:cNvPr id="871" name="テキスト ボックス 870"/>
        <xdr:cNvSpPr txBox="1"/>
      </xdr:nvSpPr>
      <xdr:spPr>
        <a:xfrm>
          <a:off x="18389111" y="1246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4" name="フローチャート: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6" name="フローチャート: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7" name="テキスト ボックス 89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9" name="フローチャート: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0" name="テキスト ボックス 89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2" name="フローチャート: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3" name="テキスト ボックス 90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4" name="フローチャート: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5" name="テキスト ボックス 90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3" name="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4" name="テキスト ボックス 91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5" name="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6" name="テキスト ボックス 91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7" name="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8" name="テキスト ボックス 91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0" name="テキスト ボックス 91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345,523</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扶助費及び積立金について、それぞれ住民一人当たり</a:t>
          </a:r>
          <a:r>
            <a:rPr kumimoji="1" lang="en-US" altLang="ja-JP" sz="1300">
              <a:latin typeface="ＭＳ Ｐゴシック" panose="020B0600070205080204" pitchFamily="50" charset="-128"/>
              <a:ea typeface="ＭＳ Ｐゴシック" panose="020B0600070205080204" pitchFamily="50" charset="-128"/>
            </a:rPr>
            <a:t>113,644</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21,944</a:t>
          </a:r>
          <a:r>
            <a:rPr kumimoji="1" lang="ja-JP" altLang="en-US" sz="1300">
              <a:latin typeface="ＭＳ Ｐゴシック" panose="020B0600070205080204" pitchFamily="50" charset="-128"/>
              <a:ea typeface="ＭＳ Ｐゴシック" panose="020B0600070205080204" pitchFamily="50" charset="-128"/>
            </a:rPr>
            <a:t>円となっており、類似団体内平均と比較して一人当たりの金額が高い状況となっている。</a:t>
          </a:r>
        </a:p>
        <a:p>
          <a:r>
            <a:rPr kumimoji="1" lang="ja-JP" altLang="en-US" sz="1300">
              <a:latin typeface="ＭＳ Ｐゴシック" panose="020B0600070205080204" pitchFamily="50" charset="-128"/>
              <a:ea typeface="ＭＳ Ｐゴシック" panose="020B0600070205080204" pitchFamily="50" charset="-128"/>
            </a:rPr>
            <a:t>扶助費については、障がい者自立支援給付費や民間等保育所運営費、生活保護費などの増加が主な要因である。</a:t>
          </a:r>
        </a:p>
        <a:p>
          <a:r>
            <a:rPr kumimoji="1" lang="ja-JP" altLang="en-US" sz="1300">
              <a:latin typeface="ＭＳ Ｐゴシック" panose="020B0600070205080204" pitchFamily="50" charset="-128"/>
              <a:ea typeface="ＭＳ Ｐゴシック" panose="020B0600070205080204" pitchFamily="50" charset="-128"/>
            </a:rPr>
            <a:t>積立金については、土地開発基金の運用枠を、近年の運用状況や他市の状況により</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億円から</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億円に見直し、</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億円を取崩したうち</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億円を公共施設整備等基金へ積み立てたことが主な要因である。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東京都町田市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428,742
422,890
71.55
153,012,414
148,140,403
4,609,734
78,603,966
74,309,822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133169</xdr:rowOff>
    </xdr:from>
    <xdr:to>
      <xdr:col>24</xdr:col>
      <xdr:colOff>62865</xdr:colOff>
      <xdr:row>39</xdr:row>
      <xdr:rowOff>106499</xdr:rowOff>
    </xdr:to>
    <xdr:cxnSp macro="">
      <xdr:nvCxnSpPr>
        <xdr:cNvPr id="58" name="直線コネクタ 57"/>
        <xdr:cNvCxnSpPr/>
      </xdr:nvCxnSpPr>
      <xdr:spPr>
        <a:xfrm flipV="1">
          <a:off x="4633595" y="5276669"/>
          <a:ext cx="127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110326</xdr:rowOff>
    </xdr:from>
    <xdr:ext cx="469744" cy="259045"/>
    <xdr:sp macro="" textlink="">
      <xdr:nvSpPr>
        <xdr:cNvPr id="59" name="議会費最小値テキスト"/>
        <xdr:cNvSpPr txBox="1"/>
      </xdr:nvSpPr>
      <xdr:spPr>
        <a:xfrm>
          <a:off x="4686300" y="6796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106499</xdr:rowOff>
    </xdr:from>
    <xdr:to>
      <xdr:col>24</xdr:col>
      <xdr:colOff>152400</xdr:colOff>
      <xdr:row>39</xdr:row>
      <xdr:rowOff>106499</xdr:rowOff>
    </xdr:to>
    <xdr:cxnSp macro="">
      <xdr:nvCxnSpPr>
        <xdr:cNvPr id="60" name="直線コネクタ 59"/>
        <xdr:cNvCxnSpPr/>
      </xdr:nvCxnSpPr>
      <xdr:spPr>
        <a:xfrm>
          <a:off x="4546600" y="679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79846</xdr:rowOff>
    </xdr:from>
    <xdr:ext cx="469744" cy="259045"/>
    <xdr:sp macro="" textlink="">
      <xdr:nvSpPr>
        <xdr:cNvPr id="61" name="議会費最大値テキスト"/>
        <xdr:cNvSpPr txBox="1"/>
      </xdr:nvSpPr>
      <xdr:spPr>
        <a:xfrm>
          <a:off x="4686300" y="5051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133169</xdr:rowOff>
    </xdr:from>
    <xdr:to>
      <xdr:col>24</xdr:col>
      <xdr:colOff>152400</xdr:colOff>
      <xdr:row>30</xdr:row>
      <xdr:rowOff>133169</xdr:rowOff>
    </xdr:to>
    <xdr:cxnSp macro="">
      <xdr:nvCxnSpPr>
        <xdr:cNvPr id="62" name="直線コネクタ 61"/>
        <xdr:cNvCxnSpPr/>
      </xdr:nvCxnSpPr>
      <xdr:spPr>
        <a:xfrm>
          <a:off x="4546600" y="5276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36830</xdr:rowOff>
    </xdr:from>
    <xdr:to>
      <xdr:col>24</xdr:col>
      <xdr:colOff>63500</xdr:colOff>
      <xdr:row>39</xdr:row>
      <xdr:rowOff>96701</xdr:rowOff>
    </xdr:to>
    <xdr:cxnSp macro="">
      <xdr:nvCxnSpPr>
        <xdr:cNvPr id="63" name="直線コネクタ 62"/>
        <xdr:cNvCxnSpPr/>
      </xdr:nvCxnSpPr>
      <xdr:spPr>
        <a:xfrm>
          <a:off x="3797300" y="6723380"/>
          <a:ext cx="838200" cy="59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129738</xdr:rowOff>
    </xdr:from>
    <xdr:ext cx="469744" cy="259045"/>
    <xdr:sp macro="" textlink="">
      <xdr:nvSpPr>
        <xdr:cNvPr id="64" name="議会費平均値テキスト"/>
        <xdr:cNvSpPr txBox="1"/>
      </xdr:nvSpPr>
      <xdr:spPr>
        <a:xfrm>
          <a:off x="4686300" y="59590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106861</xdr:rowOff>
    </xdr:from>
    <xdr:to>
      <xdr:col>24</xdr:col>
      <xdr:colOff>114300</xdr:colOff>
      <xdr:row>36</xdr:row>
      <xdr:rowOff>37011</xdr:rowOff>
    </xdr:to>
    <xdr:sp macro="" textlink="">
      <xdr:nvSpPr>
        <xdr:cNvPr id="65" name="フローチャート: 判断 64"/>
        <xdr:cNvSpPr/>
      </xdr:nvSpPr>
      <xdr:spPr>
        <a:xfrm>
          <a:off x="4584700" y="610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70031</xdr:rowOff>
    </xdr:from>
    <xdr:to>
      <xdr:col>19</xdr:col>
      <xdr:colOff>177800</xdr:colOff>
      <xdr:row>39</xdr:row>
      <xdr:rowOff>36830</xdr:rowOff>
    </xdr:to>
    <xdr:cxnSp macro="">
      <xdr:nvCxnSpPr>
        <xdr:cNvPr id="66" name="直線コネクタ 65"/>
        <xdr:cNvCxnSpPr/>
      </xdr:nvCxnSpPr>
      <xdr:spPr>
        <a:xfrm>
          <a:off x="2908300" y="6585131"/>
          <a:ext cx="889000" cy="13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98153</xdr:rowOff>
    </xdr:from>
    <xdr:to>
      <xdr:col>20</xdr:col>
      <xdr:colOff>38100</xdr:colOff>
      <xdr:row>36</xdr:row>
      <xdr:rowOff>28303</xdr:rowOff>
    </xdr:to>
    <xdr:sp macro="" textlink="">
      <xdr:nvSpPr>
        <xdr:cNvPr id="67" name="フローチャート: 判断 66"/>
        <xdr:cNvSpPr/>
      </xdr:nvSpPr>
      <xdr:spPr>
        <a:xfrm>
          <a:off x="37465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44830</xdr:rowOff>
    </xdr:from>
    <xdr:ext cx="469744" cy="259045"/>
    <xdr:sp macro="" textlink="">
      <xdr:nvSpPr>
        <xdr:cNvPr id="68" name="テキスト ボックス 67"/>
        <xdr:cNvSpPr txBox="1"/>
      </xdr:nvSpPr>
      <xdr:spPr>
        <a:xfrm>
          <a:off x="3562428" y="5874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70031</xdr:rowOff>
    </xdr:from>
    <xdr:to>
      <xdr:col>15</xdr:col>
      <xdr:colOff>50800</xdr:colOff>
      <xdr:row>38</xdr:row>
      <xdr:rowOff>124460</xdr:rowOff>
    </xdr:to>
    <xdr:cxnSp macro="">
      <xdr:nvCxnSpPr>
        <xdr:cNvPr id="69" name="直線コネクタ 68"/>
        <xdr:cNvCxnSpPr/>
      </xdr:nvCxnSpPr>
      <xdr:spPr>
        <a:xfrm flipV="1">
          <a:off x="2019300" y="6585131"/>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94887</xdr:rowOff>
    </xdr:from>
    <xdr:to>
      <xdr:col>15</xdr:col>
      <xdr:colOff>101600</xdr:colOff>
      <xdr:row>34</xdr:row>
      <xdr:rowOff>25037</xdr:rowOff>
    </xdr:to>
    <xdr:sp macro="" textlink="">
      <xdr:nvSpPr>
        <xdr:cNvPr id="70" name="フローチャート: 判断 69"/>
        <xdr:cNvSpPr/>
      </xdr:nvSpPr>
      <xdr:spPr>
        <a:xfrm>
          <a:off x="2857500" y="5752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41564</xdr:rowOff>
    </xdr:from>
    <xdr:ext cx="469744" cy="259045"/>
    <xdr:sp macro="" textlink="">
      <xdr:nvSpPr>
        <xdr:cNvPr id="71" name="テキスト ボックス 70"/>
        <xdr:cNvSpPr txBox="1"/>
      </xdr:nvSpPr>
      <xdr:spPr>
        <a:xfrm>
          <a:off x="2673428" y="5527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124460</xdr:rowOff>
    </xdr:from>
    <xdr:to>
      <xdr:col>10</xdr:col>
      <xdr:colOff>114300</xdr:colOff>
      <xdr:row>39</xdr:row>
      <xdr:rowOff>93435</xdr:rowOff>
    </xdr:to>
    <xdr:cxnSp macro="">
      <xdr:nvCxnSpPr>
        <xdr:cNvPr id="72" name="直線コネクタ 71"/>
        <xdr:cNvCxnSpPr/>
      </xdr:nvCxnSpPr>
      <xdr:spPr>
        <a:xfrm flipV="1">
          <a:off x="1130300" y="6639560"/>
          <a:ext cx="889000" cy="14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113937</xdr:rowOff>
    </xdr:from>
    <xdr:to>
      <xdr:col>10</xdr:col>
      <xdr:colOff>165100</xdr:colOff>
      <xdr:row>35</xdr:row>
      <xdr:rowOff>44087</xdr:rowOff>
    </xdr:to>
    <xdr:sp macro="" textlink="">
      <xdr:nvSpPr>
        <xdr:cNvPr id="73" name="フローチャート: 判断 72"/>
        <xdr:cNvSpPr/>
      </xdr:nvSpPr>
      <xdr:spPr>
        <a:xfrm>
          <a:off x="1968500" y="594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60614</xdr:rowOff>
    </xdr:from>
    <xdr:ext cx="469744" cy="259045"/>
    <xdr:sp macro="" textlink="">
      <xdr:nvSpPr>
        <xdr:cNvPr id="74" name="テキスト ボックス 73"/>
        <xdr:cNvSpPr txBox="1"/>
      </xdr:nvSpPr>
      <xdr:spPr>
        <a:xfrm>
          <a:off x="1784428" y="571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132443</xdr:rowOff>
    </xdr:from>
    <xdr:to>
      <xdr:col>6</xdr:col>
      <xdr:colOff>38100</xdr:colOff>
      <xdr:row>35</xdr:row>
      <xdr:rowOff>62593</xdr:rowOff>
    </xdr:to>
    <xdr:sp macro="" textlink="">
      <xdr:nvSpPr>
        <xdr:cNvPr id="75" name="フローチャート: 判断 74"/>
        <xdr:cNvSpPr/>
      </xdr:nvSpPr>
      <xdr:spPr>
        <a:xfrm>
          <a:off x="1079500" y="596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79120</xdr:rowOff>
    </xdr:from>
    <xdr:ext cx="469744" cy="259045"/>
    <xdr:sp macro="" textlink="">
      <xdr:nvSpPr>
        <xdr:cNvPr id="76" name="テキスト ボックス 75"/>
        <xdr:cNvSpPr txBox="1"/>
      </xdr:nvSpPr>
      <xdr:spPr>
        <a:xfrm>
          <a:off x="895428" y="5736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45901</xdr:rowOff>
    </xdr:from>
    <xdr:to>
      <xdr:col>24</xdr:col>
      <xdr:colOff>114300</xdr:colOff>
      <xdr:row>39</xdr:row>
      <xdr:rowOff>147501</xdr:rowOff>
    </xdr:to>
    <xdr:sp macro="" textlink="">
      <xdr:nvSpPr>
        <xdr:cNvPr id="82" name="楕円 81"/>
        <xdr:cNvSpPr/>
      </xdr:nvSpPr>
      <xdr:spPr>
        <a:xfrm>
          <a:off x="4584700" y="673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132278</xdr:rowOff>
    </xdr:from>
    <xdr:ext cx="469744" cy="259045"/>
    <xdr:sp macro="" textlink="">
      <xdr:nvSpPr>
        <xdr:cNvPr id="83" name="議会費該当値テキスト"/>
        <xdr:cNvSpPr txBox="1"/>
      </xdr:nvSpPr>
      <xdr:spPr>
        <a:xfrm>
          <a:off x="4686300" y="6647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157480</xdr:rowOff>
    </xdr:from>
    <xdr:to>
      <xdr:col>20</xdr:col>
      <xdr:colOff>38100</xdr:colOff>
      <xdr:row>39</xdr:row>
      <xdr:rowOff>87630</xdr:rowOff>
    </xdr:to>
    <xdr:sp macro="" textlink="">
      <xdr:nvSpPr>
        <xdr:cNvPr id="84" name="楕円 83"/>
        <xdr:cNvSpPr/>
      </xdr:nvSpPr>
      <xdr:spPr>
        <a:xfrm>
          <a:off x="3746500" y="66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78757</xdr:rowOff>
    </xdr:from>
    <xdr:ext cx="469744" cy="259045"/>
    <xdr:sp macro="" textlink="">
      <xdr:nvSpPr>
        <xdr:cNvPr id="85" name="テキスト ボックス 84"/>
        <xdr:cNvSpPr txBox="1"/>
      </xdr:nvSpPr>
      <xdr:spPr>
        <a:xfrm>
          <a:off x="3562428" y="676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19231</xdr:rowOff>
    </xdr:from>
    <xdr:to>
      <xdr:col>15</xdr:col>
      <xdr:colOff>101600</xdr:colOff>
      <xdr:row>38</xdr:row>
      <xdr:rowOff>120831</xdr:rowOff>
    </xdr:to>
    <xdr:sp macro="" textlink="">
      <xdr:nvSpPr>
        <xdr:cNvPr id="86" name="楕円 85"/>
        <xdr:cNvSpPr/>
      </xdr:nvSpPr>
      <xdr:spPr>
        <a:xfrm>
          <a:off x="2857500" y="653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111958</xdr:rowOff>
    </xdr:from>
    <xdr:ext cx="469744" cy="259045"/>
    <xdr:sp macro="" textlink="">
      <xdr:nvSpPr>
        <xdr:cNvPr id="87" name="テキスト ボックス 86"/>
        <xdr:cNvSpPr txBox="1"/>
      </xdr:nvSpPr>
      <xdr:spPr>
        <a:xfrm>
          <a:off x="2673428" y="6627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73660</xdr:rowOff>
    </xdr:from>
    <xdr:to>
      <xdr:col>10</xdr:col>
      <xdr:colOff>165100</xdr:colOff>
      <xdr:row>39</xdr:row>
      <xdr:rowOff>3810</xdr:rowOff>
    </xdr:to>
    <xdr:sp macro="" textlink="">
      <xdr:nvSpPr>
        <xdr:cNvPr id="88" name="楕円 87"/>
        <xdr:cNvSpPr/>
      </xdr:nvSpPr>
      <xdr:spPr>
        <a:xfrm>
          <a:off x="1968500" y="658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166387</xdr:rowOff>
    </xdr:from>
    <xdr:ext cx="469744" cy="259045"/>
    <xdr:sp macro="" textlink="">
      <xdr:nvSpPr>
        <xdr:cNvPr id="89" name="テキスト ボックス 88"/>
        <xdr:cNvSpPr txBox="1"/>
      </xdr:nvSpPr>
      <xdr:spPr>
        <a:xfrm>
          <a:off x="1784428" y="668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42635</xdr:rowOff>
    </xdr:from>
    <xdr:to>
      <xdr:col>6</xdr:col>
      <xdr:colOff>38100</xdr:colOff>
      <xdr:row>39</xdr:row>
      <xdr:rowOff>144235</xdr:rowOff>
    </xdr:to>
    <xdr:sp macro="" textlink="">
      <xdr:nvSpPr>
        <xdr:cNvPr id="90" name="楕円 89"/>
        <xdr:cNvSpPr/>
      </xdr:nvSpPr>
      <xdr:spPr>
        <a:xfrm>
          <a:off x="1079500" y="672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39</xdr:row>
      <xdr:rowOff>135362</xdr:rowOff>
    </xdr:from>
    <xdr:ext cx="469744" cy="259045"/>
    <xdr:sp macro="" textlink="">
      <xdr:nvSpPr>
        <xdr:cNvPr id="91" name="テキスト ボックス 90"/>
        <xdr:cNvSpPr txBox="1"/>
      </xdr:nvSpPr>
      <xdr:spPr>
        <a:xfrm>
          <a:off x="895428" y="6821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25971</xdr:rowOff>
    </xdr:from>
    <xdr:to>
      <xdr:col>24</xdr:col>
      <xdr:colOff>62865</xdr:colOff>
      <xdr:row>59</xdr:row>
      <xdr:rowOff>9913</xdr:rowOff>
    </xdr:to>
    <xdr:cxnSp macro="">
      <xdr:nvCxnSpPr>
        <xdr:cNvPr id="116" name="直線コネクタ 115"/>
        <xdr:cNvCxnSpPr/>
      </xdr:nvCxnSpPr>
      <xdr:spPr>
        <a:xfrm flipV="1">
          <a:off x="4633595" y="8598471"/>
          <a:ext cx="1270" cy="1526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13740</xdr:rowOff>
    </xdr:from>
    <xdr:ext cx="534377" cy="259045"/>
    <xdr:sp macro="" textlink="">
      <xdr:nvSpPr>
        <xdr:cNvPr id="117" name="総務費最小値テキスト"/>
        <xdr:cNvSpPr txBox="1"/>
      </xdr:nvSpPr>
      <xdr:spPr>
        <a:xfrm>
          <a:off x="4686300" y="1012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9913</xdr:rowOff>
    </xdr:from>
    <xdr:to>
      <xdr:col>24</xdr:col>
      <xdr:colOff>152400</xdr:colOff>
      <xdr:row>59</xdr:row>
      <xdr:rowOff>9913</xdr:rowOff>
    </xdr:to>
    <xdr:cxnSp macro="">
      <xdr:nvCxnSpPr>
        <xdr:cNvPr id="118" name="直線コネクタ 117"/>
        <xdr:cNvCxnSpPr/>
      </xdr:nvCxnSpPr>
      <xdr:spPr>
        <a:xfrm>
          <a:off x="4546600" y="10125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144098</xdr:rowOff>
    </xdr:from>
    <xdr:ext cx="599010" cy="259045"/>
    <xdr:sp macro="" textlink="">
      <xdr:nvSpPr>
        <xdr:cNvPr id="119" name="総務費最大値テキスト"/>
        <xdr:cNvSpPr txBox="1"/>
      </xdr:nvSpPr>
      <xdr:spPr>
        <a:xfrm>
          <a:off x="4686300" y="8373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25971</xdr:rowOff>
    </xdr:from>
    <xdr:to>
      <xdr:col>24</xdr:col>
      <xdr:colOff>152400</xdr:colOff>
      <xdr:row>50</xdr:row>
      <xdr:rowOff>25971</xdr:rowOff>
    </xdr:to>
    <xdr:cxnSp macro="">
      <xdr:nvCxnSpPr>
        <xdr:cNvPr id="120" name="直線コネクタ 119"/>
        <xdr:cNvCxnSpPr/>
      </xdr:nvCxnSpPr>
      <xdr:spPr>
        <a:xfrm>
          <a:off x="4546600" y="8598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40392</xdr:rowOff>
    </xdr:from>
    <xdr:to>
      <xdr:col>24</xdr:col>
      <xdr:colOff>63500</xdr:colOff>
      <xdr:row>57</xdr:row>
      <xdr:rowOff>60795</xdr:rowOff>
    </xdr:to>
    <xdr:cxnSp macro="">
      <xdr:nvCxnSpPr>
        <xdr:cNvPr id="121" name="直線コネクタ 120"/>
        <xdr:cNvCxnSpPr/>
      </xdr:nvCxnSpPr>
      <xdr:spPr>
        <a:xfrm flipV="1">
          <a:off x="3797300" y="9641592"/>
          <a:ext cx="838200" cy="19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78281</xdr:rowOff>
    </xdr:from>
    <xdr:ext cx="534377" cy="259045"/>
    <xdr:sp macro="" textlink="">
      <xdr:nvSpPr>
        <xdr:cNvPr id="122" name="総務費平均値テキスト"/>
        <xdr:cNvSpPr txBox="1"/>
      </xdr:nvSpPr>
      <xdr:spPr>
        <a:xfrm>
          <a:off x="4686300" y="9679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99854</xdr:rowOff>
    </xdr:from>
    <xdr:to>
      <xdr:col>24</xdr:col>
      <xdr:colOff>114300</xdr:colOff>
      <xdr:row>57</xdr:row>
      <xdr:rowOff>30004</xdr:rowOff>
    </xdr:to>
    <xdr:sp macro="" textlink="">
      <xdr:nvSpPr>
        <xdr:cNvPr id="123" name="フローチャート: 判断 122"/>
        <xdr:cNvSpPr/>
      </xdr:nvSpPr>
      <xdr:spPr>
        <a:xfrm>
          <a:off x="4584700" y="970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22333</xdr:rowOff>
    </xdr:from>
    <xdr:to>
      <xdr:col>19</xdr:col>
      <xdr:colOff>177800</xdr:colOff>
      <xdr:row>57</xdr:row>
      <xdr:rowOff>60795</xdr:rowOff>
    </xdr:to>
    <xdr:cxnSp macro="">
      <xdr:nvCxnSpPr>
        <xdr:cNvPr id="124" name="直線コネクタ 123"/>
        <xdr:cNvCxnSpPr/>
      </xdr:nvCxnSpPr>
      <xdr:spPr>
        <a:xfrm>
          <a:off x="2908300" y="9794983"/>
          <a:ext cx="889000" cy="38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151117</xdr:rowOff>
    </xdr:from>
    <xdr:to>
      <xdr:col>20</xdr:col>
      <xdr:colOff>38100</xdr:colOff>
      <xdr:row>57</xdr:row>
      <xdr:rowOff>81267</xdr:rowOff>
    </xdr:to>
    <xdr:sp macro="" textlink="">
      <xdr:nvSpPr>
        <xdr:cNvPr id="125" name="フローチャート: 判断 124"/>
        <xdr:cNvSpPr/>
      </xdr:nvSpPr>
      <xdr:spPr>
        <a:xfrm>
          <a:off x="3746500" y="975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97794</xdr:rowOff>
    </xdr:from>
    <xdr:ext cx="534377" cy="259045"/>
    <xdr:sp macro="" textlink="">
      <xdr:nvSpPr>
        <xdr:cNvPr id="126" name="テキスト ボックス 125"/>
        <xdr:cNvSpPr txBox="1"/>
      </xdr:nvSpPr>
      <xdr:spPr>
        <a:xfrm>
          <a:off x="3530111" y="952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22333</xdr:rowOff>
    </xdr:from>
    <xdr:to>
      <xdr:col>15</xdr:col>
      <xdr:colOff>50800</xdr:colOff>
      <xdr:row>57</xdr:row>
      <xdr:rowOff>30600</xdr:rowOff>
    </xdr:to>
    <xdr:cxnSp macro="">
      <xdr:nvCxnSpPr>
        <xdr:cNvPr id="127" name="直線コネクタ 126"/>
        <xdr:cNvCxnSpPr/>
      </xdr:nvCxnSpPr>
      <xdr:spPr>
        <a:xfrm flipV="1">
          <a:off x="2019300" y="9794983"/>
          <a:ext cx="889000" cy="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33617</xdr:rowOff>
    </xdr:from>
    <xdr:to>
      <xdr:col>15</xdr:col>
      <xdr:colOff>101600</xdr:colOff>
      <xdr:row>56</xdr:row>
      <xdr:rowOff>135217</xdr:rowOff>
    </xdr:to>
    <xdr:sp macro="" textlink="">
      <xdr:nvSpPr>
        <xdr:cNvPr id="128" name="フローチャート: 判断 127"/>
        <xdr:cNvSpPr/>
      </xdr:nvSpPr>
      <xdr:spPr>
        <a:xfrm>
          <a:off x="2857500" y="963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151744</xdr:rowOff>
    </xdr:from>
    <xdr:ext cx="534377" cy="259045"/>
    <xdr:sp macro="" textlink="">
      <xdr:nvSpPr>
        <xdr:cNvPr id="129" name="テキスト ボックス 128"/>
        <xdr:cNvSpPr txBox="1"/>
      </xdr:nvSpPr>
      <xdr:spPr>
        <a:xfrm>
          <a:off x="2641111" y="941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30600</xdr:rowOff>
    </xdr:from>
    <xdr:to>
      <xdr:col>10</xdr:col>
      <xdr:colOff>114300</xdr:colOff>
      <xdr:row>57</xdr:row>
      <xdr:rowOff>37135</xdr:rowOff>
    </xdr:to>
    <xdr:cxnSp macro="">
      <xdr:nvCxnSpPr>
        <xdr:cNvPr id="130" name="直線コネクタ 129"/>
        <xdr:cNvCxnSpPr/>
      </xdr:nvCxnSpPr>
      <xdr:spPr>
        <a:xfrm flipV="1">
          <a:off x="1130300" y="9803250"/>
          <a:ext cx="889000" cy="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146565</xdr:rowOff>
    </xdr:from>
    <xdr:to>
      <xdr:col>10</xdr:col>
      <xdr:colOff>165100</xdr:colOff>
      <xdr:row>57</xdr:row>
      <xdr:rowOff>76715</xdr:rowOff>
    </xdr:to>
    <xdr:sp macro="" textlink="">
      <xdr:nvSpPr>
        <xdr:cNvPr id="131" name="フローチャート: 判断 130"/>
        <xdr:cNvSpPr/>
      </xdr:nvSpPr>
      <xdr:spPr>
        <a:xfrm>
          <a:off x="1968500" y="97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93242</xdr:rowOff>
    </xdr:from>
    <xdr:ext cx="534377" cy="259045"/>
    <xdr:sp macro="" textlink="">
      <xdr:nvSpPr>
        <xdr:cNvPr id="132" name="テキスト ボックス 131"/>
        <xdr:cNvSpPr txBox="1"/>
      </xdr:nvSpPr>
      <xdr:spPr>
        <a:xfrm>
          <a:off x="1752111" y="952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140812</xdr:rowOff>
    </xdr:from>
    <xdr:to>
      <xdr:col>6</xdr:col>
      <xdr:colOff>38100</xdr:colOff>
      <xdr:row>56</xdr:row>
      <xdr:rowOff>70962</xdr:rowOff>
    </xdr:to>
    <xdr:sp macro="" textlink="">
      <xdr:nvSpPr>
        <xdr:cNvPr id="133" name="フローチャート: 判断 132"/>
        <xdr:cNvSpPr/>
      </xdr:nvSpPr>
      <xdr:spPr>
        <a:xfrm>
          <a:off x="1079500" y="957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87489</xdr:rowOff>
    </xdr:from>
    <xdr:ext cx="534377" cy="259045"/>
    <xdr:sp macro="" textlink="">
      <xdr:nvSpPr>
        <xdr:cNvPr id="134" name="テキスト ボックス 133"/>
        <xdr:cNvSpPr txBox="1"/>
      </xdr:nvSpPr>
      <xdr:spPr>
        <a:xfrm>
          <a:off x="863111" y="934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161042</xdr:rowOff>
    </xdr:from>
    <xdr:to>
      <xdr:col>24</xdr:col>
      <xdr:colOff>114300</xdr:colOff>
      <xdr:row>56</xdr:row>
      <xdr:rowOff>91192</xdr:rowOff>
    </xdr:to>
    <xdr:sp macro="" textlink="">
      <xdr:nvSpPr>
        <xdr:cNvPr id="140" name="楕円 139"/>
        <xdr:cNvSpPr/>
      </xdr:nvSpPr>
      <xdr:spPr>
        <a:xfrm>
          <a:off x="4584700" y="959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12469</xdr:rowOff>
    </xdr:from>
    <xdr:ext cx="534377" cy="259045"/>
    <xdr:sp macro="" textlink="">
      <xdr:nvSpPr>
        <xdr:cNvPr id="141" name="総務費該当値テキスト"/>
        <xdr:cNvSpPr txBox="1"/>
      </xdr:nvSpPr>
      <xdr:spPr>
        <a:xfrm>
          <a:off x="4686300" y="944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9995</xdr:rowOff>
    </xdr:from>
    <xdr:to>
      <xdr:col>20</xdr:col>
      <xdr:colOff>38100</xdr:colOff>
      <xdr:row>57</xdr:row>
      <xdr:rowOff>111595</xdr:rowOff>
    </xdr:to>
    <xdr:sp macro="" textlink="">
      <xdr:nvSpPr>
        <xdr:cNvPr id="142" name="楕円 141"/>
        <xdr:cNvSpPr/>
      </xdr:nvSpPr>
      <xdr:spPr>
        <a:xfrm>
          <a:off x="3746500" y="978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102722</xdr:rowOff>
    </xdr:from>
    <xdr:ext cx="534377" cy="259045"/>
    <xdr:sp macro="" textlink="">
      <xdr:nvSpPr>
        <xdr:cNvPr id="143" name="テキスト ボックス 142"/>
        <xdr:cNvSpPr txBox="1"/>
      </xdr:nvSpPr>
      <xdr:spPr>
        <a:xfrm>
          <a:off x="3530111" y="987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142983</xdr:rowOff>
    </xdr:from>
    <xdr:to>
      <xdr:col>15</xdr:col>
      <xdr:colOff>101600</xdr:colOff>
      <xdr:row>57</xdr:row>
      <xdr:rowOff>73133</xdr:rowOff>
    </xdr:to>
    <xdr:sp macro="" textlink="">
      <xdr:nvSpPr>
        <xdr:cNvPr id="144" name="楕円 143"/>
        <xdr:cNvSpPr/>
      </xdr:nvSpPr>
      <xdr:spPr>
        <a:xfrm>
          <a:off x="2857500" y="974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64260</xdr:rowOff>
    </xdr:from>
    <xdr:ext cx="534377" cy="259045"/>
    <xdr:sp macro="" textlink="">
      <xdr:nvSpPr>
        <xdr:cNvPr id="145" name="テキスト ボックス 144"/>
        <xdr:cNvSpPr txBox="1"/>
      </xdr:nvSpPr>
      <xdr:spPr>
        <a:xfrm>
          <a:off x="2641111" y="983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151250</xdr:rowOff>
    </xdr:from>
    <xdr:to>
      <xdr:col>10</xdr:col>
      <xdr:colOff>165100</xdr:colOff>
      <xdr:row>57</xdr:row>
      <xdr:rowOff>81400</xdr:rowOff>
    </xdr:to>
    <xdr:sp macro="" textlink="">
      <xdr:nvSpPr>
        <xdr:cNvPr id="146" name="楕円 145"/>
        <xdr:cNvSpPr/>
      </xdr:nvSpPr>
      <xdr:spPr>
        <a:xfrm>
          <a:off x="1968500" y="975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72527</xdr:rowOff>
    </xdr:from>
    <xdr:ext cx="534377" cy="259045"/>
    <xdr:sp macro="" textlink="">
      <xdr:nvSpPr>
        <xdr:cNvPr id="147" name="テキスト ボックス 146"/>
        <xdr:cNvSpPr txBox="1"/>
      </xdr:nvSpPr>
      <xdr:spPr>
        <a:xfrm>
          <a:off x="1752111" y="984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157785</xdr:rowOff>
    </xdr:from>
    <xdr:to>
      <xdr:col>6</xdr:col>
      <xdr:colOff>38100</xdr:colOff>
      <xdr:row>57</xdr:row>
      <xdr:rowOff>87935</xdr:rowOff>
    </xdr:to>
    <xdr:sp macro="" textlink="">
      <xdr:nvSpPr>
        <xdr:cNvPr id="148" name="楕円 147"/>
        <xdr:cNvSpPr/>
      </xdr:nvSpPr>
      <xdr:spPr>
        <a:xfrm>
          <a:off x="1079500" y="975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79062</xdr:rowOff>
    </xdr:from>
    <xdr:ext cx="534377" cy="259045"/>
    <xdr:sp macro="" textlink="">
      <xdr:nvSpPr>
        <xdr:cNvPr id="149" name="テキスト ボックス 148"/>
        <xdr:cNvSpPr txBox="1"/>
      </xdr:nvSpPr>
      <xdr:spPr>
        <a:xfrm>
          <a:off x="863111" y="985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2" name="テキスト ボックス 161"/>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87503</xdr:rowOff>
    </xdr:from>
    <xdr:to>
      <xdr:col>24</xdr:col>
      <xdr:colOff>62865</xdr:colOff>
      <xdr:row>78</xdr:row>
      <xdr:rowOff>82550</xdr:rowOff>
    </xdr:to>
    <xdr:cxnSp macro="">
      <xdr:nvCxnSpPr>
        <xdr:cNvPr id="176" name="直線コネクタ 175"/>
        <xdr:cNvCxnSpPr/>
      </xdr:nvCxnSpPr>
      <xdr:spPr>
        <a:xfrm flipV="1">
          <a:off x="4633595" y="12089003"/>
          <a:ext cx="1270" cy="136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86377</xdr:rowOff>
    </xdr:from>
    <xdr:ext cx="599010" cy="259045"/>
    <xdr:sp macro="" textlink="">
      <xdr:nvSpPr>
        <xdr:cNvPr id="177" name="民生費最小値テキスト"/>
        <xdr:cNvSpPr txBox="1"/>
      </xdr:nvSpPr>
      <xdr:spPr>
        <a:xfrm>
          <a:off x="4686300" y="1345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82550</xdr:rowOff>
    </xdr:from>
    <xdr:to>
      <xdr:col>24</xdr:col>
      <xdr:colOff>152400</xdr:colOff>
      <xdr:row>78</xdr:row>
      <xdr:rowOff>82550</xdr:rowOff>
    </xdr:to>
    <xdr:cxnSp macro="">
      <xdr:nvCxnSpPr>
        <xdr:cNvPr id="178" name="直線コネクタ 177"/>
        <xdr:cNvCxnSpPr/>
      </xdr:nvCxnSpPr>
      <xdr:spPr>
        <a:xfrm>
          <a:off x="4546600" y="1345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34180</xdr:rowOff>
    </xdr:from>
    <xdr:ext cx="599010" cy="259045"/>
    <xdr:sp macro="" textlink="">
      <xdr:nvSpPr>
        <xdr:cNvPr id="179" name="民生費最大値テキスト"/>
        <xdr:cNvSpPr txBox="1"/>
      </xdr:nvSpPr>
      <xdr:spPr>
        <a:xfrm>
          <a:off x="4686300" y="11864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87503</xdr:rowOff>
    </xdr:from>
    <xdr:to>
      <xdr:col>24</xdr:col>
      <xdr:colOff>152400</xdr:colOff>
      <xdr:row>70</xdr:row>
      <xdr:rowOff>87503</xdr:rowOff>
    </xdr:to>
    <xdr:cxnSp macro="">
      <xdr:nvCxnSpPr>
        <xdr:cNvPr id="180" name="直線コネクタ 179"/>
        <xdr:cNvCxnSpPr/>
      </xdr:nvCxnSpPr>
      <xdr:spPr>
        <a:xfrm>
          <a:off x="4546600" y="12089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73189</xdr:rowOff>
    </xdr:from>
    <xdr:to>
      <xdr:col>24</xdr:col>
      <xdr:colOff>63500</xdr:colOff>
      <xdr:row>74</xdr:row>
      <xdr:rowOff>92423</xdr:rowOff>
    </xdr:to>
    <xdr:cxnSp macro="">
      <xdr:nvCxnSpPr>
        <xdr:cNvPr id="181" name="直線コネクタ 180"/>
        <xdr:cNvCxnSpPr/>
      </xdr:nvCxnSpPr>
      <xdr:spPr>
        <a:xfrm>
          <a:off x="3797300" y="12760489"/>
          <a:ext cx="838200" cy="19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6552</xdr:rowOff>
    </xdr:from>
    <xdr:ext cx="599010" cy="259045"/>
    <xdr:sp macro="" textlink="">
      <xdr:nvSpPr>
        <xdr:cNvPr id="182" name="民生費平均値テキスト"/>
        <xdr:cNvSpPr txBox="1"/>
      </xdr:nvSpPr>
      <xdr:spPr>
        <a:xfrm>
          <a:off x="4686300" y="128653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28125</xdr:rowOff>
    </xdr:from>
    <xdr:to>
      <xdr:col>24</xdr:col>
      <xdr:colOff>114300</xdr:colOff>
      <xdr:row>75</xdr:row>
      <xdr:rowOff>129725</xdr:rowOff>
    </xdr:to>
    <xdr:sp macro="" textlink="">
      <xdr:nvSpPr>
        <xdr:cNvPr id="183" name="フローチャート: 判断 182"/>
        <xdr:cNvSpPr/>
      </xdr:nvSpPr>
      <xdr:spPr>
        <a:xfrm>
          <a:off x="4584700" y="1288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73189</xdr:rowOff>
    </xdr:from>
    <xdr:to>
      <xdr:col>19</xdr:col>
      <xdr:colOff>177800</xdr:colOff>
      <xdr:row>74</xdr:row>
      <xdr:rowOff>110330</xdr:rowOff>
    </xdr:to>
    <xdr:cxnSp macro="">
      <xdr:nvCxnSpPr>
        <xdr:cNvPr id="184" name="直線コネクタ 183"/>
        <xdr:cNvCxnSpPr/>
      </xdr:nvCxnSpPr>
      <xdr:spPr>
        <a:xfrm flipV="1">
          <a:off x="2908300" y="12760489"/>
          <a:ext cx="889000" cy="37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148630</xdr:rowOff>
    </xdr:from>
    <xdr:to>
      <xdr:col>20</xdr:col>
      <xdr:colOff>38100</xdr:colOff>
      <xdr:row>75</xdr:row>
      <xdr:rowOff>78780</xdr:rowOff>
    </xdr:to>
    <xdr:sp macro="" textlink="">
      <xdr:nvSpPr>
        <xdr:cNvPr id="185" name="フローチャート: 判断 184"/>
        <xdr:cNvSpPr/>
      </xdr:nvSpPr>
      <xdr:spPr>
        <a:xfrm>
          <a:off x="3746500" y="1283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69907</xdr:rowOff>
    </xdr:from>
    <xdr:ext cx="599010" cy="259045"/>
    <xdr:sp macro="" textlink="">
      <xdr:nvSpPr>
        <xdr:cNvPr id="186" name="テキスト ボックス 185"/>
        <xdr:cNvSpPr txBox="1"/>
      </xdr:nvSpPr>
      <xdr:spPr>
        <a:xfrm>
          <a:off x="3497795" y="12928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110330</xdr:rowOff>
    </xdr:from>
    <xdr:to>
      <xdr:col>15</xdr:col>
      <xdr:colOff>50800</xdr:colOff>
      <xdr:row>75</xdr:row>
      <xdr:rowOff>25269</xdr:rowOff>
    </xdr:to>
    <xdr:cxnSp macro="">
      <xdr:nvCxnSpPr>
        <xdr:cNvPr id="187" name="直線コネクタ 186"/>
        <xdr:cNvCxnSpPr/>
      </xdr:nvCxnSpPr>
      <xdr:spPr>
        <a:xfrm flipV="1">
          <a:off x="2019300" y="12797630"/>
          <a:ext cx="889000" cy="86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145114</xdr:rowOff>
    </xdr:from>
    <xdr:to>
      <xdr:col>15</xdr:col>
      <xdr:colOff>101600</xdr:colOff>
      <xdr:row>75</xdr:row>
      <xdr:rowOff>75264</xdr:rowOff>
    </xdr:to>
    <xdr:sp macro="" textlink="">
      <xdr:nvSpPr>
        <xdr:cNvPr id="188" name="フローチャート: 判断 187"/>
        <xdr:cNvSpPr/>
      </xdr:nvSpPr>
      <xdr:spPr>
        <a:xfrm>
          <a:off x="2857500" y="128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66391</xdr:rowOff>
    </xdr:from>
    <xdr:ext cx="599010" cy="259045"/>
    <xdr:sp macro="" textlink="">
      <xdr:nvSpPr>
        <xdr:cNvPr id="189" name="テキスト ボックス 188"/>
        <xdr:cNvSpPr txBox="1"/>
      </xdr:nvSpPr>
      <xdr:spPr>
        <a:xfrm>
          <a:off x="2608795" y="12925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25269</xdr:rowOff>
    </xdr:from>
    <xdr:to>
      <xdr:col>10</xdr:col>
      <xdr:colOff>114300</xdr:colOff>
      <xdr:row>75</xdr:row>
      <xdr:rowOff>110820</xdr:rowOff>
    </xdr:to>
    <xdr:cxnSp macro="">
      <xdr:nvCxnSpPr>
        <xdr:cNvPr id="190" name="直線コネクタ 189"/>
        <xdr:cNvCxnSpPr/>
      </xdr:nvCxnSpPr>
      <xdr:spPr>
        <a:xfrm flipV="1">
          <a:off x="1130300" y="12884019"/>
          <a:ext cx="889000" cy="8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90228</xdr:rowOff>
    </xdr:from>
    <xdr:to>
      <xdr:col>10</xdr:col>
      <xdr:colOff>165100</xdr:colOff>
      <xdr:row>76</xdr:row>
      <xdr:rowOff>20377</xdr:rowOff>
    </xdr:to>
    <xdr:sp macro="" textlink="">
      <xdr:nvSpPr>
        <xdr:cNvPr id="191" name="フローチャート: 判断 190"/>
        <xdr:cNvSpPr/>
      </xdr:nvSpPr>
      <xdr:spPr>
        <a:xfrm>
          <a:off x="1968500" y="129489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11506</xdr:rowOff>
    </xdr:from>
    <xdr:ext cx="599010" cy="259045"/>
    <xdr:sp macro="" textlink="">
      <xdr:nvSpPr>
        <xdr:cNvPr id="192" name="テキスト ボックス 191"/>
        <xdr:cNvSpPr txBox="1"/>
      </xdr:nvSpPr>
      <xdr:spPr>
        <a:xfrm>
          <a:off x="1719795" y="13041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151754</xdr:rowOff>
    </xdr:from>
    <xdr:to>
      <xdr:col>6</xdr:col>
      <xdr:colOff>38100</xdr:colOff>
      <xdr:row>76</xdr:row>
      <xdr:rowOff>81904</xdr:rowOff>
    </xdr:to>
    <xdr:sp macro="" textlink="">
      <xdr:nvSpPr>
        <xdr:cNvPr id="193" name="フローチャート: 判断 192"/>
        <xdr:cNvSpPr/>
      </xdr:nvSpPr>
      <xdr:spPr>
        <a:xfrm>
          <a:off x="1079500" y="130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73031</xdr:rowOff>
    </xdr:from>
    <xdr:ext cx="599010" cy="259045"/>
    <xdr:sp macro="" textlink="">
      <xdr:nvSpPr>
        <xdr:cNvPr id="194" name="テキスト ボックス 193"/>
        <xdr:cNvSpPr txBox="1"/>
      </xdr:nvSpPr>
      <xdr:spPr>
        <a:xfrm>
          <a:off x="830795" y="13103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41623</xdr:rowOff>
    </xdr:from>
    <xdr:to>
      <xdr:col>24</xdr:col>
      <xdr:colOff>114300</xdr:colOff>
      <xdr:row>74</xdr:row>
      <xdr:rowOff>143223</xdr:rowOff>
    </xdr:to>
    <xdr:sp macro="" textlink="">
      <xdr:nvSpPr>
        <xdr:cNvPr id="200" name="楕円 199"/>
        <xdr:cNvSpPr/>
      </xdr:nvSpPr>
      <xdr:spPr>
        <a:xfrm>
          <a:off x="4584700" y="1272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64500</xdr:rowOff>
    </xdr:from>
    <xdr:ext cx="599010" cy="259045"/>
    <xdr:sp macro="" textlink="">
      <xdr:nvSpPr>
        <xdr:cNvPr id="201" name="民生費該当値テキスト"/>
        <xdr:cNvSpPr txBox="1"/>
      </xdr:nvSpPr>
      <xdr:spPr>
        <a:xfrm>
          <a:off x="4686300" y="12580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22389</xdr:rowOff>
    </xdr:from>
    <xdr:to>
      <xdr:col>20</xdr:col>
      <xdr:colOff>38100</xdr:colOff>
      <xdr:row>74</xdr:row>
      <xdr:rowOff>123989</xdr:rowOff>
    </xdr:to>
    <xdr:sp macro="" textlink="">
      <xdr:nvSpPr>
        <xdr:cNvPr id="202" name="楕円 201"/>
        <xdr:cNvSpPr/>
      </xdr:nvSpPr>
      <xdr:spPr>
        <a:xfrm>
          <a:off x="3746500" y="1270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140516</xdr:rowOff>
    </xdr:from>
    <xdr:ext cx="599010" cy="259045"/>
    <xdr:sp macro="" textlink="">
      <xdr:nvSpPr>
        <xdr:cNvPr id="203" name="テキスト ボックス 202"/>
        <xdr:cNvSpPr txBox="1"/>
      </xdr:nvSpPr>
      <xdr:spPr>
        <a:xfrm>
          <a:off x="3497795" y="12484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59530</xdr:rowOff>
    </xdr:from>
    <xdr:to>
      <xdr:col>15</xdr:col>
      <xdr:colOff>101600</xdr:colOff>
      <xdr:row>74</xdr:row>
      <xdr:rowOff>161130</xdr:rowOff>
    </xdr:to>
    <xdr:sp macro="" textlink="">
      <xdr:nvSpPr>
        <xdr:cNvPr id="204" name="楕円 203"/>
        <xdr:cNvSpPr/>
      </xdr:nvSpPr>
      <xdr:spPr>
        <a:xfrm>
          <a:off x="2857500" y="1274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6207</xdr:rowOff>
    </xdr:from>
    <xdr:ext cx="599010" cy="259045"/>
    <xdr:sp macro="" textlink="">
      <xdr:nvSpPr>
        <xdr:cNvPr id="205" name="テキスト ボックス 204"/>
        <xdr:cNvSpPr txBox="1"/>
      </xdr:nvSpPr>
      <xdr:spPr>
        <a:xfrm>
          <a:off x="2608795" y="12522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145919</xdr:rowOff>
    </xdr:from>
    <xdr:to>
      <xdr:col>10</xdr:col>
      <xdr:colOff>165100</xdr:colOff>
      <xdr:row>75</xdr:row>
      <xdr:rowOff>76069</xdr:rowOff>
    </xdr:to>
    <xdr:sp macro="" textlink="">
      <xdr:nvSpPr>
        <xdr:cNvPr id="206" name="楕円 205"/>
        <xdr:cNvSpPr/>
      </xdr:nvSpPr>
      <xdr:spPr>
        <a:xfrm>
          <a:off x="1968500" y="1283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92596</xdr:rowOff>
    </xdr:from>
    <xdr:ext cx="599010" cy="259045"/>
    <xdr:sp macro="" textlink="">
      <xdr:nvSpPr>
        <xdr:cNvPr id="207" name="テキスト ボックス 206"/>
        <xdr:cNvSpPr txBox="1"/>
      </xdr:nvSpPr>
      <xdr:spPr>
        <a:xfrm>
          <a:off x="1719795" y="12608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60020</xdr:rowOff>
    </xdr:from>
    <xdr:to>
      <xdr:col>6</xdr:col>
      <xdr:colOff>38100</xdr:colOff>
      <xdr:row>75</xdr:row>
      <xdr:rowOff>161621</xdr:rowOff>
    </xdr:to>
    <xdr:sp macro="" textlink="">
      <xdr:nvSpPr>
        <xdr:cNvPr id="208" name="楕円 207"/>
        <xdr:cNvSpPr/>
      </xdr:nvSpPr>
      <xdr:spPr>
        <a:xfrm>
          <a:off x="1079500" y="1291877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6697</xdr:rowOff>
    </xdr:from>
    <xdr:ext cx="599010" cy="259045"/>
    <xdr:sp macro="" textlink="">
      <xdr:nvSpPr>
        <xdr:cNvPr id="209" name="テキスト ボックス 208"/>
        <xdr:cNvSpPr txBox="1"/>
      </xdr:nvSpPr>
      <xdr:spPr>
        <a:xfrm>
          <a:off x="830795" y="12693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30" name="テキスト ボックス 229"/>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2" name="テキスト ボックス 231"/>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4" name="テキスト ボックス 23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12108</xdr:rowOff>
    </xdr:from>
    <xdr:to>
      <xdr:col>24</xdr:col>
      <xdr:colOff>62865</xdr:colOff>
      <xdr:row>98</xdr:row>
      <xdr:rowOff>41370</xdr:rowOff>
    </xdr:to>
    <xdr:cxnSp macro="">
      <xdr:nvCxnSpPr>
        <xdr:cNvPr id="236" name="直線コネクタ 235"/>
        <xdr:cNvCxnSpPr/>
      </xdr:nvCxnSpPr>
      <xdr:spPr>
        <a:xfrm flipV="1">
          <a:off x="4633595" y="15614058"/>
          <a:ext cx="1270" cy="122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45197</xdr:rowOff>
    </xdr:from>
    <xdr:ext cx="534377" cy="259045"/>
    <xdr:sp macro="" textlink="">
      <xdr:nvSpPr>
        <xdr:cNvPr id="237" name="衛生費最小値テキスト"/>
        <xdr:cNvSpPr txBox="1"/>
      </xdr:nvSpPr>
      <xdr:spPr>
        <a:xfrm>
          <a:off x="4686300" y="1684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41370</xdr:rowOff>
    </xdr:from>
    <xdr:to>
      <xdr:col>24</xdr:col>
      <xdr:colOff>152400</xdr:colOff>
      <xdr:row>98</xdr:row>
      <xdr:rowOff>41370</xdr:rowOff>
    </xdr:to>
    <xdr:cxnSp macro="">
      <xdr:nvCxnSpPr>
        <xdr:cNvPr id="238" name="直線コネクタ 237"/>
        <xdr:cNvCxnSpPr/>
      </xdr:nvCxnSpPr>
      <xdr:spPr>
        <a:xfrm>
          <a:off x="4546600" y="1684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130235</xdr:rowOff>
    </xdr:from>
    <xdr:ext cx="534377" cy="259045"/>
    <xdr:sp macro="" textlink="">
      <xdr:nvSpPr>
        <xdr:cNvPr id="239" name="衛生費最大値テキスト"/>
        <xdr:cNvSpPr txBox="1"/>
      </xdr:nvSpPr>
      <xdr:spPr>
        <a:xfrm>
          <a:off x="4686300" y="1538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12108</xdr:rowOff>
    </xdr:from>
    <xdr:to>
      <xdr:col>24</xdr:col>
      <xdr:colOff>152400</xdr:colOff>
      <xdr:row>91</xdr:row>
      <xdr:rowOff>12108</xdr:rowOff>
    </xdr:to>
    <xdr:cxnSp macro="">
      <xdr:nvCxnSpPr>
        <xdr:cNvPr id="240" name="直線コネクタ 239"/>
        <xdr:cNvCxnSpPr/>
      </xdr:nvCxnSpPr>
      <xdr:spPr>
        <a:xfrm>
          <a:off x="4546600" y="15614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105246</xdr:rowOff>
    </xdr:from>
    <xdr:to>
      <xdr:col>24</xdr:col>
      <xdr:colOff>63500</xdr:colOff>
      <xdr:row>95</xdr:row>
      <xdr:rowOff>147374</xdr:rowOff>
    </xdr:to>
    <xdr:cxnSp macro="">
      <xdr:nvCxnSpPr>
        <xdr:cNvPr id="241" name="直線コネクタ 240"/>
        <xdr:cNvCxnSpPr/>
      </xdr:nvCxnSpPr>
      <xdr:spPr>
        <a:xfrm flipV="1">
          <a:off x="3797300" y="16392996"/>
          <a:ext cx="838200" cy="4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65008</xdr:rowOff>
    </xdr:from>
    <xdr:ext cx="534377" cy="259045"/>
    <xdr:sp macro="" textlink="">
      <xdr:nvSpPr>
        <xdr:cNvPr id="242" name="衛生費平均値テキスト"/>
        <xdr:cNvSpPr txBox="1"/>
      </xdr:nvSpPr>
      <xdr:spPr>
        <a:xfrm>
          <a:off x="4686300" y="16352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86581</xdr:rowOff>
    </xdr:from>
    <xdr:to>
      <xdr:col>24</xdr:col>
      <xdr:colOff>114300</xdr:colOff>
      <xdr:row>96</xdr:row>
      <xdr:rowOff>16731</xdr:rowOff>
    </xdr:to>
    <xdr:sp macro="" textlink="">
      <xdr:nvSpPr>
        <xdr:cNvPr id="243" name="フローチャート: 判断 242"/>
        <xdr:cNvSpPr/>
      </xdr:nvSpPr>
      <xdr:spPr>
        <a:xfrm>
          <a:off x="4584700" y="1637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106553</xdr:rowOff>
    </xdr:from>
    <xdr:to>
      <xdr:col>19</xdr:col>
      <xdr:colOff>177800</xdr:colOff>
      <xdr:row>95</xdr:row>
      <xdr:rowOff>147374</xdr:rowOff>
    </xdr:to>
    <xdr:cxnSp macro="">
      <xdr:nvCxnSpPr>
        <xdr:cNvPr id="244" name="直線コネクタ 243"/>
        <xdr:cNvCxnSpPr/>
      </xdr:nvCxnSpPr>
      <xdr:spPr>
        <a:xfrm>
          <a:off x="2908300" y="1639430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96541</xdr:rowOff>
    </xdr:from>
    <xdr:to>
      <xdr:col>20</xdr:col>
      <xdr:colOff>38100</xdr:colOff>
      <xdr:row>96</xdr:row>
      <xdr:rowOff>26691</xdr:rowOff>
    </xdr:to>
    <xdr:sp macro="" textlink="">
      <xdr:nvSpPr>
        <xdr:cNvPr id="245" name="フローチャート: 判断 244"/>
        <xdr:cNvSpPr/>
      </xdr:nvSpPr>
      <xdr:spPr>
        <a:xfrm>
          <a:off x="3746500" y="1638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43218</xdr:rowOff>
    </xdr:from>
    <xdr:ext cx="534377" cy="259045"/>
    <xdr:sp macro="" textlink="">
      <xdr:nvSpPr>
        <xdr:cNvPr id="246" name="テキスト ボックス 245"/>
        <xdr:cNvSpPr txBox="1"/>
      </xdr:nvSpPr>
      <xdr:spPr>
        <a:xfrm>
          <a:off x="3530111" y="1615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106553</xdr:rowOff>
    </xdr:from>
    <xdr:to>
      <xdr:col>15</xdr:col>
      <xdr:colOff>50800</xdr:colOff>
      <xdr:row>95</xdr:row>
      <xdr:rowOff>135586</xdr:rowOff>
    </xdr:to>
    <xdr:cxnSp macro="">
      <xdr:nvCxnSpPr>
        <xdr:cNvPr id="247" name="直線コネクタ 246"/>
        <xdr:cNvCxnSpPr/>
      </xdr:nvCxnSpPr>
      <xdr:spPr>
        <a:xfrm flipV="1">
          <a:off x="2019300" y="16394303"/>
          <a:ext cx="889000" cy="2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126226</xdr:rowOff>
    </xdr:from>
    <xdr:to>
      <xdr:col>15</xdr:col>
      <xdr:colOff>101600</xdr:colOff>
      <xdr:row>96</xdr:row>
      <xdr:rowOff>56376</xdr:rowOff>
    </xdr:to>
    <xdr:sp macro="" textlink="">
      <xdr:nvSpPr>
        <xdr:cNvPr id="248" name="フローチャート: 判断 247"/>
        <xdr:cNvSpPr/>
      </xdr:nvSpPr>
      <xdr:spPr>
        <a:xfrm>
          <a:off x="2857500" y="164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47503</xdr:rowOff>
    </xdr:from>
    <xdr:ext cx="534377" cy="259045"/>
    <xdr:sp macro="" textlink="">
      <xdr:nvSpPr>
        <xdr:cNvPr id="249" name="テキスト ボックス 248"/>
        <xdr:cNvSpPr txBox="1"/>
      </xdr:nvSpPr>
      <xdr:spPr>
        <a:xfrm>
          <a:off x="2641111" y="1650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135586</xdr:rowOff>
    </xdr:from>
    <xdr:to>
      <xdr:col>10</xdr:col>
      <xdr:colOff>114300</xdr:colOff>
      <xdr:row>95</xdr:row>
      <xdr:rowOff>160079</xdr:rowOff>
    </xdr:to>
    <xdr:cxnSp macro="">
      <xdr:nvCxnSpPr>
        <xdr:cNvPr id="250" name="直線コネクタ 249"/>
        <xdr:cNvCxnSpPr/>
      </xdr:nvCxnSpPr>
      <xdr:spPr>
        <a:xfrm flipV="1">
          <a:off x="1130300" y="1642333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65191</xdr:rowOff>
    </xdr:from>
    <xdr:to>
      <xdr:col>10</xdr:col>
      <xdr:colOff>165100</xdr:colOff>
      <xdr:row>95</xdr:row>
      <xdr:rowOff>166791</xdr:rowOff>
    </xdr:to>
    <xdr:sp macro="" textlink="">
      <xdr:nvSpPr>
        <xdr:cNvPr id="251" name="フローチャート: 判断 250"/>
        <xdr:cNvSpPr/>
      </xdr:nvSpPr>
      <xdr:spPr>
        <a:xfrm>
          <a:off x="1968500" y="1635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11868</xdr:rowOff>
    </xdr:from>
    <xdr:ext cx="534377" cy="259045"/>
    <xdr:sp macro="" textlink="">
      <xdr:nvSpPr>
        <xdr:cNvPr id="252" name="テキスト ボックス 251"/>
        <xdr:cNvSpPr txBox="1"/>
      </xdr:nvSpPr>
      <xdr:spPr>
        <a:xfrm>
          <a:off x="1752111" y="1612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105392</xdr:rowOff>
    </xdr:from>
    <xdr:to>
      <xdr:col>6</xdr:col>
      <xdr:colOff>38100</xdr:colOff>
      <xdr:row>96</xdr:row>
      <xdr:rowOff>35542</xdr:rowOff>
    </xdr:to>
    <xdr:sp macro="" textlink="">
      <xdr:nvSpPr>
        <xdr:cNvPr id="253" name="フローチャート: 判断 252"/>
        <xdr:cNvSpPr/>
      </xdr:nvSpPr>
      <xdr:spPr>
        <a:xfrm>
          <a:off x="1079500" y="1639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52069</xdr:rowOff>
    </xdr:from>
    <xdr:ext cx="534377" cy="259045"/>
    <xdr:sp macro="" textlink="">
      <xdr:nvSpPr>
        <xdr:cNvPr id="254" name="テキスト ボックス 253"/>
        <xdr:cNvSpPr txBox="1"/>
      </xdr:nvSpPr>
      <xdr:spPr>
        <a:xfrm>
          <a:off x="863111" y="1616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54446</xdr:rowOff>
    </xdr:from>
    <xdr:to>
      <xdr:col>24</xdr:col>
      <xdr:colOff>114300</xdr:colOff>
      <xdr:row>95</xdr:row>
      <xdr:rowOff>156046</xdr:rowOff>
    </xdr:to>
    <xdr:sp macro="" textlink="">
      <xdr:nvSpPr>
        <xdr:cNvPr id="260" name="楕円 259"/>
        <xdr:cNvSpPr/>
      </xdr:nvSpPr>
      <xdr:spPr>
        <a:xfrm>
          <a:off x="4584700" y="1634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77323</xdr:rowOff>
    </xdr:from>
    <xdr:ext cx="534377" cy="259045"/>
    <xdr:sp macro="" textlink="">
      <xdr:nvSpPr>
        <xdr:cNvPr id="261" name="衛生費該当値テキスト"/>
        <xdr:cNvSpPr txBox="1"/>
      </xdr:nvSpPr>
      <xdr:spPr>
        <a:xfrm>
          <a:off x="4686300" y="1619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96574</xdr:rowOff>
    </xdr:from>
    <xdr:to>
      <xdr:col>20</xdr:col>
      <xdr:colOff>38100</xdr:colOff>
      <xdr:row>96</xdr:row>
      <xdr:rowOff>26724</xdr:rowOff>
    </xdr:to>
    <xdr:sp macro="" textlink="">
      <xdr:nvSpPr>
        <xdr:cNvPr id="262" name="楕円 261"/>
        <xdr:cNvSpPr/>
      </xdr:nvSpPr>
      <xdr:spPr>
        <a:xfrm>
          <a:off x="3746500" y="1638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17851</xdr:rowOff>
    </xdr:from>
    <xdr:ext cx="534377" cy="259045"/>
    <xdr:sp macro="" textlink="">
      <xdr:nvSpPr>
        <xdr:cNvPr id="263" name="テキスト ボックス 262"/>
        <xdr:cNvSpPr txBox="1"/>
      </xdr:nvSpPr>
      <xdr:spPr>
        <a:xfrm>
          <a:off x="3530111" y="16477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55753</xdr:rowOff>
    </xdr:from>
    <xdr:to>
      <xdr:col>15</xdr:col>
      <xdr:colOff>101600</xdr:colOff>
      <xdr:row>95</xdr:row>
      <xdr:rowOff>157353</xdr:rowOff>
    </xdr:to>
    <xdr:sp macro="" textlink="">
      <xdr:nvSpPr>
        <xdr:cNvPr id="264" name="楕円 263"/>
        <xdr:cNvSpPr/>
      </xdr:nvSpPr>
      <xdr:spPr>
        <a:xfrm>
          <a:off x="2857500" y="1634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2430</xdr:rowOff>
    </xdr:from>
    <xdr:ext cx="534377" cy="259045"/>
    <xdr:sp macro="" textlink="">
      <xdr:nvSpPr>
        <xdr:cNvPr id="265" name="テキスト ボックス 264"/>
        <xdr:cNvSpPr txBox="1"/>
      </xdr:nvSpPr>
      <xdr:spPr>
        <a:xfrm>
          <a:off x="2641111" y="16118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84786</xdr:rowOff>
    </xdr:from>
    <xdr:to>
      <xdr:col>10</xdr:col>
      <xdr:colOff>165100</xdr:colOff>
      <xdr:row>96</xdr:row>
      <xdr:rowOff>14936</xdr:rowOff>
    </xdr:to>
    <xdr:sp macro="" textlink="">
      <xdr:nvSpPr>
        <xdr:cNvPr id="266" name="楕円 265"/>
        <xdr:cNvSpPr/>
      </xdr:nvSpPr>
      <xdr:spPr>
        <a:xfrm>
          <a:off x="1968500" y="1637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6063</xdr:rowOff>
    </xdr:from>
    <xdr:ext cx="534377" cy="259045"/>
    <xdr:sp macro="" textlink="">
      <xdr:nvSpPr>
        <xdr:cNvPr id="267" name="テキスト ボックス 266"/>
        <xdr:cNvSpPr txBox="1"/>
      </xdr:nvSpPr>
      <xdr:spPr>
        <a:xfrm>
          <a:off x="1752111" y="16465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109279</xdr:rowOff>
    </xdr:from>
    <xdr:to>
      <xdr:col>6</xdr:col>
      <xdr:colOff>38100</xdr:colOff>
      <xdr:row>96</xdr:row>
      <xdr:rowOff>39429</xdr:rowOff>
    </xdr:to>
    <xdr:sp macro="" textlink="">
      <xdr:nvSpPr>
        <xdr:cNvPr id="268" name="楕円 267"/>
        <xdr:cNvSpPr/>
      </xdr:nvSpPr>
      <xdr:spPr>
        <a:xfrm>
          <a:off x="1079500" y="1639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30556</xdr:rowOff>
    </xdr:from>
    <xdr:ext cx="534377" cy="259045"/>
    <xdr:sp macro="" textlink="">
      <xdr:nvSpPr>
        <xdr:cNvPr id="269" name="テキスト ボックス 268"/>
        <xdr:cNvSpPr txBox="1"/>
      </xdr:nvSpPr>
      <xdr:spPr>
        <a:xfrm>
          <a:off x="863111" y="1648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80" name="直線コネクタ 27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1" name="テキスト ボックス 28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2" name="直線コネクタ 28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3" name="テキスト ボックス 28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4" name="直線コネクタ 28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5" name="テキスト ボックス 28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6" name="直線コネクタ 28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7" name="テキスト ボックス 28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8" name="直線コネクタ 28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9" name="テキスト ボックス 28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84455</xdr:rowOff>
    </xdr:from>
    <xdr:to>
      <xdr:col>54</xdr:col>
      <xdr:colOff>189865</xdr:colOff>
      <xdr:row>39</xdr:row>
      <xdr:rowOff>43307</xdr:rowOff>
    </xdr:to>
    <xdr:cxnSp macro="">
      <xdr:nvCxnSpPr>
        <xdr:cNvPr id="293" name="直線コネクタ 292"/>
        <xdr:cNvCxnSpPr/>
      </xdr:nvCxnSpPr>
      <xdr:spPr>
        <a:xfrm flipV="1">
          <a:off x="10475595" y="5399405"/>
          <a:ext cx="127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47134</xdr:rowOff>
    </xdr:from>
    <xdr:ext cx="249299" cy="259045"/>
    <xdr:sp macro="" textlink="">
      <xdr:nvSpPr>
        <xdr:cNvPr id="294" name="労働費最小値テキスト"/>
        <xdr:cNvSpPr txBox="1"/>
      </xdr:nvSpPr>
      <xdr:spPr>
        <a:xfrm>
          <a:off x="10528300" y="67336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43307</xdr:rowOff>
    </xdr:from>
    <xdr:to>
      <xdr:col>55</xdr:col>
      <xdr:colOff>88900</xdr:colOff>
      <xdr:row>39</xdr:row>
      <xdr:rowOff>43307</xdr:rowOff>
    </xdr:to>
    <xdr:cxnSp macro="">
      <xdr:nvCxnSpPr>
        <xdr:cNvPr id="295" name="直線コネクタ 294"/>
        <xdr:cNvCxnSpPr/>
      </xdr:nvCxnSpPr>
      <xdr:spPr>
        <a:xfrm>
          <a:off x="10388600" y="672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31132</xdr:rowOff>
    </xdr:from>
    <xdr:ext cx="469744" cy="259045"/>
    <xdr:sp macro="" textlink="">
      <xdr:nvSpPr>
        <xdr:cNvPr id="296" name="労働費最大値テキスト"/>
        <xdr:cNvSpPr txBox="1"/>
      </xdr:nvSpPr>
      <xdr:spPr>
        <a:xfrm>
          <a:off x="10528300" y="517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84455</xdr:rowOff>
    </xdr:from>
    <xdr:to>
      <xdr:col>55</xdr:col>
      <xdr:colOff>88900</xdr:colOff>
      <xdr:row>31</xdr:row>
      <xdr:rowOff>84455</xdr:rowOff>
    </xdr:to>
    <xdr:cxnSp macro="">
      <xdr:nvCxnSpPr>
        <xdr:cNvPr id="297" name="直線コネクタ 296"/>
        <xdr:cNvCxnSpPr/>
      </xdr:nvCxnSpPr>
      <xdr:spPr>
        <a:xfrm>
          <a:off x="10388600" y="5399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103886</xdr:rowOff>
    </xdr:from>
    <xdr:to>
      <xdr:col>55</xdr:col>
      <xdr:colOff>0</xdr:colOff>
      <xdr:row>37</xdr:row>
      <xdr:rowOff>111506</xdr:rowOff>
    </xdr:to>
    <xdr:cxnSp macro="">
      <xdr:nvCxnSpPr>
        <xdr:cNvPr id="298" name="直線コネクタ 297"/>
        <xdr:cNvCxnSpPr/>
      </xdr:nvCxnSpPr>
      <xdr:spPr>
        <a:xfrm>
          <a:off x="9639300" y="6447536"/>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23766</xdr:rowOff>
    </xdr:from>
    <xdr:ext cx="378565" cy="259045"/>
    <xdr:sp macro="" textlink="">
      <xdr:nvSpPr>
        <xdr:cNvPr id="299" name="労働費平均値テキスト"/>
        <xdr:cNvSpPr txBox="1"/>
      </xdr:nvSpPr>
      <xdr:spPr>
        <a:xfrm>
          <a:off x="10528300" y="61959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889</xdr:rowOff>
    </xdr:from>
    <xdr:to>
      <xdr:col>55</xdr:col>
      <xdr:colOff>50800</xdr:colOff>
      <xdr:row>37</xdr:row>
      <xdr:rowOff>102489</xdr:rowOff>
    </xdr:to>
    <xdr:sp macro="" textlink="">
      <xdr:nvSpPr>
        <xdr:cNvPr id="300" name="フローチャート: 判断 299"/>
        <xdr:cNvSpPr/>
      </xdr:nvSpPr>
      <xdr:spPr>
        <a:xfrm>
          <a:off x="10426700" y="634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71882</xdr:rowOff>
    </xdr:from>
    <xdr:to>
      <xdr:col>50</xdr:col>
      <xdr:colOff>114300</xdr:colOff>
      <xdr:row>37</xdr:row>
      <xdr:rowOff>103886</xdr:rowOff>
    </xdr:to>
    <xdr:cxnSp macro="">
      <xdr:nvCxnSpPr>
        <xdr:cNvPr id="301" name="直線コネクタ 300"/>
        <xdr:cNvCxnSpPr/>
      </xdr:nvCxnSpPr>
      <xdr:spPr>
        <a:xfrm>
          <a:off x="8750300" y="641553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39370</xdr:rowOff>
    </xdr:from>
    <xdr:to>
      <xdr:col>50</xdr:col>
      <xdr:colOff>165100</xdr:colOff>
      <xdr:row>37</xdr:row>
      <xdr:rowOff>140970</xdr:rowOff>
    </xdr:to>
    <xdr:sp macro="" textlink="">
      <xdr:nvSpPr>
        <xdr:cNvPr id="302" name="フローチャート: 判断 301"/>
        <xdr:cNvSpPr/>
      </xdr:nvSpPr>
      <xdr:spPr>
        <a:xfrm>
          <a:off x="9588500" y="638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157497</xdr:rowOff>
    </xdr:from>
    <xdr:ext cx="378565" cy="259045"/>
    <xdr:sp macro="" textlink="">
      <xdr:nvSpPr>
        <xdr:cNvPr id="303" name="テキスト ボックス 302"/>
        <xdr:cNvSpPr txBox="1"/>
      </xdr:nvSpPr>
      <xdr:spPr>
        <a:xfrm>
          <a:off x="9450017" y="6158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71882</xdr:rowOff>
    </xdr:from>
    <xdr:to>
      <xdr:col>45</xdr:col>
      <xdr:colOff>177800</xdr:colOff>
      <xdr:row>37</xdr:row>
      <xdr:rowOff>81026</xdr:rowOff>
    </xdr:to>
    <xdr:cxnSp macro="">
      <xdr:nvCxnSpPr>
        <xdr:cNvPr id="304" name="直線コネクタ 303"/>
        <xdr:cNvCxnSpPr/>
      </xdr:nvCxnSpPr>
      <xdr:spPr>
        <a:xfrm flipV="1">
          <a:off x="7861300" y="64155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143002</xdr:rowOff>
    </xdr:from>
    <xdr:to>
      <xdr:col>46</xdr:col>
      <xdr:colOff>38100</xdr:colOff>
      <xdr:row>37</xdr:row>
      <xdr:rowOff>73152</xdr:rowOff>
    </xdr:to>
    <xdr:sp macro="" textlink="">
      <xdr:nvSpPr>
        <xdr:cNvPr id="305" name="フローチャート: 判断 304"/>
        <xdr:cNvSpPr/>
      </xdr:nvSpPr>
      <xdr:spPr>
        <a:xfrm>
          <a:off x="8699500" y="631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89679</xdr:rowOff>
    </xdr:from>
    <xdr:ext cx="378565" cy="259045"/>
    <xdr:sp macro="" textlink="">
      <xdr:nvSpPr>
        <xdr:cNvPr id="306" name="テキスト ボックス 305"/>
        <xdr:cNvSpPr txBox="1"/>
      </xdr:nvSpPr>
      <xdr:spPr>
        <a:xfrm>
          <a:off x="8561017" y="6090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23114</xdr:rowOff>
    </xdr:from>
    <xdr:to>
      <xdr:col>41</xdr:col>
      <xdr:colOff>50800</xdr:colOff>
      <xdr:row>37</xdr:row>
      <xdr:rowOff>81026</xdr:rowOff>
    </xdr:to>
    <xdr:cxnSp macro="">
      <xdr:nvCxnSpPr>
        <xdr:cNvPr id="307" name="直線コネクタ 306"/>
        <xdr:cNvCxnSpPr/>
      </xdr:nvCxnSpPr>
      <xdr:spPr>
        <a:xfrm>
          <a:off x="6972300" y="636676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131572</xdr:rowOff>
    </xdr:from>
    <xdr:to>
      <xdr:col>41</xdr:col>
      <xdr:colOff>101600</xdr:colOff>
      <xdr:row>37</xdr:row>
      <xdr:rowOff>61722</xdr:rowOff>
    </xdr:to>
    <xdr:sp macro="" textlink="">
      <xdr:nvSpPr>
        <xdr:cNvPr id="308" name="フローチャート: 判断 307"/>
        <xdr:cNvSpPr/>
      </xdr:nvSpPr>
      <xdr:spPr>
        <a:xfrm>
          <a:off x="7810500" y="630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78249</xdr:rowOff>
    </xdr:from>
    <xdr:ext cx="378565" cy="259045"/>
    <xdr:sp macro="" textlink="">
      <xdr:nvSpPr>
        <xdr:cNvPr id="309" name="テキスト ボックス 308"/>
        <xdr:cNvSpPr txBox="1"/>
      </xdr:nvSpPr>
      <xdr:spPr>
        <a:xfrm>
          <a:off x="7672017" y="6078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165481</xdr:rowOff>
    </xdr:from>
    <xdr:to>
      <xdr:col>36</xdr:col>
      <xdr:colOff>165100</xdr:colOff>
      <xdr:row>36</xdr:row>
      <xdr:rowOff>95631</xdr:rowOff>
    </xdr:to>
    <xdr:sp macro="" textlink="">
      <xdr:nvSpPr>
        <xdr:cNvPr id="310" name="フローチャート: 判断 309"/>
        <xdr:cNvSpPr/>
      </xdr:nvSpPr>
      <xdr:spPr>
        <a:xfrm>
          <a:off x="6921500" y="616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112158</xdr:rowOff>
    </xdr:from>
    <xdr:ext cx="469744" cy="259045"/>
    <xdr:sp macro="" textlink="">
      <xdr:nvSpPr>
        <xdr:cNvPr id="311" name="テキスト ボックス 310"/>
        <xdr:cNvSpPr txBox="1"/>
      </xdr:nvSpPr>
      <xdr:spPr>
        <a:xfrm>
          <a:off x="6737428" y="5941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60706</xdr:rowOff>
    </xdr:from>
    <xdr:to>
      <xdr:col>55</xdr:col>
      <xdr:colOff>50800</xdr:colOff>
      <xdr:row>37</xdr:row>
      <xdr:rowOff>162306</xdr:rowOff>
    </xdr:to>
    <xdr:sp macro="" textlink="">
      <xdr:nvSpPr>
        <xdr:cNvPr id="317" name="楕円 316"/>
        <xdr:cNvSpPr/>
      </xdr:nvSpPr>
      <xdr:spPr>
        <a:xfrm>
          <a:off x="10426700" y="640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39133</xdr:rowOff>
    </xdr:from>
    <xdr:ext cx="378565" cy="259045"/>
    <xdr:sp macro="" textlink="">
      <xdr:nvSpPr>
        <xdr:cNvPr id="318" name="労働費該当値テキスト"/>
        <xdr:cNvSpPr txBox="1"/>
      </xdr:nvSpPr>
      <xdr:spPr>
        <a:xfrm>
          <a:off x="10528300" y="6382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53086</xdr:rowOff>
    </xdr:from>
    <xdr:to>
      <xdr:col>50</xdr:col>
      <xdr:colOff>165100</xdr:colOff>
      <xdr:row>37</xdr:row>
      <xdr:rowOff>154686</xdr:rowOff>
    </xdr:to>
    <xdr:sp macro="" textlink="">
      <xdr:nvSpPr>
        <xdr:cNvPr id="319" name="楕円 318"/>
        <xdr:cNvSpPr/>
      </xdr:nvSpPr>
      <xdr:spPr>
        <a:xfrm>
          <a:off x="9588500" y="639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145813</xdr:rowOff>
    </xdr:from>
    <xdr:ext cx="378565" cy="259045"/>
    <xdr:sp macro="" textlink="">
      <xdr:nvSpPr>
        <xdr:cNvPr id="320" name="テキスト ボックス 319"/>
        <xdr:cNvSpPr txBox="1"/>
      </xdr:nvSpPr>
      <xdr:spPr>
        <a:xfrm>
          <a:off x="9450017" y="6489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21082</xdr:rowOff>
    </xdr:from>
    <xdr:to>
      <xdr:col>46</xdr:col>
      <xdr:colOff>38100</xdr:colOff>
      <xdr:row>37</xdr:row>
      <xdr:rowOff>122682</xdr:rowOff>
    </xdr:to>
    <xdr:sp macro="" textlink="">
      <xdr:nvSpPr>
        <xdr:cNvPr id="321" name="楕円 320"/>
        <xdr:cNvSpPr/>
      </xdr:nvSpPr>
      <xdr:spPr>
        <a:xfrm>
          <a:off x="8699500" y="636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113809</xdr:rowOff>
    </xdr:from>
    <xdr:ext cx="378565" cy="259045"/>
    <xdr:sp macro="" textlink="">
      <xdr:nvSpPr>
        <xdr:cNvPr id="322" name="テキスト ボックス 321"/>
        <xdr:cNvSpPr txBox="1"/>
      </xdr:nvSpPr>
      <xdr:spPr>
        <a:xfrm>
          <a:off x="8561017" y="64574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30226</xdr:rowOff>
    </xdr:from>
    <xdr:to>
      <xdr:col>41</xdr:col>
      <xdr:colOff>101600</xdr:colOff>
      <xdr:row>37</xdr:row>
      <xdr:rowOff>131826</xdr:rowOff>
    </xdr:to>
    <xdr:sp macro="" textlink="">
      <xdr:nvSpPr>
        <xdr:cNvPr id="323" name="楕円 322"/>
        <xdr:cNvSpPr/>
      </xdr:nvSpPr>
      <xdr:spPr>
        <a:xfrm>
          <a:off x="7810500" y="637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122953</xdr:rowOff>
    </xdr:from>
    <xdr:ext cx="378565" cy="259045"/>
    <xdr:sp macro="" textlink="">
      <xdr:nvSpPr>
        <xdr:cNvPr id="324" name="テキスト ボックス 323"/>
        <xdr:cNvSpPr txBox="1"/>
      </xdr:nvSpPr>
      <xdr:spPr>
        <a:xfrm>
          <a:off x="7672017" y="64666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143764</xdr:rowOff>
    </xdr:from>
    <xdr:to>
      <xdr:col>36</xdr:col>
      <xdr:colOff>165100</xdr:colOff>
      <xdr:row>37</xdr:row>
      <xdr:rowOff>73914</xdr:rowOff>
    </xdr:to>
    <xdr:sp macro="" textlink="">
      <xdr:nvSpPr>
        <xdr:cNvPr id="325" name="楕円 324"/>
        <xdr:cNvSpPr/>
      </xdr:nvSpPr>
      <xdr:spPr>
        <a:xfrm>
          <a:off x="6921500" y="631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65041</xdr:rowOff>
    </xdr:from>
    <xdr:ext cx="378565" cy="259045"/>
    <xdr:sp macro="" textlink="">
      <xdr:nvSpPr>
        <xdr:cNvPr id="326" name="テキスト ボックス 325"/>
        <xdr:cNvSpPr txBox="1"/>
      </xdr:nvSpPr>
      <xdr:spPr>
        <a:xfrm>
          <a:off x="6783017" y="6408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7" name="直線コネクタ 33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8" name="テキスト ボックス 33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9" name="直線コネクタ 33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40" name="テキスト ボックス 339"/>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1" name="直線コネクタ 34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2" name="テキスト ボックス 341"/>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3" name="直線コネクタ 34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4" name="テキスト ボックス 343"/>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6" name="テキスト ボックス 34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58410</xdr:rowOff>
    </xdr:from>
    <xdr:to>
      <xdr:col>54</xdr:col>
      <xdr:colOff>189865</xdr:colOff>
      <xdr:row>58</xdr:row>
      <xdr:rowOff>111902</xdr:rowOff>
    </xdr:to>
    <xdr:cxnSp macro="">
      <xdr:nvCxnSpPr>
        <xdr:cNvPr id="348" name="直線コネクタ 347"/>
        <xdr:cNvCxnSpPr/>
      </xdr:nvCxnSpPr>
      <xdr:spPr>
        <a:xfrm flipV="1">
          <a:off x="10475595" y="8630910"/>
          <a:ext cx="1270" cy="1425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115729</xdr:rowOff>
    </xdr:from>
    <xdr:ext cx="378565" cy="259045"/>
    <xdr:sp macro="" textlink="">
      <xdr:nvSpPr>
        <xdr:cNvPr id="349" name="農林水産業費最小値テキスト"/>
        <xdr:cNvSpPr txBox="1"/>
      </xdr:nvSpPr>
      <xdr:spPr>
        <a:xfrm>
          <a:off x="10528300" y="10059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111902</xdr:rowOff>
    </xdr:from>
    <xdr:to>
      <xdr:col>55</xdr:col>
      <xdr:colOff>88900</xdr:colOff>
      <xdr:row>58</xdr:row>
      <xdr:rowOff>111902</xdr:rowOff>
    </xdr:to>
    <xdr:cxnSp macro="">
      <xdr:nvCxnSpPr>
        <xdr:cNvPr id="350" name="直線コネクタ 349"/>
        <xdr:cNvCxnSpPr/>
      </xdr:nvCxnSpPr>
      <xdr:spPr>
        <a:xfrm>
          <a:off x="10388600" y="10056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5087</xdr:rowOff>
    </xdr:from>
    <xdr:ext cx="534377" cy="259045"/>
    <xdr:sp macro="" textlink="">
      <xdr:nvSpPr>
        <xdr:cNvPr id="351" name="農林水産業費最大値テキスト"/>
        <xdr:cNvSpPr txBox="1"/>
      </xdr:nvSpPr>
      <xdr:spPr>
        <a:xfrm>
          <a:off x="10528300" y="840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58410</xdr:rowOff>
    </xdr:from>
    <xdr:to>
      <xdr:col>55</xdr:col>
      <xdr:colOff>88900</xdr:colOff>
      <xdr:row>50</xdr:row>
      <xdr:rowOff>58410</xdr:rowOff>
    </xdr:to>
    <xdr:cxnSp macro="">
      <xdr:nvCxnSpPr>
        <xdr:cNvPr id="352" name="直線コネクタ 351"/>
        <xdr:cNvCxnSpPr/>
      </xdr:nvCxnSpPr>
      <xdr:spPr>
        <a:xfrm>
          <a:off x="10388600" y="863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77155</xdr:rowOff>
    </xdr:from>
    <xdr:to>
      <xdr:col>55</xdr:col>
      <xdr:colOff>0</xdr:colOff>
      <xdr:row>58</xdr:row>
      <xdr:rowOff>86116</xdr:rowOff>
    </xdr:to>
    <xdr:cxnSp macro="">
      <xdr:nvCxnSpPr>
        <xdr:cNvPr id="353" name="直線コネクタ 352"/>
        <xdr:cNvCxnSpPr/>
      </xdr:nvCxnSpPr>
      <xdr:spPr>
        <a:xfrm>
          <a:off x="9639300" y="10021255"/>
          <a:ext cx="838200" cy="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4426</xdr:rowOff>
    </xdr:from>
    <xdr:ext cx="469744" cy="259045"/>
    <xdr:sp macro="" textlink="">
      <xdr:nvSpPr>
        <xdr:cNvPr id="354" name="農林水産業費平均値テキスト"/>
        <xdr:cNvSpPr txBox="1"/>
      </xdr:nvSpPr>
      <xdr:spPr>
        <a:xfrm>
          <a:off x="10528300" y="96056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152999</xdr:rowOff>
    </xdr:from>
    <xdr:to>
      <xdr:col>55</xdr:col>
      <xdr:colOff>50800</xdr:colOff>
      <xdr:row>57</xdr:row>
      <xdr:rowOff>83149</xdr:rowOff>
    </xdr:to>
    <xdr:sp macro="" textlink="">
      <xdr:nvSpPr>
        <xdr:cNvPr id="355" name="フローチャート: 判断 354"/>
        <xdr:cNvSpPr/>
      </xdr:nvSpPr>
      <xdr:spPr>
        <a:xfrm>
          <a:off x="10426700" y="975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70572</xdr:rowOff>
    </xdr:from>
    <xdr:to>
      <xdr:col>50</xdr:col>
      <xdr:colOff>114300</xdr:colOff>
      <xdr:row>58</xdr:row>
      <xdr:rowOff>77155</xdr:rowOff>
    </xdr:to>
    <xdr:cxnSp macro="">
      <xdr:nvCxnSpPr>
        <xdr:cNvPr id="356" name="直線コネクタ 355"/>
        <xdr:cNvCxnSpPr/>
      </xdr:nvCxnSpPr>
      <xdr:spPr>
        <a:xfrm>
          <a:off x="8750300" y="10014672"/>
          <a:ext cx="889000" cy="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1667</xdr:rowOff>
    </xdr:from>
    <xdr:to>
      <xdr:col>50</xdr:col>
      <xdr:colOff>165100</xdr:colOff>
      <xdr:row>57</xdr:row>
      <xdr:rowOff>103267</xdr:rowOff>
    </xdr:to>
    <xdr:sp macro="" textlink="">
      <xdr:nvSpPr>
        <xdr:cNvPr id="357" name="フローチャート: 判断 356"/>
        <xdr:cNvSpPr/>
      </xdr:nvSpPr>
      <xdr:spPr>
        <a:xfrm>
          <a:off x="9588500" y="977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119794</xdr:rowOff>
    </xdr:from>
    <xdr:ext cx="469744" cy="259045"/>
    <xdr:sp macro="" textlink="">
      <xdr:nvSpPr>
        <xdr:cNvPr id="358" name="テキスト ボックス 357"/>
        <xdr:cNvSpPr txBox="1"/>
      </xdr:nvSpPr>
      <xdr:spPr>
        <a:xfrm>
          <a:off x="9404428" y="9549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70572</xdr:rowOff>
    </xdr:from>
    <xdr:to>
      <xdr:col>45</xdr:col>
      <xdr:colOff>177800</xdr:colOff>
      <xdr:row>58</xdr:row>
      <xdr:rowOff>81910</xdr:rowOff>
    </xdr:to>
    <xdr:cxnSp macro="">
      <xdr:nvCxnSpPr>
        <xdr:cNvPr id="359" name="直線コネクタ 358"/>
        <xdr:cNvCxnSpPr/>
      </xdr:nvCxnSpPr>
      <xdr:spPr>
        <a:xfrm flipV="1">
          <a:off x="7861300" y="10014672"/>
          <a:ext cx="889000" cy="1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45924</xdr:rowOff>
    </xdr:from>
    <xdr:to>
      <xdr:col>46</xdr:col>
      <xdr:colOff>38100</xdr:colOff>
      <xdr:row>55</xdr:row>
      <xdr:rowOff>147524</xdr:rowOff>
    </xdr:to>
    <xdr:sp macro="" textlink="">
      <xdr:nvSpPr>
        <xdr:cNvPr id="360" name="フローチャート: 判断 359"/>
        <xdr:cNvSpPr/>
      </xdr:nvSpPr>
      <xdr:spPr>
        <a:xfrm>
          <a:off x="8699500" y="947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53</xdr:row>
      <xdr:rowOff>164051</xdr:rowOff>
    </xdr:from>
    <xdr:ext cx="469744" cy="259045"/>
    <xdr:sp macro="" textlink="">
      <xdr:nvSpPr>
        <xdr:cNvPr id="361" name="テキスト ボックス 360"/>
        <xdr:cNvSpPr txBox="1"/>
      </xdr:nvSpPr>
      <xdr:spPr>
        <a:xfrm>
          <a:off x="8515428" y="9250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75143</xdr:rowOff>
    </xdr:from>
    <xdr:to>
      <xdr:col>41</xdr:col>
      <xdr:colOff>50800</xdr:colOff>
      <xdr:row>58</xdr:row>
      <xdr:rowOff>81910</xdr:rowOff>
    </xdr:to>
    <xdr:cxnSp macro="">
      <xdr:nvCxnSpPr>
        <xdr:cNvPr id="362" name="直線コネクタ 361"/>
        <xdr:cNvCxnSpPr/>
      </xdr:nvCxnSpPr>
      <xdr:spPr>
        <a:xfrm>
          <a:off x="6972300" y="10019243"/>
          <a:ext cx="889000" cy="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133431</xdr:rowOff>
    </xdr:from>
    <xdr:to>
      <xdr:col>41</xdr:col>
      <xdr:colOff>101600</xdr:colOff>
      <xdr:row>56</xdr:row>
      <xdr:rowOff>63581</xdr:rowOff>
    </xdr:to>
    <xdr:sp macro="" textlink="">
      <xdr:nvSpPr>
        <xdr:cNvPr id="363" name="フローチャート: 判断 362"/>
        <xdr:cNvSpPr/>
      </xdr:nvSpPr>
      <xdr:spPr>
        <a:xfrm>
          <a:off x="7810500" y="956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80108</xdr:rowOff>
    </xdr:from>
    <xdr:ext cx="469744" cy="259045"/>
    <xdr:sp macro="" textlink="">
      <xdr:nvSpPr>
        <xdr:cNvPr id="364" name="テキスト ボックス 363"/>
        <xdr:cNvSpPr txBox="1"/>
      </xdr:nvSpPr>
      <xdr:spPr>
        <a:xfrm>
          <a:off x="7626428" y="933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81493</xdr:rowOff>
    </xdr:from>
    <xdr:to>
      <xdr:col>36</xdr:col>
      <xdr:colOff>165100</xdr:colOff>
      <xdr:row>56</xdr:row>
      <xdr:rowOff>11643</xdr:rowOff>
    </xdr:to>
    <xdr:sp macro="" textlink="">
      <xdr:nvSpPr>
        <xdr:cNvPr id="365" name="フローチャート: 判断 364"/>
        <xdr:cNvSpPr/>
      </xdr:nvSpPr>
      <xdr:spPr>
        <a:xfrm>
          <a:off x="6921500" y="9511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28170</xdr:rowOff>
    </xdr:from>
    <xdr:ext cx="469744" cy="259045"/>
    <xdr:sp macro="" textlink="">
      <xdr:nvSpPr>
        <xdr:cNvPr id="366" name="テキスト ボックス 365"/>
        <xdr:cNvSpPr txBox="1"/>
      </xdr:nvSpPr>
      <xdr:spPr>
        <a:xfrm>
          <a:off x="6737428" y="9286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35316</xdr:rowOff>
    </xdr:from>
    <xdr:to>
      <xdr:col>55</xdr:col>
      <xdr:colOff>50800</xdr:colOff>
      <xdr:row>58</xdr:row>
      <xdr:rowOff>136916</xdr:rowOff>
    </xdr:to>
    <xdr:sp macro="" textlink="">
      <xdr:nvSpPr>
        <xdr:cNvPr id="372" name="楕円 371"/>
        <xdr:cNvSpPr/>
      </xdr:nvSpPr>
      <xdr:spPr>
        <a:xfrm>
          <a:off x="10426700" y="997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121693</xdr:rowOff>
    </xdr:from>
    <xdr:ext cx="378565" cy="259045"/>
    <xdr:sp macro="" textlink="">
      <xdr:nvSpPr>
        <xdr:cNvPr id="373" name="農林水産業費該当値テキスト"/>
        <xdr:cNvSpPr txBox="1"/>
      </xdr:nvSpPr>
      <xdr:spPr>
        <a:xfrm>
          <a:off x="10528300" y="9894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26355</xdr:rowOff>
    </xdr:from>
    <xdr:to>
      <xdr:col>50</xdr:col>
      <xdr:colOff>165100</xdr:colOff>
      <xdr:row>58</xdr:row>
      <xdr:rowOff>127955</xdr:rowOff>
    </xdr:to>
    <xdr:sp macro="" textlink="">
      <xdr:nvSpPr>
        <xdr:cNvPr id="374" name="楕円 373"/>
        <xdr:cNvSpPr/>
      </xdr:nvSpPr>
      <xdr:spPr>
        <a:xfrm>
          <a:off x="9588500" y="997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119082</xdr:rowOff>
    </xdr:from>
    <xdr:ext cx="378565" cy="259045"/>
    <xdr:sp macro="" textlink="">
      <xdr:nvSpPr>
        <xdr:cNvPr id="375" name="テキスト ボックス 374"/>
        <xdr:cNvSpPr txBox="1"/>
      </xdr:nvSpPr>
      <xdr:spPr>
        <a:xfrm>
          <a:off x="9450017" y="10063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19772</xdr:rowOff>
    </xdr:from>
    <xdr:to>
      <xdr:col>46</xdr:col>
      <xdr:colOff>38100</xdr:colOff>
      <xdr:row>58</xdr:row>
      <xdr:rowOff>121372</xdr:rowOff>
    </xdr:to>
    <xdr:sp macro="" textlink="">
      <xdr:nvSpPr>
        <xdr:cNvPr id="376" name="楕円 375"/>
        <xdr:cNvSpPr/>
      </xdr:nvSpPr>
      <xdr:spPr>
        <a:xfrm>
          <a:off x="8699500" y="996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112499</xdr:rowOff>
    </xdr:from>
    <xdr:ext cx="378565" cy="259045"/>
    <xdr:sp macro="" textlink="">
      <xdr:nvSpPr>
        <xdr:cNvPr id="377" name="テキスト ボックス 376"/>
        <xdr:cNvSpPr txBox="1"/>
      </xdr:nvSpPr>
      <xdr:spPr>
        <a:xfrm>
          <a:off x="8561017" y="10056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31110</xdr:rowOff>
    </xdr:from>
    <xdr:to>
      <xdr:col>41</xdr:col>
      <xdr:colOff>101600</xdr:colOff>
      <xdr:row>58</xdr:row>
      <xdr:rowOff>132710</xdr:rowOff>
    </xdr:to>
    <xdr:sp macro="" textlink="">
      <xdr:nvSpPr>
        <xdr:cNvPr id="378" name="楕円 377"/>
        <xdr:cNvSpPr/>
      </xdr:nvSpPr>
      <xdr:spPr>
        <a:xfrm>
          <a:off x="7810500" y="997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123837</xdr:rowOff>
    </xdr:from>
    <xdr:ext cx="378565" cy="259045"/>
    <xdr:sp macro="" textlink="">
      <xdr:nvSpPr>
        <xdr:cNvPr id="379" name="テキスト ボックス 378"/>
        <xdr:cNvSpPr txBox="1"/>
      </xdr:nvSpPr>
      <xdr:spPr>
        <a:xfrm>
          <a:off x="7672017" y="10067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24343</xdr:rowOff>
    </xdr:from>
    <xdr:to>
      <xdr:col>36</xdr:col>
      <xdr:colOff>165100</xdr:colOff>
      <xdr:row>58</xdr:row>
      <xdr:rowOff>125943</xdr:rowOff>
    </xdr:to>
    <xdr:sp macro="" textlink="">
      <xdr:nvSpPr>
        <xdr:cNvPr id="380" name="楕円 379"/>
        <xdr:cNvSpPr/>
      </xdr:nvSpPr>
      <xdr:spPr>
        <a:xfrm>
          <a:off x="6921500" y="996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117070</xdr:rowOff>
    </xdr:from>
    <xdr:ext cx="378565" cy="259045"/>
    <xdr:sp macro="" textlink="">
      <xdr:nvSpPr>
        <xdr:cNvPr id="381" name="テキスト ボックス 380"/>
        <xdr:cNvSpPr txBox="1"/>
      </xdr:nvSpPr>
      <xdr:spPr>
        <a:xfrm>
          <a:off x="6783017" y="10061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15799</xdr:rowOff>
    </xdr:from>
    <xdr:to>
      <xdr:col>54</xdr:col>
      <xdr:colOff>189865</xdr:colOff>
      <xdr:row>78</xdr:row>
      <xdr:rowOff>99375</xdr:rowOff>
    </xdr:to>
    <xdr:cxnSp macro="">
      <xdr:nvCxnSpPr>
        <xdr:cNvPr id="403" name="直線コネクタ 402"/>
        <xdr:cNvCxnSpPr/>
      </xdr:nvCxnSpPr>
      <xdr:spPr>
        <a:xfrm flipV="1">
          <a:off x="10475595" y="12017299"/>
          <a:ext cx="1270" cy="145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103202</xdr:rowOff>
    </xdr:from>
    <xdr:ext cx="378565" cy="259045"/>
    <xdr:sp macro="" textlink="">
      <xdr:nvSpPr>
        <xdr:cNvPr id="404" name="商工費最小値テキスト"/>
        <xdr:cNvSpPr txBox="1"/>
      </xdr:nvSpPr>
      <xdr:spPr>
        <a:xfrm>
          <a:off x="10528300" y="13476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99375</xdr:rowOff>
    </xdr:from>
    <xdr:to>
      <xdr:col>55</xdr:col>
      <xdr:colOff>88900</xdr:colOff>
      <xdr:row>78</xdr:row>
      <xdr:rowOff>99375</xdr:rowOff>
    </xdr:to>
    <xdr:cxnSp macro="">
      <xdr:nvCxnSpPr>
        <xdr:cNvPr id="405" name="直線コネクタ 404"/>
        <xdr:cNvCxnSpPr/>
      </xdr:nvCxnSpPr>
      <xdr:spPr>
        <a:xfrm>
          <a:off x="10388600" y="1347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133926</xdr:rowOff>
    </xdr:from>
    <xdr:ext cx="534377" cy="259045"/>
    <xdr:sp macro="" textlink="">
      <xdr:nvSpPr>
        <xdr:cNvPr id="406" name="商工費最大値テキスト"/>
        <xdr:cNvSpPr txBox="1"/>
      </xdr:nvSpPr>
      <xdr:spPr>
        <a:xfrm>
          <a:off x="10528300" y="1179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15799</xdr:rowOff>
    </xdr:from>
    <xdr:to>
      <xdr:col>55</xdr:col>
      <xdr:colOff>88900</xdr:colOff>
      <xdr:row>70</xdr:row>
      <xdr:rowOff>15799</xdr:rowOff>
    </xdr:to>
    <xdr:cxnSp macro="">
      <xdr:nvCxnSpPr>
        <xdr:cNvPr id="407" name="直線コネクタ 406"/>
        <xdr:cNvCxnSpPr/>
      </xdr:nvCxnSpPr>
      <xdr:spPr>
        <a:xfrm>
          <a:off x="10388600" y="1201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44557</xdr:rowOff>
    </xdr:from>
    <xdr:to>
      <xdr:col>55</xdr:col>
      <xdr:colOff>0</xdr:colOff>
      <xdr:row>78</xdr:row>
      <xdr:rowOff>55941</xdr:rowOff>
    </xdr:to>
    <xdr:cxnSp macro="">
      <xdr:nvCxnSpPr>
        <xdr:cNvPr id="408" name="直線コネクタ 407"/>
        <xdr:cNvCxnSpPr/>
      </xdr:nvCxnSpPr>
      <xdr:spPr>
        <a:xfrm flipV="1">
          <a:off x="9639300" y="13417657"/>
          <a:ext cx="838200" cy="1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49734</xdr:rowOff>
    </xdr:from>
    <xdr:ext cx="469744" cy="259045"/>
    <xdr:sp macro="" textlink="">
      <xdr:nvSpPr>
        <xdr:cNvPr id="409" name="商工費平均値テキスト"/>
        <xdr:cNvSpPr txBox="1"/>
      </xdr:nvSpPr>
      <xdr:spPr>
        <a:xfrm>
          <a:off x="10528300" y="13079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26857</xdr:rowOff>
    </xdr:from>
    <xdr:to>
      <xdr:col>55</xdr:col>
      <xdr:colOff>50800</xdr:colOff>
      <xdr:row>77</xdr:row>
      <xdr:rowOff>128457</xdr:rowOff>
    </xdr:to>
    <xdr:sp macro="" textlink="">
      <xdr:nvSpPr>
        <xdr:cNvPr id="410" name="フローチャート: 判断 409"/>
        <xdr:cNvSpPr/>
      </xdr:nvSpPr>
      <xdr:spPr>
        <a:xfrm>
          <a:off x="10426700" y="1322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25994</xdr:rowOff>
    </xdr:from>
    <xdr:to>
      <xdr:col>50</xdr:col>
      <xdr:colOff>114300</xdr:colOff>
      <xdr:row>78</xdr:row>
      <xdr:rowOff>55941</xdr:rowOff>
    </xdr:to>
    <xdr:cxnSp macro="">
      <xdr:nvCxnSpPr>
        <xdr:cNvPr id="411" name="直線コネクタ 410"/>
        <xdr:cNvCxnSpPr/>
      </xdr:nvCxnSpPr>
      <xdr:spPr>
        <a:xfrm>
          <a:off x="8750300" y="13399094"/>
          <a:ext cx="889000" cy="2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22881</xdr:rowOff>
    </xdr:from>
    <xdr:to>
      <xdr:col>50</xdr:col>
      <xdr:colOff>165100</xdr:colOff>
      <xdr:row>77</xdr:row>
      <xdr:rowOff>124481</xdr:rowOff>
    </xdr:to>
    <xdr:sp macro="" textlink="">
      <xdr:nvSpPr>
        <xdr:cNvPr id="412" name="フローチャート: 判断 411"/>
        <xdr:cNvSpPr/>
      </xdr:nvSpPr>
      <xdr:spPr>
        <a:xfrm>
          <a:off x="9588500" y="1322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141008</xdr:rowOff>
    </xdr:from>
    <xdr:ext cx="469744" cy="259045"/>
    <xdr:sp macro="" textlink="">
      <xdr:nvSpPr>
        <xdr:cNvPr id="413" name="テキスト ボックス 412"/>
        <xdr:cNvSpPr txBox="1"/>
      </xdr:nvSpPr>
      <xdr:spPr>
        <a:xfrm>
          <a:off x="9404428" y="1299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25994</xdr:rowOff>
    </xdr:from>
    <xdr:to>
      <xdr:col>45</xdr:col>
      <xdr:colOff>177800</xdr:colOff>
      <xdr:row>78</xdr:row>
      <xdr:rowOff>47803</xdr:rowOff>
    </xdr:to>
    <xdr:cxnSp macro="">
      <xdr:nvCxnSpPr>
        <xdr:cNvPr id="414" name="直線コネクタ 413"/>
        <xdr:cNvCxnSpPr/>
      </xdr:nvCxnSpPr>
      <xdr:spPr>
        <a:xfrm flipV="1">
          <a:off x="7861300" y="13399094"/>
          <a:ext cx="889000" cy="21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151947</xdr:rowOff>
    </xdr:from>
    <xdr:to>
      <xdr:col>46</xdr:col>
      <xdr:colOff>38100</xdr:colOff>
      <xdr:row>76</xdr:row>
      <xdr:rowOff>82097</xdr:rowOff>
    </xdr:to>
    <xdr:sp macro="" textlink="">
      <xdr:nvSpPr>
        <xdr:cNvPr id="415" name="フローチャート: 判断 414"/>
        <xdr:cNvSpPr/>
      </xdr:nvSpPr>
      <xdr:spPr>
        <a:xfrm>
          <a:off x="8699500" y="1301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98625</xdr:rowOff>
    </xdr:from>
    <xdr:ext cx="469744" cy="259045"/>
    <xdr:sp macro="" textlink="">
      <xdr:nvSpPr>
        <xdr:cNvPr id="416" name="テキスト ボックス 415"/>
        <xdr:cNvSpPr txBox="1"/>
      </xdr:nvSpPr>
      <xdr:spPr>
        <a:xfrm>
          <a:off x="8515428" y="1278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44008</xdr:rowOff>
    </xdr:from>
    <xdr:to>
      <xdr:col>41</xdr:col>
      <xdr:colOff>50800</xdr:colOff>
      <xdr:row>78</xdr:row>
      <xdr:rowOff>47803</xdr:rowOff>
    </xdr:to>
    <xdr:cxnSp macro="">
      <xdr:nvCxnSpPr>
        <xdr:cNvPr id="417" name="直線コネクタ 416"/>
        <xdr:cNvCxnSpPr/>
      </xdr:nvCxnSpPr>
      <xdr:spPr>
        <a:xfrm>
          <a:off x="6972300" y="13417108"/>
          <a:ext cx="889000" cy="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50952</xdr:rowOff>
    </xdr:from>
    <xdr:to>
      <xdr:col>41</xdr:col>
      <xdr:colOff>101600</xdr:colOff>
      <xdr:row>76</xdr:row>
      <xdr:rowOff>152552</xdr:rowOff>
    </xdr:to>
    <xdr:sp macro="" textlink="">
      <xdr:nvSpPr>
        <xdr:cNvPr id="418" name="フローチャート: 判断 417"/>
        <xdr:cNvSpPr/>
      </xdr:nvSpPr>
      <xdr:spPr>
        <a:xfrm>
          <a:off x="7810500" y="1308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169080</xdr:rowOff>
    </xdr:from>
    <xdr:ext cx="469744" cy="259045"/>
    <xdr:sp macro="" textlink="">
      <xdr:nvSpPr>
        <xdr:cNvPr id="419" name="テキスト ボックス 418"/>
        <xdr:cNvSpPr txBox="1"/>
      </xdr:nvSpPr>
      <xdr:spPr>
        <a:xfrm>
          <a:off x="7626428" y="1285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65401</xdr:rowOff>
    </xdr:from>
    <xdr:to>
      <xdr:col>36</xdr:col>
      <xdr:colOff>165100</xdr:colOff>
      <xdr:row>76</xdr:row>
      <xdr:rowOff>167001</xdr:rowOff>
    </xdr:to>
    <xdr:sp macro="" textlink="">
      <xdr:nvSpPr>
        <xdr:cNvPr id="420" name="フローチャート: 判断 419"/>
        <xdr:cNvSpPr/>
      </xdr:nvSpPr>
      <xdr:spPr>
        <a:xfrm>
          <a:off x="6921500" y="1309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12077</xdr:rowOff>
    </xdr:from>
    <xdr:ext cx="469744" cy="259045"/>
    <xdr:sp macro="" textlink="">
      <xdr:nvSpPr>
        <xdr:cNvPr id="421" name="テキスト ボックス 420"/>
        <xdr:cNvSpPr txBox="1"/>
      </xdr:nvSpPr>
      <xdr:spPr>
        <a:xfrm>
          <a:off x="6737428" y="1287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165207</xdr:rowOff>
    </xdr:from>
    <xdr:to>
      <xdr:col>55</xdr:col>
      <xdr:colOff>50800</xdr:colOff>
      <xdr:row>78</xdr:row>
      <xdr:rowOff>95357</xdr:rowOff>
    </xdr:to>
    <xdr:sp macro="" textlink="">
      <xdr:nvSpPr>
        <xdr:cNvPr id="427" name="楕円 426"/>
        <xdr:cNvSpPr/>
      </xdr:nvSpPr>
      <xdr:spPr>
        <a:xfrm>
          <a:off x="10426700" y="1336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80134</xdr:rowOff>
    </xdr:from>
    <xdr:ext cx="469744" cy="259045"/>
    <xdr:sp macro="" textlink="">
      <xdr:nvSpPr>
        <xdr:cNvPr id="428" name="商工費該当値テキスト"/>
        <xdr:cNvSpPr txBox="1"/>
      </xdr:nvSpPr>
      <xdr:spPr>
        <a:xfrm>
          <a:off x="10528300" y="13281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5141</xdr:rowOff>
    </xdr:from>
    <xdr:to>
      <xdr:col>50</xdr:col>
      <xdr:colOff>165100</xdr:colOff>
      <xdr:row>78</xdr:row>
      <xdr:rowOff>106741</xdr:rowOff>
    </xdr:to>
    <xdr:sp macro="" textlink="">
      <xdr:nvSpPr>
        <xdr:cNvPr id="429" name="楕円 428"/>
        <xdr:cNvSpPr/>
      </xdr:nvSpPr>
      <xdr:spPr>
        <a:xfrm>
          <a:off x="9588500" y="1337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97868</xdr:rowOff>
    </xdr:from>
    <xdr:ext cx="469744" cy="259045"/>
    <xdr:sp macro="" textlink="">
      <xdr:nvSpPr>
        <xdr:cNvPr id="430" name="テキスト ボックス 429"/>
        <xdr:cNvSpPr txBox="1"/>
      </xdr:nvSpPr>
      <xdr:spPr>
        <a:xfrm>
          <a:off x="9404428" y="13470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146644</xdr:rowOff>
    </xdr:from>
    <xdr:to>
      <xdr:col>46</xdr:col>
      <xdr:colOff>38100</xdr:colOff>
      <xdr:row>78</xdr:row>
      <xdr:rowOff>76794</xdr:rowOff>
    </xdr:to>
    <xdr:sp macro="" textlink="">
      <xdr:nvSpPr>
        <xdr:cNvPr id="431" name="楕円 430"/>
        <xdr:cNvSpPr/>
      </xdr:nvSpPr>
      <xdr:spPr>
        <a:xfrm>
          <a:off x="8699500" y="1334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67921</xdr:rowOff>
    </xdr:from>
    <xdr:ext cx="469744" cy="259045"/>
    <xdr:sp macro="" textlink="">
      <xdr:nvSpPr>
        <xdr:cNvPr id="432" name="テキスト ボックス 431"/>
        <xdr:cNvSpPr txBox="1"/>
      </xdr:nvSpPr>
      <xdr:spPr>
        <a:xfrm>
          <a:off x="8515428" y="13441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168453</xdr:rowOff>
    </xdr:from>
    <xdr:to>
      <xdr:col>41</xdr:col>
      <xdr:colOff>101600</xdr:colOff>
      <xdr:row>78</xdr:row>
      <xdr:rowOff>98603</xdr:rowOff>
    </xdr:to>
    <xdr:sp macro="" textlink="">
      <xdr:nvSpPr>
        <xdr:cNvPr id="433" name="楕円 432"/>
        <xdr:cNvSpPr/>
      </xdr:nvSpPr>
      <xdr:spPr>
        <a:xfrm>
          <a:off x="7810500" y="1337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89730</xdr:rowOff>
    </xdr:from>
    <xdr:ext cx="469744" cy="259045"/>
    <xdr:sp macro="" textlink="">
      <xdr:nvSpPr>
        <xdr:cNvPr id="434" name="テキスト ボックス 433"/>
        <xdr:cNvSpPr txBox="1"/>
      </xdr:nvSpPr>
      <xdr:spPr>
        <a:xfrm>
          <a:off x="7626428" y="1346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164658</xdr:rowOff>
    </xdr:from>
    <xdr:to>
      <xdr:col>36</xdr:col>
      <xdr:colOff>165100</xdr:colOff>
      <xdr:row>78</xdr:row>
      <xdr:rowOff>94808</xdr:rowOff>
    </xdr:to>
    <xdr:sp macro="" textlink="">
      <xdr:nvSpPr>
        <xdr:cNvPr id="435" name="楕円 434"/>
        <xdr:cNvSpPr/>
      </xdr:nvSpPr>
      <xdr:spPr>
        <a:xfrm>
          <a:off x="6921500" y="1336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85935</xdr:rowOff>
    </xdr:from>
    <xdr:ext cx="469744" cy="259045"/>
    <xdr:sp macro="" textlink="">
      <xdr:nvSpPr>
        <xdr:cNvPr id="436" name="テキスト ボックス 435"/>
        <xdr:cNvSpPr txBox="1"/>
      </xdr:nvSpPr>
      <xdr:spPr>
        <a:xfrm>
          <a:off x="6737428" y="1345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7" name="テキスト ボックス 446"/>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9" name="テキスト ボックス 448"/>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9" name="テキスト ボックス 458"/>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1" name="テキスト ボックス 46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121281</xdr:rowOff>
    </xdr:from>
    <xdr:to>
      <xdr:col>54</xdr:col>
      <xdr:colOff>189865</xdr:colOff>
      <xdr:row>99</xdr:row>
      <xdr:rowOff>159556</xdr:rowOff>
    </xdr:to>
    <xdr:cxnSp macro="">
      <xdr:nvCxnSpPr>
        <xdr:cNvPr id="463" name="直線コネクタ 462"/>
        <xdr:cNvCxnSpPr/>
      </xdr:nvCxnSpPr>
      <xdr:spPr>
        <a:xfrm flipV="1">
          <a:off x="10475595" y="15551781"/>
          <a:ext cx="1270" cy="1581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163383</xdr:rowOff>
    </xdr:from>
    <xdr:ext cx="534377" cy="259045"/>
    <xdr:sp macro="" textlink="">
      <xdr:nvSpPr>
        <xdr:cNvPr id="464" name="土木費最小値テキスト"/>
        <xdr:cNvSpPr txBox="1"/>
      </xdr:nvSpPr>
      <xdr:spPr>
        <a:xfrm>
          <a:off x="10528300" y="1713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159556</xdr:rowOff>
    </xdr:from>
    <xdr:to>
      <xdr:col>55</xdr:col>
      <xdr:colOff>88900</xdr:colOff>
      <xdr:row>99</xdr:row>
      <xdr:rowOff>159556</xdr:rowOff>
    </xdr:to>
    <xdr:cxnSp macro="">
      <xdr:nvCxnSpPr>
        <xdr:cNvPr id="465" name="直線コネクタ 464"/>
        <xdr:cNvCxnSpPr/>
      </xdr:nvCxnSpPr>
      <xdr:spPr>
        <a:xfrm>
          <a:off x="10388600" y="17133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67958</xdr:rowOff>
    </xdr:from>
    <xdr:ext cx="534377" cy="259045"/>
    <xdr:sp macro="" textlink="">
      <xdr:nvSpPr>
        <xdr:cNvPr id="466" name="土木費最大値テキスト"/>
        <xdr:cNvSpPr txBox="1"/>
      </xdr:nvSpPr>
      <xdr:spPr>
        <a:xfrm>
          <a:off x="10528300" y="1532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66,564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121281</xdr:rowOff>
    </xdr:from>
    <xdr:to>
      <xdr:col>55</xdr:col>
      <xdr:colOff>88900</xdr:colOff>
      <xdr:row>90</xdr:row>
      <xdr:rowOff>121281</xdr:rowOff>
    </xdr:to>
    <xdr:cxnSp macro="">
      <xdr:nvCxnSpPr>
        <xdr:cNvPr id="467" name="直線コネクタ 466"/>
        <xdr:cNvCxnSpPr/>
      </xdr:nvCxnSpPr>
      <xdr:spPr>
        <a:xfrm>
          <a:off x="10388600" y="15551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93393</xdr:rowOff>
    </xdr:from>
    <xdr:to>
      <xdr:col>55</xdr:col>
      <xdr:colOff>0</xdr:colOff>
      <xdr:row>98</xdr:row>
      <xdr:rowOff>170072</xdr:rowOff>
    </xdr:to>
    <xdr:cxnSp macro="">
      <xdr:nvCxnSpPr>
        <xdr:cNvPr id="468" name="直線コネクタ 467"/>
        <xdr:cNvCxnSpPr/>
      </xdr:nvCxnSpPr>
      <xdr:spPr>
        <a:xfrm flipV="1">
          <a:off x="9639300" y="16895493"/>
          <a:ext cx="838200" cy="76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71674</xdr:rowOff>
    </xdr:from>
    <xdr:ext cx="534377" cy="259045"/>
    <xdr:sp macro="" textlink="">
      <xdr:nvSpPr>
        <xdr:cNvPr id="469" name="土木費平均値テキスト"/>
        <xdr:cNvSpPr txBox="1"/>
      </xdr:nvSpPr>
      <xdr:spPr>
        <a:xfrm>
          <a:off x="10528300" y="16359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48797</xdr:rowOff>
    </xdr:from>
    <xdr:to>
      <xdr:col>55</xdr:col>
      <xdr:colOff>50800</xdr:colOff>
      <xdr:row>96</xdr:row>
      <xdr:rowOff>150397</xdr:rowOff>
    </xdr:to>
    <xdr:sp macro="" textlink="">
      <xdr:nvSpPr>
        <xdr:cNvPr id="470" name="フローチャート: 判断 469"/>
        <xdr:cNvSpPr/>
      </xdr:nvSpPr>
      <xdr:spPr>
        <a:xfrm>
          <a:off x="10426700" y="1650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104299</xdr:rowOff>
    </xdr:from>
    <xdr:to>
      <xdr:col>50</xdr:col>
      <xdr:colOff>114300</xdr:colOff>
      <xdr:row>98</xdr:row>
      <xdr:rowOff>170072</xdr:rowOff>
    </xdr:to>
    <xdr:cxnSp macro="">
      <xdr:nvCxnSpPr>
        <xdr:cNvPr id="471" name="直線コネクタ 470"/>
        <xdr:cNvCxnSpPr/>
      </xdr:nvCxnSpPr>
      <xdr:spPr>
        <a:xfrm>
          <a:off x="8750300" y="16906399"/>
          <a:ext cx="889000" cy="6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32632</xdr:rowOff>
    </xdr:from>
    <xdr:to>
      <xdr:col>50</xdr:col>
      <xdr:colOff>165100</xdr:colOff>
      <xdr:row>96</xdr:row>
      <xdr:rowOff>134232</xdr:rowOff>
    </xdr:to>
    <xdr:sp macro="" textlink="">
      <xdr:nvSpPr>
        <xdr:cNvPr id="472" name="フローチャート: 判断 471"/>
        <xdr:cNvSpPr/>
      </xdr:nvSpPr>
      <xdr:spPr>
        <a:xfrm>
          <a:off x="9588500" y="164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150759</xdr:rowOff>
    </xdr:from>
    <xdr:ext cx="534377" cy="259045"/>
    <xdr:sp macro="" textlink="">
      <xdr:nvSpPr>
        <xdr:cNvPr id="473" name="テキスト ボックス 472"/>
        <xdr:cNvSpPr txBox="1"/>
      </xdr:nvSpPr>
      <xdr:spPr>
        <a:xfrm>
          <a:off x="9372111" y="162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99597</xdr:rowOff>
    </xdr:from>
    <xdr:to>
      <xdr:col>45</xdr:col>
      <xdr:colOff>177800</xdr:colOff>
      <xdr:row>98</xdr:row>
      <xdr:rowOff>104299</xdr:rowOff>
    </xdr:to>
    <xdr:cxnSp macro="">
      <xdr:nvCxnSpPr>
        <xdr:cNvPr id="474" name="直線コネクタ 473"/>
        <xdr:cNvCxnSpPr/>
      </xdr:nvCxnSpPr>
      <xdr:spPr>
        <a:xfrm>
          <a:off x="7861300" y="16901697"/>
          <a:ext cx="889000" cy="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147455</xdr:rowOff>
    </xdr:from>
    <xdr:to>
      <xdr:col>46</xdr:col>
      <xdr:colOff>38100</xdr:colOff>
      <xdr:row>96</xdr:row>
      <xdr:rowOff>77605</xdr:rowOff>
    </xdr:to>
    <xdr:sp macro="" textlink="">
      <xdr:nvSpPr>
        <xdr:cNvPr id="475" name="フローチャート: 判断 474"/>
        <xdr:cNvSpPr/>
      </xdr:nvSpPr>
      <xdr:spPr>
        <a:xfrm>
          <a:off x="8699500" y="1643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94132</xdr:rowOff>
    </xdr:from>
    <xdr:ext cx="534377" cy="259045"/>
    <xdr:sp macro="" textlink="">
      <xdr:nvSpPr>
        <xdr:cNvPr id="476" name="テキスト ボックス 475"/>
        <xdr:cNvSpPr txBox="1"/>
      </xdr:nvSpPr>
      <xdr:spPr>
        <a:xfrm>
          <a:off x="8483111" y="1621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99597</xdr:rowOff>
    </xdr:from>
    <xdr:to>
      <xdr:col>41</xdr:col>
      <xdr:colOff>50800</xdr:colOff>
      <xdr:row>98</xdr:row>
      <xdr:rowOff>167491</xdr:rowOff>
    </xdr:to>
    <xdr:cxnSp macro="">
      <xdr:nvCxnSpPr>
        <xdr:cNvPr id="477" name="直線コネクタ 476"/>
        <xdr:cNvCxnSpPr/>
      </xdr:nvCxnSpPr>
      <xdr:spPr>
        <a:xfrm flipV="1">
          <a:off x="6972300" y="16901697"/>
          <a:ext cx="889000" cy="6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139779</xdr:rowOff>
    </xdr:from>
    <xdr:to>
      <xdr:col>41</xdr:col>
      <xdr:colOff>101600</xdr:colOff>
      <xdr:row>96</xdr:row>
      <xdr:rowOff>69929</xdr:rowOff>
    </xdr:to>
    <xdr:sp macro="" textlink="">
      <xdr:nvSpPr>
        <xdr:cNvPr id="478" name="フローチャート: 判断 477"/>
        <xdr:cNvSpPr/>
      </xdr:nvSpPr>
      <xdr:spPr>
        <a:xfrm>
          <a:off x="7810500" y="1642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86456</xdr:rowOff>
    </xdr:from>
    <xdr:ext cx="534377" cy="259045"/>
    <xdr:sp macro="" textlink="">
      <xdr:nvSpPr>
        <xdr:cNvPr id="479" name="テキスト ボックス 478"/>
        <xdr:cNvSpPr txBox="1"/>
      </xdr:nvSpPr>
      <xdr:spPr>
        <a:xfrm>
          <a:off x="7594111" y="16202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93439</xdr:rowOff>
    </xdr:from>
    <xdr:to>
      <xdr:col>36</xdr:col>
      <xdr:colOff>165100</xdr:colOff>
      <xdr:row>96</xdr:row>
      <xdr:rowOff>23589</xdr:rowOff>
    </xdr:to>
    <xdr:sp macro="" textlink="">
      <xdr:nvSpPr>
        <xdr:cNvPr id="480" name="フローチャート: 判断 479"/>
        <xdr:cNvSpPr/>
      </xdr:nvSpPr>
      <xdr:spPr>
        <a:xfrm>
          <a:off x="6921500" y="163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40116</xdr:rowOff>
    </xdr:from>
    <xdr:ext cx="534377" cy="259045"/>
    <xdr:sp macro="" textlink="">
      <xdr:nvSpPr>
        <xdr:cNvPr id="481" name="テキスト ボックス 480"/>
        <xdr:cNvSpPr txBox="1"/>
      </xdr:nvSpPr>
      <xdr:spPr>
        <a:xfrm>
          <a:off x="6705111" y="1615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42593</xdr:rowOff>
    </xdr:from>
    <xdr:to>
      <xdr:col>55</xdr:col>
      <xdr:colOff>50800</xdr:colOff>
      <xdr:row>98</xdr:row>
      <xdr:rowOff>144193</xdr:rowOff>
    </xdr:to>
    <xdr:sp macro="" textlink="">
      <xdr:nvSpPr>
        <xdr:cNvPr id="487" name="楕円 486"/>
        <xdr:cNvSpPr/>
      </xdr:nvSpPr>
      <xdr:spPr>
        <a:xfrm>
          <a:off x="10426700" y="1684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21020</xdr:rowOff>
    </xdr:from>
    <xdr:ext cx="534377" cy="259045"/>
    <xdr:sp macro="" textlink="">
      <xdr:nvSpPr>
        <xdr:cNvPr id="488" name="土木費該当値テキスト"/>
        <xdr:cNvSpPr txBox="1"/>
      </xdr:nvSpPr>
      <xdr:spPr>
        <a:xfrm>
          <a:off x="10528300" y="1682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119272</xdr:rowOff>
    </xdr:from>
    <xdr:to>
      <xdr:col>50</xdr:col>
      <xdr:colOff>165100</xdr:colOff>
      <xdr:row>99</xdr:row>
      <xdr:rowOff>49422</xdr:rowOff>
    </xdr:to>
    <xdr:sp macro="" textlink="">
      <xdr:nvSpPr>
        <xdr:cNvPr id="489" name="楕円 488"/>
        <xdr:cNvSpPr/>
      </xdr:nvSpPr>
      <xdr:spPr>
        <a:xfrm>
          <a:off x="9588500" y="1692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40549</xdr:rowOff>
    </xdr:from>
    <xdr:ext cx="534377" cy="259045"/>
    <xdr:sp macro="" textlink="">
      <xdr:nvSpPr>
        <xdr:cNvPr id="490" name="テキスト ボックス 489"/>
        <xdr:cNvSpPr txBox="1"/>
      </xdr:nvSpPr>
      <xdr:spPr>
        <a:xfrm>
          <a:off x="9372111" y="1701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53499</xdr:rowOff>
    </xdr:from>
    <xdr:to>
      <xdr:col>46</xdr:col>
      <xdr:colOff>38100</xdr:colOff>
      <xdr:row>98</xdr:row>
      <xdr:rowOff>155099</xdr:rowOff>
    </xdr:to>
    <xdr:sp macro="" textlink="">
      <xdr:nvSpPr>
        <xdr:cNvPr id="491" name="楕円 490"/>
        <xdr:cNvSpPr/>
      </xdr:nvSpPr>
      <xdr:spPr>
        <a:xfrm>
          <a:off x="8699500" y="1685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146226</xdr:rowOff>
    </xdr:from>
    <xdr:ext cx="534377" cy="259045"/>
    <xdr:sp macro="" textlink="">
      <xdr:nvSpPr>
        <xdr:cNvPr id="492" name="テキスト ボックス 491"/>
        <xdr:cNvSpPr txBox="1"/>
      </xdr:nvSpPr>
      <xdr:spPr>
        <a:xfrm>
          <a:off x="8483111" y="1694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48797</xdr:rowOff>
    </xdr:from>
    <xdr:to>
      <xdr:col>41</xdr:col>
      <xdr:colOff>101600</xdr:colOff>
      <xdr:row>98</xdr:row>
      <xdr:rowOff>150397</xdr:rowOff>
    </xdr:to>
    <xdr:sp macro="" textlink="">
      <xdr:nvSpPr>
        <xdr:cNvPr id="493" name="楕円 492"/>
        <xdr:cNvSpPr/>
      </xdr:nvSpPr>
      <xdr:spPr>
        <a:xfrm>
          <a:off x="7810500" y="1685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141524</xdr:rowOff>
    </xdr:from>
    <xdr:ext cx="534377" cy="259045"/>
    <xdr:sp macro="" textlink="">
      <xdr:nvSpPr>
        <xdr:cNvPr id="494" name="テキスト ボックス 493"/>
        <xdr:cNvSpPr txBox="1"/>
      </xdr:nvSpPr>
      <xdr:spPr>
        <a:xfrm>
          <a:off x="7594111" y="1694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116691</xdr:rowOff>
    </xdr:from>
    <xdr:to>
      <xdr:col>36</xdr:col>
      <xdr:colOff>165100</xdr:colOff>
      <xdr:row>99</xdr:row>
      <xdr:rowOff>46841</xdr:rowOff>
    </xdr:to>
    <xdr:sp macro="" textlink="">
      <xdr:nvSpPr>
        <xdr:cNvPr id="495" name="楕円 494"/>
        <xdr:cNvSpPr/>
      </xdr:nvSpPr>
      <xdr:spPr>
        <a:xfrm>
          <a:off x="6921500" y="1691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37968</xdr:rowOff>
    </xdr:from>
    <xdr:ext cx="534377" cy="259045"/>
    <xdr:sp macro="" textlink="">
      <xdr:nvSpPr>
        <xdr:cNvPr id="496" name="テキスト ボックス 495"/>
        <xdr:cNvSpPr txBox="1"/>
      </xdr:nvSpPr>
      <xdr:spPr>
        <a:xfrm>
          <a:off x="6705111" y="1701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7" name="テキスト ボックス 50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8" name="直線コネクタ 50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9" name="テキスト ボックス 508"/>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0" name="直線コネクタ 50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1" name="テキスト ボックス 51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2" name="直線コネクタ 51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3" name="テキスト ボックス 51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4" name="直線コネクタ 51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5" name="テキスト ボックス 51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6" name="直線コネクタ 51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7" name="テキスト ボックス 51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8" name="直線コネクタ 51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9" name="テキスト ボックス 51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15929</xdr:rowOff>
    </xdr:from>
    <xdr:to>
      <xdr:col>85</xdr:col>
      <xdr:colOff>126364</xdr:colOff>
      <xdr:row>39</xdr:row>
      <xdr:rowOff>53322</xdr:rowOff>
    </xdr:to>
    <xdr:cxnSp macro="">
      <xdr:nvCxnSpPr>
        <xdr:cNvPr id="523" name="直線コネクタ 522"/>
        <xdr:cNvCxnSpPr/>
      </xdr:nvCxnSpPr>
      <xdr:spPr>
        <a:xfrm flipV="1">
          <a:off x="16317595" y="5159429"/>
          <a:ext cx="1269" cy="1580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57149</xdr:rowOff>
    </xdr:from>
    <xdr:ext cx="469744" cy="259045"/>
    <xdr:sp macro="" textlink="">
      <xdr:nvSpPr>
        <xdr:cNvPr id="524" name="消防費最小値テキスト"/>
        <xdr:cNvSpPr txBox="1"/>
      </xdr:nvSpPr>
      <xdr:spPr>
        <a:xfrm>
          <a:off x="16370300" y="674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53322</xdr:rowOff>
    </xdr:from>
    <xdr:to>
      <xdr:col>86</xdr:col>
      <xdr:colOff>25400</xdr:colOff>
      <xdr:row>39</xdr:row>
      <xdr:rowOff>53322</xdr:rowOff>
    </xdr:to>
    <xdr:cxnSp macro="">
      <xdr:nvCxnSpPr>
        <xdr:cNvPr id="525" name="直線コネクタ 524"/>
        <xdr:cNvCxnSpPr/>
      </xdr:nvCxnSpPr>
      <xdr:spPr>
        <a:xfrm>
          <a:off x="16230600" y="673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134056</xdr:rowOff>
    </xdr:from>
    <xdr:ext cx="534377" cy="259045"/>
    <xdr:sp macro="" textlink="">
      <xdr:nvSpPr>
        <xdr:cNvPr id="526" name="消防費最大値テキスト"/>
        <xdr:cNvSpPr txBox="1"/>
      </xdr:nvSpPr>
      <xdr:spPr>
        <a:xfrm>
          <a:off x="16370300" y="493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15929</xdr:rowOff>
    </xdr:from>
    <xdr:to>
      <xdr:col>86</xdr:col>
      <xdr:colOff>25400</xdr:colOff>
      <xdr:row>30</xdr:row>
      <xdr:rowOff>15929</xdr:rowOff>
    </xdr:to>
    <xdr:cxnSp macro="">
      <xdr:nvCxnSpPr>
        <xdr:cNvPr id="527" name="直線コネクタ 526"/>
        <xdr:cNvCxnSpPr/>
      </xdr:nvCxnSpPr>
      <xdr:spPr>
        <a:xfrm>
          <a:off x="16230600" y="515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116677</xdr:rowOff>
    </xdr:from>
    <xdr:to>
      <xdr:col>85</xdr:col>
      <xdr:colOff>127000</xdr:colOff>
      <xdr:row>35</xdr:row>
      <xdr:rowOff>159784</xdr:rowOff>
    </xdr:to>
    <xdr:cxnSp macro="">
      <xdr:nvCxnSpPr>
        <xdr:cNvPr id="528" name="直線コネクタ 527"/>
        <xdr:cNvCxnSpPr/>
      </xdr:nvCxnSpPr>
      <xdr:spPr>
        <a:xfrm>
          <a:off x="15481300" y="6117427"/>
          <a:ext cx="838200" cy="4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36502</xdr:rowOff>
    </xdr:from>
    <xdr:ext cx="534377" cy="259045"/>
    <xdr:sp macro="" textlink="">
      <xdr:nvSpPr>
        <xdr:cNvPr id="529" name="消防費平均値テキスト"/>
        <xdr:cNvSpPr txBox="1"/>
      </xdr:nvSpPr>
      <xdr:spPr>
        <a:xfrm>
          <a:off x="16370300" y="5865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13625</xdr:rowOff>
    </xdr:from>
    <xdr:to>
      <xdr:col>85</xdr:col>
      <xdr:colOff>177800</xdr:colOff>
      <xdr:row>35</xdr:row>
      <xdr:rowOff>115225</xdr:rowOff>
    </xdr:to>
    <xdr:sp macro="" textlink="">
      <xdr:nvSpPr>
        <xdr:cNvPr id="530" name="フローチャート: 判断 529"/>
        <xdr:cNvSpPr/>
      </xdr:nvSpPr>
      <xdr:spPr>
        <a:xfrm>
          <a:off x="16268700" y="601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116677</xdr:rowOff>
    </xdr:from>
    <xdr:to>
      <xdr:col>81</xdr:col>
      <xdr:colOff>50800</xdr:colOff>
      <xdr:row>36</xdr:row>
      <xdr:rowOff>8908</xdr:rowOff>
    </xdr:to>
    <xdr:cxnSp macro="">
      <xdr:nvCxnSpPr>
        <xdr:cNvPr id="531" name="直線コネクタ 530"/>
        <xdr:cNvCxnSpPr/>
      </xdr:nvCxnSpPr>
      <xdr:spPr>
        <a:xfrm flipV="1">
          <a:off x="14592300" y="6117427"/>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166787</xdr:rowOff>
    </xdr:from>
    <xdr:to>
      <xdr:col>81</xdr:col>
      <xdr:colOff>101600</xdr:colOff>
      <xdr:row>35</xdr:row>
      <xdr:rowOff>96937</xdr:rowOff>
    </xdr:to>
    <xdr:sp macro="" textlink="">
      <xdr:nvSpPr>
        <xdr:cNvPr id="532" name="フローチャート: 判断 531"/>
        <xdr:cNvSpPr/>
      </xdr:nvSpPr>
      <xdr:spPr>
        <a:xfrm>
          <a:off x="15430500" y="599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113464</xdr:rowOff>
    </xdr:from>
    <xdr:ext cx="534377" cy="259045"/>
    <xdr:sp macro="" textlink="">
      <xdr:nvSpPr>
        <xdr:cNvPr id="533" name="テキスト ボックス 532"/>
        <xdr:cNvSpPr txBox="1"/>
      </xdr:nvSpPr>
      <xdr:spPr>
        <a:xfrm>
          <a:off x="15214111" y="577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110635</xdr:rowOff>
    </xdr:from>
    <xdr:to>
      <xdr:col>76</xdr:col>
      <xdr:colOff>114300</xdr:colOff>
      <xdr:row>36</xdr:row>
      <xdr:rowOff>8908</xdr:rowOff>
    </xdr:to>
    <xdr:cxnSp macro="">
      <xdr:nvCxnSpPr>
        <xdr:cNvPr id="534" name="直線コネクタ 533"/>
        <xdr:cNvCxnSpPr/>
      </xdr:nvCxnSpPr>
      <xdr:spPr>
        <a:xfrm>
          <a:off x="13703300" y="6111385"/>
          <a:ext cx="889000" cy="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136906</xdr:rowOff>
    </xdr:from>
    <xdr:to>
      <xdr:col>76</xdr:col>
      <xdr:colOff>165100</xdr:colOff>
      <xdr:row>34</xdr:row>
      <xdr:rowOff>67056</xdr:rowOff>
    </xdr:to>
    <xdr:sp macro="" textlink="">
      <xdr:nvSpPr>
        <xdr:cNvPr id="535" name="フローチャート: 判断 534"/>
        <xdr:cNvSpPr/>
      </xdr:nvSpPr>
      <xdr:spPr>
        <a:xfrm>
          <a:off x="14541500" y="57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83583</xdr:rowOff>
    </xdr:from>
    <xdr:ext cx="534377" cy="259045"/>
    <xdr:sp macro="" textlink="">
      <xdr:nvSpPr>
        <xdr:cNvPr id="536" name="テキスト ボックス 535"/>
        <xdr:cNvSpPr txBox="1"/>
      </xdr:nvSpPr>
      <xdr:spPr>
        <a:xfrm>
          <a:off x="14325111" y="556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110635</xdr:rowOff>
    </xdr:from>
    <xdr:to>
      <xdr:col>71</xdr:col>
      <xdr:colOff>177800</xdr:colOff>
      <xdr:row>35</xdr:row>
      <xdr:rowOff>163866</xdr:rowOff>
    </xdr:to>
    <xdr:cxnSp macro="">
      <xdr:nvCxnSpPr>
        <xdr:cNvPr id="537" name="直線コネクタ 536"/>
        <xdr:cNvCxnSpPr/>
      </xdr:nvCxnSpPr>
      <xdr:spPr>
        <a:xfrm flipV="1">
          <a:off x="12814300" y="6111385"/>
          <a:ext cx="889000" cy="5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15748</xdr:rowOff>
    </xdr:from>
    <xdr:to>
      <xdr:col>72</xdr:col>
      <xdr:colOff>38100</xdr:colOff>
      <xdr:row>34</xdr:row>
      <xdr:rowOff>117348</xdr:rowOff>
    </xdr:to>
    <xdr:sp macro="" textlink="">
      <xdr:nvSpPr>
        <xdr:cNvPr id="538" name="フローチャート: 判断 537"/>
        <xdr:cNvSpPr/>
      </xdr:nvSpPr>
      <xdr:spPr>
        <a:xfrm>
          <a:off x="13652500" y="584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133875</xdr:rowOff>
    </xdr:from>
    <xdr:ext cx="534377" cy="259045"/>
    <xdr:sp macro="" textlink="">
      <xdr:nvSpPr>
        <xdr:cNvPr id="539" name="テキスト ボックス 538"/>
        <xdr:cNvSpPr txBox="1"/>
      </xdr:nvSpPr>
      <xdr:spPr>
        <a:xfrm>
          <a:off x="13436111" y="562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62448</xdr:rowOff>
    </xdr:from>
    <xdr:to>
      <xdr:col>67</xdr:col>
      <xdr:colOff>101600</xdr:colOff>
      <xdr:row>34</xdr:row>
      <xdr:rowOff>164048</xdr:rowOff>
    </xdr:to>
    <xdr:sp macro="" textlink="">
      <xdr:nvSpPr>
        <xdr:cNvPr id="540" name="フローチャート: 判断 539"/>
        <xdr:cNvSpPr/>
      </xdr:nvSpPr>
      <xdr:spPr>
        <a:xfrm>
          <a:off x="12763500" y="589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9125</xdr:rowOff>
    </xdr:from>
    <xdr:ext cx="534377" cy="259045"/>
    <xdr:sp macro="" textlink="">
      <xdr:nvSpPr>
        <xdr:cNvPr id="541" name="テキスト ボックス 540"/>
        <xdr:cNvSpPr txBox="1"/>
      </xdr:nvSpPr>
      <xdr:spPr>
        <a:xfrm>
          <a:off x="12547111" y="566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108984</xdr:rowOff>
    </xdr:from>
    <xdr:to>
      <xdr:col>85</xdr:col>
      <xdr:colOff>177800</xdr:colOff>
      <xdr:row>36</xdr:row>
      <xdr:rowOff>39134</xdr:rowOff>
    </xdr:to>
    <xdr:sp macro="" textlink="">
      <xdr:nvSpPr>
        <xdr:cNvPr id="547" name="楕円 546"/>
        <xdr:cNvSpPr/>
      </xdr:nvSpPr>
      <xdr:spPr>
        <a:xfrm>
          <a:off x="16268700" y="610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87411</xdr:rowOff>
    </xdr:from>
    <xdr:ext cx="534377" cy="259045"/>
    <xdr:sp macro="" textlink="">
      <xdr:nvSpPr>
        <xdr:cNvPr id="548" name="消防費該当値テキスト"/>
        <xdr:cNvSpPr txBox="1"/>
      </xdr:nvSpPr>
      <xdr:spPr>
        <a:xfrm>
          <a:off x="16370300" y="608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65877</xdr:rowOff>
    </xdr:from>
    <xdr:to>
      <xdr:col>81</xdr:col>
      <xdr:colOff>101600</xdr:colOff>
      <xdr:row>35</xdr:row>
      <xdr:rowOff>167477</xdr:rowOff>
    </xdr:to>
    <xdr:sp macro="" textlink="">
      <xdr:nvSpPr>
        <xdr:cNvPr id="549" name="楕円 548"/>
        <xdr:cNvSpPr/>
      </xdr:nvSpPr>
      <xdr:spPr>
        <a:xfrm>
          <a:off x="15430500" y="606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158604</xdr:rowOff>
    </xdr:from>
    <xdr:ext cx="534377" cy="259045"/>
    <xdr:sp macro="" textlink="">
      <xdr:nvSpPr>
        <xdr:cNvPr id="550" name="テキスト ボックス 549"/>
        <xdr:cNvSpPr txBox="1"/>
      </xdr:nvSpPr>
      <xdr:spPr>
        <a:xfrm>
          <a:off x="15214111" y="615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129558</xdr:rowOff>
    </xdr:from>
    <xdr:to>
      <xdr:col>76</xdr:col>
      <xdr:colOff>165100</xdr:colOff>
      <xdr:row>36</xdr:row>
      <xdr:rowOff>59708</xdr:rowOff>
    </xdr:to>
    <xdr:sp macro="" textlink="">
      <xdr:nvSpPr>
        <xdr:cNvPr id="551" name="楕円 550"/>
        <xdr:cNvSpPr/>
      </xdr:nvSpPr>
      <xdr:spPr>
        <a:xfrm>
          <a:off x="14541500" y="613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50835</xdr:rowOff>
    </xdr:from>
    <xdr:ext cx="534377" cy="259045"/>
    <xdr:sp macro="" textlink="">
      <xdr:nvSpPr>
        <xdr:cNvPr id="552" name="テキスト ボックス 551"/>
        <xdr:cNvSpPr txBox="1"/>
      </xdr:nvSpPr>
      <xdr:spPr>
        <a:xfrm>
          <a:off x="14325111" y="622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59835</xdr:rowOff>
    </xdr:from>
    <xdr:to>
      <xdr:col>72</xdr:col>
      <xdr:colOff>38100</xdr:colOff>
      <xdr:row>35</xdr:row>
      <xdr:rowOff>161435</xdr:rowOff>
    </xdr:to>
    <xdr:sp macro="" textlink="">
      <xdr:nvSpPr>
        <xdr:cNvPr id="553" name="楕円 552"/>
        <xdr:cNvSpPr/>
      </xdr:nvSpPr>
      <xdr:spPr>
        <a:xfrm>
          <a:off x="13652500" y="606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152562</xdr:rowOff>
    </xdr:from>
    <xdr:ext cx="534377" cy="259045"/>
    <xdr:sp macro="" textlink="">
      <xdr:nvSpPr>
        <xdr:cNvPr id="554" name="テキスト ボックス 553"/>
        <xdr:cNvSpPr txBox="1"/>
      </xdr:nvSpPr>
      <xdr:spPr>
        <a:xfrm>
          <a:off x="13436111" y="6153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113066</xdr:rowOff>
    </xdr:from>
    <xdr:to>
      <xdr:col>67</xdr:col>
      <xdr:colOff>101600</xdr:colOff>
      <xdr:row>36</xdr:row>
      <xdr:rowOff>43216</xdr:rowOff>
    </xdr:to>
    <xdr:sp macro="" textlink="">
      <xdr:nvSpPr>
        <xdr:cNvPr id="555" name="楕円 554"/>
        <xdr:cNvSpPr/>
      </xdr:nvSpPr>
      <xdr:spPr>
        <a:xfrm>
          <a:off x="12763500" y="611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34343</xdr:rowOff>
    </xdr:from>
    <xdr:ext cx="534377" cy="259045"/>
    <xdr:sp macro="" textlink="">
      <xdr:nvSpPr>
        <xdr:cNvPr id="556" name="テキスト ボックス 555"/>
        <xdr:cNvSpPr txBox="1"/>
      </xdr:nvSpPr>
      <xdr:spPr>
        <a:xfrm>
          <a:off x="12547111" y="620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7" name="テキスト ボックス 56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8" name="直線コネクタ 56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9" name="テキスト ボックス 568"/>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70" name="直線コネクタ 56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71" name="テキスト ボックス 570"/>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2" name="直線コネクタ 57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3" name="テキスト ボックス 572"/>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4" name="直線コネクタ 57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5" name="テキスト ボックス 574"/>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164023</xdr:rowOff>
    </xdr:from>
    <xdr:to>
      <xdr:col>85</xdr:col>
      <xdr:colOff>126364</xdr:colOff>
      <xdr:row>58</xdr:row>
      <xdr:rowOff>124384</xdr:rowOff>
    </xdr:to>
    <xdr:cxnSp macro="">
      <xdr:nvCxnSpPr>
        <xdr:cNvPr id="579" name="直線コネクタ 578"/>
        <xdr:cNvCxnSpPr/>
      </xdr:nvCxnSpPr>
      <xdr:spPr>
        <a:xfrm flipV="1">
          <a:off x="16317595" y="8907973"/>
          <a:ext cx="1269" cy="1160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128211</xdr:rowOff>
    </xdr:from>
    <xdr:ext cx="534377" cy="259045"/>
    <xdr:sp macro="" textlink="">
      <xdr:nvSpPr>
        <xdr:cNvPr id="580" name="教育費最小値テキスト"/>
        <xdr:cNvSpPr txBox="1"/>
      </xdr:nvSpPr>
      <xdr:spPr>
        <a:xfrm>
          <a:off x="16370300" y="1007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124384</xdr:rowOff>
    </xdr:from>
    <xdr:to>
      <xdr:col>86</xdr:col>
      <xdr:colOff>25400</xdr:colOff>
      <xdr:row>58</xdr:row>
      <xdr:rowOff>124384</xdr:rowOff>
    </xdr:to>
    <xdr:cxnSp macro="">
      <xdr:nvCxnSpPr>
        <xdr:cNvPr id="581" name="直線コネクタ 580"/>
        <xdr:cNvCxnSpPr/>
      </xdr:nvCxnSpPr>
      <xdr:spPr>
        <a:xfrm>
          <a:off x="16230600" y="10068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110700</xdr:rowOff>
    </xdr:from>
    <xdr:ext cx="534377" cy="259045"/>
    <xdr:sp macro="" textlink="">
      <xdr:nvSpPr>
        <xdr:cNvPr id="582" name="教育費最大値テキスト"/>
        <xdr:cNvSpPr txBox="1"/>
      </xdr:nvSpPr>
      <xdr:spPr>
        <a:xfrm>
          <a:off x="16370300" y="868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164023</xdr:rowOff>
    </xdr:from>
    <xdr:to>
      <xdr:col>86</xdr:col>
      <xdr:colOff>25400</xdr:colOff>
      <xdr:row>51</xdr:row>
      <xdr:rowOff>164023</xdr:rowOff>
    </xdr:to>
    <xdr:cxnSp macro="">
      <xdr:nvCxnSpPr>
        <xdr:cNvPr id="583" name="直線コネクタ 582"/>
        <xdr:cNvCxnSpPr/>
      </xdr:nvCxnSpPr>
      <xdr:spPr>
        <a:xfrm>
          <a:off x="16230600" y="8907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2334</xdr:rowOff>
    </xdr:from>
    <xdr:to>
      <xdr:col>85</xdr:col>
      <xdr:colOff>127000</xdr:colOff>
      <xdr:row>56</xdr:row>
      <xdr:rowOff>158742</xdr:rowOff>
    </xdr:to>
    <xdr:cxnSp macro="">
      <xdr:nvCxnSpPr>
        <xdr:cNvPr id="584" name="直線コネクタ 583"/>
        <xdr:cNvCxnSpPr/>
      </xdr:nvCxnSpPr>
      <xdr:spPr>
        <a:xfrm flipV="1">
          <a:off x="15481300" y="9603534"/>
          <a:ext cx="838200" cy="15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150263</xdr:rowOff>
    </xdr:from>
    <xdr:ext cx="534377" cy="259045"/>
    <xdr:sp macro="" textlink="">
      <xdr:nvSpPr>
        <xdr:cNvPr id="585" name="教育費平均値テキスト"/>
        <xdr:cNvSpPr txBox="1"/>
      </xdr:nvSpPr>
      <xdr:spPr>
        <a:xfrm>
          <a:off x="16370300" y="95800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386</xdr:rowOff>
    </xdr:from>
    <xdr:to>
      <xdr:col>85</xdr:col>
      <xdr:colOff>177800</xdr:colOff>
      <xdr:row>56</xdr:row>
      <xdr:rowOff>101986</xdr:rowOff>
    </xdr:to>
    <xdr:sp macro="" textlink="">
      <xdr:nvSpPr>
        <xdr:cNvPr id="586" name="フローチャート: 判断 585"/>
        <xdr:cNvSpPr/>
      </xdr:nvSpPr>
      <xdr:spPr>
        <a:xfrm>
          <a:off x="16268700" y="960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17353</xdr:rowOff>
    </xdr:from>
    <xdr:to>
      <xdr:col>81</xdr:col>
      <xdr:colOff>50800</xdr:colOff>
      <xdr:row>56</xdr:row>
      <xdr:rowOff>158742</xdr:rowOff>
    </xdr:to>
    <xdr:cxnSp macro="">
      <xdr:nvCxnSpPr>
        <xdr:cNvPr id="587" name="直線コネクタ 586"/>
        <xdr:cNvCxnSpPr/>
      </xdr:nvCxnSpPr>
      <xdr:spPr>
        <a:xfrm>
          <a:off x="14592300" y="9618553"/>
          <a:ext cx="889000" cy="141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14536</xdr:rowOff>
    </xdr:from>
    <xdr:to>
      <xdr:col>81</xdr:col>
      <xdr:colOff>101600</xdr:colOff>
      <xdr:row>56</xdr:row>
      <xdr:rowOff>116136</xdr:rowOff>
    </xdr:to>
    <xdr:sp macro="" textlink="">
      <xdr:nvSpPr>
        <xdr:cNvPr id="588" name="フローチャート: 判断 587"/>
        <xdr:cNvSpPr/>
      </xdr:nvSpPr>
      <xdr:spPr>
        <a:xfrm>
          <a:off x="15430500" y="961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132663</xdr:rowOff>
    </xdr:from>
    <xdr:ext cx="534377" cy="259045"/>
    <xdr:sp macro="" textlink="">
      <xdr:nvSpPr>
        <xdr:cNvPr id="589" name="テキスト ボックス 588"/>
        <xdr:cNvSpPr txBox="1"/>
      </xdr:nvSpPr>
      <xdr:spPr>
        <a:xfrm>
          <a:off x="15214111" y="939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158011</xdr:rowOff>
    </xdr:from>
    <xdr:to>
      <xdr:col>76</xdr:col>
      <xdr:colOff>114300</xdr:colOff>
      <xdr:row>56</xdr:row>
      <xdr:rowOff>17353</xdr:rowOff>
    </xdr:to>
    <xdr:cxnSp macro="">
      <xdr:nvCxnSpPr>
        <xdr:cNvPr id="590" name="直線コネクタ 589"/>
        <xdr:cNvCxnSpPr/>
      </xdr:nvCxnSpPr>
      <xdr:spPr>
        <a:xfrm>
          <a:off x="13703300" y="9587761"/>
          <a:ext cx="889000" cy="30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87871</xdr:rowOff>
    </xdr:from>
    <xdr:to>
      <xdr:col>76</xdr:col>
      <xdr:colOff>165100</xdr:colOff>
      <xdr:row>56</xdr:row>
      <xdr:rowOff>18021</xdr:rowOff>
    </xdr:to>
    <xdr:sp macro="" textlink="">
      <xdr:nvSpPr>
        <xdr:cNvPr id="591" name="フローチャート: 判断 590"/>
        <xdr:cNvSpPr/>
      </xdr:nvSpPr>
      <xdr:spPr>
        <a:xfrm>
          <a:off x="14541500" y="951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34548</xdr:rowOff>
    </xdr:from>
    <xdr:ext cx="534377" cy="259045"/>
    <xdr:sp macro="" textlink="">
      <xdr:nvSpPr>
        <xdr:cNvPr id="592" name="テキスト ボックス 591"/>
        <xdr:cNvSpPr txBox="1"/>
      </xdr:nvSpPr>
      <xdr:spPr>
        <a:xfrm>
          <a:off x="14325111" y="929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158011</xdr:rowOff>
    </xdr:from>
    <xdr:to>
      <xdr:col>71</xdr:col>
      <xdr:colOff>177800</xdr:colOff>
      <xdr:row>56</xdr:row>
      <xdr:rowOff>121000</xdr:rowOff>
    </xdr:to>
    <xdr:cxnSp macro="">
      <xdr:nvCxnSpPr>
        <xdr:cNvPr id="593" name="直線コネクタ 592"/>
        <xdr:cNvCxnSpPr/>
      </xdr:nvCxnSpPr>
      <xdr:spPr>
        <a:xfrm flipV="1">
          <a:off x="12814300" y="9587761"/>
          <a:ext cx="889000" cy="13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143764</xdr:rowOff>
    </xdr:from>
    <xdr:to>
      <xdr:col>72</xdr:col>
      <xdr:colOff>38100</xdr:colOff>
      <xdr:row>56</xdr:row>
      <xdr:rowOff>73914</xdr:rowOff>
    </xdr:to>
    <xdr:sp macro="" textlink="">
      <xdr:nvSpPr>
        <xdr:cNvPr id="594" name="フローチャート: 判断 593"/>
        <xdr:cNvSpPr/>
      </xdr:nvSpPr>
      <xdr:spPr>
        <a:xfrm>
          <a:off x="13652500" y="9573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65041</xdr:rowOff>
    </xdr:from>
    <xdr:ext cx="534377" cy="259045"/>
    <xdr:sp macro="" textlink="">
      <xdr:nvSpPr>
        <xdr:cNvPr id="595" name="テキスト ボックス 594"/>
        <xdr:cNvSpPr txBox="1"/>
      </xdr:nvSpPr>
      <xdr:spPr>
        <a:xfrm>
          <a:off x="13436111" y="966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30242</xdr:rowOff>
    </xdr:from>
    <xdr:to>
      <xdr:col>67</xdr:col>
      <xdr:colOff>101600</xdr:colOff>
      <xdr:row>56</xdr:row>
      <xdr:rowOff>131842</xdr:rowOff>
    </xdr:to>
    <xdr:sp macro="" textlink="">
      <xdr:nvSpPr>
        <xdr:cNvPr id="596" name="フローチャート: 判断 595"/>
        <xdr:cNvSpPr/>
      </xdr:nvSpPr>
      <xdr:spPr>
        <a:xfrm>
          <a:off x="12763500" y="96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148369</xdr:rowOff>
    </xdr:from>
    <xdr:ext cx="534377" cy="259045"/>
    <xdr:sp macro="" textlink="">
      <xdr:nvSpPr>
        <xdr:cNvPr id="597" name="テキスト ボックス 596"/>
        <xdr:cNvSpPr txBox="1"/>
      </xdr:nvSpPr>
      <xdr:spPr>
        <a:xfrm>
          <a:off x="12547111" y="940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122984</xdr:rowOff>
    </xdr:from>
    <xdr:to>
      <xdr:col>85</xdr:col>
      <xdr:colOff>177800</xdr:colOff>
      <xdr:row>56</xdr:row>
      <xdr:rowOff>53134</xdr:rowOff>
    </xdr:to>
    <xdr:sp macro="" textlink="">
      <xdr:nvSpPr>
        <xdr:cNvPr id="603" name="楕円 602"/>
        <xdr:cNvSpPr/>
      </xdr:nvSpPr>
      <xdr:spPr>
        <a:xfrm>
          <a:off x="16268700" y="955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145861</xdr:rowOff>
    </xdr:from>
    <xdr:ext cx="534377" cy="259045"/>
    <xdr:sp macro="" textlink="">
      <xdr:nvSpPr>
        <xdr:cNvPr id="604" name="教育費該当値テキスト"/>
        <xdr:cNvSpPr txBox="1"/>
      </xdr:nvSpPr>
      <xdr:spPr>
        <a:xfrm>
          <a:off x="16370300" y="940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107942</xdr:rowOff>
    </xdr:from>
    <xdr:to>
      <xdr:col>81</xdr:col>
      <xdr:colOff>101600</xdr:colOff>
      <xdr:row>57</xdr:row>
      <xdr:rowOff>38092</xdr:rowOff>
    </xdr:to>
    <xdr:sp macro="" textlink="">
      <xdr:nvSpPr>
        <xdr:cNvPr id="605" name="楕円 604"/>
        <xdr:cNvSpPr/>
      </xdr:nvSpPr>
      <xdr:spPr>
        <a:xfrm>
          <a:off x="15430500" y="970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29219</xdr:rowOff>
    </xdr:from>
    <xdr:ext cx="534377" cy="259045"/>
    <xdr:sp macro="" textlink="">
      <xdr:nvSpPr>
        <xdr:cNvPr id="606" name="テキスト ボックス 605"/>
        <xdr:cNvSpPr txBox="1"/>
      </xdr:nvSpPr>
      <xdr:spPr>
        <a:xfrm>
          <a:off x="15214111" y="980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138003</xdr:rowOff>
    </xdr:from>
    <xdr:to>
      <xdr:col>76</xdr:col>
      <xdr:colOff>165100</xdr:colOff>
      <xdr:row>56</xdr:row>
      <xdr:rowOff>68153</xdr:rowOff>
    </xdr:to>
    <xdr:sp macro="" textlink="">
      <xdr:nvSpPr>
        <xdr:cNvPr id="607" name="楕円 606"/>
        <xdr:cNvSpPr/>
      </xdr:nvSpPr>
      <xdr:spPr>
        <a:xfrm>
          <a:off x="14541500" y="956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59280</xdr:rowOff>
    </xdr:from>
    <xdr:ext cx="534377" cy="259045"/>
    <xdr:sp macro="" textlink="">
      <xdr:nvSpPr>
        <xdr:cNvPr id="608" name="テキスト ボックス 607"/>
        <xdr:cNvSpPr txBox="1"/>
      </xdr:nvSpPr>
      <xdr:spPr>
        <a:xfrm>
          <a:off x="14325111" y="966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107211</xdr:rowOff>
    </xdr:from>
    <xdr:to>
      <xdr:col>72</xdr:col>
      <xdr:colOff>38100</xdr:colOff>
      <xdr:row>56</xdr:row>
      <xdr:rowOff>37361</xdr:rowOff>
    </xdr:to>
    <xdr:sp macro="" textlink="">
      <xdr:nvSpPr>
        <xdr:cNvPr id="609" name="楕円 608"/>
        <xdr:cNvSpPr/>
      </xdr:nvSpPr>
      <xdr:spPr>
        <a:xfrm>
          <a:off x="13652500" y="953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53888</xdr:rowOff>
    </xdr:from>
    <xdr:ext cx="534377" cy="259045"/>
    <xdr:sp macro="" textlink="">
      <xdr:nvSpPr>
        <xdr:cNvPr id="610" name="テキスト ボックス 609"/>
        <xdr:cNvSpPr txBox="1"/>
      </xdr:nvSpPr>
      <xdr:spPr>
        <a:xfrm>
          <a:off x="13436111" y="9312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70200</xdr:rowOff>
    </xdr:from>
    <xdr:to>
      <xdr:col>67</xdr:col>
      <xdr:colOff>101600</xdr:colOff>
      <xdr:row>57</xdr:row>
      <xdr:rowOff>350</xdr:rowOff>
    </xdr:to>
    <xdr:sp macro="" textlink="">
      <xdr:nvSpPr>
        <xdr:cNvPr id="611" name="楕円 610"/>
        <xdr:cNvSpPr/>
      </xdr:nvSpPr>
      <xdr:spPr>
        <a:xfrm>
          <a:off x="12763500" y="967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162927</xdr:rowOff>
    </xdr:from>
    <xdr:ext cx="534377" cy="259045"/>
    <xdr:sp macro="" textlink="">
      <xdr:nvSpPr>
        <xdr:cNvPr id="612" name="テキスト ボックス 611"/>
        <xdr:cNvSpPr txBox="1"/>
      </xdr:nvSpPr>
      <xdr:spPr>
        <a:xfrm>
          <a:off x="12547111" y="976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3" name="直線コネクタ 62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4" name="テキスト ボックス 62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5" name="直線コネクタ 62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6" name="テキスト ボックス 62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7" name="直線コネクタ 62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8" name="テキスト ボックス 62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9" name="直線コネクタ 62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30" name="テキスト ボックス 62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21651</xdr:rowOff>
    </xdr:from>
    <xdr:to>
      <xdr:col>85</xdr:col>
      <xdr:colOff>126364</xdr:colOff>
      <xdr:row>78</xdr:row>
      <xdr:rowOff>139700</xdr:rowOff>
    </xdr:to>
    <xdr:cxnSp macro="">
      <xdr:nvCxnSpPr>
        <xdr:cNvPr id="634" name="直線コネクタ 633"/>
        <xdr:cNvCxnSpPr/>
      </xdr:nvCxnSpPr>
      <xdr:spPr>
        <a:xfrm flipV="1">
          <a:off x="16317595" y="12194601"/>
          <a:ext cx="1269" cy="1318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6" name="直線コネクタ 63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139778</xdr:rowOff>
    </xdr:from>
    <xdr:ext cx="534377" cy="259045"/>
    <xdr:sp macro="" textlink="">
      <xdr:nvSpPr>
        <xdr:cNvPr id="637" name="災害復旧費最大値テキスト"/>
        <xdr:cNvSpPr txBox="1"/>
      </xdr:nvSpPr>
      <xdr:spPr>
        <a:xfrm>
          <a:off x="16370300" y="119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21651</xdr:rowOff>
    </xdr:from>
    <xdr:to>
      <xdr:col>86</xdr:col>
      <xdr:colOff>25400</xdr:colOff>
      <xdr:row>71</xdr:row>
      <xdr:rowOff>21651</xdr:rowOff>
    </xdr:to>
    <xdr:cxnSp macro="">
      <xdr:nvCxnSpPr>
        <xdr:cNvPr id="638" name="直線コネクタ 637"/>
        <xdr:cNvCxnSpPr/>
      </xdr:nvCxnSpPr>
      <xdr:spPr>
        <a:xfrm>
          <a:off x="16230600" y="12194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9" name="直線コネクタ 638"/>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32819</xdr:rowOff>
    </xdr:from>
    <xdr:ext cx="469744" cy="259045"/>
    <xdr:sp macro="" textlink="">
      <xdr:nvSpPr>
        <xdr:cNvPr id="640" name="災害復旧費平均値テキスト"/>
        <xdr:cNvSpPr txBox="1"/>
      </xdr:nvSpPr>
      <xdr:spPr>
        <a:xfrm>
          <a:off x="16370300" y="13234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9942</xdr:rowOff>
    </xdr:from>
    <xdr:to>
      <xdr:col>85</xdr:col>
      <xdr:colOff>177800</xdr:colOff>
      <xdr:row>78</xdr:row>
      <xdr:rowOff>111542</xdr:rowOff>
    </xdr:to>
    <xdr:sp macro="" textlink="">
      <xdr:nvSpPr>
        <xdr:cNvPr id="641" name="フローチャート: 判断 640"/>
        <xdr:cNvSpPr/>
      </xdr:nvSpPr>
      <xdr:spPr>
        <a:xfrm>
          <a:off x="16268700" y="1338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42" name="直線コネクタ 641"/>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128127</xdr:rowOff>
    </xdr:from>
    <xdr:to>
      <xdr:col>81</xdr:col>
      <xdr:colOff>101600</xdr:colOff>
      <xdr:row>78</xdr:row>
      <xdr:rowOff>58277</xdr:rowOff>
    </xdr:to>
    <xdr:sp macro="" textlink="">
      <xdr:nvSpPr>
        <xdr:cNvPr id="643" name="フローチャート: 判断 642"/>
        <xdr:cNvSpPr/>
      </xdr:nvSpPr>
      <xdr:spPr>
        <a:xfrm>
          <a:off x="15430500" y="1332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74804</xdr:rowOff>
    </xdr:from>
    <xdr:ext cx="469744" cy="259045"/>
    <xdr:sp macro="" textlink="">
      <xdr:nvSpPr>
        <xdr:cNvPr id="644" name="テキスト ボックス 643"/>
        <xdr:cNvSpPr txBox="1"/>
      </xdr:nvSpPr>
      <xdr:spPr>
        <a:xfrm>
          <a:off x="15246428" y="1310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5" name="直線コネクタ 644"/>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75412</xdr:rowOff>
    </xdr:from>
    <xdr:to>
      <xdr:col>76</xdr:col>
      <xdr:colOff>165100</xdr:colOff>
      <xdr:row>79</xdr:row>
      <xdr:rowOff>5562</xdr:rowOff>
    </xdr:to>
    <xdr:sp macro="" textlink="">
      <xdr:nvSpPr>
        <xdr:cNvPr id="646" name="フローチャート: 判断 645"/>
        <xdr:cNvSpPr/>
      </xdr:nvSpPr>
      <xdr:spPr>
        <a:xfrm>
          <a:off x="14541500" y="134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22089</xdr:rowOff>
    </xdr:from>
    <xdr:ext cx="378565" cy="259045"/>
    <xdr:sp macro="" textlink="">
      <xdr:nvSpPr>
        <xdr:cNvPr id="647" name="テキスト ボックス 646"/>
        <xdr:cNvSpPr txBox="1"/>
      </xdr:nvSpPr>
      <xdr:spPr>
        <a:xfrm>
          <a:off x="14403017" y="132237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8" name="直線コネクタ 647"/>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3494</xdr:rowOff>
    </xdr:from>
    <xdr:to>
      <xdr:col>72</xdr:col>
      <xdr:colOff>38100</xdr:colOff>
      <xdr:row>78</xdr:row>
      <xdr:rowOff>105094</xdr:rowOff>
    </xdr:to>
    <xdr:sp macro="" textlink="">
      <xdr:nvSpPr>
        <xdr:cNvPr id="649" name="フローチャート: 判断 648"/>
        <xdr:cNvSpPr/>
      </xdr:nvSpPr>
      <xdr:spPr>
        <a:xfrm>
          <a:off x="13652500" y="1337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121621</xdr:rowOff>
    </xdr:from>
    <xdr:ext cx="469744" cy="259045"/>
    <xdr:sp macro="" textlink="">
      <xdr:nvSpPr>
        <xdr:cNvPr id="650" name="テキスト ボックス 649"/>
        <xdr:cNvSpPr txBox="1"/>
      </xdr:nvSpPr>
      <xdr:spPr>
        <a:xfrm>
          <a:off x="13468428" y="1315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114641</xdr:rowOff>
    </xdr:from>
    <xdr:to>
      <xdr:col>67</xdr:col>
      <xdr:colOff>101600</xdr:colOff>
      <xdr:row>78</xdr:row>
      <xdr:rowOff>44791</xdr:rowOff>
    </xdr:to>
    <xdr:sp macro="" textlink="">
      <xdr:nvSpPr>
        <xdr:cNvPr id="651" name="フローチャート: 判断 650"/>
        <xdr:cNvSpPr/>
      </xdr:nvSpPr>
      <xdr:spPr>
        <a:xfrm>
          <a:off x="12763500" y="1331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61318</xdr:rowOff>
    </xdr:from>
    <xdr:ext cx="469744" cy="259045"/>
    <xdr:sp macro="" textlink="">
      <xdr:nvSpPr>
        <xdr:cNvPr id="652" name="テキスト ボックス 651"/>
        <xdr:cNvSpPr txBox="1"/>
      </xdr:nvSpPr>
      <xdr:spPr>
        <a:xfrm>
          <a:off x="12579428" y="13091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8" name="楕円 657"/>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9"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60" name="楕円 659"/>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61" name="テキスト ボックス 660"/>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62" name="楕円 661"/>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3" name="テキスト ボックス 662"/>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4" name="楕円 663"/>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5" name="テキスト ボックス 664"/>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6" name="楕円 665"/>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7" name="テキスト ボックス 666"/>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8" name="直線コネクタ 67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9" name="テキスト ボックス 67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0" name="直線コネクタ 67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1" name="テキスト ボックス 68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3" name="テキスト ボックス 68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4" name="直線コネクタ 68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5" name="テキスト ボックス 68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6" name="直線コネクタ 68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7" name="テキスト ボックス 68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36488</xdr:rowOff>
    </xdr:from>
    <xdr:to>
      <xdr:col>85</xdr:col>
      <xdr:colOff>126364</xdr:colOff>
      <xdr:row>97</xdr:row>
      <xdr:rowOff>101295</xdr:rowOff>
    </xdr:to>
    <xdr:cxnSp macro="">
      <xdr:nvCxnSpPr>
        <xdr:cNvPr id="691" name="直線コネクタ 690"/>
        <xdr:cNvCxnSpPr/>
      </xdr:nvCxnSpPr>
      <xdr:spPr>
        <a:xfrm flipV="1">
          <a:off x="16317595" y="15638438"/>
          <a:ext cx="1269" cy="1093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105122</xdr:rowOff>
    </xdr:from>
    <xdr:ext cx="534377" cy="259045"/>
    <xdr:sp macro="" textlink="">
      <xdr:nvSpPr>
        <xdr:cNvPr id="692" name="公債費最小値テキスト"/>
        <xdr:cNvSpPr txBox="1"/>
      </xdr:nvSpPr>
      <xdr:spPr>
        <a:xfrm>
          <a:off x="16370300" y="1673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101295</xdr:rowOff>
    </xdr:from>
    <xdr:to>
      <xdr:col>86</xdr:col>
      <xdr:colOff>25400</xdr:colOff>
      <xdr:row>97</xdr:row>
      <xdr:rowOff>101295</xdr:rowOff>
    </xdr:to>
    <xdr:cxnSp macro="">
      <xdr:nvCxnSpPr>
        <xdr:cNvPr id="693" name="直線コネクタ 692"/>
        <xdr:cNvCxnSpPr/>
      </xdr:nvCxnSpPr>
      <xdr:spPr>
        <a:xfrm>
          <a:off x="16230600" y="16731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154615</xdr:rowOff>
    </xdr:from>
    <xdr:ext cx="534377" cy="259045"/>
    <xdr:sp macro="" textlink="">
      <xdr:nvSpPr>
        <xdr:cNvPr id="694" name="公債費最大値テキスト"/>
        <xdr:cNvSpPr txBox="1"/>
      </xdr:nvSpPr>
      <xdr:spPr>
        <a:xfrm>
          <a:off x="16370300" y="1541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36488</xdr:rowOff>
    </xdr:from>
    <xdr:to>
      <xdr:col>86</xdr:col>
      <xdr:colOff>25400</xdr:colOff>
      <xdr:row>91</xdr:row>
      <xdr:rowOff>36488</xdr:rowOff>
    </xdr:to>
    <xdr:cxnSp macro="">
      <xdr:nvCxnSpPr>
        <xdr:cNvPr id="695" name="直線コネクタ 694"/>
        <xdr:cNvCxnSpPr/>
      </xdr:nvCxnSpPr>
      <xdr:spPr>
        <a:xfrm>
          <a:off x="16230600" y="15638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101295</xdr:rowOff>
    </xdr:from>
    <xdr:to>
      <xdr:col>85</xdr:col>
      <xdr:colOff>127000</xdr:colOff>
      <xdr:row>97</xdr:row>
      <xdr:rowOff>110782</xdr:rowOff>
    </xdr:to>
    <xdr:cxnSp macro="">
      <xdr:nvCxnSpPr>
        <xdr:cNvPr id="696" name="直線コネクタ 695"/>
        <xdr:cNvCxnSpPr/>
      </xdr:nvCxnSpPr>
      <xdr:spPr>
        <a:xfrm flipV="1">
          <a:off x="15481300" y="16731945"/>
          <a:ext cx="838200" cy="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16755</xdr:rowOff>
    </xdr:from>
    <xdr:ext cx="534377" cy="259045"/>
    <xdr:sp macro="" textlink="">
      <xdr:nvSpPr>
        <xdr:cNvPr id="697" name="公債費平均値テキスト"/>
        <xdr:cNvSpPr txBox="1"/>
      </xdr:nvSpPr>
      <xdr:spPr>
        <a:xfrm>
          <a:off x="16370300" y="163045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165328</xdr:rowOff>
    </xdr:from>
    <xdr:to>
      <xdr:col>85</xdr:col>
      <xdr:colOff>177800</xdr:colOff>
      <xdr:row>96</xdr:row>
      <xdr:rowOff>95478</xdr:rowOff>
    </xdr:to>
    <xdr:sp macro="" textlink="">
      <xdr:nvSpPr>
        <xdr:cNvPr id="698" name="フローチャート: 判断 697"/>
        <xdr:cNvSpPr/>
      </xdr:nvSpPr>
      <xdr:spPr>
        <a:xfrm>
          <a:off x="16268700" y="1645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110782</xdr:rowOff>
    </xdr:from>
    <xdr:to>
      <xdr:col>81</xdr:col>
      <xdr:colOff>50800</xdr:colOff>
      <xdr:row>97</xdr:row>
      <xdr:rowOff>119031</xdr:rowOff>
    </xdr:to>
    <xdr:cxnSp macro="">
      <xdr:nvCxnSpPr>
        <xdr:cNvPr id="699" name="直線コネクタ 698"/>
        <xdr:cNvCxnSpPr/>
      </xdr:nvCxnSpPr>
      <xdr:spPr>
        <a:xfrm flipV="1">
          <a:off x="14592300" y="16741432"/>
          <a:ext cx="889000" cy="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166109</xdr:rowOff>
    </xdr:from>
    <xdr:to>
      <xdr:col>81</xdr:col>
      <xdr:colOff>101600</xdr:colOff>
      <xdr:row>96</xdr:row>
      <xdr:rowOff>96259</xdr:rowOff>
    </xdr:to>
    <xdr:sp macro="" textlink="">
      <xdr:nvSpPr>
        <xdr:cNvPr id="700" name="フローチャート: 判断 699"/>
        <xdr:cNvSpPr/>
      </xdr:nvSpPr>
      <xdr:spPr>
        <a:xfrm>
          <a:off x="15430500" y="1645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112786</xdr:rowOff>
    </xdr:from>
    <xdr:ext cx="534377" cy="259045"/>
    <xdr:sp macro="" textlink="">
      <xdr:nvSpPr>
        <xdr:cNvPr id="701" name="テキスト ボックス 700"/>
        <xdr:cNvSpPr txBox="1"/>
      </xdr:nvSpPr>
      <xdr:spPr>
        <a:xfrm>
          <a:off x="15214111" y="1622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117945</xdr:rowOff>
    </xdr:from>
    <xdr:to>
      <xdr:col>76</xdr:col>
      <xdr:colOff>114300</xdr:colOff>
      <xdr:row>97</xdr:row>
      <xdr:rowOff>119031</xdr:rowOff>
    </xdr:to>
    <xdr:cxnSp macro="">
      <xdr:nvCxnSpPr>
        <xdr:cNvPr id="702" name="直線コネクタ 701"/>
        <xdr:cNvCxnSpPr/>
      </xdr:nvCxnSpPr>
      <xdr:spPr>
        <a:xfrm>
          <a:off x="13703300" y="16748595"/>
          <a:ext cx="889000" cy="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80251</xdr:rowOff>
    </xdr:from>
    <xdr:to>
      <xdr:col>76</xdr:col>
      <xdr:colOff>165100</xdr:colOff>
      <xdr:row>96</xdr:row>
      <xdr:rowOff>10401</xdr:rowOff>
    </xdr:to>
    <xdr:sp macro="" textlink="">
      <xdr:nvSpPr>
        <xdr:cNvPr id="703" name="フローチャート: 判断 702"/>
        <xdr:cNvSpPr/>
      </xdr:nvSpPr>
      <xdr:spPr>
        <a:xfrm>
          <a:off x="14541500" y="16368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26928</xdr:rowOff>
    </xdr:from>
    <xdr:ext cx="534377" cy="259045"/>
    <xdr:sp macro="" textlink="">
      <xdr:nvSpPr>
        <xdr:cNvPr id="704" name="テキスト ボックス 703"/>
        <xdr:cNvSpPr txBox="1"/>
      </xdr:nvSpPr>
      <xdr:spPr>
        <a:xfrm>
          <a:off x="14325111" y="16143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117945</xdr:rowOff>
    </xdr:from>
    <xdr:to>
      <xdr:col>71</xdr:col>
      <xdr:colOff>177800</xdr:colOff>
      <xdr:row>97</xdr:row>
      <xdr:rowOff>122098</xdr:rowOff>
    </xdr:to>
    <xdr:cxnSp macro="">
      <xdr:nvCxnSpPr>
        <xdr:cNvPr id="705" name="直線コネクタ 704"/>
        <xdr:cNvCxnSpPr/>
      </xdr:nvCxnSpPr>
      <xdr:spPr>
        <a:xfrm flipV="1">
          <a:off x="12814300" y="16748595"/>
          <a:ext cx="889000" cy="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64536</xdr:rowOff>
    </xdr:from>
    <xdr:to>
      <xdr:col>72</xdr:col>
      <xdr:colOff>38100</xdr:colOff>
      <xdr:row>95</xdr:row>
      <xdr:rowOff>166136</xdr:rowOff>
    </xdr:to>
    <xdr:sp macro="" textlink="">
      <xdr:nvSpPr>
        <xdr:cNvPr id="706" name="フローチャート: 判断 705"/>
        <xdr:cNvSpPr/>
      </xdr:nvSpPr>
      <xdr:spPr>
        <a:xfrm>
          <a:off x="13652500" y="163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11213</xdr:rowOff>
    </xdr:from>
    <xdr:ext cx="534377" cy="259045"/>
    <xdr:sp macro="" textlink="">
      <xdr:nvSpPr>
        <xdr:cNvPr id="707" name="テキスト ボックス 706"/>
        <xdr:cNvSpPr txBox="1"/>
      </xdr:nvSpPr>
      <xdr:spPr>
        <a:xfrm>
          <a:off x="13436111" y="1612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47676</xdr:rowOff>
    </xdr:from>
    <xdr:to>
      <xdr:col>67</xdr:col>
      <xdr:colOff>101600</xdr:colOff>
      <xdr:row>95</xdr:row>
      <xdr:rowOff>149276</xdr:rowOff>
    </xdr:to>
    <xdr:sp macro="" textlink="">
      <xdr:nvSpPr>
        <xdr:cNvPr id="708" name="フローチャート: 判断 707"/>
        <xdr:cNvSpPr/>
      </xdr:nvSpPr>
      <xdr:spPr>
        <a:xfrm>
          <a:off x="12763500" y="1633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165803</xdr:rowOff>
    </xdr:from>
    <xdr:ext cx="534377" cy="259045"/>
    <xdr:sp macro="" textlink="">
      <xdr:nvSpPr>
        <xdr:cNvPr id="709" name="テキスト ボックス 708"/>
        <xdr:cNvSpPr txBox="1"/>
      </xdr:nvSpPr>
      <xdr:spPr>
        <a:xfrm>
          <a:off x="12547111" y="1611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50495</xdr:rowOff>
    </xdr:from>
    <xdr:to>
      <xdr:col>85</xdr:col>
      <xdr:colOff>177800</xdr:colOff>
      <xdr:row>97</xdr:row>
      <xdr:rowOff>152095</xdr:rowOff>
    </xdr:to>
    <xdr:sp macro="" textlink="">
      <xdr:nvSpPr>
        <xdr:cNvPr id="715" name="楕円 714"/>
        <xdr:cNvSpPr/>
      </xdr:nvSpPr>
      <xdr:spPr>
        <a:xfrm>
          <a:off x="16268700" y="1668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136872</xdr:rowOff>
    </xdr:from>
    <xdr:ext cx="534377" cy="259045"/>
    <xdr:sp macro="" textlink="">
      <xdr:nvSpPr>
        <xdr:cNvPr id="716" name="公債費該当値テキスト"/>
        <xdr:cNvSpPr txBox="1"/>
      </xdr:nvSpPr>
      <xdr:spPr>
        <a:xfrm>
          <a:off x="16370300" y="1659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59982</xdr:rowOff>
    </xdr:from>
    <xdr:to>
      <xdr:col>81</xdr:col>
      <xdr:colOff>101600</xdr:colOff>
      <xdr:row>97</xdr:row>
      <xdr:rowOff>161582</xdr:rowOff>
    </xdr:to>
    <xdr:sp macro="" textlink="">
      <xdr:nvSpPr>
        <xdr:cNvPr id="717" name="楕円 716"/>
        <xdr:cNvSpPr/>
      </xdr:nvSpPr>
      <xdr:spPr>
        <a:xfrm>
          <a:off x="15430500" y="1669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152709</xdr:rowOff>
    </xdr:from>
    <xdr:ext cx="534377" cy="259045"/>
    <xdr:sp macro="" textlink="">
      <xdr:nvSpPr>
        <xdr:cNvPr id="718" name="テキスト ボックス 717"/>
        <xdr:cNvSpPr txBox="1"/>
      </xdr:nvSpPr>
      <xdr:spPr>
        <a:xfrm>
          <a:off x="15214111" y="1678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68231</xdr:rowOff>
    </xdr:from>
    <xdr:to>
      <xdr:col>76</xdr:col>
      <xdr:colOff>165100</xdr:colOff>
      <xdr:row>97</xdr:row>
      <xdr:rowOff>169831</xdr:rowOff>
    </xdr:to>
    <xdr:sp macro="" textlink="">
      <xdr:nvSpPr>
        <xdr:cNvPr id="719" name="楕円 718"/>
        <xdr:cNvSpPr/>
      </xdr:nvSpPr>
      <xdr:spPr>
        <a:xfrm>
          <a:off x="14541500" y="1669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160958</xdr:rowOff>
    </xdr:from>
    <xdr:ext cx="534377" cy="259045"/>
    <xdr:sp macro="" textlink="">
      <xdr:nvSpPr>
        <xdr:cNvPr id="720" name="テキスト ボックス 719"/>
        <xdr:cNvSpPr txBox="1"/>
      </xdr:nvSpPr>
      <xdr:spPr>
        <a:xfrm>
          <a:off x="14325111" y="1679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67145</xdr:rowOff>
    </xdr:from>
    <xdr:to>
      <xdr:col>72</xdr:col>
      <xdr:colOff>38100</xdr:colOff>
      <xdr:row>97</xdr:row>
      <xdr:rowOff>168745</xdr:rowOff>
    </xdr:to>
    <xdr:sp macro="" textlink="">
      <xdr:nvSpPr>
        <xdr:cNvPr id="721" name="楕円 720"/>
        <xdr:cNvSpPr/>
      </xdr:nvSpPr>
      <xdr:spPr>
        <a:xfrm>
          <a:off x="13652500" y="166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159872</xdr:rowOff>
    </xdr:from>
    <xdr:ext cx="534377" cy="259045"/>
    <xdr:sp macro="" textlink="">
      <xdr:nvSpPr>
        <xdr:cNvPr id="722" name="テキスト ボックス 721"/>
        <xdr:cNvSpPr txBox="1"/>
      </xdr:nvSpPr>
      <xdr:spPr>
        <a:xfrm>
          <a:off x="13436111" y="1679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71298</xdr:rowOff>
    </xdr:from>
    <xdr:to>
      <xdr:col>67</xdr:col>
      <xdr:colOff>101600</xdr:colOff>
      <xdr:row>98</xdr:row>
      <xdr:rowOff>1448</xdr:rowOff>
    </xdr:to>
    <xdr:sp macro="" textlink="">
      <xdr:nvSpPr>
        <xdr:cNvPr id="723" name="楕円 722"/>
        <xdr:cNvSpPr/>
      </xdr:nvSpPr>
      <xdr:spPr>
        <a:xfrm>
          <a:off x="12763500" y="1670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164025</xdr:rowOff>
    </xdr:from>
    <xdr:ext cx="534377" cy="259045"/>
    <xdr:sp macro="" textlink="">
      <xdr:nvSpPr>
        <xdr:cNvPr id="724" name="テキスト ボックス 723"/>
        <xdr:cNvSpPr txBox="1"/>
      </xdr:nvSpPr>
      <xdr:spPr>
        <a:xfrm>
          <a:off x="12547111" y="1679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8" name="テキスト ボックス 737"/>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2" name="テキスト ボックス 74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4" name="テキスト ボックス 74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88646</xdr:rowOff>
    </xdr:from>
    <xdr:to>
      <xdr:col>116</xdr:col>
      <xdr:colOff>62864</xdr:colOff>
      <xdr:row>39</xdr:row>
      <xdr:rowOff>44450</xdr:rowOff>
    </xdr:to>
    <xdr:cxnSp macro="">
      <xdr:nvCxnSpPr>
        <xdr:cNvPr id="748" name="直線コネクタ 747"/>
        <xdr:cNvCxnSpPr/>
      </xdr:nvCxnSpPr>
      <xdr:spPr>
        <a:xfrm flipV="1">
          <a:off x="22159595" y="5232146"/>
          <a:ext cx="1269" cy="1498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9"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35323</xdr:rowOff>
    </xdr:from>
    <xdr:ext cx="469744" cy="259045"/>
    <xdr:sp macro="" textlink="">
      <xdr:nvSpPr>
        <xdr:cNvPr id="751" name="諸支出金最大値テキスト"/>
        <xdr:cNvSpPr txBox="1"/>
      </xdr:nvSpPr>
      <xdr:spPr>
        <a:xfrm>
          <a:off x="22212300" y="5007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88646</xdr:rowOff>
    </xdr:from>
    <xdr:to>
      <xdr:col>116</xdr:col>
      <xdr:colOff>152400</xdr:colOff>
      <xdr:row>30</xdr:row>
      <xdr:rowOff>88646</xdr:rowOff>
    </xdr:to>
    <xdr:cxnSp macro="">
      <xdr:nvCxnSpPr>
        <xdr:cNvPr id="752" name="直線コネクタ 751"/>
        <xdr:cNvCxnSpPr/>
      </xdr:nvCxnSpPr>
      <xdr:spPr>
        <a:xfrm>
          <a:off x="22072600" y="52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3" name="直線コネクタ 75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83583</xdr:rowOff>
    </xdr:from>
    <xdr:ext cx="378565" cy="259045"/>
    <xdr:sp macro="" textlink="">
      <xdr:nvSpPr>
        <xdr:cNvPr id="754" name="諸支出金平均値テキスト"/>
        <xdr:cNvSpPr txBox="1"/>
      </xdr:nvSpPr>
      <xdr:spPr>
        <a:xfrm>
          <a:off x="22212300" y="64272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60706</xdr:rowOff>
    </xdr:from>
    <xdr:to>
      <xdr:col>116</xdr:col>
      <xdr:colOff>114300</xdr:colOff>
      <xdr:row>38</xdr:row>
      <xdr:rowOff>162306</xdr:rowOff>
    </xdr:to>
    <xdr:sp macro="" textlink="">
      <xdr:nvSpPr>
        <xdr:cNvPr id="755" name="フローチャート: 判断 754"/>
        <xdr:cNvSpPr/>
      </xdr:nvSpPr>
      <xdr:spPr>
        <a:xfrm>
          <a:off x="221107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6" name="直線コネクタ 75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43180</xdr:rowOff>
    </xdr:from>
    <xdr:to>
      <xdr:col>112</xdr:col>
      <xdr:colOff>38100</xdr:colOff>
      <xdr:row>38</xdr:row>
      <xdr:rowOff>144780</xdr:rowOff>
    </xdr:to>
    <xdr:sp macro="" textlink="">
      <xdr:nvSpPr>
        <xdr:cNvPr id="757" name="フローチャート: 判断 756"/>
        <xdr:cNvSpPr/>
      </xdr:nvSpPr>
      <xdr:spPr>
        <a:xfrm>
          <a:off x="21272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161307</xdr:rowOff>
    </xdr:from>
    <xdr:ext cx="378565" cy="259045"/>
    <xdr:sp macro="" textlink="">
      <xdr:nvSpPr>
        <xdr:cNvPr id="758" name="テキスト ボックス 757"/>
        <xdr:cNvSpPr txBox="1"/>
      </xdr:nvSpPr>
      <xdr:spPr>
        <a:xfrm>
          <a:off x="21134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9" name="直線コネクタ 75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11938</xdr:rowOff>
    </xdr:from>
    <xdr:to>
      <xdr:col>107</xdr:col>
      <xdr:colOff>101600</xdr:colOff>
      <xdr:row>38</xdr:row>
      <xdr:rowOff>113538</xdr:rowOff>
    </xdr:to>
    <xdr:sp macro="" textlink="">
      <xdr:nvSpPr>
        <xdr:cNvPr id="760" name="フローチャート: 判断 759"/>
        <xdr:cNvSpPr/>
      </xdr:nvSpPr>
      <xdr:spPr>
        <a:xfrm>
          <a:off x="20383500" y="652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130065</xdr:rowOff>
    </xdr:from>
    <xdr:ext cx="378565" cy="259045"/>
    <xdr:sp macro="" textlink="">
      <xdr:nvSpPr>
        <xdr:cNvPr id="761" name="テキスト ボックス 760"/>
        <xdr:cNvSpPr txBox="1"/>
      </xdr:nvSpPr>
      <xdr:spPr>
        <a:xfrm>
          <a:off x="20245017" y="6302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165608</xdr:rowOff>
    </xdr:from>
    <xdr:to>
      <xdr:col>102</xdr:col>
      <xdr:colOff>114300</xdr:colOff>
      <xdr:row>39</xdr:row>
      <xdr:rowOff>44450</xdr:rowOff>
    </xdr:to>
    <xdr:cxnSp macro="">
      <xdr:nvCxnSpPr>
        <xdr:cNvPr id="762" name="直線コネクタ 761"/>
        <xdr:cNvCxnSpPr/>
      </xdr:nvCxnSpPr>
      <xdr:spPr>
        <a:xfrm>
          <a:off x="18656300" y="668070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139192</xdr:rowOff>
    </xdr:from>
    <xdr:to>
      <xdr:col>102</xdr:col>
      <xdr:colOff>165100</xdr:colOff>
      <xdr:row>38</xdr:row>
      <xdr:rowOff>69342</xdr:rowOff>
    </xdr:to>
    <xdr:sp macro="" textlink="">
      <xdr:nvSpPr>
        <xdr:cNvPr id="763" name="フローチャート: 判断 762"/>
        <xdr:cNvSpPr/>
      </xdr:nvSpPr>
      <xdr:spPr>
        <a:xfrm>
          <a:off x="194945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85869</xdr:rowOff>
    </xdr:from>
    <xdr:ext cx="378565" cy="259045"/>
    <xdr:sp macro="" textlink="">
      <xdr:nvSpPr>
        <xdr:cNvPr id="764" name="テキスト ボックス 763"/>
        <xdr:cNvSpPr txBox="1"/>
      </xdr:nvSpPr>
      <xdr:spPr>
        <a:xfrm>
          <a:off x="19356017" y="6258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17272</xdr:rowOff>
    </xdr:from>
    <xdr:to>
      <xdr:col>98</xdr:col>
      <xdr:colOff>38100</xdr:colOff>
      <xdr:row>38</xdr:row>
      <xdr:rowOff>118872</xdr:rowOff>
    </xdr:to>
    <xdr:sp macro="" textlink="">
      <xdr:nvSpPr>
        <xdr:cNvPr id="765" name="フローチャート: 判断 764"/>
        <xdr:cNvSpPr/>
      </xdr:nvSpPr>
      <xdr:spPr>
        <a:xfrm>
          <a:off x="18605500" y="653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135399</xdr:rowOff>
    </xdr:from>
    <xdr:ext cx="378565" cy="259045"/>
    <xdr:sp macro="" textlink="">
      <xdr:nvSpPr>
        <xdr:cNvPr id="766" name="テキスト ボックス 765"/>
        <xdr:cNvSpPr txBox="1"/>
      </xdr:nvSpPr>
      <xdr:spPr>
        <a:xfrm>
          <a:off x="18467017" y="6307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2" name="楕円 77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3"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4" name="楕円 77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5" name="テキスト ボックス 77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6" name="楕円 77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7" name="テキスト ボックス 77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8" name="楕円 77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9" name="テキスト ボックス 77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114808</xdr:rowOff>
    </xdr:from>
    <xdr:to>
      <xdr:col>98</xdr:col>
      <xdr:colOff>38100</xdr:colOff>
      <xdr:row>39</xdr:row>
      <xdr:rowOff>44958</xdr:rowOff>
    </xdr:to>
    <xdr:sp macro="" textlink="">
      <xdr:nvSpPr>
        <xdr:cNvPr id="780" name="楕円 779"/>
        <xdr:cNvSpPr/>
      </xdr:nvSpPr>
      <xdr:spPr>
        <a:xfrm>
          <a:off x="18605500" y="662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36085</xdr:rowOff>
    </xdr:from>
    <xdr:ext cx="313932" cy="259045"/>
    <xdr:sp macro="" textlink="">
      <xdr:nvSpPr>
        <xdr:cNvPr id="781" name="テキスト ボックス 780"/>
        <xdr:cNvSpPr txBox="1"/>
      </xdr:nvSpPr>
      <xdr:spPr>
        <a:xfrm>
          <a:off x="18499333" y="67226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民生費について、住民一人当たり</a:t>
          </a:r>
          <a:r>
            <a:rPr kumimoji="1" lang="en-US" altLang="ja-JP" sz="1300">
              <a:latin typeface="ＭＳ Ｐゴシック" panose="020B0600070205080204" pitchFamily="50" charset="-128"/>
              <a:ea typeface="ＭＳ Ｐゴシック" panose="020B0600070205080204" pitchFamily="50" charset="-128"/>
            </a:rPr>
            <a:t>169,343</a:t>
          </a:r>
          <a:r>
            <a:rPr kumimoji="1" lang="ja-JP" altLang="en-US" sz="1300">
              <a:latin typeface="ＭＳ Ｐゴシック" panose="020B0600070205080204" pitchFamily="50" charset="-128"/>
              <a:ea typeface="ＭＳ Ｐゴシック" panose="020B0600070205080204" pitchFamily="50" charset="-128"/>
            </a:rPr>
            <a:t>円となっており、類似団体内平均値と比較して</a:t>
          </a:r>
          <a:r>
            <a:rPr kumimoji="1" lang="en-US" altLang="ja-JP" sz="1300">
              <a:latin typeface="ＭＳ Ｐゴシック" panose="020B0600070205080204" pitchFamily="50" charset="-128"/>
              <a:ea typeface="ＭＳ Ｐゴシック" panose="020B0600070205080204" pitchFamily="50" charset="-128"/>
            </a:rPr>
            <a:t>14,540</a:t>
          </a:r>
          <a:r>
            <a:rPr kumimoji="1" lang="ja-JP" altLang="en-US" sz="1300">
              <a:latin typeface="ＭＳ Ｐゴシック" panose="020B0600070205080204" pitchFamily="50" charset="-128"/>
              <a:ea typeface="ＭＳ Ｐゴシック" panose="020B0600070205080204" pitchFamily="50" charset="-128"/>
            </a:rPr>
            <a:t>円高くなっている。</a:t>
          </a:r>
        </a:p>
        <a:p>
          <a:r>
            <a:rPr kumimoji="1" lang="ja-JP" altLang="en-US" sz="1300">
              <a:latin typeface="ＭＳ Ｐゴシック" panose="020B0600070205080204" pitchFamily="50" charset="-128"/>
              <a:ea typeface="ＭＳ Ｐゴシック" panose="020B0600070205080204" pitchFamily="50" charset="-128"/>
            </a:rPr>
            <a:t>また、総務費について、住民一人当たり</a:t>
          </a:r>
          <a:r>
            <a:rPr kumimoji="1" lang="en-US" altLang="ja-JP" sz="1300">
              <a:latin typeface="ＭＳ Ｐゴシック" panose="020B0600070205080204" pitchFamily="50" charset="-128"/>
              <a:ea typeface="ＭＳ Ｐゴシック" panose="020B0600070205080204" pitchFamily="50" charset="-128"/>
            </a:rPr>
            <a:t>47,213</a:t>
          </a:r>
          <a:r>
            <a:rPr kumimoji="1" lang="ja-JP" altLang="en-US" sz="1300">
              <a:latin typeface="ＭＳ Ｐゴシック" panose="020B0600070205080204" pitchFamily="50" charset="-128"/>
              <a:ea typeface="ＭＳ Ｐゴシック" panose="020B0600070205080204" pitchFamily="50" charset="-128"/>
            </a:rPr>
            <a:t>円となっており、類似団体内平均値と比較して</a:t>
          </a:r>
          <a:r>
            <a:rPr kumimoji="1" lang="en-US" altLang="ja-JP" sz="1300">
              <a:latin typeface="ＭＳ Ｐゴシック" panose="020B0600070205080204" pitchFamily="50" charset="-128"/>
              <a:ea typeface="ＭＳ Ｐゴシック" panose="020B0600070205080204" pitchFamily="50" charset="-128"/>
            </a:rPr>
            <a:t>5,788</a:t>
          </a:r>
          <a:r>
            <a:rPr kumimoji="1" lang="ja-JP" altLang="en-US" sz="1300">
              <a:latin typeface="ＭＳ Ｐゴシック" panose="020B0600070205080204" pitchFamily="50" charset="-128"/>
              <a:ea typeface="ＭＳ Ｐゴシック" panose="020B0600070205080204" pitchFamily="50" charset="-128"/>
            </a:rPr>
            <a:t>円高くなっている。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民生費についは、生活保護費や民間等保育所運営費、障がい者サービス給付費などの扶助費が増加した一方で、</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重度障がい者通所施設整備事業などの普通建設事業費が減少している。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総務費については、財政調整基金積立金や公共施設整備等基金積立金の増加している。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東京都町田市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実質収支は黒字で推移しているが、直近５年間のうち、平成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年度及び平成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年度は積立金取崩し額が積立金を大きく上回ったことにより実質単年度収支で赤字となっている。</a:t>
          </a:r>
        </a:p>
        <a:p>
          <a:r>
            <a:rPr kumimoji="1" lang="ja-JP" altLang="en-US" sz="1400">
              <a:latin typeface="ＭＳ ゴシック" pitchFamily="49" charset="-128"/>
              <a:ea typeface="ＭＳ ゴシック" pitchFamily="49" charset="-128"/>
            </a:rPr>
            <a:t>一方、平成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年度においては、積立金が積立金取崩し額を上回ったことにより、実質単年度収支は、平成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年度に引き続き黒字となった。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東京都町田市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一般会計、特別会計ともに黒字での推移が続いている。</a:t>
          </a:r>
        </a:p>
        <a:p>
          <a:r>
            <a:rPr kumimoji="1" lang="ja-JP" altLang="en-US" sz="1400">
              <a:latin typeface="ＭＳ ゴシック" pitchFamily="49" charset="-128"/>
              <a:ea typeface="ＭＳ ゴシック" pitchFamily="49" charset="-128"/>
            </a:rPr>
            <a:t>しかし、今後は高齢化社会の影響により、介護保険事業会計、後期高齢者医療事業会計への影響が見込まれる。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特別会計についても、一般会計に準じた予算執行を図るとともに、独立採算性の原則のもと、経済情勢の推移に十分留意し、中・長期の収支を見通した上で、積極的な財源確保と合理的かつ効率的な事業運営と経営基盤の強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

</Relationships>

</file>

<file path=xl/worksheets/_rels/sheet10.xml.rels><?xml version="1.0" encoding="UTF-8" standalone="yes"?>

<Relationships xmlns="http://schemas.openxmlformats.org/package/2006/relationships">
<Relationship Id="rId2"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2"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2"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2"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 Id="rId2" Type="http://schemas.openxmlformats.org/officeDocument/2006/relationships/drawing" Target="../drawings/drawing13.xml"/>

</Relationships>

</file>

<file path=xl/worksheets/_rels/sheet15.xml.rels><?xml version="1.0" encoding="UTF-8" standalone="yes"?>

<Relationships xmlns="http://schemas.openxmlformats.org/package/2006/relationships">
<Relationship Id="rId2" Type="http://schemas.openxmlformats.org/officeDocument/2006/relationships/drawing" Target="../drawings/drawing14.xml"/>

</Relationships>

</file>

<file path=xl/worksheets/_rels/sheet16.xml.rels><?xml version="1.0" encoding="UTF-8" standalone="yes"?>

<Relationships xmlns="http://schemas.openxmlformats.org/package/2006/relationships">
<Relationship Id="rId2" Type="http://schemas.openxmlformats.org/officeDocument/2006/relationships/drawing" Target="../drawings/drawing15.xml"/>

</Relationships>

</file>

<file path=xl/worksheets/_rels/sheet17.xml.rels><?xml version="1.0" encoding="UTF-8" standalone="yes"?>

<Relationships xmlns="http://schemas.openxmlformats.org/package/2006/relationships">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3.xml.rels><?xml version="1.0" encoding="UTF-8" standalone="yes"?>

<Relationships xmlns="http://schemas.openxmlformats.org/package/2006/relationships">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2"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2"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
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
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
76</v>
      </c>
      <c r="C3" s="420"/>
      <c r="D3" s="420"/>
      <c r="E3" s="421"/>
      <c r="F3" s="421"/>
      <c r="G3" s="421"/>
      <c r="H3" s="421"/>
      <c r="I3" s="421"/>
      <c r="J3" s="421"/>
      <c r="K3" s="421"/>
      <c r="L3" s="421" t="s">
        <v>
77</v>
      </c>
      <c r="M3" s="421"/>
      <c r="N3" s="421"/>
      <c r="O3" s="421"/>
      <c r="P3" s="421"/>
      <c r="Q3" s="421"/>
      <c r="R3" s="428"/>
      <c r="S3" s="428"/>
      <c r="T3" s="428"/>
      <c r="U3" s="428"/>
      <c r="V3" s="429"/>
      <c r="W3" s="403" t="s">
        <v>
78</v>
      </c>
      <c r="X3" s="404"/>
      <c r="Y3" s="404"/>
      <c r="Z3" s="404"/>
      <c r="AA3" s="404"/>
      <c r="AB3" s="420"/>
      <c r="AC3" s="428" t="s">
        <v>
79</v>
      </c>
      <c r="AD3" s="404"/>
      <c r="AE3" s="404"/>
      <c r="AF3" s="404"/>
      <c r="AG3" s="404"/>
      <c r="AH3" s="404"/>
      <c r="AI3" s="404"/>
      <c r="AJ3" s="404"/>
      <c r="AK3" s="404"/>
      <c r="AL3" s="405"/>
      <c r="AM3" s="403" t="s">
        <v>
80</v>
      </c>
      <c r="AN3" s="404"/>
      <c r="AO3" s="404"/>
      <c r="AP3" s="404"/>
      <c r="AQ3" s="404"/>
      <c r="AR3" s="404"/>
      <c r="AS3" s="404"/>
      <c r="AT3" s="404"/>
      <c r="AU3" s="404"/>
      <c r="AV3" s="404"/>
      <c r="AW3" s="404"/>
      <c r="AX3" s="405"/>
      <c r="AY3" s="440" t="s">
        <v>
1</v>
      </c>
      <c r="AZ3" s="441"/>
      <c r="BA3" s="441"/>
      <c r="BB3" s="441"/>
      <c r="BC3" s="441"/>
      <c r="BD3" s="441"/>
      <c r="BE3" s="441"/>
      <c r="BF3" s="441"/>
      <c r="BG3" s="441"/>
      <c r="BH3" s="441"/>
      <c r="BI3" s="441"/>
      <c r="BJ3" s="441"/>
      <c r="BK3" s="441"/>
      <c r="BL3" s="441"/>
      <c r="BM3" s="442"/>
      <c r="BN3" s="403" t="s">
        <v>
81</v>
      </c>
      <c r="BO3" s="404"/>
      <c r="BP3" s="404"/>
      <c r="BQ3" s="404"/>
      <c r="BR3" s="404"/>
      <c r="BS3" s="404"/>
      <c r="BT3" s="404"/>
      <c r="BU3" s="405"/>
      <c r="BV3" s="403" t="s">
        <v>
82</v>
      </c>
      <c r="BW3" s="404"/>
      <c r="BX3" s="404"/>
      <c r="BY3" s="404"/>
      <c r="BZ3" s="404"/>
      <c r="CA3" s="404"/>
      <c r="CB3" s="404"/>
      <c r="CC3" s="405"/>
      <c r="CD3" s="440" t="s">
        <v>
1</v>
      </c>
      <c r="CE3" s="441"/>
      <c r="CF3" s="441"/>
      <c r="CG3" s="441"/>
      <c r="CH3" s="441"/>
      <c r="CI3" s="441"/>
      <c r="CJ3" s="441"/>
      <c r="CK3" s="441"/>
      <c r="CL3" s="441"/>
      <c r="CM3" s="441"/>
      <c r="CN3" s="441"/>
      <c r="CO3" s="441"/>
      <c r="CP3" s="441"/>
      <c r="CQ3" s="441"/>
      <c r="CR3" s="441"/>
      <c r="CS3" s="442"/>
      <c r="CT3" s="403" t="s">
        <v>
83</v>
      </c>
      <c r="CU3" s="404"/>
      <c r="CV3" s="404"/>
      <c r="CW3" s="404"/>
      <c r="CX3" s="404"/>
      <c r="CY3" s="404"/>
      <c r="CZ3" s="404"/>
      <c r="DA3" s="405"/>
      <c r="DB3" s="403" t="s">
        <v>
84</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
85</v>
      </c>
      <c r="AZ4" s="407"/>
      <c r="BA4" s="407"/>
      <c r="BB4" s="407"/>
      <c r="BC4" s="407"/>
      <c r="BD4" s="407"/>
      <c r="BE4" s="407"/>
      <c r="BF4" s="407"/>
      <c r="BG4" s="407"/>
      <c r="BH4" s="407"/>
      <c r="BI4" s="407"/>
      <c r="BJ4" s="407"/>
      <c r="BK4" s="407"/>
      <c r="BL4" s="407"/>
      <c r="BM4" s="408"/>
      <c r="BN4" s="409">
        <v>
153012414</v>
      </c>
      <c r="BO4" s="410"/>
      <c r="BP4" s="410"/>
      <c r="BQ4" s="410"/>
      <c r="BR4" s="410"/>
      <c r="BS4" s="410"/>
      <c r="BT4" s="410"/>
      <c r="BU4" s="411"/>
      <c r="BV4" s="409">
        <v>
144519334</v>
      </c>
      <c r="BW4" s="410"/>
      <c r="BX4" s="410"/>
      <c r="BY4" s="410"/>
      <c r="BZ4" s="410"/>
      <c r="CA4" s="410"/>
      <c r="CB4" s="410"/>
      <c r="CC4" s="411"/>
      <c r="CD4" s="412" t="s">
        <v>
86</v>
      </c>
      <c r="CE4" s="413"/>
      <c r="CF4" s="413"/>
      <c r="CG4" s="413"/>
      <c r="CH4" s="413"/>
      <c r="CI4" s="413"/>
      <c r="CJ4" s="413"/>
      <c r="CK4" s="413"/>
      <c r="CL4" s="413"/>
      <c r="CM4" s="413"/>
      <c r="CN4" s="413"/>
      <c r="CO4" s="413"/>
      <c r="CP4" s="413"/>
      <c r="CQ4" s="413"/>
      <c r="CR4" s="413"/>
      <c r="CS4" s="414"/>
      <c r="CT4" s="415">
        <v>
5.9</v>
      </c>
      <c r="CU4" s="416"/>
      <c r="CV4" s="416"/>
      <c r="CW4" s="416"/>
      <c r="CX4" s="416"/>
      <c r="CY4" s="416"/>
      <c r="CZ4" s="416"/>
      <c r="DA4" s="417"/>
      <c r="DB4" s="415">
        <v>
5.6</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
87</v>
      </c>
      <c r="AN5" s="476"/>
      <c r="AO5" s="476"/>
      <c r="AP5" s="476"/>
      <c r="AQ5" s="476"/>
      <c r="AR5" s="476"/>
      <c r="AS5" s="476"/>
      <c r="AT5" s="477"/>
      <c r="AU5" s="478" t="s">
        <v>
88</v>
      </c>
      <c r="AV5" s="479"/>
      <c r="AW5" s="479"/>
      <c r="AX5" s="479"/>
      <c r="AY5" s="480" t="s">
        <v>
89</v>
      </c>
      <c r="AZ5" s="481"/>
      <c r="BA5" s="481"/>
      <c r="BB5" s="481"/>
      <c r="BC5" s="481"/>
      <c r="BD5" s="481"/>
      <c r="BE5" s="481"/>
      <c r="BF5" s="481"/>
      <c r="BG5" s="481"/>
      <c r="BH5" s="481"/>
      <c r="BI5" s="481"/>
      <c r="BJ5" s="481"/>
      <c r="BK5" s="481"/>
      <c r="BL5" s="481"/>
      <c r="BM5" s="482"/>
      <c r="BN5" s="446">
        <v>
148140403</v>
      </c>
      <c r="BO5" s="447"/>
      <c r="BP5" s="447"/>
      <c r="BQ5" s="447"/>
      <c r="BR5" s="447"/>
      <c r="BS5" s="447"/>
      <c r="BT5" s="447"/>
      <c r="BU5" s="448"/>
      <c r="BV5" s="446">
        <v>
139899675</v>
      </c>
      <c r="BW5" s="447"/>
      <c r="BX5" s="447"/>
      <c r="BY5" s="447"/>
      <c r="BZ5" s="447"/>
      <c r="CA5" s="447"/>
      <c r="CB5" s="447"/>
      <c r="CC5" s="448"/>
      <c r="CD5" s="449" t="s">
        <v>
90</v>
      </c>
      <c r="CE5" s="450"/>
      <c r="CF5" s="450"/>
      <c r="CG5" s="450"/>
      <c r="CH5" s="450"/>
      <c r="CI5" s="450"/>
      <c r="CJ5" s="450"/>
      <c r="CK5" s="450"/>
      <c r="CL5" s="450"/>
      <c r="CM5" s="450"/>
      <c r="CN5" s="450"/>
      <c r="CO5" s="450"/>
      <c r="CP5" s="450"/>
      <c r="CQ5" s="450"/>
      <c r="CR5" s="450"/>
      <c r="CS5" s="451"/>
      <c r="CT5" s="443">
        <v>
90.5</v>
      </c>
      <c r="CU5" s="444"/>
      <c r="CV5" s="444"/>
      <c r="CW5" s="444"/>
      <c r="CX5" s="444"/>
      <c r="CY5" s="444"/>
      <c r="CZ5" s="444"/>
      <c r="DA5" s="445"/>
      <c r="DB5" s="443">
        <v>
93.7</v>
      </c>
      <c r="DC5" s="444"/>
      <c r="DD5" s="444"/>
      <c r="DE5" s="444"/>
      <c r="DF5" s="444"/>
      <c r="DG5" s="444"/>
      <c r="DH5" s="444"/>
      <c r="DI5" s="445"/>
      <c r="DJ5" s="165"/>
      <c r="DK5" s="165"/>
      <c r="DL5" s="165"/>
      <c r="DM5" s="165"/>
      <c r="DN5" s="165"/>
      <c r="DO5" s="165"/>
    </row>
    <row r="6" spans="1:119" ht="18.75" customHeight="1">
      <c r="A6" s="166"/>
      <c r="B6" s="452" t="s">
        <v>
91</v>
      </c>
      <c r="C6" s="453"/>
      <c r="D6" s="453"/>
      <c r="E6" s="454"/>
      <c r="F6" s="454"/>
      <c r="G6" s="454"/>
      <c r="H6" s="454"/>
      <c r="I6" s="454"/>
      <c r="J6" s="454"/>
      <c r="K6" s="454"/>
      <c r="L6" s="454" t="s">
        <v>
92</v>
      </c>
      <c r="M6" s="454"/>
      <c r="N6" s="454"/>
      <c r="O6" s="454"/>
      <c r="P6" s="454"/>
      <c r="Q6" s="454"/>
      <c r="R6" s="458"/>
      <c r="S6" s="458"/>
      <c r="T6" s="458"/>
      <c r="U6" s="458"/>
      <c r="V6" s="459"/>
      <c r="W6" s="462" t="s">
        <v>
93</v>
      </c>
      <c r="X6" s="463"/>
      <c r="Y6" s="463"/>
      <c r="Z6" s="463"/>
      <c r="AA6" s="463"/>
      <c r="AB6" s="453"/>
      <c r="AC6" s="466" t="s">
        <v>
94</v>
      </c>
      <c r="AD6" s="467"/>
      <c r="AE6" s="467"/>
      <c r="AF6" s="467"/>
      <c r="AG6" s="467"/>
      <c r="AH6" s="467"/>
      <c r="AI6" s="467"/>
      <c r="AJ6" s="467"/>
      <c r="AK6" s="467"/>
      <c r="AL6" s="468"/>
      <c r="AM6" s="475" t="s">
        <v>
95</v>
      </c>
      <c r="AN6" s="476"/>
      <c r="AO6" s="476"/>
      <c r="AP6" s="476"/>
      <c r="AQ6" s="476"/>
      <c r="AR6" s="476"/>
      <c r="AS6" s="476"/>
      <c r="AT6" s="477"/>
      <c r="AU6" s="478" t="s">
        <v>
96</v>
      </c>
      <c r="AV6" s="479"/>
      <c r="AW6" s="479"/>
      <c r="AX6" s="479"/>
      <c r="AY6" s="480" t="s">
        <v>
97</v>
      </c>
      <c r="AZ6" s="481"/>
      <c r="BA6" s="481"/>
      <c r="BB6" s="481"/>
      <c r="BC6" s="481"/>
      <c r="BD6" s="481"/>
      <c r="BE6" s="481"/>
      <c r="BF6" s="481"/>
      <c r="BG6" s="481"/>
      <c r="BH6" s="481"/>
      <c r="BI6" s="481"/>
      <c r="BJ6" s="481"/>
      <c r="BK6" s="481"/>
      <c r="BL6" s="481"/>
      <c r="BM6" s="482"/>
      <c r="BN6" s="446">
        <v>
4872011</v>
      </c>
      <c r="BO6" s="447"/>
      <c r="BP6" s="447"/>
      <c r="BQ6" s="447"/>
      <c r="BR6" s="447"/>
      <c r="BS6" s="447"/>
      <c r="BT6" s="447"/>
      <c r="BU6" s="448"/>
      <c r="BV6" s="446">
        <v>
4619659</v>
      </c>
      <c r="BW6" s="447"/>
      <c r="BX6" s="447"/>
      <c r="BY6" s="447"/>
      <c r="BZ6" s="447"/>
      <c r="CA6" s="447"/>
      <c r="CB6" s="447"/>
      <c r="CC6" s="448"/>
      <c r="CD6" s="449" t="s">
        <v>
98</v>
      </c>
      <c r="CE6" s="450"/>
      <c r="CF6" s="450"/>
      <c r="CG6" s="450"/>
      <c r="CH6" s="450"/>
      <c r="CI6" s="450"/>
      <c r="CJ6" s="450"/>
      <c r="CK6" s="450"/>
      <c r="CL6" s="450"/>
      <c r="CM6" s="450"/>
      <c r="CN6" s="450"/>
      <c r="CO6" s="450"/>
      <c r="CP6" s="450"/>
      <c r="CQ6" s="450"/>
      <c r="CR6" s="450"/>
      <c r="CS6" s="451"/>
      <c r="CT6" s="483">
        <v>
93.6</v>
      </c>
      <c r="CU6" s="484"/>
      <c r="CV6" s="484"/>
      <c r="CW6" s="484"/>
      <c r="CX6" s="484"/>
      <c r="CY6" s="484"/>
      <c r="CZ6" s="484"/>
      <c r="DA6" s="485"/>
      <c r="DB6" s="483">
        <v>
95.1</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
99</v>
      </c>
      <c r="AN7" s="476"/>
      <c r="AO7" s="476"/>
      <c r="AP7" s="476"/>
      <c r="AQ7" s="476"/>
      <c r="AR7" s="476"/>
      <c r="AS7" s="476"/>
      <c r="AT7" s="477"/>
      <c r="AU7" s="478" t="s">
        <v>
100</v>
      </c>
      <c r="AV7" s="479"/>
      <c r="AW7" s="479"/>
      <c r="AX7" s="479"/>
      <c r="AY7" s="480" t="s">
        <v>
101</v>
      </c>
      <c r="AZ7" s="481"/>
      <c r="BA7" s="481"/>
      <c r="BB7" s="481"/>
      <c r="BC7" s="481"/>
      <c r="BD7" s="481"/>
      <c r="BE7" s="481"/>
      <c r="BF7" s="481"/>
      <c r="BG7" s="481"/>
      <c r="BH7" s="481"/>
      <c r="BI7" s="481"/>
      <c r="BJ7" s="481"/>
      <c r="BK7" s="481"/>
      <c r="BL7" s="481"/>
      <c r="BM7" s="482"/>
      <c r="BN7" s="446">
        <v>
262277</v>
      </c>
      <c r="BO7" s="447"/>
      <c r="BP7" s="447"/>
      <c r="BQ7" s="447"/>
      <c r="BR7" s="447"/>
      <c r="BS7" s="447"/>
      <c r="BT7" s="447"/>
      <c r="BU7" s="448"/>
      <c r="BV7" s="446">
        <v>
260323</v>
      </c>
      <c r="BW7" s="447"/>
      <c r="BX7" s="447"/>
      <c r="BY7" s="447"/>
      <c r="BZ7" s="447"/>
      <c r="CA7" s="447"/>
      <c r="CB7" s="447"/>
      <c r="CC7" s="448"/>
      <c r="CD7" s="449" t="s">
        <v>
102</v>
      </c>
      <c r="CE7" s="450"/>
      <c r="CF7" s="450"/>
      <c r="CG7" s="450"/>
      <c r="CH7" s="450"/>
      <c r="CI7" s="450"/>
      <c r="CJ7" s="450"/>
      <c r="CK7" s="450"/>
      <c r="CL7" s="450"/>
      <c r="CM7" s="450"/>
      <c r="CN7" s="450"/>
      <c r="CO7" s="450"/>
      <c r="CP7" s="450"/>
      <c r="CQ7" s="450"/>
      <c r="CR7" s="450"/>
      <c r="CS7" s="451"/>
      <c r="CT7" s="446">
        <v>
78603966</v>
      </c>
      <c r="CU7" s="447"/>
      <c r="CV7" s="447"/>
      <c r="CW7" s="447"/>
      <c r="CX7" s="447"/>
      <c r="CY7" s="447"/>
      <c r="CZ7" s="447"/>
      <c r="DA7" s="448"/>
      <c r="DB7" s="446">
        <v>
77188344</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
103</v>
      </c>
      <c r="AN8" s="476"/>
      <c r="AO8" s="476"/>
      <c r="AP8" s="476"/>
      <c r="AQ8" s="476"/>
      <c r="AR8" s="476"/>
      <c r="AS8" s="476"/>
      <c r="AT8" s="477"/>
      <c r="AU8" s="478" t="s">
        <v>
104</v>
      </c>
      <c r="AV8" s="479"/>
      <c r="AW8" s="479"/>
      <c r="AX8" s="479"/>
      <c r="AY8" s="480" t="s">
        <v>
105</v>
      </c>
      <c r="AZ8" s="481"/>
      <c r="BA8" s="481"/>
      <c r="BB8" s="481"/>
      <c r="BC8" s="481"/>
      <c r="BD8" s="481"/>
      <c r="BE8" s="481"/>
      <c r="BF8" s="481"/>
      <c r="BG8" s="481"/>
      <c r="BH8" s="481"/>
      <c r="BI8" s="481"/>
      <c r="BJ8" s="481"/>
      <c r="BK8" s="481"/>
      <c r="BL8" s="481"/>
      <c r="BM8" s="482"/>
      <c r="BN8" s="446">
        <v>
4609734</v>
      </c>
      <c r="BO8" s="447"/>
      <c r="BP8" s="447"/>
      <c r="BQ8" s="447"/>
      <c r="BR8" s="447"/>
      <c r="BS8" s="447"/>
      <c r="BT8" s="447"/>
      <c r="BU8" s="448"/>
      <c r="BV8" s="446">
        <v>
4359336</v>
      </c>
      <c r="BW8" s="447"/>
      <c r="BX8" s="447"/>
      <c r="BY8" s="447"/>
      <c r="BZ8" s="447"/>
      <c r="CA8" s="447"/>
      <c r="CB8" s="447"/>
      <c r="CC8" s="448"/>
      <c r="CD8" s="449" t="s">
        <v>
106</v>
      </c>
      <c r="CE8" s="450"/>
      <c r="CF8" s="450"/>
      <c r="CG8" s="450"/>
      <c r="CH8" s="450"/>
      <c r="CI8" s="450"/>
      <c r="CJ8" s="450"/>
      <c r="CK8" s="450"/>
      <c r="CL8" s="450"/>
      <c r="CM8" s="450"/>
      <c r="CN8" s="450"/>
      <c r="CO8" s="450"/>
      <c r="CP8" s="450"/>
      <c r="CQ8" s="450"/>
      <c r="CR8" s="450"/>
      <c r="CS8" s="451"/>
      <c r="CT8" s="486">
        <v>
0.98</v>
      </c>
      <c r="CU8" s="487"/>
      <c r="CV8" s="487"/>
      <c r="CW8" s="487"/>
      <c r="CX8" s="487"/>
      <c r="CY8" s="487"/>
      <c r="CZ8" s="487"/>
      <c r="DA8" s="488"/>
      <c r="DB8" s="486">
        <v>
0.98</v>
      </c>
      <c r="DC8" s="487"/>
      <c r="DD8" s="487"/>
      <c r="DE8" s="487"/>
      <c r="DF8" s="487"/>
      <c r="DG8" s="487"/>
      <c r="DH8" s="487"/>
      <c r="DI8" s="488"/>
      <c r="DJ8" s="165"/>
      <c r="DK8" s="165"/>
      <c r="DL8" s="165"/>
      <c r="DM8" s="165"/>
      <c r="DN8" s="165"/>
      <c r="DO8" s="165"/>
    </row>
    <row r="9" spans="1:119" ht="18.75" customHeight="1" thickBot="1">
      <c r="A9" s="166"/>
      <c r="B9" s="440" t="s">
        <v>
107</v>
      </c>
      <c r="C9" s="441"/>
      <c r="D9" s="441"/>
      <c r="E9" s="441"/>
      <c r="F9" s="441"/>
      <c r="G9" s="441"/>
      <c r="H9" s="441"/>
      <c r="I9" s="441"/>
      <c r="J9" s="441"/>
      <c r="K9" s="489"/>
      <c r="L9" s="490" t="s">
        <v>
108</v>
      </c>
      <c r="M9" s="491"/>
      <c r="N9" s="491"/>
      <c r="O9" s="491"/>
      <c r="P9" s="491"/>
      <c r="Q9" s="492"/>
      <c r="R9" s="493">
        <v>
432349</v>
      </c>
      <c r="S9" s="494"/>
      <c r="T9" s="494"/>
      <c r="U9" s="494"/>
      <c r="V9" s="495"/>
      <c r="W9" s="403" t="s">
        <v>
109</v>
      </c>
      <c r="X9" s="404"/>
      <c r="Y9" s="404"/>
      <c r="Z9" s="404"/>
      <c r="AA9" s="404"/>
      <c r="AB9" s="404"/>
      <c r="AC9" s="404"/>
      <c r="AD9" s="404"/>
      <c r="AE9" s="404"/>
      <c r="AF9" s="404"/>
      <c r="AG9" s="404"/>
      <c r="AH9" s="404"/>
      <c r="AI9" s="404"/>
      <c r="AJ9" s="404"/>
      <c r="AK9" s="404"/>
      <c r="AL9" s="405"/>
      <c r="AM9" s="475" t="s">
        <v>
110</v>
      </c>
      <c r="AN9" s="476"/>
      <c r="AO9" s="476"/>
      <c r="AP9" s="476"/>
      <c r="AQ9" s="476"/>
      <c r="AR9" s="476"/>
      <c r="AS9" s="476"/>
      <c r="AT9" s="477"/>
      <c r="AU9" s="478" t="s">
        <v>
96</v>
      </c>
      <c r="AV9" s="479"/>
      <c r="AW9" s="479"/>
      <c r="AX9" s="479"/>
      <c r="AY9" s="480" t="s">
        <v>
111</v>
      </c>
      <c r="AZ9" s="481"/>
      <c r="BA9" s="481"/>
      <c r="BB9" s="481"/>
      <c r="BC9" s="481"/>
      <c r="BD9" s="481"/>
      <c r="BE9" s="481"/>
      <c r="BF9" s="481"/>
      <c r="BG9" s="481"/>
      <c r="BH9" s="481"/>
      <c r="BI9" s="481"/>
      <c r="BJ9" s="481"/>
      <c r="BK9" s="481"/>
      <c r="BL9" s="481"/>
      <c r="BM9" s="482"/>
      <c r="BN9" s="446">
        <v>
250398</v>
      </c>
      <c r="BO9" s="447"/>
      <c r="BP9" s="447"/>
      <c r="BQ9" s="447"/>
      <c r="BR9" s="447"/>
      <c r="BS9" s="447"/>
      <c r="BT9" s="447"/>
      <c r="BU9" s="448"/>
      <c r="BV9" s="446">
        <v>
-221980</v>
      </c>
      <c r="BW9" s="447"/>
      <c r="BX9" s="447"/>
      <c r="BY9" s="447"/>
      <c r="BZ9" s="447"/>
      <c r="CA9" s="447"/>
      <c r="CB9" s="447"/>
      <c r="CC9" s="448"/>
      <c r="CD9" s="449" t="s">
        <v>
112</v>
      </c>
      <c r="CE9" s="450"/>
      <c r="CF9" s="450"/>
      <c r="CG9" s="450"/>
      <c r="CH9" s="450"/>
      <c r="CI9" s="450"/>
      <c r="CJ9" s="450"/>
      <c r="CK9" s="450"/>
      <c r="CL9" s="450"/>
      <c r="CM9" s="450"/>
      <c r="CN9" s="450"/>
      <c r="CO9" s="450"/>
      <c r="CP9" s="450"/>
      <c r="CQ9" s="450"/>
      <c r="CR9" s="450"/>
      <c r="CS9" s="451"/>
      <c r="CT9" s="443">
        <v>
6.7</v>
      </c>
      <c r="CU9" s="444"/>
      <c r="CV9" s="444"/>
      <c r="CW9" s="444"/>
      <c r="CX9" s="444"/>
      <c r="CY9" s="444"/>
      <c r="CZ9" s="444"/>
      <c r="DA9" s="445"/>
      <c r="DB9" s="443">
        <v>
6.8</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
113</v>
      </c>
      <c r="M10" s="476"/>
      <c r="N10" s="476"/>
      <c r="O10" s="476"/>
      <c r="P10" s="476"/>
      <c r="Q10" s="477"/>
      <c r="R10" s="497">
        <v>
427016</v>
      </c>
      <c r="S10" s="498"/>
      <c r="T10" s="498"/>
      <c r="U10" s="498"/>
      <c r="V10" s="499"/>
      <c r="W10" s="434"/>
      <c r="X10" s="435"/>
      <c r="Y10" s="435"/>
      <c r="Z10" s="435"/>
      <c r="AA10" s="435"/>
      <c r="AB10" s="435"/>
      <c r="AC10" s="435"/>
      <c r="AD10" s="435"/>
      <c r="AE10" s="435"/>
      <c r="AF10" s="435"/>
      <c r="AG10" s="435"/>
      <c r="AH10" s="435"/>
      <c r="AI10" s="435"/>
      <c r="AJ10" s="435"/>
      <c r="AK10" s="435"/>
      <c r="AL10" s="438"/>
      <c r="AM10" s="475" t="s">
        <v>
114</v>
      </c>
      <c r="AN10" s="476"/>
      <c r="AO10" s="476"/>
      <c r="AP10" s="476"/>
      <c r="AQ10" s="476"/>
      <c r="AR10" s="476"/>
      <c r="AS10" s="476"/>
      <c r="AT10" s="477"/>
      <c r="AU10" s="478" t="s">
        <v>
115</v>
      </c>
      <c r="AV10" s="479"/>
      <c r="AW10" s="479"/>
      <c r="AX10" s="479"/>
      <c r="AY10" s="480" t="s">
        <v>
116</v>
      </c>
      <c r="AZ10" s="481"/>
      <c r="BA10" s="481"/>
      <c r="BB10" s="481"/>
      <c r="BC10" s="481"/>
      <c r="BD10" s="481"/>
      <c r="BE10" s="481"/>
      <c r="BF10" s="481"/>
      <c r="BG10" s="481"/>
      <c r="BH10" s="481"/>
      <c r="BI10" s="481"/>
      <c r="BJ10" s="481"/>
      <c r="BK10" s="481"/>
      <c r="BL10" s="481"/>
      <c r="BM10" s="482"/>
      <c r="BN10" s="446">
        <v>
5624222</v>
      </c>
      <c r="BO10" s="447"/>
      <c r="BP10" s="447"/>
      <c r="BQ10" s="447"/>
      <c r="BR10" s="447"/>
      <c r="BS10" s="447"/>
      <c r="BT10" s="447"/>
      <c r="BU10" s="448"/>
      <c r="BV10" s="446">
        <v>
3766329</v>
      </c>
      <c r="BW10" s="447"/>
      <c r="BX10" s="447"/>
      <c r="BY10" s="447"/>
      <c r="BZ10" s="447"/>
      <c r="CA10" s="447"/>
      <c r="CB10" s="447"/>
      <c r="CC10" s="448"/>
      <c r="CD10" s="170" t="s">
        <v>
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
118</v>
      </c>
      <c r="M11" s="501"/>
      <c r="N11" s="501"/>
      <c r="O11" s="501"/>
      <c r="P11" s="501"/>
      <c r="Q11" s="502"/>
      <c r="R11" s="503" t="s">
        <v>
119</v>
      </c>
      <c r="S11" s="504"/>
      <c r="T11" s="504"/>
      <c r="U11" s="504"/>
      <c r="V11" s="505"/>
      <c r="W11" s="434"/>
      <c r="X11" s="435"/>
      <c r="Y11" s="435"/>
      <c r="Z11" s="435"/>
      <c r="AA11" s="435"/>
      <c r="AB11" s="435"/>
      <c r="AC11" s="435"/>
      <c r="AD11" s="435"/>
      <c r="AE11" s="435"/>
      <c r="AF11" s="435"/>
      <c r="AG11" s="435"/>
      <c r="AH11" s="435"/>
      <c r="AI11" s="435"/>
      <c r="AJ11" s="435"/>
      <c r="AK11" s="435"/>
      <c r="AL11" s="438"/>
      <c r="AM11" s="475" t="s">
        <v>
120</v>
      </c>
      <c r="AN11" s="476"/>
      <c r="AO11" s="476"/>
      <c r="AP11" s="476"/>
      <c r="AQ11" s="476"/>
      <c r="AR11" s="476"/>
      <c r="AS11" s="476"/>
      <c r="AT11" s="477"/>
      <c r="AU11" s="478" t="s">
        <v>
96</v>
      </c>
      <c r="AV11" s="479"/>
      <c r="AW11" s="479"/>
      <c r="AX11" s="479"/>
      <c r="AY11" s="480" t="s">
        <v>
121</v>
      </c>
      <c r="AZ11" s="481"/>
      <c r="BA11" s="481"/>
      <c r="BB11" s="481"/>
      <c r="BC11" s="481"/>
      <c r="BD11" s="481"/>
      <c r="BE11" s="481"/>
      <c r="BF11" s="481"/>
      <c r="BG11" s="481"/>
      <c r="BH11" s="481"/>
      <c r="BI11" s="481"/>
      <c r="BJ11" s="481"/>
      <c r="BK11" s="481"/>
      <c r="BL11" s="481"/>
      <c r="BM11" s="482"/>
      <c r="BN11" s="446">
        <v>
0</v>
      </c>
      <c r="BO11" s="447"/>
      <c r="BP11" s="447"/>
      <c r="BQ11" s="447"/>
      <c r="BR11" s="447"/>
      <c r="BS11" s="447"/>
      <c r="BT11" s="447"/>
      <c r="BU11" s="448"/>
      <c r="BV11" s="446">
        <v>
0</v>
      </c>
      <c r="BW11" s="447"/>
      <c r="BX11" s="447"/>
      <c r="BY11" s="447"/>
      <c r="BZ11" s="447"/>
      <c r="CA11" s="447"/>
      <c r="CB11" s="447"/>
      <c r="CC11" s="448"/>
      <c r="CD11" s="449" t="s">
        <v>
122</v>
      </c>
      <c r="CE11" s="450"/>
      <c r="CF11" s="450"/>
      <c r="CG11" s="450"/>
      <c r="CH11" s="450"/>
      <c r="CI11" s="450"/>
      <c r="CJ11" s="450"/>
      <c r="CK11" s="450"/>
      <c r="CL11" s="450"/>
      <c r="CM11" s="450"/>
      <c r="CN11" s="450"/>
      <c r="CO11" s="450"/>
      <c r="CP11" s="450"/>
      <c r="CQ11" s="450"/>
      <c r="CR11" s="450"/>
      <c r="CS11" s="451"/>
      <c r="CT11" s="486" t="s">
        <v>
123</v>
      </c>
      <c r="CU11" s="487"/>
      <c r="CV11" s="487"/>
      <c r="CW11" s="487"/>
      <c r="CX11" s="487"/>
      <c r="CY11" s="487"/>
      <c r="CZ11" s="487"/>
      <c r="DA11" s="488"/>
      <c r="DB11" s="486" t="s">
        <v>
123</v>
      </c>
      <c r="DC11" s="487"/>
      <c r="DD11" s="487"/>
      <c r="DE11" s="487"/>
      <c r="DF11" s="487"/>
      <c r="DG11" s="487"/>
      <c r="DH11" s="487"/>
      <c r="DI11" s="488"/>
      <c r="DJ11" s="165"/>
      <c r="DK11" s="165"/>
      <c r="DL11" s="165"/>
      <c r="DM11" s="165"/>
      <c r="DN11" s="165"/>
      <c r="DO11" s="165"/>
    </row>
    <row r="12" spans="1:119" ht="18.75" customHeight="1">
      <c r="A12" s="166"/>
      <c r="B12" s="506" t="s">
        <v>
124</v>
      </c>
      <c r="C12" s="507"/>
      <c r="D12" s="507"/>
      <c r="E12" s="507"/>
      <c r="F12" s="507"/>
      <c r="G12" s="507"/>
      <c r="H12" s="507"/>
      <c r="I12" s="507"/>
      <c r="J12" s="507"/>
      <c r="K12" s="508"/>
      <c r="L12" s="515" t="s">
        <v>
125</v>
      </c>
      <c r="M12" s="516"/>
      <c r="N12" s="516"/>
      <c r="O12" s="516"/>
      <c r="P12" s="516"/>
      <c r="Q12" s="517"/>
      <c r="R12" s="518">
        <v>
428742</v>
      </c>
      <c r="S12" s="519"/>
      <c r="T12" s="519"/>
      <c r="U12" s="519"/>
      <c r="V12" s="520"/>
      <c r="W12" s="521" t="s">
        <v>
1</v>
      </c>
      <c r="X12" s="479"/>
      <c r="Y12" s="479"/>
      <c r="Z12" s="479"/>
      <c r="AA12" s="479"/>
      <c r="AB12" s="522"/>
      <c r="AC12" s="478" t="s">
        <v>
126</v>
      </c>
      <c r="AD12" s="479"/>
      <c r="AE12" s="479"/>
      <c r="AF12" s="479"/>
      <c r="AG12" s="522"/>
      <c r="AH12" s="478" t="s">
        <v>
127</v>
      </c>
      <c r="AI12" s="479"/>
      <c r="AJ12" s="479"/>
      <c r="AK12" s="479"/>
      <c r="AL12" s="523"/>
      <c r="AM12" s="475" t="s">
        <v>
128</v>
      </c>
      <c r="AN12" s="476"/>
      <c r="AO12" s="476"/>
      <c r="AP12" s="476"/>
      <c r="AQ12" s="476"/>
      <c r="AR12" s="476"/>
      <c r="AS12" s="476"/>
      <c r="AT12" s="477"/>
      <c r="AU12" s="478" t="s">
        <v>
96</v>
      </c>
      <c r="AV12" s="479"/>
      <c r="AW12" s="479"/>
      <c r="AX12" s="479"/>
      <c r="AY12" s="480" t="s">
        <v>
129</v>
      </c>
      <c r="AZ12" s="481"/>
      <c r="BA12" s="481"/>
      <c r="BB12" s="481"/>
      <c r="BC12" s="481"/>
      <c r="BD12" s="481"/>
      <c r="BE12" s="481"/>
      <c r="BF12" s="481"/>
      <c r="BG12" s="481"/>
      <c r="BH12" s="481"/>
      <c r="BI12" s="481"/>
      <c r="BJ12" s="481"/>
      <c r="BK12" s="481"/>
      <c r="BL12" s="481"/>
      <c r="BM12" s="482"/>
      <c r="BN12" s="446">
        <v>
3454270</v>
      </c>
      <c r="BO12" s="447"/>
      <c r="BP12" s="447"/>
      <c r="BQ12" s="447"/>
      <c r="BR12" s="447"/>
      <c r="BS12" s="447"/>
      <c r="BT12" s="447"/>
      <c r="BU12" s="448"/>
      <c r="BV12" s="446">
        <v>
2957238</v>
      </c>
      <c r="BW12" s="447"/>
      <c r="BX12" s="447"/>
      <c r="BY12" s="447"/>
      <c r="BZ12" s="447"/>
      <c r="CA12" s="447"/>
      <c r="CB12" s="447"/>
      <c r="CC12" s="448"/>
      <c r="CD12" s="449" t="s">
        <v>
130</v>
      </c>
      <c r="CE12" s="450"/>
      <c r="CF12" s="450"/>
      <c r="CG12" s="450"/>
      <c r="CH12" s="450"/>
      <c r="CI12" s="450"/>
      <c r="CJ12" s="450"/>
      <c r="CK12" s="450"/>
      <c r="CL12" s="450"/>
      <c r="CM12" s="450"/>
      <c r="CN12" s="450"/>
      <c r="CO12" s="450"/>
      <c r="CP12" s="450"/>
      <c r="CQ12" s="450"/>
      <c r="CR12" s="450"/>
      <c r="CS12" s="451"/>
      <c r="CT12" s="486" t="s">
        <v>
123</v>
      </c>
      <c r="CU12" s="487"/>
      <c r="CV12" s="487"/>
      <c r="CW12" s="487"/>
      <c r="CX12" s="487"/>
      <c r="CY12" s="487"/>
      <c r="CZ12" s="487"/>
      <c r="DA12" s="488"/>
      <c r="DB12" s="486" t="s">
        <v>
123</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
131</v>
      </c>
      <c r="N13" s="535"/>
      <c r="O13" s="535"/>
      <c r="P13" s="535"/>
      <c r="Q13" s="536"/>
      <c r="R13" s="527">
        <v>
422890</v>
      </c>
      <c r="S13" s="528"/>
      <c r="T13" s="528"/>
      <c r="U13" s="528"/>
      <c r="V13" s="529"/>
      <c r="W13" s="462" t="s">
        <v>
132</v>
      </c>
      <c r="X13" s="463"/>
      <c r="Y13" s="463"/>
      <c r="Z13" s="463"/>
      <c r="AA13" s="463"/>
      <c r="AB13" s="453"/>
      <c r="AC13" s="497">
        <v>
1301</v>
      </c>
      <c r="AD13" s="498"/>
      <c r="AE13" s="498"/>
      <c r="AF13" s="498"/>
      <c r="AG13" s="537"/>
      <c r="AH13" s="497">
        <v>
1331</v>
      </c>
      <c r="AI13" s="498"/>
      <c r="AJ13" s="498"/>
      <c r="AK13" s="498"/>
      <c r="AL13" s="499"/>
      <c r="AM13" s="475" t="s">
        <v>
133</v>
      </c>
      <c r="AN13" s="476"/>
      <c r="AO13" s="476"/>
      <c r="AP13" s="476"/>
      <c r="AQ13" s="476"/>
      <c r="AR13" s="476"/>
      <c r="AS13" s="476"/>
      <c r="AT13" s="477"/>
      <c r="AU13" s="478" t="s">
        <v>
134</v>
      </c>
      <c r="AV13" s="479"/>
      <c r="AW13" s="479"/>
      <c r="AX13" s="479"/>
      <c r="AY13" s="480" t="s">
        <v>
135</v>
      </c>
      <c r="AZ13" s="481"/>
      <c r="BA13" s="481"/>
      <c r="BB13" s="481"/>
      <c r="BC13" s="481"/>
      <c r="BD13" s="481"/>
      <c r="BE13" s="481"/>
      <c r="BF13" s="481"/>
      <c r="BG13" s="481"/>
      <c r="BH13" s="481"/>
      <c r="BI13" s="481"/>
      <c r="BJ13" s="481"/>
      <c r="BK13" s="481"/>
      <c r="BL13" s="481"/>
      <c r="BM13" s="482"/>
      <c r="BN13" s="446">
        <v>
2420350</v>
      </c>
      <c r="BO13" s="447"/>
      <c r="BP13" s="447"/>
      <c r="BQ13" s="447"/>
      <c r="BR13" s="447"/>
      <c r="BS13" s="447"/>
      <c r="BT13" s="447"/>
      <c r="BU13" s="448"/>
      <c r="BV13" s="446">
        <v>
587111</v>
      </c>
      <c r="BW13" s="447"/>
      <c r="BX13" s="447"/>
      <c r="BY13" s="447"/>
      <c r="BZ13" s="447"/>
      <c r="CA13" s="447"/>
      <c r="CB13" s="447"/>
      <c r="CC13" s="448"/>
      <c r="CD13" s="449" t="s">
        <v>
136</v>
      </c>
      <c r="CE13" s="450"/>
      <c r="CF13" s="450"/>
      <c r="CG13" s="450"/>
      <c r="CH13" s="450"/>
      <c r="CI13" s="450"/>
      <c r="CJ13" s="450"/>
      <c r="CK13" s="450"/>
      <c r="CL13" s="450"/>
      <c r="CM13" s="450"/>
      <c r="CN13" s="450"/>
      <c r="CO13" s="450"/>
      <c r="CP13" s="450"/>
      <c r="CQ13" s="450"/>
      <c r="CR13" s="450"/>
      <c r="CS13" s="451"/>
      <c r="CT13" s="443">
        <v>
-0.6</v>
      </c>
      <c r="CU13" s="444"/>
      <c r="CV13" s="444"/>
      <c r="CW13" s="444"/>
      <c r="CX13" s="444"/>
      <c r="CY13" s="444"/>
      <c r="CZ13" s="444"/>
      <c r="DA13" s="445"/>
      <c r="DB13" s="443">
        <v>
-1.3</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
137</v>
      </c>
      <c r="M14" s="525"/>
      <c r="N14" s="525"/>
      <c r="O14" s="525"/>
      <c r="P14" s="525"/>
      <c r="Q14" s="526"/>
      <c r="R14" s="527">
        <v>
428572</v>
      </c>
      <c r="S14" s="528"/>
      <c r="T14" s="528"/>
      <c r="U14" s="528"/>
      <c r="V14" s="529"/>
      <c r="W14" s="436"/>
      <c r="X14" s="437"/>
      <c r="Y14" s="437"/>
      <c r="Z14" s="437"/>
      <c r="AA14" s="437"/>
      <c r="AB14" s="426"/>
      <c r="AC14" s="530">
        <v>
0.8</v>
      </c>
      <c r="AD14" s="531"/>
      <c r="AE14" s="531"/>
      <c r="AF14" s="531"/>
      <c r="AG14" s="532"/>
      <c r="AH14" s="530">
        <v>
0.8</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
138</v>
      </c>
      <c r="CE14" s="539"/>
      <c r="CF14" s="539"/>
      <c r="CG14" s="539"/>
      <c r="CH14" s="539"/>
      <c r="CI14" s="539"/>
      <c r="CJ14" s="539"/>
      <c r="CK14" s="539"/>
      <c r="CL14" s="539"/>
      <c r="CM14" s="539"/>
      <c r="CN14" s="539"/>
      <c r="CO14" s="539"/>
      <c r="CP14" s="539"/>
      <c r="CQ14" s="539"/>
      <c r="CR14" s="539"/>
      <c r="CS14" s="540"/>
      <c r="CT14" s="541" t="s">
        <v>
139</v>
      </c>
      <c r="CU14" s="542"/>
      <c r="CV14" s="542"/>
      <c r="CW14" s="542"/>
      <c r="CX14" s="542"/>
      <c r="CY14" s="542"/>
      <c r="CZ14" s="542"/>
      <c r="DA14" s="543"/>
      <c r="DB14" s="541" t="s">
        <v>
140</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
141</v>
      </c>
      <c r="N15" s="535"/>
      <c r="O15" s="535"/>
      <c r="P15" s="535"/>
      <c r="Q15" s="536"/>
      <c r="R15" s="527">
        <v>
423067</v>
      </c>
      <c r="S15" s="528"/>
      <c r="T15" s="528"/>
      <c r="U15" s="528"/>
      <c r="V15" s="529"/>
      <c r="W15" s="462" t="s">
        <v>
142</v>
      </c>
      <c r="X15" s="463"/>
      <c r="Y15" s="463"/>
      <c r="Z15" s="463"/>
      <c r="AA15" s="463"/>
      <c r="AB15" s="453"/>
      <c r="AC15" s="497">
        <v>
30831</v>
      </c>
      <c r="AD15" s="498"/>
      <c r="AE15" s="498"/>
      <c r="AF15" s="498"/>
      <c r="AG15" s="537"/>
      <c r="AH15" s="497">
        <v>
31698</v>
      </c>
      <c r="AI15" s="498"/>
      <c r="AJ15" s="498"/>
      <c r="AK15" s="498"/>
      <c r="AL15" s="499"/>
      <c r="AM15" s="475"/>
      <c r="AN15" s="476"/>
      <c r="AO15" s="476"/>
      <c r="AP15" s="476"/>
      <c r="AQ15" s="476"/>
      <c r="AR15" s="476"/>
      <c r="AS15" s="476"/>
      <c r="AT15" s="477"/>
      <c r="AU15" s="478"/>
      <c r="AV15" s="479"/>
      <c r="AW15" s="479"/>
      <c r="AX15" s="479"/>
      <c r="AY15" s="406" t="s">
        <v>
143</v>
      </c>
      <c r="AZ15" s="407"/>
      <c r="BA15" s="407"/>
      <c r="BB15" s="407"/>
      <c r="BC15" s="407"/>
      <c r="BD15" s="407"/>
      <c r="BE15" s="407"/>
      <c r="BF15" s="407"/>
      <c r="BG15" s="407"/>
      <c r="BH15" s="407"/>
      <c r="BI15" s="407"/>
      <c r="BJ15" s="407"/>
      <c r="BK15" s="407"/>
      <c r="BL15" s="407"/>
      <c r="BM15" s="408"/>
      <c r="BN15" s="409">
        <v>
57874419</v>
      </c>
      <c r="BO15" s="410"/>
      <c r="BP15" s="410"/>
      <c r="BQ15" s="410"/>
      <c r="BR15" s="410"/>
      <c r="BS15" s="410"/>
      <c r="BT15" s="410"/>
      <c r="BU15" s="411"/>
      <c r="BV15" s="409">
        <v>
58489941</v>
      </c>
      <c r="BW15" s="410"/>
      <c r="BX15" s="410"/>
      <c r="BY15" s="410"/>
      <c r="BZ15" s="410"/>
      <c r="CA15" s="410"/>
      <c r="CB15" s="410"/>
      <c r="CC15" s="411"/>
      <c r="CD15" s="544" t="s">
        <v>
144</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
145</v>
      </c>
      <c r="M16" s="555"/>
      <c r="N16" s="555"/>
      <c r="O16" s="555"/>
      <c r="P16" s="555"/>
      <c r="Q16" s="556"/>
      <c r="R16" s="547" t="s">
        <v>
146</v>
      </c>
      <c r="S16" s="548"/>
      <c r="T16" s="548"/>
      <c r="U16" s="548"/>
      <c r="V16" s="549"/>
      <c r="W16" s="436"/>
      <c r="X16" s="437"/>
      <c r="Y16" s="437"/>
      <c r="Z16" s="437"/>
      <c r="AA16" s="437"/>
      <c r="AB16" s="426"/>
      <c r="AC16" s="530">
        <v>
19</v>
      </c>
      <c r="AD16" s="531"/>
      <c r="AE16" s="531"/>
      <c r="AF16" s="531"/>
      <c r="AG16" s="532"/>
      <c r="AH16" s="530">
        <v>
19.2</v>
      </c>
      <c r="AI16" s="531"/>
      <c r="AJ16" s="531"/>
      <c r="AK16" s="531"/>
      <c r="AL16" s="533"/>
      <c r="AM16" s="475"/>
      <c r="AN16" s="476"/>
      <c r="AO16" s="476"/>
      <c r="AP16" s="476"/>
      <c r="AQ16" s="476"/>
      <c r="AR16" s="476"/>
      <c r="AS16" s="476"/>
      <c r="AT16" s="477"/>
      <c r="AU16" s="478"/>
      <c r="AV16" s="479"/>
      <c r="AW16" s="479"/>
      <c r="AX16" s="479"/>
      <c r="AY16" s="480" t="s">
        <v>
147</v>
      </c>
      <c r="AZ16" s="481"/>
      <c r="BA16" s="481"/>
      <c r="BB16" s="481"/>
      <c r="BC16" s="481"/>
      <c r="BD16" s="481"/>
      <c r="BE16" s="481"/>
      <c r="BF16" s="481"/>
      <c r="BG16" s="481"/>
      <c r="BH16" s="481"/>
      <c r="BI16" s="481"/>
      <c r="BJ16" s="481"/>
      <c r="BK16" s="481"/>
      <c r="BL16" s="481"/>
      <c r="BM16" s="482"/>
      <c r="BN16" s="446">
        <v>
59188606</v>
      </c>
      <c r="BO16" s="447"/>
      <c r="BP16" s="447"/>
      <c r="BQ16" s="447"/>
      <c r="BR16" s="447"/>
      <c r="BS16" s="447"/>
      <c r="BT16" s="447"/>
      <c r="BU16" s="448"/>
      <c r="BV16" s="446">
        <v>
59145799</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
148</v>
      </c>
      <c r="N17" s="551"/>
      <c r="O17" s="551"/>
      <c r="P17" s="551"/>
      <c r="Q17" s="552"/>
      <c r="R17" s="547" t="s">
        <v>
149</v>
      </c>
      <c r="S17" s="548"/>
      <c r="T17" s="548"/>
      <c r="U17" s="548"/>
      <c r="V17" s="549"/>
      <c r="W17" s="462" t="s">
        <v>
150</v>
      </c>
      <c r="X17" s="463"/>
      <c r="Y17" s="463"/>
      <c r="Z17" s="463"/>
      <c r="AA17" s="463"/>
      <c r="AB17" s="453"/>
      <c r="AC17" s="497">
        <v>
129828</v>
      </c>
      <c r="AD17" s="498"/>
      <c r="AE17" s="498"/>
      <c r="AF17" s="498"/>
      <c r="AG17" s="537"/>
      <c r="AH17" s="497">
        <v>
132201</v>
      </c>
      <c r="AI17" s="498"/>
      <c r="AJ17" s="498"/>
      <c r="AK17" s="498"/>
      <c r="AL17" s="499"/>
      <c r="AM17" s="475"/>
      <c r="AN17" s="476"/>
      <c r="AO17" s="476"/>
      <c r="AP17" s="476"/>
      <c r="AQ17" s="476"/>
      <c r="AR17" s="476"/>
      <c r="AS17" s="476"/>
      <c r="AT17" s="477"/>
      <c r="AU17" s="478"/>
      <c r="AV17" s="479"/>
      <c r="AW17" s="479"/>
      <c r="AX17" s="479"/>
      <c r="AY17" s="480" t="s">
        <v>
151</v>
      </c>
      <c r="AZ17" s="481"/>
      <c r="BA17" s="481"/>
      <c r="BB17" s="481"/>
      <c r="BC17" s="481"/>
      <c r="BD17" s="481"/>
      <c r="BE17" s="481"/>
      <c r="BF17" s="481"/>
      <c r="BG17" s="481"/>
      <c r="BH17" s="481"/>
      <c r="BI17" s="481"/>
      <c r="BJ17" s="481"/>
      <c r="BK17" s="481"/>
      <c r="BL17" s="481"/>
      <c r="BM17" s="482"/>
      <c r="BN17" s="446">
        <v>
74650603</v>
      </c>
      <c r="BO17" s="447"/>
      <c r="BP17" s="447"/>
      <c r="BQ17" s="447"/>
      <c r="BR17" s="447"/>
      <c r="BS17" s="447"/>
      <c r="BT17" s="447"/>
      <c r="BU17" s="448"/>
      <c r="BV17" s="446">
        <v>
75339408</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
152</v>
      </c>
      <c r="C18" s="489"/>
      <c r="D18" s="489"/>
      <c r="E18" s="558"/>
      <c r="F18" s="558"/>
      <c r="G18" s="558"/>
      <c r="H18" s="558"/>
      <c r="I18" s="558"/>
      <c r="J18" s="558"/>
      <c r="K18" s="558"/>
      <c r="L18" s="559">
        <v>
71.55</v>
      </c>
      <c r="M18" s="559"/>
      <c r="N18" s="559"/>
      <c r="O18" s="559"/>
      <c r="P18" s="559"/>
      <c r="Q18" s="559"/>
      <c r="R18" s="560"/>
      <c r="S18" s="560"/>
      <c r="T18" s="560"/>
      <c r="U18" s="560"/>
      <c r="V18" s="561"/>
      <c r="W18" s="464"/>
      <c r="X18" s="465"/>
      <c r="Y18" s="465"/>
      <c r="Z18" s="465"/>
      <c r="AA18" s="465"/>
      <c r="AB18" s="456"/>
      <c r="AC18" s="562">
        <v>
80.2</v>
      </c>
      <c r="AD18" s="563"/>
      <c r="AE18" s="563"/>
      <c r="AF18" s="563"/>
      <c r="AG18" s="564"/>
      <c r="AH18" s="562">
        <v>
80</v>
      </c>
      <c r="AI18" s="563"/>
      <c r="AJ18" s="563"/>
      <c r="AK18" s="563"/>
      <c r="AL18" s="565"/>
      <c r="AM18" s="475"/>
      <c r="AN18" s="476"/>
      <c r="AO18" s="476"/>
      <c r="AP18" s="476"/>
      <c r="AQ18" s="476"/>
      <c r="AR18" s="476"/>
      <c r="AS18" s="476"/>
      <c r="AT18" s="477"/>
      <c r="AU18" s="478"/>
      <c r="AV18" s="479"/>
      <c r="AW18" s="479"/>
      <c r="AX18" s="479"/>
      <c r="AY18" s="480" t="s">
        <v>
153</v>
      </c>
      <c r="AZ18" s="481"/>
      <c r="BA18" s="481"/>
      <c r="BB18" s="481"/>
      <c r="BC18" s="481"/>
      <c r="BD18" s="481"/>
      <c r="BE18" s="481"/>
      <c r="BF18" s="481"/>
      <c r="BG18" s="481"/>
      <c r="BH18" s="481"/>
      <c r="BI18" s="481"/>
      <c r="BJ18" s="481"/>
      <c r="BK18" s="481"/>
      <c r="BL18" s="481"/>
      <c r="BM18" s="482"/>
      <c r="BN18" s="446">
        <v>
72095899</v>
      </c>
      <c r="BO18" s="447"/>
      <c r="BP18" s="447"/>
      <c r="BQ18" s="447"/>
      <c r="BR18" s="447"/>
      <c r="BS18" s="447"/>
      <c r="BT18" s="447"/>
      <c r="BU18" s="448"/>
      <c r="BV18" s="446">
        <v>
72177089</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
154</v>
      </c>
      <c r="C19" s="489"/>
      <c r="D19" s="489"/>
      <c r="E19" s="558"/>
      <c r="F19" s="558"/>
      <c r="G19" s="558"/>
      <c r="H19" s="558"/>
      <c r="I19" s="558"/>
      <c r="J19" s="558"/>
      <c r="K19" s="558"/>
      <c r="L19" s="566">
        <v>
6043</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
155</v>
      </c>
      <c r="AZ19" s="481"/>
      <c r="BA19" s="481"/>
      <c r="BB19" s="481"/>
      <c r="BC19" s="481"/>
      <c r="BD19" s="481"/>
      <c r="BE19" s="481"/>
      <c r="BF19" s="481"/>
      <c r="BG19" s="481"/>
      <c r="BH19" s="481"/>
      <c r="BI19" s="481"/>
      <c r="BJ19" s="481"/>
      <c r="BK19" s="481"/>
      <c r="BL19" s="481"/>
      <c r="BM19" s="482"/>
      <c r="BN19" s="446">
        <v>
96783006</v>
      </c>
      <c r="BO19" s="447"/>
      <c r="BP19" s="447"/>
      <c r="BQ19" s="447"/>
      <c r="BR19" s="447"/>
      <c r="BS19" s="447"/>
      <c r="BT19" s="447"/>
      <c r="BU19" s="448"/>
      <c r="BV19" s="446">
        <v>
91095839</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
156</v>
      </c>
      <c r="C20" s="489"/>
      <c r="D20" s="489"/>
      <c r="E20" s="558"/>
      <c r="F20" s="558"/>
      <c r="G20" s="558"/>
      <c r="H20" s="558"/>
      <c r="I20" s="558"/>
      <c r="J20" s="558"/>
      <c r="K20" s="558"/>
      <c r="L20" s="566">
        <v>
186711</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
157</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
158</v>
      </c>
      <c r="C22" s="581"/>
      <c r="D22" s="582"/>
      <c r="E22" s="458" t="s">
        <v>
1</v>
      </c>
      <c r="F22" s="463"/>
      <c r="G22" s="463"/>
      <c r="H22" s="463"/>
      <c r="I22" s="463"/>
      <c r="J22" s="463"/>
      <c r="K22" s="453"/>
      <c r="L22" s="458" t="s">
        <v>
159</v>
      </c>
      <c r="M22" s="463"/>
      <c r="N22" s="463"/>
      <c r="O22" s="463"/>
      <c r="P22" s="453"/>
      <c r="Q22" s="589" t="s">
        <v>
160</v>
      </c>
      <c r="R22" s="590"/>
      <c r="S22" s="590"/>
      <c r="T22" s="590"/>
      <c r="U22" s="590"/>
      <c r="V22" s="591"/>
      <c r="W22" s="595" t="s">
        <v>
161</v>
      </c>
      <c r="X22" s="581"/>
      <c r="Y22" s="582"/>
      <c r="Z22" s="458" t="s">
        <v>
1</v>
      </c>
      <c r="AA22" s="463"/>
      <c r="AB22" s="463"/>
      <c r="AC22" s="463"/>
      <c r="AD22" s="463"/>
      <c r="AE22" s="463"/>
      <c r="AF22" s="463"/>
      <c r="AG22" s="453"/>
      <c r="AH22" s="608" t="s">
        <v>
162</v>
      </c>
      <c r="AI22" s="463"/>
      <c r="AJ22" s="463"/>
      <c r="AK22" s="463"/>
      <c r="AL22" s="453"/>
      <c r="AM22" s="608" t="s">
        <v>
163</v>
      </c>
      <c r="AN22" s="609"/>
      <c r="AO22" s="609"/>
      <c r="AP22" s="609"/>
      <c r="AQ22" s="609"/>
      <c r="AR22" s="610"/>
      <c r="AS22" s="589" t="s">
        <v>
160</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
164</v>
      </c>
      <c r="AZ23" s="407"/>
      <c r="BA23" s="407"/>
      <c r="BB23" s="407"/>
      <c r="BC23" s="407"/>
      <c r="BD23" s="407"/>
      <c r="BE23" s="407"/>
      <c r="BF23" s="407"/>
      <c r="BG23" s="407"/>
      <c r="BH23" s="407"/>
      <c r="BI23" s="407"/>
      <c r="BJ23" s="407"/>
      <c r="BK23" s="407"/>
      <c r="BL23" s="407"/>
      <c r="BM23" s="408"/>
      <c r="BN23" s="446">
        <v>
74309822</v>
      </c>
      <c r="BO23" s="447"/>
      <c r="BP23" s="447"/>
      <c r="BQ23" s="447"/>
      <c r="BR23" s="447"/>
      <c r="BS23" s="447"/>
      <c r="BT23" s="447"/>
      <c r="BU23" s="448"/>
      <c r="BV23" s="446">
        <v>
74209705</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
165</v>
      </c>
      <c r="F24" s="476"/>
      <c r="G24" s="476"/>
      <c r="H24" s="476"/>
      <c r="I24" s="476"/>
      <c r="J24" s="476"/>
      <c r="K24" s="477"/>
      <c r="L24" s="497">
        <v>
1</v>
      </c>
      <c r="M24" s="498"/>
      <c r="N24" s="498"/>
      <c r="O24" s="498"/>
      <c r="P24" s="537"/>
      <c r="Q24" s="497">
        <v>
10600</v>
      </c>
      <c r="R24" s="498"/>
      <c r="S24" s="498"/>
      <c r="T24" s="498"/>
      <c r="U24" s="498"/>
      <c r="V24" s="537"/>
      <c r="W24" s="596"/>
      <c r="X24" s="584"/>
      <c r="Y24" s="585"/>
      <c r="Z24" s="496" t="s">
        <v>
166</v>
      </c>
      <c r="AA24" s="476"/>
      <c r="AB24" s="476"/>
      <c r="AC24" s="476"/>
      <c r="AD24" s="476"/>
      <c r="AE24" s="476"/>
      <c r="AF24" s="476"/>
      <c r="AG24" s="477"/>
      <c r="AH24" s="497">
        <v>
2091</v>
      </c>
      <c r="AI24" s="498"/>
      <c r="AJ24" s="498"/>
      <c r="AK24" s="498"/>
      <c r="AL24" s="537"/>
      <c r="AM24" s="497">
        <v>
6574104</v>
      </c>
      <c r="AN24" s="498"/>
      <c r="AO24" s="498"/>
      <c r="AP24" s="498"/>
      <c r="AQ24" s="498"/>
      <c r="AR24" s="537"/>
      <c r="AS24" s="497">
        <v>
3144</v>
      </c>
      <c r="AT24" s="498"/>
      <c r="AU24" s="498"/>
      <c r="AV24" s="498"/>
      <c r="AW24" s="498"/>
      <c r="AX24" s="499"/>
      <c r="AY24" s="616" t="s">
        <v>
167</v>
      </c>
      <c r="AZ24" s="617"/>
      <c r="BA24" s="617"/>
      <c r="BB24" s="617"/>
      <c r="BC24" s="617"/>
      <c r="BD24" s="617"/>
      <c r="BE24" s="617"/>
      <c r="BF24" s="617"/>
      <c r="BG24" s="617"/>
      <c r="BH24" s="617"/>
      <c r="BI24" s="617"/>
      <c r="BJ24" s="617"/>
      <c r="BK24" s="617"/>
      <c r="BL24" s="617"/>
      <c r="BM24" s="618"/>
      <c r="BN24" s="446">
        <v>
48946076</v>
      </c>
      <c r="BO24" s="447"/>
      <c r="BP24" s="447"/>
      <c r="BQ24" s="447"/>
      <c r="BR24" s="447"/>
      <c r="BS24" s="447"/>
      <c r="BT24" s="447"/>
      <c r="BU24" s="448"/>
      <c r="BV24" s="446">
        <v>
46636026</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
168</v>
      </c>
      <c r="F25" s="476"/>
      <c r="G25" s="476"/>
      <c r="H25" s="476"/>
      <c r="I25" s="476"/>
      <c r="J25" s="476"/>
      <c r="K25" s="477"/>
      <c r="L25" s="497">
        <v>
2</v>
      </c>
      <c r="M25" s="498"/>
      <c r="N25" s="498"/>
      <c r="O25" s="498"/>
      <c r="P25" s="537"/>
      <c r="Q25" s="497">
        <v>
9000</v>
      </c>
      <c r="R25" s="498"/>
      <c r="S25" s="498"/>
      <c r="T25" s="498"/>
      <c r="U25" s="498"/>
      <c r="V25" s="537"/>
      <c r="W25" s="596"/>
      <c r="X25" s="584"/>
      <c r="Y25" s="585"/>
      <c r="Z25" s="496" t="s">
        <v>
169</v>
      </c>
      <c r="AA25" s="476"/>
      <c r="AB25" s="476"/>
      <c r="AC25" s="476"/>
      <c r="AD25" s="476"/>
      <c r="AE25" s="476"/>
      <c r="AF25" s="476"/>
      <c r="AG25" s="477"/>
      <c r="AH25" s="497" t="s">
        <v>
170</v>
      </c>
      <c r="AI25" s="498"/>
      <c r="AJ25" s="498"/>
      <c r="AK25" s="498"/>
      <c r="AL25" s="537"/>
      <c r="AM25" s="497" t="s">
        <v>
170</v>
      </c>
      <c r="AN25" s="498"/>
      <c r="AO25" s="498"/>
      <c r="AP25" s="498"/>
      <c r="AQ25" s="498"/>
      <c r="AR25" s="537"/>
      <c r="AS25" s="497" t="s">
        <v>
170</v>
      </c>
      <c r="AT25" s="498"/>
      <c r="AU25" s="498"/>
      <c r="AV25" s="498"/>
      <c r="AW25" s="498"/>
      <c r="AX25" s="499"/>
      <c r="AY25" s="406" t="s">
        <v>
171</v>
      </c>
      <c r="AZ25" s="407"/>
      <c r="BA25" s="407"/>
      <c r="BB25" s="407"/>
      <c r="BC25" s="407"/>
      <c r="BD25" s="407"/>
      <c r="BE25" s="407"/>
      <c r="BF25" s="407"/>
      <c r="BG25" s="407"/>
      <c r="BH25" s="407"/>
      <c r="BI25" s="407"/>
      <c r="BJ25" s="407"/>
      <c r="BK25" s="407"/>
      <c r="BL25" s="407"/>
      <c r="BM25" s="408"/>
      <c r="BN25" s="409">
        <v>
61018010</v>
      </c>
      <c r="BO25" s="410"/>
      <c r="BP25" s="410"/>
      <c r="BQ25" s="410"/>
      <c r="BR25" s="410"/>
      <c r="BS25" s="410"/>
      <c r="BT25" s="410"/>
      <c r="BU25" s="411"/>
      <c r="BV25" s="409">
        <v>
62592130</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
172</v>
      </c>
      <c r="F26" s="476"/>
      <c r="G26" s="476"/>
      <c r="H26" s="476"/>
      <c r="I26" s="476"/>
      <c r="J26" s="476"/>
      <c r="K26" s="477"/>
      <c r="L26" s="497">
        <v>
1</v>
      </c>
      <c r="M26" s="498"/>
      <c r="N26" s="498"/>
      <c r="O26" s="498"/>
      <c r="P26" s="537"/>
      <c r="Q26" s="497">
        <v>
8200</v>
      </c>
      <c r="R26" s="498"/>
      <c r="S26" s="498"/>
      <c r="T26" s="498"/>
      <c r="U26" s="498"/>
      <c r="V26" s="537"/>
      <c r="W26" s="596"/>
      <c r="X26" s="584"/>
      <c r="Y26" s="585"/>
      <c r="Z26" s="496" t="s">
        <v>
173</v>
      </c>
      <c r="AA26" s="606"/>
      <c r="AB26" s="606"/>
      <c r="AC26" s="606"/>
      <c r="AD26" s="606"/>
      <c r="AE26" s="606"/>
      <c r="AF26" s="606"/>
      <c r="AG26" s="607"/>
      <c r="AH26" s="497">
        <v>
231</v>
      </c>
      <c r="AI26" s="498"/>
      <c r="AJ26" s="498"/>
      <c r="AK26" s="498"/>
      <c r="AL26" s="537"/>
      <c r="AM26" s="497">
        <v>
782859</v>
      </c>
      <c r="AN26" s="498"/>
      <c r="AO26" s="498"/>
      <c r="AP26" s="498"/>
      <c r="AQ26" s="498"/>
      <c r="AR26" s="537"/>
      <c r="AS26" s="497">
        <v>
3389</v>
      </c>
      <c r="AT26" s="498"/>
      <c r="AU26" s="498"/>
      <c r="AV26" s="498"/>
      <c r="AW26" s="498"/>
      <c r="AX26" s="499"/>
      <c r="AY26" s="449" t="s">
        <v>
174</v>
      </c>
      <c r="AZ26" s="450"/>
      <c r="BA26" s="450"/>
      <c r="BB26" s="450"/>
      <c r="BC26" s="450"/>
      <c r="BD26" s="450"/>
      <c r="BE26" s="450"/>
      <c r="BF26" s="450"/>
      <c r="BG26" s="450"/>
      <c r="BH26" s="450"/>
      <c r="BI26" s="450"/>
      <c r="BJ26" s="450"/>
      <c r="BK26" s="450"/>
      <c r="BL26" s="450"/>
      <c r="BM26" s="451"/>
      <c r="BN26" s="446">
        <v>
27000</v>
      </c>
      <c r="BO26" s="447"/>
      <c r="BP26" s="447"/>
      <c r="BQ26" s="447"/>
      <c r="BR26" s="447"/>
      <c r="BS26" s="447"/>
      <c r="BT26" s="447"/>
      <c r="BU26" s="448"/>
      <c r="BV26" s="446">
        <v>
20000</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
175</v>
      </c>
      <c r="F27" s="476"/>
      <c r="G27" s="476"/>
      <c r="H27" s="476"/>
      <c r="I27" s="476"/>
      <c r="J27" s="476"/>
      <c r="K27" s="477"/>
      <c r="L27" s="497">
        <v>
1</v>
      </c>
      <c r="M27" s="498"/>
      <c r="N27" s="498"/>
      <c r="O27" s="498"/>
      <c r="P27" s="537"/>
      <c r="Q27" s="497">
        <v>
6400</v>
      </c>
      <c r="R27" s="498"/>
      <c r="S27" s="498"/>
      <c r="T27" s="498"/>
      <c r="U27" s="498"/>
      <c r="V27" s="537"/>
      <c r="W27" s="596"/>
      <c r="X27" s="584"/>
      <c r="Y27" s="585"/>
      <c r="Z27" s="496" t="s">
        <v>
176</v>
      </c>
      <c r="AA27" s="476"/>
      <c r="AB27" s="476"/>
      <c r="AC27" s="476"/>
      <c r="AD27" s="476"/>
      <c r="AE27" s="476"/>
      <c r="AF27" s="476"/>
      <c r="AG27" s="477"/>
      <c r="AH27" s="497">
        <v>
5</v>
      </c>
      <c r="AI27" s="498"/>
      <c r="AJ27" s="498"/>
      <c r="AK27" s="498"/>
      <c r="AL27" s="537"/>
      <c r="AM27" s="497">
        <v>
21378</v>
      </c>
      <c r="AN27" s="498"/>
      <c r="AO27" s="498"/>
      <c r="AP27" s="498"/>
      <c r="AQ27" s="498"/>
      <c r="AR27" s="537"/>
      <c r="AS27" s="497">
        <v>
4276</v>
      </c>
      <c r="AT27" s="498"/>
      <c r="AU27" s="498"/>
      <c r="AV27" s="498"/>
      <c r="AW27" s="498"/>
      <c r="AX27" s="499"/>
      <c r="AY27" s="538" t="s">
        <v>
177</v>
      </c>
      <c r="AZ27" s="539"/>
      <c r="BA27" s="539"/>
      <c r="BB27" s="539"/>
      <c r="BC27" s="539"/>
      <c r="BD27" s="539"/>
      <c r="BE27" s="539"/>
      <c r="BF27" s="539"/>
      <c r="BG27" s="539"/>
      <c r="BH27" s="539"/>
      <c r="BI27" s="539"/>
      <c r="BJ27" s="539"/>
      <c r="BK27" s="539"/>
      <c r="BL27" s="539"/>
      <c r="BM27" s="540"/>
      <c r="BN27" s="619">
        <v>
500000</v>
      </c>
      <c r="BO27" s="620"/>
      <c r="BP27" s="620"/>
      <c r="BQ27" s="620"/>
      <c r="BR27" s="620"/>
      <c r="BS27" s="620"/>
      <c r="BT27" s="620"/>
      <c r="BU27" s="621"/>
      <c r="BV27" s="619">
        <v>
3000000</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
178</v>
      </c>
      <c r="F28" s="476"/>
      <c r="G28" s="476"/>
      <c r="H28" s="476"/>
      <c r="I28" s="476"/>
      <c r="J28" s="476"/>
      <c r="K28" s="477"/>
      <c r="L28" s="497">
        <v>
1</v>
      </c>
      <c r="M28" s="498"/>
      <c r="N28" s="498"/>
      <c r="O28" s="498"/>
      <c r="P28" s="537"/>
      <c r="Q28" s="497">
        <v>
5800</v>
      </c>
      <c r="R28" s="498"/>
      <c r="S28" s="498"/>
      <c r="T28" s="498"/>
      <c r="U28" s="498"/>
      <c r="V28" s="537"/>
      <c r="W28" s="596"/>
      <c r="X28" s="584"/>
      <c r="Y28" s="585"/>
      <c r="Z28" s="496" t="s">
        <v>
179</v>
      </c>
      <c r="AA28" s="476"/>
      <c r="AB28" s="476"/>
      <c r="AC28" s="476"/>
      <c r="AD28" s="476"/>
      <c r="AE28" s="476"/>
      <c r="AF28" s="476"/>
      <c r="AG28" s="477"/>
      <c r="AH28" s="497" t="s">
        <v>
123</v>
      </c>
      <c r="AI28" s="498"/>
      <c r="AJ28" s="498"/>
      <c r="AK28" s="498"/>
      <c r="AL28" s="537"/>
      <c r="AM28" s="497" t="s">
        <v>
140</v>
      </c>
      <c r="AN28" s="498"/>
      <c r="AO28" s="498"/>
      <c r="AP28" s="498"/>
      <c r="AQ28" s="498"/>
      <c r="AR28" s="537"/>
      <c r="AS28" s="497" t="s">
        <v>
123</v>
      </c>
      <c r="AT28" s="498"/>
      <c r="AU28" s="498"/>
      <c r="AV28" s="498"/>
      <c r="AW28" s="498"/>
      <c r="AX28" s="499"/>
      <c r="AY28" s="622" t="s">
        <v>
180</v>
      </c>
      <c r="AZ28" s="623"/>
      <c r="BA28" s="623"/>
      <c r="BB28" s="624"/>
      <c r="BC28" s="406" t="s">
        <v>
42</v>
      </c>
      <c r="BD28" s="407"/>
      <c r="BE28" s="407"/>
      <c r="BF28" s="407"/>
      <c r="BG28" s="407"/>
      <c r="BH28" s="407"/>
      <c r="BI28" s="407"/>
      <c r="BJ28" s="407"/>
      <c r="BK28" s="407"/>
      <c r="BL28" s="407"/>
      <c r="BM28" s="408"/>
      <c r="BN28" s="409">
        <v>
9699039</v>
      </c>
      <c r="BO28" s="410"/>
      <c r="BP28" s="410"/>
      <c r="BQ28" s="410"/>
      <c r="BR28" s="410"/>
      <c r="BS28" s="410"/>
      <c r="BT28" s="410"/>
      <c r="BU28" s="411"/>
      <c r="BV28" s="409">
        <v>
7529087</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
181</v>
      </c>
      <c r="F29" s="476"/>
      <c r="G29" s="476"/>
      <c r="H29" s="476"/>
      <c r="I29" s="476"/>
      <c r="J29" s="476"/>
      <c r="K29" s="477"/>
      <c r="L29" s="497">
        <v>
34</v>
      </c>
      <c r="M29" s="498"/>
      <c r="N29" s="498"/>
      <c r="O29" s="498"/>
      <c r="P29" s="537"/>
      <c r="Q29" s="497">
        <v>
5500</v>
      </c>
      <c r="R29" s="498"/>
      <c r="S29" s="498"/>
      <c r="T29" s="498"/>
      <c r="U29" s="498"/>
      <c r="V29" s="537"/>
      <c r="W29" s="597"/>
      <c r="X29" s="598"/>
      <c r="Y29" s="599"/>
      <c r="Z29" s="496" t="s">
        <v>
182</v>
      </c>
      <c r="AA29" s="476"/>
      <c r="AB29" s="476"/>
      <c r="AC29" s="476"/>
      <c r="AD29" s="476"/>
      <c r="AE29" s="476"/>
      <c r="AF29" s="476"/>
      <c r="AG29" s="477"/>
      <c r="AH29" s="497">
        <v>
2096</v>
      </c>
      <c r="AI29" s="498"/>
      <c r="AJ29" s="498"/>
      <c r="AK29" s="498"/>
      <c r="AL29" s="537"/>
      <c r="AM29" s="497">
        <v>
6595482</v>
      </c>
      <c r="AN29" s="498"/>
      <c r="AO29" s="498"/>
      <c r="AP29" s="498"/>
      <c r="AQ29" s="498"/>
      <c r="AR29" s="537"/>
      <c r="AS29" s="497">
        <v>
3147</v>
      </c>
      <c r="AT29" s="498"/>
      <c r="AU29" s="498"/>
      <c r="AV29" s="498"/>
      <c r="AW29" s="498"/>
      <c r="AX29" s="499"/>
      <c r="AY29" s="625"/>
      <c r="AZ29" s="626"/>
      <c r="BA29" s="626"/>
      <c r="BB29" s="627"/>
      <c r="BC29" s="480" t="s">
        <v>
183</v>
      </c>
      <c r="BD29" s="481"/>
      <c r="BE29" s="481"/>
      <c r="BF29" s="481"/>
      <c r="BG29" s="481"/>
      <c r="BH29" s="481"/>
      <c r="BI29" s="481"/>
      <c r="BJ29" s="481"/>
      <c r="BK29" s="481"/>
      <c r="BL29" s="481"/>
      <c r="BM29" s="482"/>
      <c r="BN29" s="446" t="s">
        <v>
123</v>
      </c>
      <c r="BO29" s="447"/>
      <c r="BP29" s="447"/>
      <c r="BQ29" s="447"/>
      <c r="BR29" s="447"/>
      <c r="BS29" s="447"/>
      <c r="BT29" s="447"/>
      <c r="BU29" s="448"/>
      <c r="BV29" s="446" t="s">
        <v>
123</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
184</v>
      </c>
      <c r="X30" s="604"/>
      <c r="Y30" s="604"/>
      <c r="Z30" s="604"/>
      <c r="AA30" s="604"/>
      <c r="AB30" s="604"/>
      <c r="AC30" s="604"/>
      <c r="AD30" s="604"/>
      <c r="AE30" s="604"/>
      <c r="AF30" s="604"/>
      <c r="AG30" s="605"/>
      <c r="AH30" s="562">
        <v>
101</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
44</v>
      </c>
      <c r="BD30" s="617"/>
      <c r="BE30" s="617"/>
      <c r="BF30" s="617"/>
      <c r="BG30" s="617"/>
      <c r="BH30" s="617"/>
      <c r="BI30" s="617"/>
      <c r="BJ30" s="617"/>
      <c r="BK30" s="617"/>
      <c r="BL30" s="617"/>
      <c r="BM30" s="618"/>
      <c r="BN30" s="619">
        <v>
8875798</v>
      </c>
      <c r="BO30" s="620"/>
      <c r="BP30" s="620"/>
      <c r="BQ30" s="620"/>
      <c r="BR30" s="620"/>
      <c r="BS30" s="620"/>
      <c r="BT30" s="620"/>
      <c r="BU30" s="621"/>
      <c r="BV30" s="619">
        <v>
5990868</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
185</v>
      </c>
      <c r="D32" s="193"/>
      <c r="E32" s="193"/>
      <c r="F32" s="190"/>
      <c r="G32" s="190"/>
      <c r="H32" s="190"/>
      <c r="I32" s="190"/>
      <c r="J32" s="190"/>
      <c r="K32" s="190"/>
      <c r="L32" s="190"/>
      <c r="M32" s="190"/>
      <c r="N32" s="190"/>
      <c r="O32" s="190"/>
      <c r="P32" s="190"/>
      <c r="Q32" s="190"/>
      <c r="R32" s="190"/>
      <c r="S32" s="190"/>
      <c r="T32" s="190"/>
      <c r="U32" s="190" t="s">
        <v>
186</v>
      </c>
      <c r="V32" s="190"/>
      <c r="W32" s="190"/>
      <c r="X32" s="190"/>
      <c r="Y32" s="190"/>
      <c r="Z32" s="190"/>
      <c r="AA32" s="190"/>
      <c r="AB32" s="190"/>
      <c r="AC32" s="190"/>
      <c r="AD32" s="190"/>
      <c r="AE32" s="190"/>
      <c r="AF32" s="190"/>
      <c r="AG32" s="190"/>
      <c r="AH32" s="190"/>
      <c r="AI32" s="190"/>
      <c r="AJ32" s="190"/>
      <c r="AK32" s="190"/>
      <c r="AL32" s="190"/>
      <c r="AM32" s="194" t="s">
        <v>
187</v>
      </c>
      <c r="AN32" s="190"/>
      <c r="AO32" s="190"/>
      <c r="AP32" s="190"/>
      <c r="AQ32" s="190"/>
      <c r="AR32" s="190"/>
      <c r="AS32" s="194"/>
      <c r="AT32" s="194"/>
      <c r="AU32" s="194"/>
      <c r="AV32" s="194"/>
      <c r="AW32" s="194"/>
      <c r="AX32" s="194"/>
      <c r="AY32" s="194"/>
      <c r="AZ32" s="194"/>
      <c r="BA32" s="194"/>
      <c r="BB32" s="190"/>
      <c r="BC32" s="194"/>
      <c r="BD32" s="190"/>
      <c r="BE32" s="194" t="s">
        <v>
188</v>
      </c>
      <c r="BF32" s="190"/>
      <c r="BG32" s="190"/>
      <c r="BH32" s="190"/>
      <c r="BI32" s="190"/>
      <c r="BJ32" s="194"/>
      <c r="BK32" s="194"/>
      <c r="BL32" s="194"/>
      <c r="BM32" s="194"/>
      <c r="BN32" s="194"/>
      <c r="BO32" s="194"/>
      <c r="BP32" s="194"/>
      <c r="BQ32" s="194"/>
      <c r="BR32" s="190"/>
      <c r="BS32" s="190"/>
      <c r="BT32" s="190"/>
      <c r="BU32" s="190"/>
      <c r="BV32" s="190"/>
      <c r="BW32" s="190" t="s">
        <v>
189</v>
      </c>
      <c r="BX32" s="190"/>
      <c r="BY32" s="190"/>
      <c r="BZ32" s="190"/>
      <c r="CA32" s="190"/>
      <c r="CB32" s="194"/>
      <c r="CC32" s="194"/>
      <c r="CD32" s="194"/>
      <c r="CE32" s="194"/>
      <c r="CF32" s="194"/>
      <c r="CG32" s="194"/>
      <c r="CH32" s="194"/>
      <c r="CI32" s="194"/>
      <c r="CJ32" s="194"/>
      <c r="CK32" s="194"/>
      <c r="CL32" s="194"/>
      <c r="CM32" s="194"/>
      <c r="CN32" s="194"/>
      <c r="CO32" s="194" t="s">
        <v>
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
191</v>
      </c>
      <c r="D33" s="470"/>
      <c r="E33" s="435" t="s">
        <v>
192</v>
      </c>
      <c r="F33" s="435"/>
      <c r="G33" s="435"/>
      <c r="H33" s="435"/>
      <c r="I33" s="435"/>
      <c r="J33" s="435"/>
      <c r="K33" s="435"/>
      <c r="L33" s="435"/>
      <c r="M33" s="435"/>
      <c r="N33" s="435"/>
      <c r="O33" s="435"/>
      <c r="P33" s="435"/>
      <c r="Q33" s="435"/>
      <c r="R33" s="435"/>
      <c r="S33" s="435"/>
      <c r="T33" s="195"/>
      <c r="U33" s="470" t="s">
        <v>
193</v>
      </c>
      <c r="V33" s="470"/>
      <c r="W33" s="435" t="s">
        <v>
192</v>
      </c>
      <c r="X33" s="435"/>
      <c r="Y33" s="435"/>
      <c r="Z33" s="435"/>
      <c r="AA33" s="435"/>
      <c r="AB33" s="435"/>
      <c r="AC33" s="435"/>
      <c r="AD33" s="435"/>
      <c r="AE33" s="435"/>
      <c r="AF33" s="435"/>
      <c r="AG33" s="435"/>
      <c r="AH33" s="435"/>
      <c r="AI33" s="435"/>
      <c r="AJ33" s="435"/>
      <c r="AK33" s="435"/>
      <c r="AL33" s="195"/>
      <c r="AM33" s="470" t="s">
        <v>
193</v>
      </c>
      <c r="AN33" s="470"/>
      <c r="AO33" s="435" t="s">
        <v>
194</v>
      </c>
      <c r="AP33" s="435"/>
      <c r="AQ33" s="435"/>
      <c r="AR33" s="435"/>
      <c r="AS33" s="435"/>
      <c r="AT33" s="435"/>
      <c r="AU33" s="435"/>
      <c r="AV33" s="435"/>
      <c r="AW33" s="435"/>
      <c r="AX33" s="435"/>
      <c r="AY33" s="435"/>
      <c r="AZ33" s="435"/>
      <c r="BA33" s="435"/>
      <c r="BB33" s="435"/>
      <c r="BC33" s="435"/>
      <c r="BD33" s="196"/>
      <c r="BE33" s="435" t="s">
        <v>
195</v>
      </c>
      <c r="BF33" s="435"/>
      <c r="BG33" s="435" t="s">
        <v>
196</v>
      </c>
      <c r="BH33" s="435"/>
      <c r="BI33" s="435"/>
      <c r="BJ33" s="435"/>
      <c r="BK33" s="435"/>
      <c r="BL33" s="435"/>
      <c r="BM33" s="435"/>
      <c r="BN33" s="435"/>
      <c r="BO33" s="435"/>
      <c r="BP33" s="435"/>
      <c r="BQ33" s="435"/>
      <c r="BR33" s="435"/>
      <c r="BS33" s="435"/>
      <c r="BT33" s="435"/>
      <c r="BU33" s="435"/>
      <c r="BV33" s="196"/>
      <c r="BW33" s="470" t="s">
        <v>
195</v>
      </c>
      <c r="BX33" s="470"/>
      <c r="BY33" s="435" t="s">
        <v>
197</v>
      </c>
      <c r="BZ33" s="435"/>
      <c r="CA33" s="435"/>
      <c r="CB33" s="435"/>
      <c r="CC33" s="435"/>
      <c r="CD33" s="435"/>
      <c r="CE33" s="435"/>
      <c r="CF33" s="435"/>
      <c r="CG33" s="435"/>
      <c r="CH33" s="435"/>
      <c r="CI33" s="435"/>
      <c r="CJ33" s="435"/>
      <c r="CK33" s="435"/>
      <c r="CL33" s="435"/>
      <c r="CM33" s="435"/>
      <c r="CN33" s="195"/>
      <c r="CO33" s="470" t="s">
        <v>
193</v>
      </c>
      <c r="CP33" s="470"/>
      <c r="CQ33" s="435" t="s">
        <v>
198</v>
      </c>
      <c r="CR33" s="435"/>
      <c r="CS33" s="435"/>
      <c r="CT33" s="435"/>
      <c r="CU33" s="435"/>
      <c r="CV33" s="435"/>
      <c r="CW33" s="435"/>
      <c r="CX33" s="435"/>
      <c r="CY33" s="435"/>
      <c r="CZ33" s="435"/>
      <c r="DA33" s="435"/>
      <c r="DB33" s="435"/>
      <c r="DC33" s="435"/>
      <c r="DD33" s="435"/>
      <c r="DE33" s="435"/>
      <c r="DF33" s="195"/>
      <c r="DG33" s="631" t="s">
        <v>
199</v>
      </c>
      <c r="DH33" s="631"/>
      <c r="DI33" s="197"/>
      <c r="DJ33" s="165"/>
      <c r="DK33" s="165"/>
      <c r="DL33" s="165"/>
      <c r="DM33" s="165"/>
      <c r="DN33" s="165"/>
      <c r="DO33" s="165"/>
    </row>
    <row r="34" spans="1:119" ht="32.25" customHeight="1">
      <c r="A34" s="166"/>
      <c r="B34" s="192"/>
      <c r="C34" s="632">
        <f>
IF(E34="","",1)</f>
        <v>
1</v>
      </c>
      <c r="D34" s="632"/>
      <c r="E34" s="633" t="str">
        <f>
IF('各会計、関係団体の財政状況及び健全化判断比率'!B7="","",'各会計、関係団体の財政状況及び健全化判断比率'!B7)</f>
        <v>
一般会計</v>
      </c>
      <c r="F34" s="633"/>
      <c r="G34" s="633"/>
      <c r="H34" s="633"/>
      <c r="I34" s="633"/>
      <c r="J34" s="633"/>
      <c r="K34" s="633"/>
      <c r="L34" s="633"/>
      <c r="M34" s="633"/>
      <c r="N34" s="633"/>
      <c r="O34" s="633"/>
      <c r="P34" s="633"/>
      <c r="Q34" s="633"/>
      <c r="R34" s="633"/>
      <c r="S34" s="633"/>
      <c r="T34" s="193"/>
      <c r="U34" s="632">
        <f>
IF(W34="","",MAX(C34:D43)+1)</f>
        <v>
2</v>
      </c>
      <c r="V34" s="632"/>
      <c r="W34" s="633" t="str">
        <f>
IF('各会計、関係団体の財政状況及び健全化判断比率'!B28="","",'各会計、関係団体の財政状況及び健全化判断比率'!B28)</f>
        <v>
町田市国民健康保険事業会計</v>
      </c>
      <c r="X34" s="633"/>
      <c r="Y34" s="633"/>
      <c r="Z34" s="633"/>
      <c r="AA34" s="633"/>
      <c r="AB34" s="633"/>
      <c r="AC34" s="633"/>
      <c r="AD34" s="633"/>
      <c r="AE34" s="633"/>
      <c r="AF34" s="633"/>
      <c r="AG34" s="633"/>
      <c r="AH34" s="633"/>
      <c r="AI34" s="633"/>
      <c r="AJ34" s="633"/>
      <c r="AK34" s="633"/>
      <c r="AL34" s="193"/>
      <c r="AM34" s="632">
        <f>
IF(AO34="","",MAX(C34:D43,U34:V43)+1)</f>
        <v>
5</v>
      </c>
      <c r="AN34" s="632"/>
      <c r="AO34" s="633" t="str">
        <f>
IF('各会計、関係団体の財政状況及び健全化判断比率'!B31="","",'各会計、関係団体の財政状況及び健全化判断比率'!B31)</f>
        <v>
町田市病院事業会計</v>
      </c>
      <c r="AP34" s="633"/>
      <c r="AQ34" s="633"/>
      <c r="AR34" s="633"/>
      <c r="AS34" s="633"/>
      <c r="AT34" s="633"/>
      <c r="AU34" s="633"/>
      <c r="AV34" s="633"/>
      <c r="AW34" s="633"/>
      <c r="AX34" s="633"/>
      <c r="AY34" s="633"/>
      <c r="AZ34" s="633"/>
      <c r="BA34" s="633"/>
      <c r="BB34" s="633"/>
      <c r="BC34" s="633"/>
      <c r="BD34" s="193"/>
      <c r="BE34" s="632">
        <f>
IF(BG34="","",MAX(C34:D43,U34:V43,AM34:AN43)+1)</f>
        <v>
6</v>
      </c>
      <c r="BF34" s="632"/>
      <c r="BG34" s="633" t="str">
        <f>
IF('各会計、関係団体の財政状況及び健全化判断比率'!B32="","",'各会計、関係団体の財政状況及び健全化判断比率'!B32)</f>
        <v>
町田市下水道事業会計</v>
      </c>
      <c r="BH34" s="633"/>
      <c r="BI34" s="633"/>
      <c r="BJ34" s="633"/>
      <c r="BK34" s="633"/>
      <c r="BL34" s="633"/>
      <c r="BM34" s="633"/>
      <c r="BN34" s="633"/>
      <c r="BO34" s="633"/>
      <c r="BP34" s="633"/>
      <c r="BQ34" s="633"/>
      <c r="BR34" s="633"/>
      <c r="BS34" s="633"/>
      <c r="BT34" s="633"/>
      <c r="BU34" s="633"/>
      <c r="BV34" s="193"/>
      <c r="BW34" s="632">
        <f>
IF(BY34="","",MAX(C34:D43,U34:V43,AM34:AN43,BE34:BF43)+1)</f>
        <v>
7</v>
      </c>
      <c r="BX34" s="632"/>
      <c r="BY34" s="633" t="str">
        <f>
IF('各会計、関係団体の財政状況及び健全化判断比率'!B68="","",'各会計、関係団体の財政状況及び健全化判断比率'!B68)</f>
        <v>
東京都後期高齢者医療広域連合（一般会計）</v>
      </c>
      <c r="BZ34" s="633"/>
      <c r="CA34" s="633"/>
      <c r="CB34" s="633"/>
      <c r="CC34" s="633"/>
      <c r="CD34" s="633"/>
      <c r="CE34" s="633"/>
      <c r="CF34" s="633"/>
      <c r="CG34" s="633"/>
      <c r="CH34" s="633"/>
      <c r="CI34" s="633"/>
      <c r="CJ34" s="633"/>
      <c r="CK34" s="633"/>
      <c r="CL34" s="633"/>
      <c r="CM34" s="633"/>
      <c r="CN34" s="193"/>
      <c r="CO34" s="632">
        <f>
IF(CQ34="","",MAX(C34:D43,U34:V43,AM34:AN43,BE34:BF43,BW34:BX43)+1)</f>
        <v>
16</v>
      </c>
      <c r="CP34" s="632"/>
      <c r="CQ34" s="633" t="str">
        <f>
IF('各会計、関係団体の財政状況及び健全化判断比率'!BS7="","",'各会計、関係団体の財政状況及び健全化判断比率'!BS7)</f>
        <v>
町田市土地開発公社</v>
      </c>
      <c r="CR34" s="633"/>
      <c r="CS34" s="633"/>
      <c r="CT34" s="633"/>
      <c r="CU34" s="633"/>
      <c r="CV34" s="633"/>
      <c r="CW34" s="633"/>
      <c r="CX34" s="633"/>
      <c r="CY34" s="633"/>
      <c r="CZ34" s="633"/>
      <c r="DA34" s="633"/>
      <c r="DB34" s="633"/>
      <c r="DC34" s="633"/>
      <c r="DD34" s="633"/>
      <c r="DE34" s="633"/>
      <c r="DF34" s="190"/>
      <c r="DG34" s="634" t="str">
        <f>
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t="str">
        <f>
IF(E35="","",C34+1)</f>
        <v/>
      </c>
      <c r="D35" s="632"/>
      <c r="E35" s="633" t="str">
        <f>
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
IF(W35="","",U34+1)</f>
        <v>
3</v>
      </c>
      <c r="V35" s="632"/>
      <c r="W35" s="633" t="str">
        <f>
IF('各会計、関係団体の財政状況及び健全化判断比率'!B29="","",'各会計、関係団体の財政状況及び健全化判断比率'!B29)</f>
        <v>
町田市介護保険事業会計</v>
      </c>
      <c r="X35" s="633"/>
      <c r="Y35" s="633"/>
      <c r="Z35" s="633"/>
      <c r="AA35" s="633"/>
      <c r="AB35" s="633"/>
      <c r="AC35" s="633"/>
      <c r="AD35" s="633"/>
      <c r="AE35" s="633"/>
      <c r="AF35" s="633"/>
      <c r="AG35" s="633"/>
      <c r="AH35" s="633"/>
      <c r="AI35" s="633"/>
      <c r="AJ35" s="633"/>
      <c r="AK35" s="633"/>
      <c r="AL35" s="193"/>
      <c r="AM35" s="632" t="str">
        <f t="shared" ref="AM35:AM43" si="0">
IF(AO35="","",AM34+1)</f>
        <v/>
      </c>
      <c r="AN35" s="632"/>
      <c r="AO35" s="633"/>
      <c r="AP35" s="633"/>
      <c r="AQ35" s="633"/>
      <c r="AR35" s="633"/>
      <c r="AS35" s="633"/>
      <c r="AT35" s="633"/>
      <c r="AU35" s="633"/>
      <c r="AV35" s="633"/>
      <c r="AW35" s="633"/>
      <c r="AX35" s="633"/>
      <c r="AY35" s="633"/>
      <c r="AZ35" s="633"/>
      <c r="BA35" s="633"/>
      <c r="BB35" s="633"/>
      <c r="BC35" s="633"/>
      <c r="BD35" s="193"/>
      <c r="BE35" s="632" t="str">
        <f t="shared" ref="BE35:BE43" si="1">
IF(BG35="","",BE34+1)</f>
        <v/>
      </c>
      <c r="BF35" s="632"/>
      <c r="BG35" s="633"/>
      <c r="BH35" s="633"/>
      <c r="BI35" s="633"/>
      <c r="BJ35" s="633"/>
      <c r="BK35" s="633"/>
      <c r="BL35" s="633"/>
      <c r="BM35" s="633"/>
      <c r="BN35" s="633"/>
      <c r="BO35" s="633"/>
      <c r="BP35" s="633"/>
      <c r="BQ35" s="633"/>
      <c r="BR35" s="633"/>
      <c r="BS35" s="633"/>
      <c r="BT35" s="633"/>
      <c r="BU35" s="633"/>
      <c r="BV35" s="193"/>
      <c r="BW35" s="632">
        <f t="shared" ref="BW35:BW43" si="2">
IF(BY35="","",BW34+1)</f>
        <v>
8</v>
      </c>
      <c r="BX35" s="632"/>
      <c r="BY35" s="633" t="str">
        <f>
IF('各会計、関係団体の財政状況及び健全化判断比率'!B69="","",'各会計、関係団体の財政状況及び健全化判断比率'!B69)</f>
        <v>
東京都後期高齢者医療広域連合（後期高齢者医療特別会計）</v>
      </c>
      <c r="BZ35" s="633"/>
      <c r="CA35" s="633"/>
      <c r="CB35" s="633"/>
      <c r="CC35" s="633"/>
      <c r="CD35" s="633"/>
      <c r="CE35" s="633"/>
      <c r="CF35" s="633"/>
      <c r="CG35" s="633"/>
      <c r="CH35" s="633"/>
      <c r="CI35" s="633"/>
      <c r="CJ35" s="633"/>
      <c r="CK35" s="633"/>
      <c r="CL35" s="633"/>
      <c r="CM35" s="633"/>
      <c r="CN35" s="193"/>
      <c r="CO35" s="632">
        <f t="shared" ref="CO35:CO43" si="3">
IF(CQ35="","",CO34+1)</f>
        <v>
17</v>
      </c>
      <c r="CP35" s="632"/>
      <c r="CQ35" s="633" t="str">
        <f>
IF('各会計、関係団体の財政状況及び健全化判断比率'!BS8="","",'各会計、関係団体の財政状況及び健全化判断比率'!BS8)</f>
        <v>
町田まちづくり公社</v>
      </c>
      <c r="CR35" s="633"/>
      <c r="CS35" s="633"/>
      <c r="CT35" s="633"/>
      <c r="CU35" s="633"/>
      <c r="CV35" s="633"/>
      <c r="CW35" s="633"/>
      <c r="CX35" s="633"/>
      <c r="CY35" s="633"/>
      <c r="CZ35" s="633"/>
      <c r="DA35" s="633"/>
      <c r="DB35" s="633"/>
      <c r="DC35" s="633"/>
      <c r="DD35" s="633"/>
      <c r="DE35" s="633"/>
      <c r="DF35" s="190"/>
      <c r="DG35" s="634" t="str">
        <f>
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
IF(E36="","",C35+1)</f>
        <v/>
      </c>
      <c r="D36" s="632"/>
      <c r="E36" s="633" t="str">
        <f>
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
IF(W36="","",U35+1)</f>
        <v>
4</v>
      </c>
      <c r="V36" s="632"/>
      <c r="W36" s="633" t="str">
        <f>
IF('各会計、関係団体の財政状況及び健全化判断比率'!B30="","",'各会計、関係団体の財政状況及び健全化判断比率'!B30)</f>
        <v>
町田市後期高齢者医療事業会計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
9</v>
      </c>
      <c r="BX36" s="632"/>
      <c r="BY36" s="633" t="str">
        <f>
IF('各会計、関係団体の財政状況及び健全化判断比率'!B70="","",'各会計、関係団体の財政状況及び健全化判断比率'!B70)</f>
        <v>
東京たま広域資源循環組合</v>
      </c>
      <c r="BZ36" s="633"/>
      <c r="CA36" s="633"/>
      <c r="CB36" s="633"/>
      <c r="CC36" s="633"/>
      <c r="CD36" s="633"/>
      <c r="CE36" s="633"/>
      <c r="CF36" s="633"/>
      <c r="CG36" s="633"/>
      <c r="CH36" s="633"/>
      <c r="CI36" s="633"/>
      <c r="CJ36" s="633"/>
      <c r="CK36" s="633"/>
      <c r="CL36" s="633"/>
      <c r="CM36" s="633"/>
      <c r="CN36" s="193"/>
      <c r="CO36" s="632">
        <f t="shared" si="3"/>
        <v>
18</v>
      </c>
      <c r="CP36" s="632"/>
      <c r="CQ36" s="633" t="str">
        <f>
IF('各会計、関係団体の財政状況及び健全化判断比率'!BS9="","",'各会計、関係団体の財政状況及び健全化判断比率'!BS9)</f>
        <v>
町田市勤労者福祉サービスセンター</v>
      </c>
      <c r="CR36" s="633"/>
      <c r="CS36" s="633"/>
      <c r="CT36" s="633"/>
      <c r="CU36" s="633"/>
      <c r="CV36" s="633"/>
      <c r="CW36" s="633"/>
      <c r="CX36" s="633"/>
      <c r="CY36" s="633"/>
      <c r="CZ36" s="633"/>
      <c r="DA36" s="633"/>
      <c r="DB36" s="633"/>
      <c r="DC36" s="633"/>
      <c r="DD36" s="633"/>
      <c r="DE36" s="633"/>
      <c r="DF36" s="190"/>
      <c r="DG36" s="634" t="str">
        <f>
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
IF(E37="","",C36+1)</f>
        <v/>
      </c>
      <c r="D37" s="632"/>
      <c r="E37" s="633" t="str">
        <f>
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
10</v>
      </c>
      <c r="BX37" s="632"/>
      <c r="BY37" s="633" t="str">
        <f>
IF('各会計、関係団体の財政状況及び健全化判断比率'!B71="","",'各会計、関係団体の財政状況及び健全化判断比率'!B71)</f>
        <v>
多摩ニュータウン環境組合</v>
      </c>
      <c r="BZ37" s="633"/>
      <c r="CA37" s="633"/>
      <c r="CB37" s="633"/>
      <c r="CC37" s="633"/>
      <c r="CD37" s="633"/>
      <c r="CE37" s="633"/>
      <c r="CF37" s="633"/>
      <c r="CG37" s="633"/>
      <c r="CH37" s="633"/>
      <c r="CI37" s="633"/>
      <c r="CJ37" s="633"/>
      <c r="CK37" s="633"/>
      <c r="CL37" s="633"/>
      <c r="CM37" s="633"/>
      <c r="CN37" s="193"/>
      <c r="CO37" s="632">
        <f t="shared" si="3"/>
        <v>
19</v>
      </c>
      <c r="CP37" s="632"/>
      <c r="CQ37" s="633" t="str">
        <f>
IF('各会計、関係団体の財政状況及び健全化判断比率'!BS10="","",'各会計、関係団体の財政状況及び健全化判断比率'!BS10)</f>
        <v>
エルム・スリー管理</v>
      </c>
      <c r="CR37" s="633"/>
      <c r="CS37" s="633"/>
      <c r="CT37" s="633"/>
      <c r="CU37" s="633"/>
      <c r="CV37" s="633"/>
      <c r="CW37" s="633"/>
      <c r="CX37" s="633"/>
      <c r="CY37" s="633"/>
      <c r="CZ37" s="633"/>
      <c r="DA37" s="633"/>
      <c r="DB37" s="633"/>
      <c r="DC37" s="633"/>
      <c r="DD37" s="633"/>
      <c r="DE37" s="633"/>
      <c r="DF37" s="190"/>
      <c r="DG37" s="634" t="str">
        <f>
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
IF(E38="","",C37+1)</f>
        <v/>
      </c>
      <c r="D38" s="632"/>
      <c r="E38" s="633" t="str">
        <f>
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
11</v>
      </c>
      <c r="BX38" s="632"/>
      <c r="BY38" s="633" t="str">
        <f>
IF('各会計、関係団体の財政状況及び健全化判断比率'!B72="","",'各会計、関係団体の財政状況及び健全化判断比率'!B72)</f>
        <v>
南多摩斎場組合</v>
      </c>
      <c r="BZ38" s="633"/>
      <c r="CA38" s="633"/>
      <c r="CB38" s="633"/>
      <c r="CC38" s="633"/>
      <c r="CD38" s="633"/>
      <c r="CE38" s="633"/>
      <c r="CF38" s="633"/>
      <c r="CG38" s="633"/>
      <c r="CH38" s="633"/>
      <c r="CI38" s="633"/>
      <c r="CJ38" s="633"/>
      <c r="CK38" s="633"/>
      <c r="CL38" s="633"/>
      <c r="CM38" s="633"/>
      <c r="CN38" s="193"/>
      <c r="CO38" s="632">
        <f t="shared" si="3"/>
        <v>
20</v>
      </c>
      <c r="CP38" s="632"/>
      <c r="CQ38" s="633" t="str">
        <f>
IF('各会計、関係団体の財政状況及び健全化判断比率'!BS11="","",'各会計、関係団体の財政状況及び健全化判断比率'!BS11)</f>
        <v>
町田センタービル</v>
      </c>
      <c r="CR38" s="633"/>
      <c r="CS38" s="633"/>
      <c r="CT38" s="633"/>
      <c r="CU38" s="633"/>
      <c r="CV38" s="633"/>
      <c r="CW38" s="633"/>
      <c r="CX38" s="633"/>
      <c r="CY38" s="633"/>
      <c r="CZ38" s="633"/>
      <c r="DA38" s="633"/>
      <c r="DB38" s="633"/>
      <c r="DC38" s="633"/>
      <c r="DD38" s="633"/>
      <c r="DE38" s="633"/>
      <c r="DF38" s="190"/>
      <c r="DG38" s="634" t="str">
        <f>
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
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
12</v>
      </c>
      <c r="BX39" s="632"/>
      <c r="BY39" s="633" t="str">
        <f>
IF('各会計、関係団体の財政状況及び健全化判断比率'!B73="","",'各会計、関係団体の財政状況及び健全化判断比率'!B73)</f>
        <v>
東京市町村総合事務組合</v>
      </c>
      <c r="BZ39" s="633"/>
      <c r="CA39" s="633"/>
      <c r="CB39" s="633"/>
      <c r="CC39" s="633"/>
      <c r="CD39" s="633"/>
      <c r="CE39" s="633"/>
      <c r="CF39" s="633"/>
      <c r="CG39" s="633"/>
      <c r="CH39" s="633"/>
      <c r="CI39" s="633"/>
      <c r="CJ39" s="633"/>
      <c r="CK39" s="633"/>
      <c r="CL39" s="633"/>
      <c r="CM39" s="633"/>
      <c r="CN39" s="193"/>
      <c r="CO39" s="632">
        <f t="shared" si="3"/>
        <v>
21</v>
      </c>
      <c r="CP39" s="632"/>
      <c r="CQ39" s="633" t="str">
        <f>
IF('各会計、関係団体の財政状況及び健全化判断比率'!BS12="","",'各会計、関係団体の財政状況及び健全化判断比率'!BS12)</f>
        <v>
町田市文化・国際交流財団</v>
      </c>
      <c r="CR39" s="633"/>
      <c r="CS39" s="633"/>
      <c r="CT39" s="633"/>
      <c r="CU39" s="633"/>
      <c r="CV39" s="633"/>
      <c r="CW39" s="633"/>
      <c r="CX39" s="633"/>
      <c r="CY39" s="633"/>
      <c r="CZ39" s="633"/>
      <c r="DA39" s="633"/>
      <c r="DB39" s="633"/>
      <c r="DC39" s="633"/>
      <c r="DD39" s="633"/>
      <c r="DE39" s="633"/>
      <c r="DF39" s="190"/>
      <c r="DG39" s="634" t="str">
        <f>
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
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
13</v>
      </c>
      <c r="BX40" s="632"/>
      <c r="BY40" s="633" t="str">
        <f>
IF('各会計、関係団体の財政状況及び健全化判断比率'!B74="","",'各会計、関係団体の財政状況及び健全化判断比率'!B74)</f>
        <v>
東京市町村総合事務組合（東京都市町村民交通災害共済事業特別会計）</v>
      </c>
      <c r="BZ40" s="633"/>
      <c r="CA40" s="633"/>
      <c r="CB40" s="633"/>
      <c r="CC40" s="633"/>
      <c r="CD40" s="633"/>
      <c r="CE40" s="633"/>
      <c r="CF40" s="633"/>
      <c r="CG40" s="633"/>
      <c r="CH40" s="633"/>
      <c r="CI40" s="633"/>
      <c r="CJ40" s="633"/>
      <c r="CK40" s="633"/>
      <c r="CL40" s="633"/>
      <c r="CM40" s="633"/>
      <c r="CN40" s="193"/>
      <c r="CO40" s="632">
        <f t="shared" si="3"/>
        <v>
22</v>
      </c>
      <c r="CP40" s="632"/>
      <c r="CQ40" s="633" t="str">
        <f>
IF('各会計、関係団体の財政状況及び健全化判断比率'!BS13="","",'各会計、関係団体の財政状況及び健全化判断比率'!BS13)</f>
        <v>
町田市観光コンベンション協会</v>
      </c>
      <c r="CR40" s="633"/>
      <c r="CS40" s="633"/>
      <c r="CT40" s="633"/>
      <c r="CU40" s="633"/>
      <c r="CV40" s="633"/>
      <c r="CW40" s="633"/>
      <c r="CX40" s="633"/>
      <c r="CY40" s="633"/>
      <c r="CZ40" s="633"/>
      <c r="DA40" s="633"/>
      <c r="DB40" s="633"/>
      <c r="DC40" s="633"/>
      <c r="DD40" s="633"/>
      <c r="DE40" s="633"/>
      <c r="DF40" s="190"/>
      <c r="DG40" s="634" t="str">
        <f>
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
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
14</v>
      </c>
      <c r="BX41" s="632"/>
      <c r="BY41" s="633" t="str">
        <f>
IF('各会計、関係団体の財政状況及び健全化判断比率'!B75="","",'各会計、関係団体の財政状況及び健全化判断比率'!B75)</f>
        <v>
東京都十一市競輪事業組合</v>
      </c>
      <c r="BZ41" s="633"/>
      <c r="CA41" s="633"/>
      <c r="CB41" s="633"/>
      <c r="CC41" s="633"/>
      <c r="CD41" s="633"/>
      <c r="CE41" s="633"/>
      <c r="CF41" s="633"/>
      <c r="CG41" s="633"/>
      <c r="CH41" s="633"/>
      <c r="CI41" s="633"/>
      <c r="CJ41" s="633"/>
      <c r="CK41" s="633"/>
      <c r="CL41" s="633"/>
      <c r="CM41" s="633"/>
      <c r="CN41" s="193"/>
      <c r="CO41" s="632">
        <f t="shared" si="3"/>
        <v>
23</v>
      </c>
      <c r="CP41" s="632"/>
      <c r="CQ41" s="633" t="str">
        <f>
IF('各会計、関係団体の財政状況及び健全化判断比率'!BS14="","",'各会計、関係団体の財政状況及び健全化判断比率'!BS14)</f>
        <v>
まちだエコライフ推進公社</v>
      </c>
      <c r="CR41" s="633"/>
      <c r="CS41" s="633"/>
      <c r="CT41" s="633"/>
      <c r="CU41" s="633"/>
      <c r="CV41" s="633"/>
      <c r="CW41" s="633"/>
      <c r="CX41" s="633"/>
      <c r="CY41" s="633"/>
      <c r="CZ41" s="633"/>
      <c r="DA41" s="633"/>
      <c r="DB41" s="633"/>
      <c r="DC41" s="633"/>
      <c r="DD41" s="633"/>
      <c r="DE41" s="633"/>
      <c r="DF41" s="190"/>
      <c r="DG41" s="634" t="str">
        <f>
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
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
15</v>
      </c>
      <c r="BX42" s="632"/>
      <c r="BY42" s="633" t="str">
        <f>
IF('各会計、関係団体の財政状況及び健全化判断比率'!B76="","",'各会計、関係団体の財政状況及び健全化判断比率'!B76)</f>
        <v>
東京都六市競艇事業組合</v>
      </c>
      <c r="BZ42" s="633"/>
      <c r="CA42" s="633"/>
      <c r="CB42" s="633"/>
      <c r="CC42" s="633"/>
      <c r="CD42" s="633"/>
      <c r="CE42" s="633"/>
      <c r="CF42" s="633"/>
      <c r="CG42" s="633"/>
      <c r="CH42" s="633"/>
      <c r="CI42" s="633"/>
      <c r="CJ42" s="633"/>
      <c r="CK42" s="633"/>
      <c r="CL42" s="633"/>
      <c r="CM42" s="633"/>
      <c r="CN42" s="193"/>
      <c r="CO42" s="632">
        <f t="shared" si="3"/>
        <v>
24</v>
      </c>
      <c r="CP42" s="632"/>
      <c r="CQ42" s="633" t="str">
        <f>
IF('各会計、関係団体の財政状況及び健全化判断比率'!BS15="","",'各会計、関係団体の財政状況及び健全化判断比率'!BS15)</f>
        <v>
町田新産業創造センター</v>
      </c>
      <c r="CR42" s="633"/>
      <c r="CS42" s="633"/>
      <c r="CT42" s="633"/>
      <c r="CU42" s="633"/>
      <c r="CV42" s="633"/>
      <c r="CW42" s="633"/>
      <c r="CX42" s="633"/>
      <c r="CY42" s="633"/>
      <c r="CZ42" s="633"/>
      <c r="DA42" s="633"/>
      <c r="DB42" s="633"/>
      <c r="DC42" s="633"/>
      <c r="DD42" s="633"/>
      <c r="DE42" s="633"/>
      <c r="DF42" s="190"/>
      <c r="DG42" s="634" t="str">
        <f>
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
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
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
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
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
200</v>
      </c>
      <c r="C46" s="165"/>
      <c r="D46" s="165"/>
      <c r="E46" s="165" t="s">
        <v>
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
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
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
204</v>
      </c>
    </row>
    <row r="50" spans="5:5">
      <c r="E50" s="167" t="s">
        <v>
205</v>
      </c>
    </row>
    <row r="51" spans="5:5">
      <c r="E51" s="167" t="s">
        <v>
206</v>
      </c>
    </row>
    <row r="52" spans="5:5">
      <c r="E52" s="167" t="s">
        <v>
207</v>
      </c>
    </row>
    <row r="53" spans="5:5">
      <c r="E53" s="167" t="s">
        <v>
208</v>
      </c>
    </row>
    <row r="54" spans="5:5"/>
    <row r="55" spans="5:5"/>
    <row r="56" spans="5:5"/>
    <row r="57" spans="5:5" hidden="1"/>
    <row r="58" spans="5:5" hidden="1"/>
    <row r="59" spans="5:5" hidden="1"/>
  </sheetData>
  <sheetProtection algorithmName="SHA-512" hashValue="R+UYTzkxaS3HOs866n5ZDWLCHq83J1dKNwUN+lyCmqwZVxPnIzvx9jrSn55vtX5FtobTIBoVfCVYBPshy4o29g==" saltValue="roS5ByxjoQgsCoc9NFZV0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
&amp;C&amp;P/&amp;N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election activeCell="P35" sqref="P35"/>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
6</v>
      </c>
      <c r="K32" s="22"/>
      <c r="L32" s="22"/>
      <c r="M32" s="22"/>
      <c r="N32" s="22"/>
      <c r="O32" s="22"/>
      <c r="P32" s="22"/>
    </row>
    <row r="33" spans="1:16" ht="39" customHeight="1" thickBot="1">
      <c r="A33" s="22"/>
      <c r="B33" s="25" t="s">
        <v>
7</v>
      </c>
      <c r="C33" s="26"/>
      <c r="D33" s="26"/>
      <c r="E33" s="27" t="s">
        <v>
2</v>
      </c>
      <c r="F33" s="28" t="s">
        <v>
553</v>
      </c>
      <c r="G33" s="29" t="s">
        <v>
554</v>
      </c>
      <c r="H33" s="29" t="s">
        <v>
555</v>
      </c>
      <c r="I33" s="29" t="s">
        <v>
556</v>
      </c>
      <c r="J33" s="30" t="s">
        <v>
557</v>
      </c>
      <c r="K33" s="22"/>
      <c r="L33" s="22"/>
      <c r="M33" s="22"/>
      <c r="N33" s="22"/>
      <c r="O33" s="22"/>
      <c r="P33" s="22"/>
    </row>
    <row r="34" spans="1:16" ht="39" customHeight="1">
      <c r="A34" s="22"/>
      <c r="B34" s="31"/>
      <c r="C34" s="1224" t="s">
        <v>
560</v>
      </c>
      <c r="D34" s="1224"/>
      <c r="E34" s="1225"/>
      <c r="F34" s="32">
        <v>
5.51</v>
      </c>
      <c r="G34" s="33">
        <v>
5.62</v>
      </c>
      <c r="H34" s="33">
        <v>
5.97</v>
      </c>
      <c r="I34" s="33">
        <v>
5.64</v>
      </c>
      <c r="J34" s="34">
        <v>
5.86</v>
      </c>
      <c r="K34" s="22"/>
      <c r="L34" s="22"/>
      <c r="M34" s="22"/>
      <c r="N34" s="22"/>
      <c r="O34" s="22"/>
      <c r="P34" s="22"/>
    </row>
    <row r="35" spans="1:16" ht="39" customHeight="1">
      <c r="A35" s="22"/>
      <c r="B35" s="35"/>
      <c r="C35" s="1218" t="s">
        <v>
561</v>
      </c>
      <c r="D35" s="1219"/>
      <c r="E35" s="1220"/>
      <c r="F35" s="36">
        <v>
1.06</v>
      </c>
      <c r="G35" s="37">
        <v>
0.47</v>
      </c>
      <c r="H35" s="37">
        <v>
1.46</v>
      </c>
      <c r="I35" s="37">
        <v>
2</v>
      </c>
      <c r="J35" s="38">
        <v>
2.66</v>
      </c>
      <c r="K35" s="22"/>
      <c r="L35" s="22"/>
      <c r="M35" s="22"/>
      <c r="N35" s="22"/>
      <c r="O35" s="22"/>
      <c r="P35" s="22"/>
    </row>
    <row r="36" spans="1:16" ht="39" customHeight="1">
      <c r="A36" s="22"/>
      <c r="B36" s="35"/>
      <c r="C36" s="1218" t="s">
        <v>
562</v>
      </c>
      <c r="D36" s="1219"/>
      <c r="E36" s="1220"/>
      <c r="F36" s="36">
        <v>
6.73</v>
      </c>
      <c r="G36" s="37">
        <v>
4.38</v>
      </c>
      <c r="H36" s="37">
        <v>
3.1</v>
      </c>
      <c r="I36" s="37">
        <v>
3.95</v>
      </c>
      <c r="J36" s="38">
        <v>
2.63</v>
      </c>
      <c r="K36" s="22"/>
      <c r="L36" s="22"/>
      <c r="M36" s="22"/>
      <c r="N36" s="22"/>
      <c r="O36" s="22"/>
      <c r="P36" s="22"/>
    </row>
    <row r="37" spans="1:16" ht="39" customHeight="1">
      <c r="A37" s="22"/>
      <c r="B37" s="35"/>
      <c r="C37" s="1218" t="s">
        <v>
563</v>
      </c>
      <c r="D37" s="1219"/>
      <c r="E37" s="1220"/>
      <c r="F37" s="36">
        <v>
0.6</v>
      </c>
      <c r="G37" s="37">
        <v>
0.66</v>
      </c>
      <c r="H37" s="37">
        <v>
0.93</v>
      </c>
      <c r="I37" s="37">
        <v>
1.26</v>
      </c>
      <c r="J37" s="38">
        <v>
1.55</v>
      </c>
      <c r="K37" s="22"/>
      <c r="L37" s="22"/>
      <c r="M37" s="22"/>
      <c r="N37" s="22"/>
      <c r="O37" s="22"/>
      <c r="P37" s="22"/>
    </row>
    <row r="38" spans="1:16" ht="39" customHeight="1">
      <c r="A38" s="22"/>
      <c r="B38" s="35"/>
      <c r="C38" s="1218" t="s">
        <v>
564</v>
      </c>
      <c r="D38" s="1219"/>
      <c r="E38" s="1220"/>
      <c r="F38" s="36">
        <v>
0.93</v>
      </c>
      <c r="G38" s="37">
        <v>
0.48</v>
      </c>
      <c r="H38" s="37">
        <v>
0.39</v>
      </c>
      <c r="I38" s="37">
        <v>
0.23</v>
      </c>
      <c r="J38" s="38">
        <v>
0.21</v>
      </c>
      <c r="K38" s="22"/>
      <c r="L38" s="22"/>
      <c r="M38" s="22"/>
      <c r="N38" s="22"/>
      <c r="O38" s="22"/>
      <c r="P38" s="22"/>
    </row>
    <row r="39" spans="1:16" ht="39" customHeight="1">
      <c r="A39" s="22"/>
      <c r="B39" s="35"/>
      <c r="C39" s="1218" t="s">
        <v>
565</v>
      </c>
      <c r="D39" s="1219"/>
      <c r="E39" s="1220"/>
      <c r="F39" s="36">
        <v>
7.0000000000000007E-2</v>
      </c>
      <c r="G39" s="37">
        <v>
0.06</v>
      </c>
      <c r="H39" s="37">
        <v>
7.0000000000000007E-2</v>
      </c>
      <c r="I39" s="37">
        <v>
0.09</v>
      </c>
      <c r="J39" s="38">
        <v>
0.06</v>
      </c>
      <c r="K39" s="22"/>
      <c r="L39" s="22"/>
      <c r="M39" s="22"/>
      <c r="N39" s="22"/>
      <c r="O39" s="22"/>
      <c r="P39" s="22"/>
    </row>
    <row r="40" spans="1:16" ht="39" customHeight="1">
      <c r="A40" s="22"/>
      <c r="B40" s="35"/>
      <c r="C40" s="1218"/>
      <c r="D40" s="1219"/>
      <c r="E40" s="1220"/>
      <c r="F40" s="36"/>
      <c r="G40" s="37"/>
      <c r="H40" s="37"/>
      <c r="I40" s="37"/>
      <c r="J40" s="38"/>
      <c r="K40" s="22"/>
      <c r="L40" s="22"/>
      <c r="M40" s="22"/>
      <c r="N40" s="22"/>
      <c r="O40" s="22"/>
      <c r="P40" s="22"/>
    </row>
    <row r="41" spans="1:16" ht="39" customHeight="1">
      <c r="A41" s="22"/>
      <c r="B41" s="35"/>
      <c r="C41" s="1218"/>
      <c r="D41" s="1219"/>
      <c r="E41" s="1220"/>
      <c r="F41" s="36"/>
      <c r="G41" s="37"/>
      <c r="H41" s="37"/>
      <c r="I41" s="37"/>
      <c r="J41" s="38"/>
      <c r="K41" s="22"/>
      <c r="L41" s="22"/>
      <c r="M41" s="22"/>
      <c r="N41" s="22"/>
      <c r="O41" s="22"/>
      <c r="P41" s="22"/>
    </row>
    <row r="42" spans="1:16" ht="39" customHeight="1">
      <c r="A42" s="22"/>
      <c r="B42" s="39"/>
      <c r="C42" s="1218" t="s">
        <v>
566</v>
      </c>
      <c r="D42" s="1219"/>
      <c r="E42" s="1220"/>
      <c r="F42" s="36" t="s">
        <v>
511</v>
      </c>
      <c r="G42" s="37" t="s">
        <v>
511</v>
      </c>
      <c r="H42" s="37" t="s">
        <v>
511</v>
      </c>
      <c r="I42" s="37" t="s">
        <v>
511</v>
      </c>
      <c r="J42" s="38" t="s">
        <v>
511</v>
      </c>
      <c r="K42" s="22"/>
      <c r="L42" s="22"/>
      <c r="M42" s="22"/>
      <c r="N42" s="22"/>
      <c r="O42" s="22"/>
      <c r="P42" s="22"/>
    </row>
    <row r="43" spans="1:16" ht="39" customHeight="1" thickBot="1">
      <c r="A43" s="22"/>
      <c r="B43" s="40"/>
      <c r="C43" s="1221" t="s">
        <v>
567</v>
      </c>
      <c r="D43" s="1222"/>
      <c r="E43" s="1223"/>
      <c r="F43" s="41" t="s">
        <v>
511</v>
      </c>
      <c r="G43" s="42" t="s">
        <v>
511</v>
      </c>
      <c r="H43" s="42" t="s">
        <v>
511</v>
      </c>
      <c r="I43" s="42" t="s">
        <v>
511</v>
      </c>
      <c r="J43" s="43" t="s">
        <v>
511</v>
      </c>
      <c r="K43" s="22"/>
      <c r="L43" s="22"/>
      <c r="M43" s="22"/>
      <c r="N43" s="22"/>
      <c r="O43" s="22"/>
      <c r="P43" s="22"/>
    </row>
    <row r="44" spans="1:16" ht="39" customHeight="1">
      <c r="A44" s="22"/>
      <c r="B44" s="44" t="s">
        <v>
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q2DKZvOAjPTcarp8xt/tMVxloyedHNh/89e+dVjTg1GnV7KdAymKQNrzNigZ0eI1iq5G3LPLW/4iPiEi4Croaw==" saltValue="rzmI2DfX2jcS0nrDxkFKx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
&amp;C&amp;P/&amp;N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
9</v>
      </c>
      <c r="P43" s="48"/>
      <c r="Q43" s="48"/>
      <c r="R43" s="48"/>
      <c r="S43" s="48"/>
      <c r="T43" s="48"/>
      <c r="U43" s="48"/>
    </row>
    <row r="44" spans="1:21" ht="30.75" customHeight="1" thickBot="1">
      <c r="A44" s="48"/>
      <c r="B44" s="51" t="s">
        <v>
10</v>
      </c>
      <c r="C44" s="52"/>
      <c r="D44" s="52"/>
      <c r="E44" s="53"/>
      <c r="F44" s="53"/>
      <c r="G44" s="53"/>
      <c r="H44" s="53"/>
      <c r="I44" s="53"/>
      <c r="J44" s="54" t="s">
        <v>
2</v>
      </c>
      <c r="K44" s="55" t="s">
        <v>
553</v>
      </c>
      <c r="L44" s="56" t="s">
        <v>
554</v>
      </c>
      <c r="M44" s="56" t="s">
        <v>
555</v>
      </c>
      <c r="N44" s="56" t="s">
        <v>
556</v>
      </c>
      <c r="O44" s="57" t="s">
        <v>
557</v>
      </c>
      <c r="P44" s="48"/>
      <c r="Q44" s="48"/>
      <c r="R44" s="48"/>
      <c r="S44" s="48"/>
      <c r="T44" s="48"/>
      <c r="U44" s="48"/>
    </row>
    <row r="45" spans="1:21" ht="30.75" customHeight="1">
      <c r="A45" s="48"/>
      <c r="B45" s="1234" t="s">
        <v>
11</v>
      </c>
      <c r="C45" s="1235"/>
      <c r="D45" s="58"/>
      <c r="E45" s="1240" t="s">
        <v>
12</v>
      </c>
      <c r="F45" s="1240"/>
      <c r="G45" s="1240"/>
      <c r="H45" s="1240"/>
      <c r="I45" s="1240"/>
      <c r="J45" s="1241"/>
      <c r="K45" s="59">
        <v>
5997</v>
      </c>
      <c r="L45" s="60">
        <v>
6072</v>
      </c>
      <c r="M45" s="60">
        <v>
6052</v>
      </c>
      <c r="N45" s="60">
        <v>
6261</v>
      </c>
      <c r="O45" s="61">
        <v>
6477</v>
      </c>
      <c r="P45" s="48"/>
      <c r="Q45" s="48"/>
      <c r="R45" s="48"/>
      <c r="S45" s="48"/>
      <c r="T45" s="48"/>
      <c r="U45" s="48"/>
    </row>
    <row r="46" spans="1:21" ht="30.75" customHeight="1">
      <c r="A46" s="48"/>
      <c r="B46" s="1236"/>
      <c r="C46" s="1237"/>
      <c r="D46" s="62"/>
      <c r="E46" s="1228" t="s">
        <v>
13</v>
      </c>
      <c r="F46" s="1228"/>
      <c r="G46" s="1228"/>
      <c r="H46" s="1228"/>
      <c r="I46" s="1228"/>
      <c r="J46" s="1229"/>
      <c r="K46" s="63" t="s">
        <v>
511</v>
      </c>
      <c r="L46" s="64" t="s">
        <v>
511</v>
      </c>
      <c r="M46" s="64" t="s">
        <v>
511</v>
      </c>
      <c r="N46" s="64" t="s">
        <v>
511</v>
      </c>
      <c r="O46" s="65" t="s">
        <v>
511</v>
      </c>
      <c r="P46" s="48"/>
      <c r="Q46" s="48"/>
      <c r="R46" s="48"/>
      <c r="S46" s="48"/>
      <c r="T46" s="48"/>
      <c r="U46" s="48"/>
    </row>
    <row r="47" spans="1:21" ht="30.75" customHeight="1">
      <c r="A47" s="48"/>
      <c r="B47" s="1236"/>
      <c r="C47" s="1237"/>
      <c r="D47" s="62"/>
      <c r="E47" s="1228" t="s">
        <v>
14</v>
      </c>
      <c r="F47" s="1228"/>
      <c r="G47" s="1228"/>
      <c r="H47" s="1228"/>
      <c r="I47" s="1228"/>
      <c r="J47" s="1229"/>
      <c r="K47" s="63" t="s">
        <v>
511</v>
      </c>
      <c r="L47" s="64" t="s">
        <v>
511</v>
      </c>
      <c r="M47" s="64" t="s">
        <v>
511</v>
      </c>
      <c r="N47" s="64" t="s">
        <v>
511</v>
      </c>
      <c r="O47" s="65" t="s">
        <v>
511</v>
      </c>
      <c r="P47" s="48"/>
      <c r="Q47" s="48"/>
      <c r="R47" s="48"/>
      <c r="S47" s="48"/>
      <c r="T47" s="48"/>
      <c r="U47" s="48"/>
    </row>
    <row r="48" spans="1:21" ht="30.75" customHeight="1">
      <c r="A48" s="48"/>
      <c r="B48" s="1236"/>
      <c r="C48" s="1237"/>
      <c r="D48" s="62"/>
      <c r="E48" s="1228" t="s">
        <v>
15</v>
      </c>
      <c r="F48" s="1228"/>
      <c r="G48" s="1228"/>
      <c r="H48" s="1228"/>
      <c r="I48" s="1228"/>
      <c r="J48" s="1229"/>
      <c r="K48" s="63">
        <v>
1729</v>
      </c>
      <c r="L48" s="64">
        <v>
1687</v>
      </c>
      <c r="M48" s="64">
        <v>
1631</v>
      </c>
      <c r="N48" s="64">
        <v>
1591</v>
      </c>
      <c r="O48" s="65">
        <v>
1602</v>
      </c>
      <c r="P48" s="48"/>
      <c r="Q48" s="48"/>
      <c r="R48" s="48"/>
      <c r="S48" s="48"/>
      <c r="T48" s="48"/>
      <c r="U48" s="48"/>
    </row>
    <row r="49" spans="1:21" ht="30.75" customHeight="1">
      <c r="A49" s="48"/>
      <c r="B49" s="1236"/>
      <c r="C49" s="1237"/>
      <c r="D49" s="62"/>
      <c r="E49" s="1228" t="s">
        <v>
16</v>
      </c>
      <c r="F49" s="1228"/>
      <c r="G49" s="1228"/>
      <c r="H49" s="1228"/>
      <c r="I49" s="1228"/>
      <c r="J49" s="1229"/>
      <c r="K49" s="63">
        <v>
240</v>
      </c>
      <c r="L49" s="64">
        <v>
203</v>
      </c>
      <c r="M49" s="64">
        <v>
202</v>
      </c>
      <c r="N49" s="64">
        <v>
190</v>
      </c>
      <c r="O49" s="65">
        <v>
171</v>
      </c>
      <c r="P49" s="48"/>
      <c r="Q49" s="48"/>
      <c r="R49" s="48"/>
      <c r="S49" s="48"/>
      <c r="T49" s="48"/>
      <c r="U49" s="48"/>
    </row>
    <row r="50" spans="1:21" ht="30.75" customHeight="1">
      <c r="A50" s="48"/>
      <c r="B50" s="1236"/>
      <c r="C50" s="1237"/>
      <c r="D50" s="62"/>
      <c r="E50" s="1228" t="s">
        <v>
17</v>
      </c>
      <c r="F50" s="1228"/>
      <c r="G50" s="1228"/>
      <c r="H50" s="1228"/>
      <c r="I50" s="1228"/>
      <c r="J50" s="1229"/>
      <c r="K50" s="63">
        <v>
356</v>
      </c>
      <c r="L50" s="64">
        <v>
391</v>
      </c>
      <c r="M50" s="64">
        <v>
327</v>
      </c>
      <c r="N50" s="64">
        <v>
244</v>
      </c>
      <c r="O50" s="65">
        <v>
236</v>
      </c>
      <c r="P50" s="48"/>
      <c r="Q50" s="48"/>
      <c r="R50" s="48"/>
      <c r="S50" s="48"/>
      <c r="T50" s="48"/>
      <c r="U50" s="48"/>
    </row>
    <row r="51" spans="1:21" ht="30.75" customHeight="1">
      <c r="A51" s="48"/>
      <c r="B51" s="1238"/>
      <c r="C51" s="1239"/>
      <c r="D51" s="66"/>
      <c r="E51" s="1228" t="s">
        <v>
18</v>
      </c>
      <c r="F51" s="1228"/>
      <c r="G51" s="1228"/>
      <c r="H51" s="1228"/>
      <c r="I51" s="1228"/>
      <c r="J51" s="1229"/>
      <c r="K51" s="63" t="s">
        <v>
511</v>
      </c>
      <c r="L51" s="64" t="s">
        <v>
511</v>
      </c>
      <c r="M51" s="64" t="s">
        <v>
511</v>
      </c>
      <c r="N51" s="64" t="s">
        <v>
511</v>
      </c>
      <c r="O51" s="65" t="s">
        <v>
511</v>
      </c>
      <c r="P51" s="48"/>
      <c r="Q51" s="48"/>
      <c r="R51" s="48"/>
      <c r="S51" s="48"/>
      <c r="T51" s="48"/>
      <c r="U51" s="48"/>
    </row>
    <row r="52" spans="1:21" ht="30.75" customHeight="1">
      <c r="A52" s="48"/>
      <c r="B52" s="1226" t="s">
        <v>
19</v>
      </c>
      <c r="C52" s="1227"/>
      <c r="D52" s="66"/>
      <c r="E52" s="1228" t="s">
        <v>
20</v>
      </c>
      <c r="F52" s="1228"/>
      <c r="G52" s="1228"/>
      <c r="H52" s="1228"/>
      <c r="I52" s="1228"/>
      <c r="J52" s="1229"/>
      <c r="K52" s="63">
        <v>
9808</v>
      </c>
      <c r="L52" s="64">
        <v>
9793</v>
      </c>
      <c r="M52" s="64">
        <v>
8909</v>
      </c>
      <c r="N52" s="64">
        <v>
8939</v>
      </c>
      <c r="O52" s="65">
        <v>
8507</v>
      </c>
      <c r="P52" s="48"/>
      <c r="Q52" s="48"/>
      <c r="R52" s="48"/>
      <c r="S52" s="48"/>
      <c r="T52" s="48"/>
      <c r="U52" s="48"/>
    </row>
    <row r="53" spans="1:21" ht="30.75" customHeight="1" thickBot="1">
      <c r="A53" s="48"/>
      <c r="B53" s="1230" t="s">
        <v>
21</v>
      </c>
      <c r="C53" s="1231"/>
      <c r="D53" s="67"/>
      <c r="E53" s="1232" t="s">
        <v>
22</v>
      </c>
      <c r="F53" s="1232"/>
      <c r="G53" s="1232"/>
      <c r="H53" s="1232"/>
      <c r="I53" s="1232"/>
      <c r="J53" s="1233"/>
      <c r="K53" s="68">
        <v>
-1486</v>
      </c>
      <c r="L53" s="69">
        <v>
-1440</v>
      </c>
      <c r="M53" s="69">
        <v>
-697</v>
      </c>
      <c r="N53" s="69">
        <v>
-653</v>
      </c>
      <c r="O53" s="70">
        <v>
-21</v>
      </c>
      <c r="P53" s="48"/>
      <c r="Q53" s="48"/>
      <c r="R53" s="48"/>
      <c r="S53" s="48"/>
      <c r="T53" s="48"/>
      <c r="U53" s="48"/>
    </row>
    <row r="54" spans="1:21" ht="24" customHeight="1">
      <c r="A54" s="48"/>
      <c r="B54" s="71" t="s">
        <v>
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yT32J2dloaMnmbWoP4YC2qI4Yj7L/9MTrCuq8Kf1hZN8XREuKA8Wtw/W3kRW/tWt5+bfctRbtvEd2c/GsBoj8g==" saltValue="pJHa8Jj+b/qQR71pubqrB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
&amp;C&amp;P/&amp;N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election activeCell="S43" sqref="S43"/>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
9</v>
      </c>
    </row>
    <row r="40" spans="2:13" ht="27.75" customHeight="1" thickBot="1">
      <c r="B40" s="74" t="s">
        <v>
10</v>
      </c>
      <c r="C40" s="75"/>
      <c r="D40" s="75"/>
      <c r="E40" s="76"/>
      <c r="F40" s="76"/>
      <c r="G40" s="76"/>
      <c r="H40" s="77" t="s">
        <v>
2</v>
      </c>
      <c r="I40" s="78" t="s">
        <v>
553</v>
      </c>
      <c r="J40" s="79" t="s">
        <v>
554</v>
      </c>
      <c r="K40" s="79" t="s">
        <v>
555</v>
      </c>
      <c r="L40" s="79" t="s">
        <v>
556</v>
      </c>
      <c r="M40" s="80" t="s">
        <v>
557</v>
      </c>
    </row>
    <row r="41" spans="2:13" ht="27.75" customHeight="1">
      <c r="B41" s="1242" t="s">
        <v>
24</v>
      </c>
      <c r="C41" s="1243"/>
      <c r="D41" s="81"/>
      <c r="E41" s="1248" t="s">
        <v>
25</v>
      </c>
      <c r="F41" s="1248"/>
      <c r="G41" s="1248"/>
      <c r="H41" s="1249"/>
      <c r="I41" s="82">
        <v>
71394</v>
      </c>
      <c r="J41" s="83">
        <v>
73810</v>
      </c>
      <c r="K41" s="83">
        <v>
75194</v>
      </c>
      <c r="L41" s="83">
        <v>
74361</v>
      </c>
      <c r="M41" s="84">
        <v>
74424</v>
      </c>
    </row>
    <row r="42" spans="2:13" ht="27.75" customHeight="1">
      <c r="B42" s="1244"/>
      <c r="C42" s="1245"/>
      <c r="D42" s="85"/>
      <c r="E42" s="1250" t="s">
        <v>
26</v>
      </c>
      <c r="F42" s="1250"/>
      <c r="G42" s="1250"/>
      <c r="H42" s="1251"/>
      <c r="I42" s="86">
        <v>
3181</v>
      </c>
      <c r="J42" s="87">
        <v>
2799</v>
      </c>
      <c r="K42" s="87">
        <v>
2594</v>
      </c>
      <c r="L42" s="87">
        <v>
2283</v>
      </c>
      <c r="M42" s="88">
        <v>
2374</v>
      </c>
    </row>
    <row r="43" spans="2:13" ht="27.75" customHeight="1">
      <c r="B43" s="1244"/>
      <c r="C43" s="1245"/>
      <c r="D43" s="85"/>
      <c r="E43" s="1250" t="s">
        <v>
27</v>
      </c>
      <c r="F43" s="1250"/>
      <c r="G43" s="1250"/>
      <c r="H43" s="1251"/>
      <c r="I43" s="86">
        <v>
28563</v>
      </c>
      <c r="J43" s="87">
        <v>
29189</v>
      </c>
      <c r="K43" s="87">
        <v>
28742</v>
      </c>
      <c r="L43" s="87">
        <v>
27463</v>
      </c>
      <c r="M43" s="88">
        <v>
26331</v>
      </c>
    </row>
    <row r="44" spans="2:13" ht="27.75" customHeight="1">
      <c r="B44" s="1244"/>
      <c r="C44" s="1245"/>
      <c r="D44" s="85"/>
      <c r="E44" s="1250" t="s">
        <v>
28</v>
      </c>
      <c r="F44" s="1250"/>
      <c r="G44" s="1250"/>
      <c r="H44" s="1251"/>
      <c r="I44" s="86">
        <v>
1066</v>
      </c>
      <c r="J44" s="87">
        <v>
909</v>
      </c>
      <c r="K44" s="87">
        <v>
729</v>
      </c>
      <c r="L44" s="87">
        <v>
536</v>
      </c>
      <c r="M44" s="88">
        <v>
361</v>
      </c>
    </row>
    <row r="45" spans="2:13" ht="27.75" customHeight="1">
      <c r="B45" s="1244"/>
      <c r="C45" s="1245"/>
      <c r="D45" s="85"/>
      <c r="E45" s="1250" t="s">
        <v>
29</v>
      </c>
      <c r="F45" s="1250"/>
      <c r="G45" s="1250"/>
      <c r="H45" s="1251"/>
      <c r="I45" s="86">
        <v>
14752</v>
      </c>
      <c r="J45" s="87">
        <v>
14378</v>
      </c>
      <c r="K45" s="87">
        <v>
14347</v>
      </c>
      <c r="L45" s="87">
        <v>
14057</v>
      </c>
      <c r="M45" s="88">
        <v>
13944</v>
      </c>
    </row>
    <row r="46" spans="2:13" ht="27.75" customHeight="1">
      <c r="B46" s="1244"/>
      <c r="C46" s="1245"/>
      <c r="D46" s="89"/>
      <c r="E46" s="1250" t="s">
        <v>
30</v>
      </c>
      <c r="F46" s="1250"/>
      <c r="G46" s="1250"/>
      <c r="H46" s="1251"/>
      <c r="I46" s="86" t="s">
        <v>
511</v>
      </c>
      <c r="J46" s="87" t="s">
        <v>
511</v>
      </c>
      <c r="K46" s="87" t="s">
        <v>
511</v>
      </c>
      <c r="L46" s="87">
        <v>
196</v>
      </c>
      <c r="M46" s="88" t="s">
        <v>
511</v>
      </c>
    </row>
    <row r="47" spans="2:13" ht="27.75" customHeight="1">
      <c r="B47" s="1244"/>
      <c r="C47" s="1245"/>
      <c r="D47" s="90"/>
      <c r="E47" s="1252" t="s">
        <v>
31</v>
      </c>
      <c r="F47" s="1253"/>
      <c r="G47" s="1253"/>
      <c r="H47" s="1254"/>
      <c r="I47" s="86" t="s">
        <v>
511</v>
      </c>
      <c r="J47" s="87" t="s">
        <v>
511</v>
      </c>
      <c r="K47" s="87" t="s">
        <v>
511</v>
      </c>
      <c r="L47" s="87" t="s">
        <v>
511</v>
      </c>
      <c r="M47" s="88" t="s">
        <v>
511</v>
      </c>
    </row>
    <row r="48" spans="2:13" ht="27.75" customHeight="1">
      <c r="B48" s="1244"/>
      <c r="C48" s="1245"/>
      <c r="D48" s="85"/>
      <c r="E48" s="1250" t="s">
        <v>
32</v>
      </c>
      <c r="F48" s="1250"/>
      <c r="G48" s="1250"/>
      <c r="H48" s="1251"/>
      <c r="I48" s="86" t="s">
        <v>
511</v>
      </c>
      <c r="J48" s="87" t="s">
        <v>
511</v>
      </c>
      <c r="K48" s="87" t="s">
        <v>
511</v>
      </c>
      <c r="L48" s="87" t="s">
        <v>
511</v>
      </c>
      <c r="M48" s="88" t="s">
        <v>
511</v>
      </c>
    </row>
    <row r="49" spans="2:13" ht="27.75" customHeight="1">
      <c r="B49" s="1246"/>
      <c r="C49" s="1247"/>
      <c r="D49" s="85"/>
      <c r="E49" s="1250" t="s">
        <v>
33</v>
      </c>
      <c r="F49" s="1250"/>
      <c r="G49" s="1250"/>
      <c r="H49" s="1251"/>
      <c r="I49" s="86" t="s">
        <v>
511</v>
      </c>
      <c r="J49" s="87" t="s">
        <v>
511</v>
      </c>
      <c r="K49" s="87" t="s">
        <v>
511</v>
      </c>
      <c r="L49" s="87" t="s">
        <v>
511</v>
      </c>
      <c r="M49" s="88" t="s">
        <v>
511</v>
      </c>
    </row>
    <row r="50" spans="2:13" ht="27.75" customHeight="1">
      <c r="B50" s="1255" t="s">
        <v>
34</v>
      </c>
      <c r="C50" s="1256"/>
      <c r="D50" s="91"/>
      <c r="E50" s="1250" t="s">
        <v>
35</v>
      </c>
      <c r="F50" s="1250"/>
      <c r="G50" s="1250"/>
      <c r="H50" s="1251"/>
      <c r="I50" s="86">
        <v>
15343</v>
      </c>
      <c r="J50" s="87">
        <v>
14212</v>
      </c>
      <c r="K50" s="87">
        <v>
16343</v>
      </c>
      <c r="L50" s="87">
        <v>
18443</v>
      </c>
      <c r="M50" s="88">
        <v>
21386</v>
      </c>
    </row>
    <row r="51" spans="2:13" ht="27.75" customHeight="1">
      <c r="B51" s="1244"/>
      <c r="C51" s="1245"/>
      <c r="D51" s="85"/>
      <c r="E51" s="1250" t="s">
        <v>
36</v>
      </c>
      <c r="F51" s="1250"/>
      <c r="G51" s="1250"/>
      <c r="H51" s="1251"/>
      <c r="I51" s="86">
        <v>
24886</v>
      </c>
      <c r="J51" s="87">
        <v>
25843</v>
      </c>
      <c r="K51" s="87">
        <v>
25519</v>
      </c>
      <c r="L51" s="87">
        <v>
22852</v>
      </c>
      <c r="M51" s="88">
        <v>
20062</v>
      </c>
    </row>
    <row r="52" spans="2:13" ht="27.75" customHeight="1">
      <c r="B52" s="1246"/>
      <c r="C52" s="1247"/>
      <c r="D52" s="85"/>
      <c r="E52" s="1250" t="s">
        <v>
37</v>
      </c>
      <c r="F52" s="1250"/>
      <c r="G52" s="1250"/>
      <c r="H52" s="1251"/>
      <c r="I52" s="86">
        <v>
83499</v>
      </c>
      <c r="J52" s="87">
        <v>
82649</v>
      </c>
      <c r="K52" s="87">
        <v>
80885</v>
      </c>
      <c r="L52" s="87">
        <v>
79120</v>
      </c>
      <c r="M52" s="88">
        <v>
78194</v>
      </c>
    </row>
    <row r="53" spans="2:13" ht="27.75" customHeight="1" thickBot="1">
      <c r="B53" s="1257" t="s">
        <v>
38</v>
      </c>
      <c r="C53" s="1258"/>
      <c r="D53" s="92"/>
      <c r="E53" s="1259" t="s">
        <v>
39</v>
      </c>
      <c r="F53" s="1259"/>
      <c r="G53" s="1259"/>
      <c r="H53" s="1260"/>
      <c r="I53" s="93">
        <v>
-4772</v>
      </c>
      <c r="J53" s="94">
        <v>
-1620</v>
      </c>
      <c r="K53" s="94">
        <v>
-1140</v>
      </c>
      <c r="L53" s="94">
        <v>
-1520</v>
      </c>
      <c r="M53" s="95">
        <v>
-2207</v>
      </c>
    </row>
    <row r="54" spans="2:13" ht="27.75" customHeight="1">
      <c r="B54" s="96" t="s">
        <v>
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WfoL/Ceqo/vGQRweIf51krO4ljDx/yjkJ+XPgTaBA9adfsimNsEq4KHg4p3EQO54HT7L18DYbvKpypPmzk8AzA==" saltValue="BTPhrnCAtOUsaCympI5Re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
&amp;C&amp;P/&amp;N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election activeCell="C58" sqref="C58:E62"/>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
41</v>
      </c>
    </row>
    <row r="54" spans="2:8" ht="29.25" customHeight="1" thickBot="1">
      <c r="B54" s="101" t="s">
        <v>
1</v>
      </c>
      <c r="C54" s="102"/>
      <c r="D54" s="102"/>
      <c r="E54" s="103" t="s">
        <v>
2</v>
      </c>
      <c r="F54" s="104" t="s">
        <v>
555</v>
      </c>
      <c r="G54" s="104" t="s">
        <v>
556</v>
      </c>
      <c r="H54" s="105" t="s">
        <v>
557</v>
      </c>
    </row>
    <row r="55" spans="2:8" ht="52.5" customHeight="1">
      <c r="B55" s="106"/>
      <c r="C55" s="1269" t="s">
        <v>
42</v>
      </c>
      <c r="D55" s="1269"/>
      <c r="E55" s="1270"/>
      <c r="F55" s="107">
        <v>
6720</v>
      </c>
      <c r="G55" s="107">
        <v>
7529</v>
      </c>
      <c r="H55" s="108">
        <v>
9699</v>
      </c>
    </row>
    <row r="56" spans="2:8" ht="52.5" customHeight="1">
      <c r="B56" s="109"/>
      <c r="C56" s="1271" t="s">
        <v>
43</v>
      </c>
      <c r="D56" s="1271"/>
      <c r="E56" s="1272"/>
      <c r="F56" s="110" t="s">
        <v>
511</v>
      </c>
      <c r="G56" s="110" t="s">
        <v>
511</v>
      </c>
      <c r="H56" s="111" t="s">
        <v>
511</v>
      </c>
    </row>
    <row r="57" spans="2:8" ht="53.25" customHeight="1">
      <c r="B57" s="109"/>
      <c r="C57" s="1273" t="s">
        <v>
44</v>
      </c>
      <c r="D57" s="1273"/>
      <c r="E57" s="1274"/>
      <c r="F57" s="112">
        <v>
5269</v>
      </c>
      <c r="G57" s="112">
        <v>
5991</v>
      </c>
      <c r="H57" s="113">
        <v>
8876</v>
      </c>
    </row>
    <row r="58" spans="2:8" ht="45.75" customHeight="1">
      <c r="B58" s="114"/>
      <c r="C58" s="1261" t="s">
        <v>
568</v>
      </c>
      <c r="D58" s="1262"/>
      <c r="E58" s="1263"/>
      <c r="F58" s="115">
        <v>
1521</v>
      </c>
      <c r="G58" s="115">
        <v>
2256</v>
      </c>
      <c r="H58" s="116">
        <v>
4669</v>
      </c>
    </row>
    <row r="59" spans="2:8" ht="45.75" customHeight="1">
      <c r="B59" s="114"/>
      <c r="C59" s="1261" t="s">
        <v>
569</v>
      </c>
      <c r="D59" s="1262"/>
      <c r="E59" s="1263"/>
      <c r="F59" s="115">
        <v>
1706</v>
      </c>
      <c r="G59" s="115">
        <v>
1695</v>
      </c>
      <c r="H59" s="116">
        <v>
1883</v>
      </c>
    </row>
    <row r="60" spans="2:8" ht="45.75" customHeight="1">
      <c r="B60" s="114"/>
      <c r="C60" s="1261" t="s">
        <v>
570</v>
      </c>
      <c r="D60" s="1262"/>
      <c r="E60" s="1263"/>
      <c r="F60" s="115">
        <v>
1861</v>
      </c>
      <c r="G60" s="115">
        <v>
1826</v>
      </c>
      <c r="H60" s="116">
        <v>
1776</v>
      </c>
    </row>
    <row r="61" spans="2:8" ht="45.75" customHeight="1">
      <c r="B61" s="114"/>
      <c r="C61" s="1261" t="s">
        <v>
571</v>
      </c>
      <c r="D61" s="1262"/>
      <c r="E61" s="1263"/>
      <c r="F61" s="115">
        <v>
100</v>
      </c>
      <c r="G61" s="115">
        <v>
100</v>
      </c>
      <c r="H61" s="116">
        <v>
427</v>
      </c>
    </row>
    <row r="62" spans="2:8" ht="45.75" customHeight="1" thickBot="1">
      <c r="B62" s="117"/>
      <c r="C62" s="1264" t="s">
        <v>
572</v>
      </c>
      <c r="D62" s="1265"/>
      <c r="E62" s="1266"/>
      <c r="F62" s="118">
        <v>
100</v>
      </c>
      <c r="G62" s="118">
        <v>
41</v>
      </c>
      <c r="H62" s="119">
        <v>
95</v>
      </c>
    </row>
    <row r="63" spans="2:8" ht="52.5" customHeight="1" thickBot="1">
      <c r="B63" s="120"/>
      <c r="C63" s="1267" t="s">
        <v>
45</v>
      </c>
      <c r="D63" s="1267"/>
      <c r="E63" s="1268"/>
      <c r="F63" s="121">
        <v>
11989</v>
      </c>
      <c r="G63" s="121">
        <v>
13520</v>
      </c>
      <c r="H63" s="122">
        <v>
18575</v>
      </c>
    </row>
    <row r="64" spans="2:8" ht="15" customHeight="1"/>
    <row r="65" ht="0" hidden="1" customHeight="1"/>
    <row r="66" ht="0" hidden="1" customHeight="1"/>
  </sheetData>
  <sheetProtection algorithmName="SHA-512" hashValue="uGUe28N7YDQC01Q0jBH8pA07eNDrHnvl7Tcc6jceP6Vtd1/XxibTc/USSrB9QhYiwaXZ4C9g4zIT0XBJMSYzKw==" saltValue="Kr7KN6ulh+ZdAON7+pYcI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
&amp;C&amp;P/&amp;N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WZM191"/>
  <sheetViews>
    <sheetView showGridLines="0" zoomScale="70" zoomScaleNormal="7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
600</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
600</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
601</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
602</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3" t="s">
        <v>
603</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
604</v>
      </c>
    </row>
    <row r="50" spans="1:109">
      <c r="B50" s="374"/>
      <c r="G50" s="1275"/>
      <c r="H50" s="1275"/>
      <c r="I50" s="1275"/>
      <c r="J50" s="1275"/>
      <c r="K50" s="384"/>
      <c r="L50" s="384"/>
      <c r="M50" s="385"/>
      <c r="N50" s="385"/>
      <c r="AN50" s="1276"/>
      <c r="AO50" s="1277"/>
      <c r="AP50" s="1277"/>
      <c r="AQ50" s="1277"/>
      <c r="AR50" s="1277"/>
      <c r="AS50" s="1277"/>
      <c r="AT50" s="1277"/>
      <c r="AU50" s="1277"/>
      <c r="AV50" s="1277"/>
      <c r="AW50" s="1277"/>
      <c r="AX50" s="1277"/>
      <c r="AY50" s="1277"/>
      <c r="AZ50" s="1277"/>
      <c r="BA50" s="1277"/>
      <c r="BB50" s="1277"/>
      <c r="BC50" s="1277"/>
      <c r="BD50" s="1277"/>
      <c r="BE50" s="1277"/>
      <c r="BF50" s="1277"/>
      <c r="BG50" s="1277"/>
      <c r="BH50" s="1277"/>
      <c r="BI50" s="1277"/>
      <c r="BJ50" s="1277"/>
      <c r="BK50" s="1277"/>
      <c r="BL50" s="1277"/>
      <c r="BM50" s="1277"/>
      <c r="BN50" s="1277"/>
      <c r="BO50" s="1278"/>
      <c r="BP50" s="1279" t="s">
        <v>
553</v>
      </c>
      <c r="BQ50" s="1279"/>
      <c r="BR50" s="1279"/>
      <c r="BS50" s="1279"/>
      <c r="BT50" s="1279"/>
      <c r="BU50" s="1279"/>
      <c r="BV50" s="1279"/>
      <c r="BW50" s="1279"/>
      <c r="BX50" s="1279" t="s">
        <v>
554</v>
      </c>
      <c r="BY50" s="1279"/>
      <c r="BZ50" s="1279"/>
      <c r="CA50" s="1279"/>
      <c r="CB50" s="1279"/>
      <c r="CC50" s="1279"/>
      <c r="CD50" s="1279"/>
      <c r="CE50" s="1279"/>
      <c r="CF50" s="1279" t="s">
        <v>
555</v>
      </c>
      <c r="CG50" s="1279"/>
      <c r="CH50" s="1279"/>
      <c r="CI50" s="1279"/>
      <c r="CJ50" s="1279"/>
      <c r="CK50" s="1279"/>
      <c r="CL50" s="1279"/>
      <c r="CM50" s="1279"/>
      <c r="CN50" s="1279" t="s">
        <v>
556</v>
      </c>
      <c r="CO50" s="1279"/>
      <c r="CP50" s="1279"/>
      <c r="CQ50" s="1279"/>
      <c r="CR50" s="1279"/>
      <c r="CS50" s="1279"/>
      <c r="CT50" s="1279"/>
      <c r="CU50" s="1279"/>
      <c r="CV50" s="1279" t="s">
        <v>
557</v>
      </c>
      <c r="CW50" s="1279"/>
      <c r="CX50" s="1279"/>
      <c r="CY50" s="1279"/>
      <c r="CZ50" s="1279"/>
      <c r="DA50" s="1279"/>
      <c r="DB50" s="1279"/>
      <c r="DC50" s="1279"/>
    </row>
    <row r="51" spans="1:109" ht="13.5" customHeight="1">
      <c r="B51" s="374"/>
      <c r="G51" s="1293"/>
      <c r="H51" s="1293"/>
      <c r="I51" s="1294"/>
      <c r="J51" s="1294"/>
      <c r="K51" s="1292"/>
      <c r="L51" s="1292"/>
      <c r="M51" s="1292"/>
      <c r="N51" s="1292"/>
      <c r="AM51" s="383"/>
      <c r="AN51" s="1282" t="s">
        <v>
605</v>
      </c>
      <c r="AO51" s="1282"/>
      <c r="AP51" s="1282"/>
      <c r="AQ51" s="1282"/>
      <c r="AR51" s="1282"/>
      <c r="AS51" s="1282"/>
      <c r="AT51" s="1282"/>
      <c r="AU51" s="1282"/>
      <c r="AV51" s="1282"/>
      <c r="AW51" s="1282"/>
      <c r="AX51" s="1282"/>
      <c r="AY51" s="1282"/>
      <c r="AZ51" s="1282"/>
      <c r="BA51" s="1282"/>
      <c r="BB51" s="1282" t="s">
        <v>
606</v>
      </c>
      <c r="BC51" s="1282"/>
      <c r="BD51" s="1282"/>
      <c r="BE51" s="1282"/>
      <c r="BF51" s="1282"/>
      <c r="BG51" s="1282"/>
      <c r="BH51" s="1282"/>
      <c r="BI51" s="1282"/>
      <c r="BJ51" s="1282"/>
      <c r="BK51" s="1282"/>
      <c r="BL51" s="1282"/>
      <c r="BM51" s="1282"/>
      <c r="BN51" s="1282"/>
      <c r="BO51" s="1282"/>
      <c r="BP51" s="1281"/>
      <c r="BQ51" s="1280"/>
      <c r="BR51" s="1280"/>
      <c r="BS51" s="1280"/>
      <c r="BT51" s="1280"/>
      <c r="BU51" s="1280"/>
      <c r="BV51" s="1280"/>
      <c r="BW51" s="1280"/>
      <c r="BX51" s="1281"/>
      <c r="BY51" s="1280"/>
      <c r="BZ51" s="1280"/>
      <c r="CA51" s="1280"/>
      <c r="CB51" s="1280"/>
      <c r="CC51" s="1280"/>
      <c r="CD51" s="1280"/>
      <c r="CE51" s="1280"/>
      <c r="CF51" s="1280"/>
      <c r="CG51" s="1280"/>
      <c r="CH51" s="1280"/>
      <c r="CI51" s="1280"/>
      <c r="CJ51" s="1280"/>
      <c r="CK51" s="1280"/>
      <c r="CL51" s="1280"/>
      <c r="CM51" s="1280"/>
      <c r="CN51" s="1280"/>
      <c r="CO51" s="1280"/>
      <c r="CP51" s="1280"/>
      <c r="CQ51" s="1280"/>
      <c r="CR51" s="1280"/>
      <c r="CS51" s="1280"/>
      <c r="CT51" s="1280"/>
      <c r="CU51" s="1280"/>
      <c r="CV51" s="1280"/>
      <c r="CW51" s="1280"/>
      <c r="CX51" s="1280"/>
      <c r="CY51" s="1280"/>
      <c r="CZ51" s="1280"/>
      <c r="DA51" s="1280"/>
      <c r="DB51" s="1280"/>
      <c r="DC51" s="1280"/>
    </row>
    <row r="52" spans="1:109">
      <c r="B52" s="374"/>
      <c r="G52" s="1293"/>
      <c r="H52" s="1293"/>
      <c r="I52" s="1294"/>
      <c r="J52" s="1294"/>
      <c r="K52" s="1292"/>
      <c r="L52" s="1292"/>
      <c r="M52" s="1292"/>
      <c r="N52" s="1292"/>
      <c r="AM52" s="383"/>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0"/>
      <c r="BQ52" s="1280"/>
      <c r="BR52" s="1280"/>
      <c r="BS52" s="1280"/>
      <c r="BT52" s="1280"/>
      <c r="BU52" s="1280"/>
      <c r="BV52" s="1280"/>
      <c r="BW52" s="1280"/>
      <c r="BX52" s="1280"/>
      <c r="BY52" s="1280"/>
      <c r="BZ52" s="1280"/>
      <c r="CA52" s="1280"/>
      <c r="CB52" s="1280"/>
      <c r="CC52" s="1280"/>
      <c r="CD52" s="1280"/>
      <c r="CE52" s="1280"/>
      <c r="CF52" s="1280"/>
      <c r="CG52" s="1280"/>
      <c r="CH52" s="1280"/>
      <c r="CI52" s="1280"/>
      <c r="CJ52" s="1280"/>
      <c r="CK52" s="1280"/>
      <c r="CL52" s="1280"/>
      <c r="CM52" s="1280"/>
      <c r="CN52" s="1280"/>
      <c r="CO52" s="1280"/>
      <c r="CP52" s="1280"/>
      <c r="CQ52" s="1280"/>
      <c r="CR52" s="1280"/>
      <c r="CS52" s="1280"/>
      <c r="CT52" s="1280"/>
      <c r="CU52" s="1280"/>
      <c r="CV52" s="1280"/>
      <c r="CW52" s="1280"/>
      <c r="CX52" s="1280"/>
      <c r="CY52" s="1280"/>
      <c r="CZ52" s="1280"/>
      <c r="DA52" s="1280"/>
      <c r="DB52" s="1280"/>
      <c r="DC52" s="1280"/>
    </row>
    <row r="53" spans="1:109">
      <c r="A53" s="382"/>
      <c r="B53" s="374"/>
      <c r="G53" s="1293"/>
      <c r="H53" s="1293"/>
      <c r="I53" s="1275"/>
      <c r="J53" s="1275"/>
      <c r="K53" s="1292"/>
      <c r="L53" s="1292"/>
      <c r="M53" s="1292"/>
      <c r="N53" s="1292"/>
      <c r="AM53" s="383"/>
      <c r="AN53" s="1282"/>
      <c r="AO53" s="1282"/>
      <c r="AP53" s="1282"/>
      <c r="AQ53" s="1282"/>
      <c r="AR53" s="1282"/>
      <c r="AS53" s="1282"/>
      <c r="AT53" s="1282"/>
      <c r="AU53" s="1282"/>
      <c r="AV53" s="1282"/>
      <c r="AW53" s="1282"/>
      <c r="AX53" s="1282"/>
      <c r="AY53" s="1282"/>
      <c r="AZ53" s="1282"/>
      <c r="BA53" s="1282"/>
      <c r="BB53" s="1282" t="s">
        <v>
607</v>
      </c>
      <c r="BC53" s="1282"/>
      <c r="BD53" s="1282"/>
      <c r="BE53" s="1282"/>
      <c r="BF53" s="1282"/>
      <c r="BG53" s="1282"/>
      <c r="BH53" s="1282"/>
      <c r="BI53" s="1282"/>
      <c r="BJ53" s="1282"/>
      <c r="BK53" s="1282"/>
      <c r="BL53" s="1282"/>
      <c r="BM53" s="1282"/>
      <c r="BN53" s="1282"/>
      <c r="BO53" s="1282"/>
      <c r="BP53" s="1281"/>
      <c r="BQ53" s="1280"/>
      <c r="BR53" s="1280"/>
      <c r="BS53" s="1280"/>
      <c r="BT53" s="1280"/>
      <c r="BU53" s="1280"/>
      <c r="BV53" s="1280"/>
      <c r="BW53" s="1280"/>
      <c r="BX53" s="1281"/>
      <c r="BY53" s="1280"/>
      <c r="BZ53" s="1280"/>
      <c r="CA53" s="1280"/>
      <c r="CB53" s="1280"/>
      <c r="CC53" s="1280"/>
      <c r="CD53" s="1280"/>
      <c r="CE53" s="1280"/>
      <c r="CF53" s="1280">
        <v>
47.6</v>
      </c>
      <c r="CG53" s="1280"/>
      <c r="CH53" s="1280"/>
      <c r="CI53" s="1280"/>
      <c r="CJ53" s="1280"/>
      <c r="CK53" s="1280"/>
      <c r="CL53" s="1280"/>
      <c r="CM53" s="1280"/>
      <c r="CN53" s="1280">
        <v>
51.4</v>
      </c>
      <c r="CO53" s="1280"/>
      <c r="CP53" s="1280"/>
      <c r="CQ53" s="1280"/>
      <c r="CR53" s="1280"/>
      <c r="CS53" s="1280"/>
      <c r="CT53" s="1280"/>
      <c r="CU53" s="1280"/>
      <c r="CV53" s="1280">
        <v>
52.7</v>
      </c>
      <c r="CW53" s="1280"/>
      <c r="CX53" s="1280"/>
      <c r="CY53" s="1280"/>
      <c r="CZ53" s="1280"/>
      <c r="DA53" s="1280"/>
      <c r="DB53" s="1280"/>
      <c r="DC53" s="1280"/>
    </row>
    <row r="54" spans="1:109">
      <c r="A54" s="382"/>
      <c r="B54" s="374"/>
      <c r="G54" s="1293"/>
      <c r="H54" s="1293"/>
      <c r="I54" s="1275"/>
      <c r="J54" s="1275"/>
      <c r="K54" s="1292"/>
      <c r="L54" s="1292"/>
      <c r="M54" s="1292"/>
      <c r="N54" s="1292"/>
      <c r="AM54" s="383"/>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0"/>
      <c r="BQ54" s="1280"/>
      <c r="BR54" s="1280"/>
      <c r="BS54" s="1280"/>
      <c r="BT54" s="1280"/>
      <c r="BU54" s="1280"/>
      <c r="BV54" s="1280"/>
      <c r="BW54" s="1280"/>
      <c r="BX54" s="1280"/>
      <c r="BY54" s="1280"/>
      <c r="BZ54" s="1280"/>
      <c r="CA54" s="1280"/>
      <c r="CB54" s="1280"/>
      <c r="CC54" s="1280"/>
      <c r="CD54" s="1280"/>
      <c r="CE54" s="1280"/>
      <c r="CF54" s="1280"/>
      <c r="CG54" s="1280"/>
      <c r="CH54" s="1280"/>
      <c r="CI54" s="1280"/>
      <c r="CJ54" s="1280"/>
      <c r="CK54" s="1280"/>
      <c r="CL54" s="1280"/>
      <c r="CM54" s="1280"/>
      <c r="CN54" s="1280"/>
      <c r="CO54" s="1280"/>
      <c r="CP54" s="1280"/>
      <c r="CQ54" s="1280"/>
      <c r="CR54" s="1280"/>
      <c r="CS54" s="1280"/>
      <c r="CT54" s="1280"/>
      <c r="CU54" s="1280"/>
      <c r="CV54" s="1280"/>
      <c r="CW54" s="1280"/>
      <c r="CX54" s="1280"/>
      <c r="CY54" s="1280"/>
      <c r="CZ54" s="1280"/>
      <c r="DA54" s="1280"/>
      <c r="DB54" s="1280"/>
      <c r="DC54" s="1280"/>
    </row>
    <row r="55" spans="1:109">
      <c r="A55" s="382"/>
      <c r="B55" s="374"/>
      <c r="G55" s="1275"/>
      <c r="H55" s="1275"/>
      <c r="I55" s="1275"/>
      <c r="J55" s="1275"/>
      <c r="K55" s="1292"/>
      <c r="L55" s="1292"/>
      <c r="M55" s="1292"/>
      <c r="N55" s="1292"/>
      <c r="AN55" s="1279" t="s">
        <v>
608</v>
      </c>
      <c r="AO55" s="1279"/>
      <c r="AP55" s="1279"/>
      <c r="AQ55" s="1279"/>
      <c r="AR55" s="1279"/>
      <c r="AS55" s="1279"/>
      <c r="AT55" s="1279"/>
      <c r="AU55" s="1279"/>
      <c r="AV55" s="1279"/>
      <c r="AW55" s="1279"/>
      <c r="AX55" s="1279"/>
      <c r="AY55" s="1279"/>
      <c r="AZ55" s="1279"/>
      <c r="BA55" s="1279"/>
      <c r="BB55" s="1282" t="s">
        <v>
609</v>
      </c>
      <c r="BC55" s="1282"/>
      <c r="BD55" s="1282"/>
      <c r="BE55" s="1282"/>
      <c r="BF55" s="1282"/>
      <c r="BG55" s="1282"/>
      <c r="BH55" s="1282"/>
      <c r="BI55" s="1282"/>
      <c r="BJ55" s="1282"/>
      <c r="BK55" s="1282"/>
      <c r="BL55" s="1282"/>
      <c r="BM55" s="1282"/>
      <c r="BN55" s="1282"/>
      <c r="BO55" s="1282"/>
      <c r="BP55" s="1281"/>
      <c r="BQ55" s="1280"/>
      <c r="BR55" s="1280"/>
      <c r="BS55" s="1280"/>
      <c r="BT55" s="1280"/>
      <c r="BU55" s="1280"/>
      <c r="BV55" s="1280"/>
      <c r="BW55" s="1280"/>
      <c r="BX55" s="1281"/>
      <c r="BY55" s="1280"/>
      <c r="BZ55" s="1280"/>
      <c r="CA55" s="1280"/>
      <c r="CB55" s="1280"/>
      <c r="CC55" s="1280"/>
      <c r="CD55" s="1280"/>
      <c r="CE55" s="1280"/>
      <c r="CF55" s="1280">
        <v>
21.2</v>
      </c>
      <c r="CG55" s="1280"/>
      <c r="CH55" s="1280"/>
      <c r="CI55" s="1280"/>
      <c r="CJ55" s="1280"/>
      <c r="CK55" s="1280"/>
      <c r="CL55" s="1280"/>
      <c r="CM55" s="1280"/>
      <c r="CN55" s="1280">
        <v>
16.600000000000001</v>
      </c>
      <c r="CO55" s="1280"/>
      <c r="CP55" s="1280"/>
      <c r="CQ55" s="1280"/>
      <c r="CR55" s="1280"/>
      <c r="CS55" s="1280"/>
      <c r="CT55" s="1280"/>
      <c r="CU55" s="1280"/>
      <c r="CV55" s="1280">
        <v>
17.399999999999999</v>
      </c>
      <c r="CW55" s="1280"/>
      <c r="CX55" s="1280"/>
      <c r="CY55" s="1280"/>
      <c r="CZ55" s="1280"/>
      <c r="DA55" s="1280"/>
      <c r="DB55" s="1280"/>
      <c r="DC55" s="1280"/>
    </row>
    <row r="56" spans="1:109">
      <c r="A56" s="382"/>
      <c r="B56" s="374"/>
      <c r="G56" s="1275"/>
      <c r="H56" s="1275"/>
      <c r="I56" s="1275"/>
      <c r="J56" s="1275"/>
      <c r="K56" s="1292"/>
      <c r="L56" s="1292"/>
      <c r="M56" s="1292"/>
      <c r="N56" s="1292"/>
      <c r="AN56" s="1279"/>
      <c r="AO56" s="1279"/>
      <c r="AP56" s="1279"/>
      <c r="AQ56" s="1279"/>
      <c r="AR56" s="1279"/>
      <c r="AS56" s="1279"/>
      <c r="AT56" s="1279"/>
      <c r="AU56" s="1279"/>
      <c r="AV56" s="1279"/>
      <c r="AW56" s="1279"/>
      <c r="AX56" s="1279"/>
      <c r="AY56" s="1279"/>
      <c r="AZ56" s="1279"/>
      <c r="BA56" s="1279"/>
      <c r="BB56" s="1282"/>
      <c r="BC56" s="1282"/>
      <c r="BD56" s="1282"/>
      <c r="BE56" s="1282"/>
      <c r="BF56" s="1282"/>
      <c r="BG56" s="1282"/>
      <c r="BH56" s="1282"/>
      <c r="BI56" s="1282"/>
      <c r="BJ56" s="1282"/>
      <c r="BK56" s="1282"/>
      <c r="BL56" s="1282"/>
      <c r="BM56" s="1282"/>
      <c r="BN56" s="1282"/>
      <c r="BO56" s="1282"/>
      <c r="BP56" s="1280"/>
      <c r="BQ56" s="1280"/>
      <c r="BR56" s="1280"/>
      <c r="BS56" s="1280"/>
      <c r="BT56" s="1280"/>
      <c r="BU56" s="1280"/>
      <c r="BV56" s="1280"/>
      <c r="BW56" s="1280"/>
      <c r="BX56" s="1280"/>
      <c r="BY56" s="1280"/>
      <c r="BZ56" s="1280"/>
      <c r="CA56" s="1280"/>
      <c r="CB56" s="1280"/>
      <c r="CC56" s="1280"/>
      <c r="CD56" s="1280"/>
      <c r="CE56" s="1280"/>
      <c r="CF56" s="1280"/>
      <c r="CG56" s="1280"/>
      <c r="CH56" s="1280"/>
      <c r="CI56" s="1280"/>
      <c r="CJ56" s="1280"/>
      <c r="CK56" s="1280"/>
      <c r="CL56" s="1280"/>
      <c r="CM56" s="1280"/>
      <c r="CN56" s="1280"/>
      <c r="CO56" s="1280"/>
      <c r="CP56" s="1280"/>
      <c r="CQ56" s="1280"/>
      <c r="CR56" s="1280"/>
      <c r="CS56" s="1280"/>
      <c r="CT56" s="1280"/>
      <c r="CU56" s="1280"/>
      <c r="CV56" s="1280"/>
      <c r="CW56" s="1280"/>
      <c r="CX56" s="1280"/>
      <c r="CY56" s="1280"/>
      <c r="CZ56" s="1280"/>
      <c r="DA56" s="1280"/>
      <c r="DB56" s="1280"/>
      <c r="DC56" s="1280"/>
    </row>
    <row r="57" spans="1:109" s="382" customFormat="1">
      <c r="B57" s="386"/>
      <c r="G57" s="1275"/>
      <c r="H57" s="1275"/>
      <c r="I57" s="1295"/>
      <c r="J57" s="1295"/>
      <c r="K57" s="1292"/>
      <c r="L57" s="1292"/>
      <c r="M57" s="1292"/>
      <c r="N57" s="1292"/>
      <c r="AM57" s="367"/>
      <c r="AN57" s="1279"/>
      <c r="AO57" s="1279"/>
      <c r="AP57" s="1279"/>
      <c r="AQ57" s="1279"/>
      <c r="AR57" s="1279"/>
      <c r="AS57" s="1279"/>
      <c r="AT57" s="1279"/>
      <c r="AU57" s="1279"/>
      <c r="AV57" s="1279"/>
      <c r="AW57" s="1279"/>
      <c r="AX57" s="1279"/>
      <c r="AY57" s="1279"/>
      <c r="AZ57" s="1279"/>
      <c r="BA57" s="1279"/>
      <c r="BB57" s="1282" t="s">
        <v>
610</v>
      </c>
      <c r="BC57" s="1282"/>
      <c r="BD57" s="1282"/>
      <c r="BE57" s="1282"/>
      <c r="BF57" s="1282"/>
      <c r="BG57" s="1282"/>
      <c r="BH57" s="1282"/>
      <c r="BI57" s="1282"/>
      <c r="BJ57" s="1282"/>
      <c r="BK57" s="1282"/>
      <c r="BL57" s="1282"/>
      <c r="BM57" s="1282"/>
      <c r="BN57" s="1282"/>
      <c r="BO57" s="1282"/>
      <c r="BP57" s="1281"/>
      <c r="BQ57" s="1280"/>
      <c r="BR57" s="1280"/>
      <c r="BS57" s="1280"/>
      <c r="BT57" s="1280"/>
      <c r="BU57" s="1280"/>
      <c r="BV57" s="1280"/>
      <c r="BW57" s="1280"/>
      <c r="BX57" s="1281"/>
      <c r="BY57" s="1280"/>
      <c r="BZ57" s="1280"/>
      <c r="CA57" s="1280"/>
      <c r="CB57" s="1280"/>
      <c r="CC57" s="1280"/>
      <c r="CD57" s="1280"/>
      <c r="CE57" s="1280"/>
      <c r="CF57" s="1280">
        <v>
50.4</v>
      </c>
      <c r="CG57" s="1280"/>
      <c r="CH57" s="1280"/>
      <c r="CI57" s="1280"/>
      <c r="CJ57" s="1280"/>
      <c r="CK57" s="1280"/>
      <c r="CL57" s="1280"/>
      <c r="CM57" s="1280"/>
      <c r="CN57" s="1280">
        <v>
58.6</v>
      </c>
      <c r="CO57" s="1280"/>
      <c r="CP57" s="1280"/>
      <c r="CQ57" s="1280"/>
      <c r="CR57" s="1280"/>
      <c r="CS57" s="1280"/>
      <c r="CT57" s="1280"/>
      <c r="CU57" s="1280"/>
      <c r="CV57" s="1280">
        <v>
57.9</v>
      </c>
      <c r="CW57" s="1280"/>
      <c r="CX57" s="1280"/>
      <c r="CY57" s="1280"/>
      <c r="CZ57" s="1280"/>
      <c r="DA57" s="1280"/>
      <c r="DB57" s="1280"/>
      <c r="DC57" s="1280"/>
      <c r="DD57" s="387"/>
      <c r="DE57" s="386"/>
    </row>
    <row r="58" spans="1:109" s="382" customFormat="1">
      <c r="A58" s="367"/>
      <c r="B58" s="386"/>
      <c r="G58" s="1275"/>
      <c r="H58" s="1275"/>
      <c r="I58" s="1295"/>
      <c r="J58" s="1295"/>
      <c r="K58" s="1292"/>
      <c r="L58" s="1292"/>
      <c r="M58" s="1292"/>
      <c r="N58" s="1292"/>
      <c r="AM58" s="367"/>
      <c r="AN58" s="1279"/>
      <c r="AO58" s="1279"/>
      <c r="AP58" s="1279"/>
      <c r="AQ58" s="1279"/>
      <c r="AR58" s="1279"/>
      <c r="AS58" s="1279"/>
      <c r="AT58" s="1279"/>
      <c r="AU58" s="1279"/>
      <c r="AV58" s="1279"/>
      <c r="AW58" s="1279"/>
      <c r="AX58" s="1279"/>
      <c r="AY58" s="1279"/>
      <c r="AZ58" s="1279"/>
      <c r="BA58" s="1279"/>
      <c r="BB58" s="1282"/>
      <c r="BC58" s="1282"/>
      <c r="BD58" s="1282"/>
      <c r="BE58" s="1282"/>
      <c r="BF58" s="1282"/>
      <c r="BG58" s="1282"/>
      <c r="BH58" s="1282"/>
      <c r="BI58" s="1282"/>
      <c r="BJ58" s="1282"/>
      <c r="BK58" s="1282"/>
      <c r="BL58" s="1282"/>
      <c r="BM58" s="1282"/>
      <c r="BN58" s="1282"/>
      <c r="BO58" s="1282"/>
      <c r="BP58" s="1280"/>
      <c r="BQ58" s="1280"/>
      <c r="BR58" s="1280"/>
      <c r="BS58" s="1280"/>
      <c r="BT58" s="1280"/>
      <c r="BU58" s="1280"/>
      <c r="BV58" s="1280"/>
      <c r="BW58" s="1280"/>
      <c r="BX58" s="1280"/>
      <c r="BY58" s="1280"/>
      <c r="BZ58" s="1280"/>
      <c r="CA58" s="1280"/>
      <c r="CB58" s="1280"/>
      <c r="CC58" s="1280"/>
      <c r="CD58" s="1280"/>
      <c r="CE58" s="1280"/>
      <c r="CF58" s="1280"/>
      <c r="CG58" s="1280"/>
      <c r="CH58" s="1280"/>
      <c r="CI58" s="1280"/>
      <c r="CJ58" s="1280"/>
      <c r="CK58" s="1280"/>
      <c r="CL58" s="1280"/>
      <c r="CM58" s="1280"/>
      <c r="CN58" s="1280"/>
      <c r="CO58" s="1280"/>
      <c r="CP58" s="1280"/>
      <c r="CQ58" s="1280"/>
      <c r="CR58" s="1280"/>
      <c r="CS58" s="1280"/>
      <c r="CT58" s="1280"/>
      <c r="CU58" s="1280"/>
      <c r="CV58" s="1280"/>
      <c r="CW58" s="1280"/>
      <c r="CX58" s="1280"/>
      <c r="CY58" s="1280"/>
      <c r="CZ58" s="1280"/>
      <c r="DA58" s="1280"/>
      <c r="DB58" s="1280"/>
      <c r="DC58" s="1280"/>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
611</v>
      </c>
    </row>
    <row r="64" spans="1:109">
      <c r="B64" s="374"/>
      <c r="G64" s="381"/>
      <c r="I64" s="394"/>
      <c r="J64" s="394"/>
      <c r="K64" s="394"/>
      <c r="L64" s="394"/>
      <c r="M64" s="394"/>
      <c r="N64" s="395"/>
      <c r="AM64" s="381"/>
      <c r="AN64" s="381" t="s">
        <v>
602</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3" t="s">
        <v>
615</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
604</v>
      </c>
    </row>
    <row r="72" spans="2:107">
      <c r="B72" s="374"/>
      <c r="G72" s="1275"/>
      <c r="H72" s="1275"/>
      <c r="I72" s="1275"/>
      <c r="J72" s="1275"/>
      <c r="K72" s="384"/>
      <c r="L72" s="384"/>
      <c r="M72" s="385"/>
      <c r="N72" s="385"/>
      <c r="AN72" s="1276"/>
      <c r="AO72" s="1277"/>
      <c r="AP72" s="1277"/>
      <c r="AQ72" s="1277"/>
      <c r="AR72" s="1277"/>
      <c r="AS72" s="1277"/>
      <c r="AT72" s="1277"/>
      <c r="AU72" s="1277"/>
      <c r="AV72" s="1277"/>
      <c r="AW72" s="1277"/>
      <c r="AX72" s="1277"/>
      <c r="AY72" s="1277"/>
      <c r="AZ72" s="1277"/>
      <c r="BA72" s="1277"/>
      <c r="BB72" s="1277"/>
      <c r="BC72" s="1277"/>
      <c r="BD72" s="1277"/>
      <c r="BE72" s="1277"/>
      <c r="BF72" s="1277"/>
      <c r="BG72" s="1277"/>
      <c r="BH72" s="1277"/>
      <c r="BI72" s="1277"/>
      <c r="BJ72" s="1277"/>
      <c r="BK72" s="1277"/>
      <c r="BL72" s="1277"/>
      <c r="BM72" s="1277"/>
      <c r="BN72" s="1277"/>
      <c r="BO72" s="1278"/>
      <c r="BP72" s="1279" t="s">
        <v>
553</v>
      </c>
      <c r="BQ72" s="1279"/>
      <c r="BR72" s="1279"/>
      <c r="BS72" s="1279"/>
      <c r="BT72" s="1279"/>
      <c r="BU72" s="1279"/>
      <c r="BV72" s="1279"/>
      <c r="BW72" s="1279"/>
      <c r="BX72" s="1279" t="s">
        <v>
554</v>
      </c>
      <c r="BY72" s="1279"/>
      <c r="BZ72" s="1279"/>
      <c r="CA72" s="1279"/>
      <c r="CB72" s="1279"/>
      <c r="CC72" s="1279"/>
      <c r="CD72" s="1279"/>
      <c r="CE72" s="1279"/>
      <c r="CF72" s="1279" t="s">
        <v>
555</v>
      </c>
      <c r="CG72" s="1279"/>
      <c r="CH72" s="1279"/>
      <c r="CI72" s="1279"/>
      <c r="CJ72" s="1279"/>
      <c r="CK72" s="1279"/>
      <c r="CL72" s="1279"/>
      <c r="CM72" s="1279"/>
      <c r="CN72" s="1279" t="s">
        <v>
556</v>
      </c>
      <c r="CO72" s="1279"/>
      <c r="CP72" s="1279"/>
      <c r="CQ72" s="1279"/>
      <c r="CR72" s="1279"/>
      <c r="CS72" s="1279"/>
      <c r="CT72" s="1279"/>
      <c r="CU72" s="1279"/>
      <c r="CV72" s="1279" t="s">
        <v>
557</v>
      </c>
      <c r="CW72" s="1279"/>
      <c r="CX72" s="1279"/>
      <c r="CY72" s="1279"/>
      <c r="CZ72" s="1279"/>
      <c r="DA72" s="1279"/>
      <c r="DB72" s="1279"/>
      <c r="DC72" s="1279"/>
    </row>
    <row r="73" spans="2:107">
      <c r="B73" s="374"/>
      <c r="G73" s="1293"/>
      <c r="H73" s="1293"/>
      <c r="I73" s="1293"/>
      <c r="J73" s="1293"/>
      <c r="K73" s="1296"/>
      <c r="L73" s="1296"/>
      <c r="M73" s="1296"/>
      <c r="N73" s="1296"/>
      <c r="AM73" s="383"/>
      <c r="AN73" s="1282" t="s">
        <v>
605</v>
      </c>
      <c r="AO73" s="1282"/>
      <c r="AP73" s="1282"/>
      <c r="AQ73" s="1282"/>
      <c r="AR73" s="1282"/>
      <c r="AS73" s="1282"/>
      <c r="AT73" s="1282"/>
      <c r="AU73" s="1282"/>
      <c r="AV73" s="1282"/>
      <c r="AW73" s="1282"/>
      <c r="AX73" s="1282"/>
      <c r="AY73" s="1282"/>
      <c r="AZ73" s="1282"/>
      <c r="BA73" s="1282"/>
      <c r="BB73" s="1282" t="s">
        <v>
609</v>
      </c>
      <c r="BC73" s="1282"/>
      <c r="BD73" s="1282"/>
      <c r="BE73" s="1282"/>
      <c r="BF73" s="1282"/>
      <c r="BG73" s="1282"/>
      <c r="BH73" s="1282"/>
      <c r="BI73" s="1282"/>
      <c r="BJ73" s="1282"/>
      <c r="BK73" s="1282"/>
      <c r="BL73" s="1282"/>
      <c r="BM73" s="1282"/>
      <c r="BN73" s="1282"/>
      <c r="BO73" s="1282"/>
      <c r="BP73" s="1280"/>
      <c r="BQ73" s="1280"/>
      <c r="BR73" s="1280"/>
      <c r="BS73" s="1280"/>
      <c r="BT73" s="1280"/>
      <c r="BU73" s="1280"/>
      <c r="BV73" s="1280"/>
      <c r="BW73" s="1280"/>
      <c r="BX73" s="1280"/>
      <c r="BY73" s="1280"/>
      <c r="BZ73" s="1280"/>
      <c r="CA73" s="1280"/>
      <c r="CB73" s="1280"/>
      <c r="CC73" s="1280"/>
      <c r="CD73" s="1280"/>
      <c r="CE73" s="1280"/>
      <c r="CF73" s="1280"/>
      <c r="CG73" s="1280"/>
      <c r="CH73" s="1280"/>
      <c r="CI73" s="1280"/>
      <c r="CJ73" s="1280"/>
      <c r="CK73" s="1280"/>
      <c r="CL73" s="1280"/>
      <c r="CM73" s="1280"/>
      <c r="CN73" s="1280"/>
      <c r="CO73" s="1280"/>
      <c r="CP73" s="1280"/>
      <c r="CQ73" s="1280"/>
      <c r="CR73" s="1280"/>
      <c r="CS73" s="1280"/>
      <c r="CT73" s="1280"/>
      <c r="CU73" s="1280"/>
      <c r="CV73" s="1280"/>
      <c r="CW73" s="1280"/>
      <c r="CX73" s="1280"/>
      <c r="CY73" s="1280"/>
      <c r="CZ73" s="1280"/>
      <c r="DA73" s="1280"/>
      <c r="DB73" s="1280"/>
      <c r="DC73" s="1280"/>
    </row>
    <row r="74" spans="2:107">
      <c r="B74" s="374"/>
      <c r="G74" s="1293"/>
      <c r="H74" s="1293"/>
      <c r="I74" s="1293"/>
      <c r="J74" s="1293"/>
      <c r="K74" s="1296"/>
      <c r="L74" s="1296"/>
      <c r="M74" s="1296"/>
      <c r="N74" s="1296"/>
      <c r="AM74" s="383"/>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0"/>
      <c r="BQ74" s="1280"/>
      <c r="BR74" s="1280"/>
      <c r="BS74" s="1280"/>
      <c r="BT74" s="1280"/>
      <c r="BU74" s="1280"/>
      <c r="BV74" s="1280"/>
      <c r="BW74" s="1280"/>
      <c r="BX74" s="1280"/>
      <c r="BY74" s="1280"/>
      <c r="BZ74" s="1280"/>
      <c r="CA74" s="1280"/>
      <c r="CB74" s="1280"/>
      <c r="CC74" s="1280"/>
      <c r="CD74" s="1280"/>
      <c r="CE74" s="1280"/>
      <c r="CF74" s="1280"/>
      <c r="CG74" s="1280"/>
      <c r="CH74" s="1280"/>
      <c r="CI74" s="1280"/>
      <c r="CJ74" s="1280"/>
      <c r="CK74" s="1280"/>
      <c r="CL74" s="1280"/>
      <c r="CM74" s="1280"/>
      <c r="CN74" s="1280"/>
      <c r="CO74" s="1280"/>
      <c r="CP74" s="1280"/>
      <c r="CQ74" s="1280"/>
      <c r="CR74" s="1280"/>
      <c r="CS74" s="1280"/>
      <c r="CT74" s="1280"/>
      <c r="CU74" s="1280"/>
      <c r="CV74" s="1280"/>
      <c r="CW74" s="1280"/>
      <c r="CX74" s="1280"/>
      <c r="CY74" s="1280"/>
      <c r="CZ74" s="1280"/>
      <c r="DA74" s="1280"/>
      <c r="DB74" s="1280"/>
      <c r="DC74" s="1280"/>
    </row>
    <row r="75" spans="2:107">
      <c r="B75" s="374"/>
      <c r="G75" s="1293"/>
      <c r="H75" s="1293"/>
      <c r="I75" s="1275"/>
      <c r="J75" s="1275"/>
      <c r="K75" s="1292"/>
      <c r="L75" s="1292"/>
      <c r="M75" s="1292"/>
      <c r="N75" s="1292"/>
      <c r="AM75" s="383"/>
      <c r="AN75" s="1282"/>
      <c r="AO75" s="1282"/>
      <c r="AP75" s="1282"/>
      <c r="AQ75" s="1282"/>
      <c r="AR75" s="1282"/>
      <c r="AS75" s="1282"/>
      <c r="AT75" s="1282"/>
      <c r="AU75" s="1282"/>
      <c r="AV75" s="1282"/>
      <c r="AW75" s="1282"/>
      <c r="AX75" s="1282"/>
      <c r="AY75" s="1282"/>
      <c r="AZ75" s="1282"/>
      <c r="BA75" s="1282"/>
      <c r="BB75" s="1282" t="s">
        <v>
613</v>
      </c>
      <c r="BC75" s="1282"/>
      <c r="BD75" s="1282"/>
      <c r="BE75" s="1282"/>
      <c r="BF75" s="1282"/>
      <c r="BG75" s="1282"/>
      <c r="BH75" s="1282"/>
      <c r="BI75" s="1282"/>
      <c r="BJ75" s="1282"/>
      <c r="BK75" s="1282"/>
      <c r="BL75" s="1282"/>
      <c r="BM75" s="1282"/>
      <c r="BN75" s="1282"/>
      <c r="BO75" s="1282"/>
      <c r="BP75" s="1280">
        <v>
-1.7</v>
      </c>
      <c r="BQ75" s="1280"/>
      <c r="BR75" s="1280"/>
      <c r="BS75" s="1280"/>
      <c r="BT75" s="1280"/>
      <c r="BU75" s="1280"/>
      <c r="BV75" s="1280"/>
      <c r="BW75" s="1280"/>
      <c r="BX75" s="1280">
        <v>
-2</v>
      </c>
      <c r="BY75" s="1280"/>
      <c r="BZ75" s="1280"/>
      <c r="CA75" s="1280"/>
      <c r="CB75" s="1280"/>
      <c r="CC75" s="1280"/>
      <c r="CD75" s="1280"/>
      <c r="CE75" s="1280"/>
      <c r="CF75" s="1280">
        <v>
-1.7</v>
      </c>
      <c r="CG75" s="1280"/>
      <c r="CH75" s="1280"/>
      <c r="CI75" s="1280"/>
      <c r="CJ75" s="1280"/>
      <c r="CK75" s="1280"/>
      <c r="CL75" s="1280"/>
      <c r="CM75" s="1280"/>
      <c r="CN75" s="1280">
        <v>
-1.3</v>
      </c>
      <c r="CO75" s="1280"/>
      <c r="CP75" s="1280"/>
      <c r="CQ75" s="1280"/>
      <c r="CR75" s="1280"/>
      <c r="CS75" s="1280"/>
      <c r="CT75" s="1280"/>
      <c r="CU75" s="1280"/>
      <c r="CV75" s="1280">
        <v>
-0.6</v>
      </c>
      <c r="CW75" s="1280"/>
      <c r="CX75" s="1280"/>
      <c r="CY75" s="1280"/>
      <c r="CZ75" s="1280"/>
      <c r="DA75" s="1280"/>
      <c r="DB75" s="1280"/>
      <c r="DC75" s="1280"/>
    </row>
    <row r="76" spans="2:107">
      <c r="B76" s="374"/>
      <c r="G76" s="1293"/>
      <c r="H76" s="1293"/>
      <c r="I76" s="1275"/>
      <c r="J76" s="1275"/>
      <c r="K76" s="1292"/>
      <c r="L76" s="1292"/>
      <c r="M76" s="1292"/>
      <c r="N76" s="1292"/>
      <c r="AM76" s="383"/>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0"/>
      <c r="BQ76" s="1280"/>
      <c r="BR76" s="1280"/>
      <c r="BS76" s="1280"/>
      <c r="BT76" s="1280"/>
      <c r="BU76" s="1280"/>
      <c r="BV76" s="1280"/>
      <c r="BW76" s="1280"/>
      <c r="BX76" s="1280"/>
      <c r="BY76" s="1280"/>
      <c r="BZ76" s="1280"/>
      <c r="CA76" s="1280"/>
      <c r="CB76" s="1280"/>
      <c r="CC76" s="1280"/>
      <c r="CD76" s="1280"/>
      <c r="CE76" s="1280"/>
      <c r="CF76" s="1280"/>
      <c r="CG76" s="1280"/>
      <c r="CH76" s="1280"/>
      <c r="CI76" s="1280"/>
      <c r="CJ76" s="1280"/>
      <c r="CK76" s="1280"/>
      <c r="CL76" s="1280"/>
      <c r="CM76" s="1280"/>
      <c r="CN76" s="1280"/>
      <c r="CO76" s="1280"/>
      <c r="CP76" s="1280"/>
      <c r="CQ76" s="1280"/>
      <c r="CR76" s="1280"/>
      <c r="CS76" s="1280"/>
      <c r="CT76" s="1280"/>
      <c r="CU76" s="1280"/>
      <c r="CV76" s="1280"/>
      <c r="CW76" s="1280"/>
      <c r="CX76" s="1280"/>
      <c r="CY76" s="1280"/>
      <c r="CZ76" s="1280"/>
      <c r="DA76" s="1280"/>
      <c r="DB76" s="1280"/>
      <c r="DC76" s="1280"/>
    </row>
    <row r="77" spans="2:107">
      <c r="B77" s="374"/>
      <c r="G77" s="1275"/>
      <c r="H77" s="1275"/>
      <c r="I77" s="1275"/>
      <c r="J77" s="1275"/>
      <c r="K77" s="1296"/>
      <c r="L77" s="1296"/>
      <c r="M77" s="1296"/>
      <c r="N77" s="1296"/>
      <c r="AN77" s="1279" t="s">
        <v>
608</v>
      </c>
      <c r="AO77" s="1279"/>
      <c r="AP77" s="1279"/>
      <c r="AQ77" s="1279"/>
      <c r="AR77" s="1279"/>
      <c r="AS77" s="1279"/>
      <c r="AT77" s="1279"/>
      <c r="AU77" s="1279"/>
      <c r="AV77" s="1279"/>
      <c r="AW77" s="1279"/>
      <c r="AX77" s="1279"/>
      <c r="AY77" s="1279"/>
      <c r="AZ77" s="1279"/>
      <c r="BA77" s="1279"/>
      <c r="BB77" s="1282" t="s">
        <v>
609</v>
      </c>
      <c r="BC77" s="1282"/>
      <c r="BD77" s="1282"/>
      <c r="BE77" s="1282"/>
      <c r="BF77" s="1282"/>
      <c r="BG77" s="1282"/>
      <c r="BH77" s="1282"/>
      <c r="BI77" s="1282"/>
      <c r="BJ77" s="1282"/>
      <c r="BK77" s="1282"/>
      <c r="BL77" s="1282"/>
      <c r="BM77" s="1282"/>
      <c r="BN77" s="1282"/>
      <c r="BO77" s="1282"/>
      <c r="BP77" s="1280">
        <v>
32.6</v>
      </c>
      <c r="BQ77" s="1280"/>
      <c r="BR77" s="1280"/>
      <c r="BS77" s="1280"/>
      <c r="BT77" s="1280"/>
      <c r="BU77" s="1280"/>
      <c r="BV77" s="1280"/>
      <c r="BW77" s="1280"/>
      <c r="BX77" s="1280">
        <v>
30.5</v>
      </c>
      <c r="BY77" s="1280"/>
      <c r="BZ77" s="1280"/>
      <c r="CA77" s="1280"/>
      <c r="CB77" s="1280"/>
      <c r="CC77" s="1280"/>
      <c r="CD77" s="1280"/>
      <c r="CE77" s="1280"/>
      <c r="CF77" s="1280">
        <v>
21.2</v>
      </c>
      <c r="CG77" s="1280"/>
      <c r="CH77" s="1280"/>
      <c r="CI77" s="1280"/>
      <c r="CJ77" s="1280"/>
      <c r="CK77" s="1280"/>
      <c r="CL77" s="1280"/>
      <c r="CM77" s="1280"/>
      <c r="CN77" s="1280">
        <v>
16.600000000000001</v>
      </c>
      <c r="CO77" s="1280"/>
      <c r="CP77" s="1280"/>
      <c r="CQ77" s="1280"/>
      <c r="CR77" s="1280"/>
      <c r="CS77" s="1280"/>
      <c r="CT77" s="1280"/>
      <c r="CU77" s="1280"/>
      <c r="CV77" s="1280">
        <v>
17.399999999999999</v>
      </c>
      <c r="CW77" s="1280"/>
      <c r="CX77" s="1280"/>
      <c r="CY77" s="1280"/>
      <c r="CZ77" s="1280"/>
      <c r="DA77" s="1280"/>
      <c r="DB77" s="1280"/>
      <c r="DC77" s="1280"/>
    </row>
    <row r="78" spans="2:107">
      <c r="B78" s="374"/>
      <c r="G78" s="1275"/>
      <c r="H78" s="1275"/>
      <c r="I78" s="1275"/>
      <c r="J78" s="1275"/>
      <c r="K78" s="1296"/>
      <c r="L78" s="1296"/>
      <c r="M78" s="1296"/>
      <c r="N78" s="1296"/>
      <c r="AN78" s="1279"/>
      <c r="AO78" s="1279"/>
      <c r="AP78" s="1279"/>
      <c r="AQ78" s="1279"/>
      <c r="AR78" s="1279"/>
      <c r="AS78" s="1279"/>
      <c r="AT78" s="1279"/>
      <c r="AU78" s="1279"/>
      <c r="AV78" s="1279"/>
      <c r="AW78" s="1279"/>
      <c r="AX78" s="1279"/>
      <c r="AY78" s="1279"/>
      <c r="AZ78" s="1279"/>
      <c r="BA78" s="1279"/>
      <c r="BB78" s="1282"/>
      <c r="BC78" s="1282"/>
      <c r="BD78" s="1282"/>
      <c r="BE78" s="1282"/>
      <c r="BF78" s="1282"/>
      <c r="BG78" s="1282"/>
      <c r="BH78" s="1282"/>
      <c r="BI78" s="1282"/>
      <c r="BJ78" s="1282"/>
      <c r="BK78" s="1282"/>
      <c r="BL78" s="1282"/>
      <c r="BM78" s="1282"/>
      <c r="BN78" s="1282"/>
      <c r="BO78" s="1282"/>
      <c r="BP78" s="1280"/>
      <c r="BQ78" s="1280"/>
      <c r="BR78" s="1280"/>
      <c r="BS78" s="1280"/>
      <c r="BT78" s="1280"/>
      <c r="BU78" s="1280"/>
      <c r="BV78" s="1280"/>
      <c r="BW78" s="1280"/>
      <c r="BX78" s="1280"/>
      <c r="BY78" s="1280"/>
      <c r="BZ78" s="1280"/>
      <c r="CA78" s="1280"/>
      <c r="CB78" s="1280"/>
      <c r="CC78" s="1280"/>
      <c r="CD78" s="1280"/>
      <c r="CE78" s="1280"/>
      <c r="CF78" s="1280"/>
      <c r="CG78" s="1280"/>
      <c r="CH78" s="1280"/>
      <c r="CI78" s="1280"/>
      <c r="CJ78" s="1280"/>
      <c r="CK78" s="1280"/>
      <c r="CL78" s="1280"/>
      <c r="CM78" s="1280"/>
      <c r="CN78" s="1280"/>
      <c r="CO78" s="1280"/>
      <c r="CP78" s="1280"/>
      <c r="CQ78" s="1280"/>
      <c r="CR78" s="1280"/>
      <c r="CS78" s="1280"/>
      <c r="CT78" s="1280"/>
      <c r="CU78" s="1280"/>
      <c r="CV78" s="1280"/>
      <c r="CW78" s="1280"/>
      <c r="CX78" s="1280"/>
      <c r="CY78" s="1280"/>
      <c r="CZ78" s="1280"/>
      <c r="DA78" s="1280"/>
      <c r="DB78" s="1280"/>
      <c r="DC78" s="1280"/>
    </row>
    <row r="79" spans="2:107">
      <c r="B79" s="374"/>
      <c r="G79" s="1275"/>
      <c r="H79" s="1275"/>
      <c r="I79" s="1295"/>
      <c r="J79" s="1295"/>
      <c r="K79" s="1297"/>
      <c r="L79" s="1297"/>
      <c r="M79" s="1297"/>
      <c r="N79" s="1297"/>
      <c r="AN79" s="1279"/>
      <c r="AO79" s="1279"/>
      <c r="AP79" s="1279"/>
      <c r="AQ79" s="1279"/>
      <c r="AR79" s="1279"/>
      <c r="AS79" s="1279"/>
      <c r="AT79" s="1279"/>
      <c r="AU79" s="1279"/>
      <c r="AV79" s="1279"/>
      <c r="AW79" s="1279"/>
      <c r="AX79" s="1279"/>
      <c r="AY79" s="1279"/>
      <c r="AZ79" s="1279"/>
      <c r="BA79" s="1279"/>
      <c r="BB79" s="1282" t="s">
        <v>
612</v>
      </c>
      <c r="BC79" s="1282"/>
      <c r="BD79" s="1282"/>
      <c r="BE79" s="1282"/>
      <c r="BF79" s="1282"/>
      <c r="BG79" s="1282"/>
      <c r="BH79" s="1282"/>
      <c r="BI79" s="1282"/>
      <c r="BJ79" s="1282"/>
      <c r="BK79" s="1282"/>
      <c r="BL79" s="1282"/>
      <c r="BM79" s="1282"/>
      <c r="BN79" s="1282"/>
      <c r="BO79" s="1282"/>
      <c r="BP79" s="1280">
        <v>
5.9</v>
      </c>
      <c r="BQ79" s="1280"/>
      <c r="BR79" s="1280"/>
      <c r="BS79" s="1280"/>
      <c r="BT79" s="1280"/>
      <c r="BU79" s="1280"/>
      <c r="BV79" s="1280"/>
      <c r="BW79" s="1280"/>
      <c r="BX79" s="1280">
        <v>
5.2</v>
      </c>
      <c r="BY79" s="1280"/>
      <c r="BZ79" s="1280"/>
      <c r="CA79" s="1280"/>
      <c r="CB79" s="1280"/>
      <c r="CC79" s="1280"/>
      <c r="CD79" s="1280"/>
      <c r="CE79" s="1280"/>
      <c r="CF79" s="1280">
        <v>
4.0999999999999996</v>
      </c>
      <c r="CG79" s="1280"/>
      <c r="CH79" s="1280"/>
      <c r="CI79" s="1280"/>
      <c r="CJ79" s="1280"/>
      <c r="CK79" s="1280"/>
      <c r="CL79" s="1280"/>
      <c r="CM79" s="1280"/>
      <c r="CN79" s="1280">
        <v>
3.6</v>
      </c>
      <c r="CO79" s="1280"/>
      <c r="CP79" s="1280"/>
      <c r="CQ79" s="1280"/>
      <c r="CR79" s="1280"/>
      <c r="CS79" s="1280"/>
      <c r="CT79" s="1280"/>
      <c r="CU79" s="1280"/>
      <c r="CV79" s="1280">
        <v>
3.6</v>
      </c>
      <c r="CW79" s="1280"/>
      <c r="CX79" s="1280"/>
      <c r="CY79" s="1280"/>
      <c r="CZ79" s="1280"/>
      <c r="DA79" s="1280"/>
      <c r="DB79" s="1280"/>
      <c r="DC79" s="1280"/>
    </row>
    <row r="80" spans="2:107">
      <c r="B80" s="374"/>
      <c r="G80" s="1275"/>
      <c r="H80" s="1275"/>
      <c r="I80" s="1295"/>
      <c r="J80" s="1295"/>
      <c r="K80" s="1297"/>
      <c r="L80" s="1297"/>
      <c r="M80" s="1297"/>
      <c r="N80" s="1297"/>
      <c r="AN80" s="1279"/>
      <c r="AO80" s="1279"/>
      <c r="AP80" s="1279"/>
      <c r="AQ80" s="1279"/>
      <c r="AR80" s="1279"/>
      <c r="AS80" s="1279"/>
      <c r="AT80" s="1279"/>
      <c r="AU80" s="1279"/>
      <c r="AV80" s="1279"/>
      <c r="AW80" s="1279"/>
      <c r="AX80" s="1279"/>
      <c r="AY80" s="1279"/>
      <c r="AZ80" s="1279"/>
      <c r="BA80" s="1279"/>
      <c r="BB80" s="1282"/>
      <c r="BC80" s="1282"/>
      <c r="BD80" s="1282"/>
      <c r="BE80" s="1282"/>
      <c r="BF80" s="1282"/>
      <c r="BG80" s="1282"/>
      <c r="BH80" s="1282"/>
      <c r="BI80" s="1282"/>
      <c r="BJ80" s="1282"/>
      <c r="BK80" s="1282"/>
      <c r="BL80" s="1282"/>
      <c r="BM80" s="1282"/>
      <c r="BN80" s="1282"/>
      <c r="BO80" s="1282"/>
      <c r="BP80" s="1280"/>
      <c r="BQ80" s="1280"/>
      <c r="BR80" s="1280"/>
      <c r="BS80" s="1280"/>
      <c r="BT80" s="1280"/>
      <c r="BU80" s="1280"/>
      <c r="BV80" s="1280"/>
      <c r="BW80" s="1280"/>
      <c r="BX80" s="1280"/>
      <c r="BY80" s="1280"/>
      <c r="BZ80" s="1280"/>
      <c r="CA80" s="1280"/>
      <c r="CB80" s="1280"/>
      <c r="CC80" s="1280"/>
      <c r="CD80" s="1280"/>
      <c r="CE80" s="1280"/>
      <c r="CF80" s="1280"/>
      <c r="CG80" s="1280"/>
      <c r="CH80" s="1280"/>
      <c r="CI80" s="1280"/>
      <c r="CJ80" s="1280"/>
      <c r="CK80" s="1280"/>
      <c r="CL80" s="1280"/>
      <c r="CM80" s="1280"/>
      <c r="CN80" s="1280"/>
      <c r="CO80" s="1280"/>
      <c r="CP80" s="1280"/>
      <c r="CQ80" s="1280"/>
      <c r="CR80" s="1280"/>
      <c r="CS80" s="1280"/>
      <c r="CT80" s="1280"/>
      <c r="CU80" s="1280"/>
      <c r="CV80" s="1280"/>
      <c r="CW80" s="1280"/>
      <c r="CX80" s="1280"/>
      <c r="CY80" s="1280"/>
      <c r="CZ80" s="1280"/>
      <c r="DA80" s="1280"/>
      <c r="DB80" s="1280"/>
      <c r="DC80" s="1280"/>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4WIsWYO4uxCKJVUDJkP8tMfT/DZKtEaCdtd0Hv94A8PTQihWGrSyzh4wbP/8A6+im1UrBBufqzM+aCYUOHNtyg==" saltValue="6h0KYAdbBfQFic1rcAFep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headerFooter alignWithMargins="0">
    <oddFooter>
&amp;C&amp;P/&amp;N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DR135"/>
  <sheetViews>
    <sheetView showGridLines="0" topLeftCell="A94" zoomScale="70" zoomScaleNormal="70" zoomScaleSheetLayoutView="70" workbookViewId="0">
      <selection activeCell="AG96" sqref="AG96"/>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
614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eeNIsTTmZQhTvpcYQAFMOY2YfDo92j5vvdEuG7vRn7NZ8mAV0LbJcb3EI5MPrCV+bWQBYLql40Sq0jhIyw8Bqw==" saltValue="4DlVGUkN+dn5zFJiqNMVpg=="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DR135"/>
  <sheetViews>
    <sheetView showGridLines="0" topLeftCell="A73" zoomScale="55" zoomScaleNormal="55" zoomScaleSheetLayoutView="55" workbookViewId="0">
      <selection activeCell="AN43" sqref="AN43:DC47"/>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
498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nHrJa2Gcp+GxThU9Vrwa9fX7bBuY5ORZaq/wQ4ngGE6p8rcGFD68xPCUaeVb90OdX+56s9kUlmvZNhm0B3sHw==" saltValue="Zs/VqYebFQYaTGc5Evye5Q=="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
46</v>
      </c>
      <c r="E2" s="134"/>
      <c r="F2" s="135" t="s">
        <v>
550</v>
      </c>
      <c r="G2" s="136"/>
      <c r="H2" s="137"/>
    </row>
    <row r="3" spans="1:8">
      <c r="A3" s="133" t="s">
        <v>
543</v>
      </c>
      <c r="B3" s="138"/>
      <c r="C3" s="139"/>
      <c r="D3" s="140">
        <v>
23423</v>
      </c>
      <c r="E3" s="141"/>
      <c r="F3" s="142">
        <v>
43141</v>
      </c>
      <c r="G3" s="143"/>
      <c r="H3" s="144"/>
    </row>
    <row r="4" spans="1:8">
      <c r="A4" s="145"/>
      <c r="B4" s="146"/>
      <c r="C4" s="147"/>
      <c r="D4" s="148">
        <v>
15001</v>
      </c>
      <c r="E4" s="149"/>
      <c r="F4" s="150">
        <v>
21887</v>
      </c>
      <c r="G4" s="151"/>
      <c r="H4" s="152"/>
    </row>
    <row r="5" spans="1:8">
      <c r="A5" s="133" t="s">
        <v>
545</v>
      </c>
      <c r="B5" s="138"/>
      <c r="C5" s="139"/>
      <c r="D5" s="140">
        <v>
31931</v>
      </c>
      <c r="E5" s="141"/>
      <c r="F5" s="142">
        <v>
45117</v>
      </c>
      <c r="G5" s="143"/>
      <c r="H5" s="144"/>
    </row>
    <row r="6" spans="1:8">
      <c r="A6" s="145"/>
      <c r="B6" s="146"/>
      <c r="C6" s="147"/>
      <c r="D6" s="148">
        <v>
20127</v>
      </c>
      <c r="E6" s="149"/>
      <c r="F6" s="150">
        <v>
25589</v>
      </c>
      <c r="G6" s="151"/>
      <c r="H6" s="152"/>
    </row>
    <row r="7" spans="1:8">
      <c r="A7" s="133" t="s">
        <v>
546</v>
      </c>
      <c r="B7" s="138"/>
      <c r="C7" s="139"/>
      <c r="D7" s="140">
        <v>
28331</v>
      </c>
      <c r="E7" s="141"/>
      <c r="F7" s="142">
        <v>
43532</v>
      </c>
      <c r="G7" s="143"/>
      <c r="H7" s="144"/>
    </row>
    <row r="8" spans="1:8">
      <c r="A8" s="145"/>
      <c r="B8" s="146"/>
      <c r="C8" s="147"/>
      <c r="D8" s="148">
        <v>
19236</v>
      </c>
      <c r="E8" s="149"/>
      <c r="F8" s="150">
        <v>
25435</v>
      </c>
      <c r="G8" s="151"/>
      <c r="H8" s="152"/>
    </row>
    <row r="9" spans="1:8">
      <c r="A9" s="133" t="s">
        <v>
547</v>
      </c>
      <c r="B9" s="138"/>
      <c r="C9" s="139"/>
      <c r="D9" s="140">
        <v>
21024</v>
      </c>
      <c r="E9" s="141"/>
      <c r="F9" s="142">
        <v>
39893</v>
      </c>
      <c r="G9" s="143"/>
      <c r="H9" s="144"/>
    </row>
    <row r="10" spans="1:8">
      <c r="A10" s="145"/>
      <c r="B10" s="146"/>
      <c r="C10" s="147"/>
      <c r="D10" s="148">
        <v>
15543</v>
      </c>
      <c r="E10" s="149"/>
      <c r="F10" s="150">
        <v>
26170</v>
      </c>
      <c r="G10" s="151"/>
      <c r="H10" s="152"/>
    </row>
    <row r="11" spans="1:8">
      <c r="A11" s="133" t="s">
        <v>
548</v>
      </c>
      <c r="B11" s="138"/>
      <c r="C11" s="139"/>
      <c r="D11" s="140">
        <v>
29223</v>
      </c>
      <c r="E11" s="141"/>
      <c r="F11" s="142">
        <v>
41080</v>
      </c>
      <c r="G11" s="143"/>
      <c r="H11" s="144"/>
    </row>
    <row r="12" spans="1:8">
      <c r="A12" s="145"/>
      <c r="B12" s="146"/>
      <c r="C12" s="153"/>
      <c r="D12" s="148">
        <v>
16753</v>
      </c>
      <c r="E12" s="149"/>
      <c r="F12" s="150">
        <v>
27265</v>
      </c>
      <c r="G12" s="151"/>
      <c r="H12" s="152"/>
    </row>
    <row r="13" spans="1:8">
      <c r="A13" s="133"/>
      <c r="B13" s="138"/>
      <c r="C13" s="154"/>
      <c r="D13" s="155">
        <v>
26786</v>
      </c>
      <c r="E13" s="156"/>
      <c r="F13" s="157">
        <v>
42553</v>
      </c>
      <c r="G13" s="158"/>
      <c r="H13" s="144"/>
    </row>
    <row r="14" spans="1:8">
      <c r="A14" s="145"/>
      <c r="B14" s="146"/>
      <c r="C14" s="147"/>
      <c r="D14" s="148">
        <v>
17332</v>
      </c>
      <c r="E14" s="149"/>
      <c r="F14" s="150">
        <v>
25269</v>
      </c>
      <c r="G14" s="151"/>
      <c r="H14" s="152"/>
    </row>
    <row r="17" spans="1:11">
      <c r="A17" s="129" t="s">
        <v>
47</v>
      </c>
    </row>
    <row r="18" spans="1:11">
      <c r="A18" s="159"/>
      <c r="B18" s="159" t="str">
        <f>
実質収支比率等に係る経年分析!F$46</f>
        <v>
H25</v>
      </c>
      <c r="C18" s="159" t="str">
        <f>
実質収支比率等に係る経年分析!G$46</f>
        <v>
H26</v>
      </c>
      <c r="D18" s="159" t="str">
        <f>
実質収支比率等に係る経年分析!H$46</f>
        <v>
H27</v>
      </c>
      <c r="E18" s="159" t="str">
        <f>
実質収支比率等に係る経年分析!I$46</f>
        <v>
H28</v>
      </c>
      <c r="F18" s="159" t="str">
        <f>
実質収支比率等に係る経年分析!J$46</f>
        <v>
H29</v>
      </c>
    </row>
    <row r="19" spans="1:11">
      <c r="A19" s="159" t="s">
        <v>
48</v>
      </c>
      <c r="B19" s="159">
        <f>
ROUND(VALUE(SUBSTITUTE(実質収支比率等に係る経年分析!F$48,"▲","-")),2)</f>
        <v>
5.52</v>
      </c>
      <c r="C19" s="159">
        <f>
ROUND(VALUE(SUBSTITUTE(実質収支比率等に係る経年分析!G$48,"▲","-")),2)</f>
        <v>
5.62</v>
      </c>
      <c r="D19" s="159">
        <f>
ROUND(VALUE(SUBSTITUTE(実質収支比率等に係る経年分析!H$48,"▲","-")),2)</f>
        <v>
5.98</v>
      </c>
      <c r="E19" s="159">
        <f>
ROUND(VALUE(SUBSTITUTE(実質収支比率等に係る経年分析!I$48,"▲","-")),2)</f>
        <v>
5.65</v>
      </c>
      <c r="F19" s="159">
        <f>
ROUND(VALUE(SUBSTITUTE(実質収支比率等に係る経年分析!J$48,"▲","-")),2)</f>
        <v>
5.86</v>
      </c>
    </row>
    <row r="20" spans="1:11">
      <c r="A20" s="159" t="s">
        <v>
49</v>
      </c>
      <c r="B20" s="159">
        <f>
ROUND(VALUE(SUBSTITUTE(実質収支比率等に係る経年分析!F$47,"▲","-")),2)</f>
        <v>
8.4499999999999993</v>
      </c>
      <c r="C20" s="159">
        <f>
ROUND(VALUE(SUBSTITUTE(実質収支比率等に係る経年分析!G$47,"▲","-")),2)</f>
        <v>
7.07</v>
      </c>
      <c r="D20" s="159">
        <f>
ROUND(VALUE(SUBSTITUTE(実質収支比率等に係る経年分析!H$47,"▲","-")),2)</f>
        <v>
8.77</v>
      </c>
      <c r="E20" s="159">
        <f>
ROUND(VALUE(SUBSTITUTE(実質収支比率等に係る経年分析!I$47,"▲","-")),2)</f>
        <v>
9.75</v>
      </c>
      <c r="F20" s="159">
        <f>
ROUND(VALUE(SUBSTITUTE(実質収支比率等に係る経年分析!J$47,"▲","-")),2)</f>
        <v>
12.34</v>
      </c>
    </row>
    <row r="21" spans="1:11">
      <c r="A21" s="159" t="s">
        <v>
50</v>
      </c>
      <c r="B21" s="159">
        <f>
IF(ISNUMBER(VALUE(SUBSTITUTE(実質収支比率等に係る経年分析!F$49,"▲","-"))),ROUND(VALUE(SUBSTITUTE(実質収支比率等に係る経年分析!F$49,"▲","-")),2),NA())</f>
        <v>
-0.37</v>
      </c>
      <c r="C21" s="159">
        <f>
IF(ISNUMBER(VALUE(SUBSTITUTE(実質収支比率等に係る経年分析!G$49,"▲","-"))),ROUND(VALUE(SUBSTITUTE(実質収支比率等に係る経年分析!G$49,"▲","-")),2),NA())</f>
        <v>
-1.23</v>
      </c>
      <c r="D21" s="159">
        <f>
IF(ISNUMBER(VALUE(SUBSTITUTE(実質収支比率等に係る経年分析!H$49,"▲","-"))),ROUND(VALUE(SUBSTITUTE(実質収支比率等に係る経年分析!H$49,"▲","-")),2),NA())</f>
        <v>
2.1800000000000002</v>
      </c>
      <c r="E21" s="159">
        <f>
IF(ISNUMBER(VALUE(SUBSTITUTE(実質収支比率等に係る経年分析!I$49,"▲","-"))),ROUND(VALUE(SUBSTITUTE(実質収支比率等に係る経年分析!I$49,"▲","-")),2),NA())</f>
        <v>
0.76</v>
      </c>
      <c r="F21" s="159">
        <f>
IF(ISNUMBER(VALUE(SUBSTITUTE(実質収支比率等に係る経年分析!J$49,"▲","-"))),ROUND(VALUE(SUBSTITUTE(実質収支比率等に係る経年分析!J$49,"▲","-")),2),NA())</f>
        <v>
3.08</v>
      </c>
    </row>
    <row r="24" spans="1:11">
      <c r="A24" s="129" t="s">
        <v>
51</v>
      </c>
    </row>
    <row r="25" spans="1:11">
      <c r="A25" s="160"/>
      <c r="B25" s="160" t="str">
        <f>
連結実質赤字比率に係る赤字・黒字の構成分析!F$33</f>
        <v>
H25</v>
      </c>
      <c r="C25" s="160"/>
      <c r="D25" s="160" t="str">
        <f>
連結実質赤字比率に係る赤字・黒字の構成分析!G$33</f>
        <v>
H26</v>
      </c>
      <c r="E25" s="160"/>
      <c r="F25" s="160" t="str">
        <f>
連結実質赤字比率に係る赤字・黒字の構成分析!H$33</f>
        <v>
H27</v>
      </c>
      <c r="G25" s="160"/>
      <c r="H25" s="160" t="str">
        <f>
連結実質赤字比率に係る赤字・黒字の構成分析!I$33</f>
        <v>
H28</v>
      </c>
      <c r="I25" s="160"/>
      <c r="J25" s="160" t="str">
        <f>
連結実質赤字比率に係る赤字・黒字の構成分析!J$33</f>
        <v>
H29</v>
      </c>
      <c r="K25" s="160"/>
    </row>
    <row r="26" spans="1:11">
      <c r="A26" s="160"/>
      <c r="B26" s="160" t="s">
        <v>
52</v>
      </c>
      <c r="C26" s="160" t="s">
        <v>
53</v>
      </c>
      <c r="D26" s="160" t="s">
        <v>
52</v>
      </c>
      <c r="E26" s="160" t="s">
        <v>
53</v>
      </c>
      <c r="F26" s="160" t="s">
        <v>
52</v>
      </c>
      <c r="G26" s="160" t="s">
        <v>
53</v>
      </c>
      <c r="H26" s="160" t="s">
        <v>
52</v>
      </c>
      <c r="I26" s="160" t="s">
        <v>
53</v>
      </c>
      <c r="J26" s="160" t="s">
        <v>
52</v>
      </c>
      <c r="K26" s="160" t="s">
        <v>
53</v>
      </c>
    </row>
    <row r="27" spans="1:11">
      <c r="A27" s="160" t="str">
        <f>
IF(連結実質赤字比率に係る赤字・黒字の構成分析!C$43="",NA(),連結実質赤字比率に係る赤字・黒字の構成分析!C$43)</f>
        <v>
その他会計（黒字）</v>
      </c>
      <c r="B27" s="160" t="e">
        <f>
IF(ROUND(VALUE(SUBSTITUTE(連結実質赤字比率に係る赤字・黒字の構成分析!F$43,"▲", "-")), 2) &lt; 0, ABS(ROUND(VALUE(SUBSTITUTE(連結実質赤字比率に係る赤字・黒字の構成分析!F$43,"▲", "-")), 2)), NA())</f>
        <v>
#VALUE!</v>
      </c>
      <c r="C27" s="160" t="e">
        <f>
IF(ROUND(VALUE(SUBSTITUTE(連結実質赤字比率に係る赤字・黒字の構成分析!F$43,"▲", "-")), 2) &gt;= 0, ABS(ROUND(VALUE(SUBSTITUTE(連結実質赤字比率に係る赤字・黒字の構成分析!F$43,"▲", "-")), 2)), NA())</f>
        <v>
#VALUE!</v>
      </c>
      <c r="D27" s="160" t="e">
        <f>
IF(ROUND(VALUE(SUBSTITUTE(連結実質赤字比率に係る赤字・黒字の構成分析!G$43,"▲", "-")), 2) &lt; 0, ABS(ROUND(VALUE(SUBSTITUTE(連結実質赤字比率に係る赤字・黒字の構成分析!G$43,"▲", "-")), 2)), NA())</f>
        <v>
#VALUE!</v>
      </c>
      <c r="E27" s="160" t="e">
        <f>
IF(ROUND(VALUE(SUBSTITUTE(連結実質赤字比率に係る赤字・黒字の構成分析!G$43,"▲", "-")), 2) &gt;= 0, ABS(ROUND(VALUE(SUBSTITUTE(連結実質赤字比率に係る赤字・黒字の構成分析!G$43,"▲", "-")), 2)), NA())</f>
        <v>
#VALUE!</v>
      </c>
      <c r="F27" s="160" t="e">
        <f>
IF(ROUND(VALUE(SUBSTITUTE(連結実質赤字比率に係る赤字・黒字の構成分析!H$43,"▲", "-")), 2) &lt; 0, ABS(ROUND(VALUE(SUBSTITUTE(連結実質赤字比率に係る赤字・黒字の構成分析!H$43,"▲", "-")), 2)), NA())</f>
        <v>
#VALUE!</v>
      </c>
      <c r="G27" s="160" t="e">
        <f>
IF(ROUND(VALUE(SUBSTITUTE(連結実質赤字比率に係る赤字・黒字の構成分析!H$43,"▲", "-")), 2) &gt;= 0, ABS(ROUND(VALUE(SUBSTITUTE(連結実質赤字比率に係る赤字・黒字の構成分析!H$43,"▲", "-")), 2)), NA())</f>
        <v>
#VALUE!</v>
      </c>
      <c r="H27" s="160" t="e">
        <f>
IF(ROUND(VALUE(SUBSTITUTE(連結実質赤字比率に係る赤字・黒字の構成分析!I$43,"▲", "-")), 2) &lt; 0, ABS(ROUND(VALUE(SUBSTITUTE(連結実質赤字比率に係る赤字・黒字の構成分析!I$43,"▲", "-")), 2)), NA())</f>
        <v>
#VALUE!</v>
      </c>
      <c r="I27" s="160" t="e">
        <f>
IF(ROUND(VALUE(SUBSTITUTE(連結実質赤字比率に係る赤字・黒字の構成分析!I$43,"▲", "-")), 2) &gt;= 0, ABS(ROUND(VALUE(SUBSTITUTE(連結実質赤字比率に係る赤字・黒字の構成分析!I$43,"▲", "-")), 2)), NA())</f>
        <v>
#VALUE!</v>
      </c>
      <c r="J27" s="160" t="e">
        <f>
IF(ROUND(VALUE(SUBSTITUTE(連結実質赤字比率に係る赤字・黒字の構成分析!J$43,"▲", "-")), 2) &lt; 0, ABS(ROUND(VALUE(SUBSTITUTE(連結実質赤字比率に係る赤字・黒字の構成分析!J$43,"▲", "-")), 2)), NA())</f>
        <v>
#VALUE!</v>
      </c>
      <c r="K27" s="160" t="e">
        <f>
IF(ROUND(VALUE(SUBSTITUTE(連結実質赤字比率に係る赤字・黒字の構成分析!J$43,"▲", "-")), 2) &gt;= 0, ABS(ROUND(VALUE(SUBSTITUTE(連結実質赤字比率に係る赤字・黒字の構成分析!J$43,"▲", "-")), 2)), NA())</f>
        <v>
#VALUE!</v>
      </c>
    </row>
    <row r="28" spans="1:11">
      <c r="A28" s="160" t="str">
        <f>
IF(連結実質赤字比率に係る赤字・黒字の構成分析!C$42="",NA(),連結実質赤字比率に係る赤字・黒字の構成分析!C$42)</f>
        <v>
その他会計（赤字）</v>
      </c>
      <c r="B28" s="160" t="e">
        <f>
IF(ROUND(VALUE(SUBSTITUTE(連結実質赤字比率に係る赤字・黒字の構成分析!F$42,"▲", "-")), 2) &lt; 0, ABS(ROUND(VALUE(SUBSTITUTE(連結実質赤字比率に係る赤字・黒字の構成分析!F$42,"▲", "-")), 2)), NA())</f>
        <v>
#VALUE!</v>
      </c>
      <c r="C28" s="160" t="e">
        <f>
IF(ROUND(VALUE(SUBSTITUTE(連結実質赤字比率に係る赤字・黒字の構成分析!F$42,"▲", "-")), 2) &gt;= 0, ABS(ROUND(VALUE(SUBSTITUTE(連結実質赤字比率に係る赤字・黒字の構成分析!F$42,"▲", "-")), 2)), NA())</f>
        <v>
#VALUE!</v>
      </c>
      <c r="D28" s="160" t="e">
        <f>
IF(ROUND(VALUE(SUBSTITUTE(連結実質赤字比率に係る赤字・黒字の構成分析!G$42,"▲", "-")), 2) &lt; 0, ABS(ROUND(VALUE(SUBSTITUTE(連結実質赤字比率に係る赤字・黒字の構成分析!G$42,"▲", "-")), 2)), NA())</f>
        <v>
#VALUE!</v>
      </c>
      <c r="E28" s="160" t="e">
        <f>
IF(ROUND(VALUE(SUBSTITUTE(連結実質赤字比率に係る赤字・黒字の構成分析!G$42,"▲", "-")), 2) &gt;= 0, ABS(ROUND(VALUE(SUBSTITUTE(連結実質赤字比率に係る赤字・黒字の構成分析!G$42,"▲", "-")), 2)), NA())</f>
        <v>
#VALUE!</v>
      </c>
      <c r="F28" s="160" t="e">
        <f>
IF(ROUND(VALUE(SUBSTITUTE(連結実質赤字比率に係る赤字・黒字の構成分析!H$42,"▲", "-")), 2) &lt; 0, ABS(ROUND(VALUE(SUBSTITUTE(連結実質赤字比率に係る赤字・黒字の構成分析!H$42,"▲", "-")), 2)), NA())</f>
        <v>
#VALUE!</v>
      </c>
      <c r="G28" s="160" t="e">
        <f>
IF(ROUND(VALUE(SUBSTITUTE(連結実質赤字比率に係る赤字・黒字の構成分析!H$42,"▲", "-")), 2) &gt;= 0, ABS(ROUND(VALUE(SUBSTITUTE(連結実質赤字比率に係る赤字・黒字の構成分析!H$42,"▲", "-")), 2)), NA())</f>
        <v>
#VALUE!</v>
      </c>
      <c r="H28" s="160" t="e">
        <f>
IF(ROUND(VALUE(SUBSTITUTE(連結実質赤字比率に係る赤字・黒字の構成分析!I$42,"▲", "-")), 2) &lt; 0, ABS(ROUND(VALUE(SUBSTITUTE(連結実質赤字比率に係る赤字・黒字の構成分析!I$42,"▲", "-")), 2)), NA())</f>
        <v>
#VALUE!</v>
      </c>
      <c r="I28" s="160" t="e">
        <f>
IF(ROUND(VALUE(SUBSTITUTE(連結実質赤字比率に係る赤字・黒字の構成分析!I$42,"▲", "-")), 2) &gt;= 0, ABS(ROUND(VALUE(SUBSTITUTE(連結実質赤字比率に係る赤字・黒字の構成分析!I$42,"▲", "-")), 2)), NA())</f>
        <v>
#VALUE!</v>
      </c>
      <c r="J28" s="160" t="e">
        <f>
IF(ROUND(VALUE(SUBSTITUTE(連結実質赤字比率に係る赤字・黒字の構成分析!J$42,"▲", "-")), 2) &lt; 0, ABS(ROUND(VALUE(SUBSTITUTE(連結実質赤字比率に係る赤字・黒字の構成分析!J$42,"▲", "-")), 2)), NA())</f>
        <v>
#VALUE!</v>
      </c>
      <c r="K28" s="160" t="e">
        <f>
IF(ROUND(VALUE(SUBSTITUTE(連結実質赤字比率に係る赤字・黒字の構成分析!J$42,"▲", "-")), 2) &gt;= 0, ABS(ROUND(VALUE(SUBSTITUTE(連結実質赤字比率に係る赤字・黒字の構成分析!J$42,"▲", "-")), 2)), NA())</f>
        <v>
#VALUE!</v>
      </c>
    </row>
    <row r="29" spans="1:11">
      <c r="A29" s="160" t="e">
        <f>
IF(連結実質赤字比率に係る赤字・黒字の構成分析!C$41="",NA(),連結実質赤字比率に係る赤字・黒字の構成分析!C$41)</f>
        <v>
#N/A</v>
      </c>
      <c r="B29" s="160" t="e">
        <f>
IF(ROUND(VALUE(SUBSTITUTE(連結実質赤字比率に係る赤字・黒字の構成分析!F$41,"▲", "-")), 2) &lt; 0, ABS(ROUND(VALUE(SUBSTITUTE(連結実質赤字比率に係る赤字・黒字の構成分析!F$41,"▲", "-")), 2)), NA())</f>
        <v>
#VALUE!</v>
      </c>
      <c r="C29" s="160" t="e">
        <f>
IF(ROUND(VALUE(SUBSTITUTE(連結実質赤字比率に係る赤字・黒字の構成分析!F$41,"▲", "-")), 2) &gt;= 0, ABS(ROUND(VALUE(SUBSTITUTE(連結実質赤字比率に係る赤字・黒字の構成分析!F$41,"▲", "-")), 2)), NA())</f>
        <v>
#VALUE!</v>
      </c>
      <c r="D29" s="160" t="e">
        <f>
IF(ROUND(VALUE(SUBSTITUTE(連結実質赤字比率に係る赤字・黒字の構成分析!G$41,"▲", "-")), 2) &lt; 0, ABS(ROUND(VALUE(SUBSTITUTE(連結実質赤字比率に係る赤字・黒字の構成分析!G$41,"▲", "-")), 2)), NA())</f>
        <v>
#VALUE!</v>
      </c>
      <c r="E29" s="160" t="e">
        <f>
IF(ROUND(VALUE(SUBSTITUTE(連結実質赤字比率に係る赤字・黒字の構成分析!G$41,"▲", "-")), 2) &gt;= 0, ABS(ROUND(VALUE(SUBSTITUTE(連結実質赤字比率に係る赤字・黒字の構成分析!G$41,"▲", "-")), 2)), NA())</f>
        <v>
#VALUE!</v>
      </c>
      <c r="F29" s="160" t="e">
        <f>
IF(ROUND(VALUE(SUBSTITUTE(連結実質赤字比率に係る赤字・黒字の構成分析!H$41,"▲", "-")), 2) &lt; 0, ABS(ROUND(VALUE(SUBSTITUTE(連結実質赤字比率に係る赤字・黒字の構成分析!H$41,"▲", "-")), 2)), NA())</f>
        <v>
#VALUE!</v>
      </c>
      <c r="G29" s="160" t="e">
        <f>
IF(ROUND(VALUE(SUBSTITUTE(連結実質赤字比率に係る赤字・黒字の構成分析!H$41,"▲", "-")), 2) &gt;= 0, ABS(ROUND(VALUE(SUBSTITUTE(連結実質赤字比率に係る赤字・黒字の構成分析!H$41,"▲", "-")), 2)), NA())</f>
        <v>
#VALUE!</v>
      </c>
      <c r="H29" s="160" t="e">
        <f>
IF(ROUND(VALUE(SUBSTITUTE(連結実質赤字比率に係る赤字・黒字の構成分析!I$41,"▲", "-")), 2) &lt; 0, ABS(ROUND(VALUE(SUBSTITUTE(連結実質赤字比率に係る赤字・黒字の構成分析!I$41,"▲", "-")), 2)), NA())</f>
        <v>
#VALUE!</v>
      </c>
      <c r="I29" s="160" t="e">
        <f>
IF(ROUND(VALUE(SUBSTITUTE(連結実質赤字比率に係る赤字・黒字の構成分析!I$41,"▲", "-")), 2) &gt;= 0, ABS(ROUND(VALUE(SUBSTITUTE(連結実質赤字比率に係る赤字・黒字の構成分析!I$41,"▲", "-")), 2)), NA())</f>
        <v>
#VALUE!</v>
      </c>
      <c r="J29" s="160" t="e">
        <f>
IF(ROUND(VALUE(SUBSTITUTE(連結実質赤字比率に係る赤字・黒字の構成分析!J$41,"▲", "-")), 2) &lt; 0, ABS(ROUND(VALUE(SUBSTITUTE(連結実質赤字比率に係る赤字・黒字の構成分析!J$41,"▲", "-")), 2)), NA())</f>
        <v>
#VALUE!</v>
      </c>
      <c r="K29" s="160" t="e">
        <f>
IF(ROUND(VALUE(SUBSTITUTE(連結実質赤字比率に係る赤字・黒字の構成分析!J$41,"▲", "-")), 2) &gt;= 0, ABS(ROUND(VALUE(SUBSTITUTE(連結実質赤字比率に係る赤字・黒字の構成分析!J$41,"▲", "-")), 2)), NA())</f>
        <v>
#VALUE!</v>
      </c>
    </row>
    <row r="30" spans="1:11">
      <c r="A30" s="160" t="e">
        <f>
IF(連結実質赤字比率に係る赤字・黒字の構成分析!C$40="",NA(),連結実質赤字比率に係る赤字・黒字の構成分析!C$40)</f>
        <v>
#N/A</v>
      </c>
      <c r="B30" s="160" t="e">
        <f>
IF(ROUND(VALUE(SUBSTITUTE(連結実質赤字比率に係る赤字・黒字の構成分析!F$40,"▲", "-")), 2) &lt; 0, ABS(ROUND(VALUE(SUBSTITUTE(連結実質赤字比率に係る赤字・黒字の構成分析!F$40,"▲", "-")), 2)), NA())</f>
        <v>
#VALUE!</v>
      </c>
      <c r="C30" s="160" t="e">
        <f>
IF(ROUND(VALUE(SUBSTITUTE(連結実質赤字比率に係る赤字・黒字の構成分析!F$40,"▲", "-")), 2) &gt;= 0, ABS(ROUND(VALUE(SUBSTITUTE(連結実質赤字比率に係る赤字・黒字の構成分析!F$40,"▲", "-")), 2)), NA())</f>
        <v>
#VALUE!</v>
      </c>
      <c r="D30" s="160" t="e">
        <f>
IF(ROUND(VALUE(SUBSTITUTE(連結実質赤字比率に係る赤字・黒字の構成分析!G$40,"▲", "-")), 2) &lt; 0, ABS(ROUND(VALUE(SUBSTITUTE(連結実質赤字比率に係る赤字・黒字の構成分析!G$40,"▲", "-")), 2)), NA())</f>
        <v>
#VALUE!</v>
      </c>
      <c r="E30" s="160" t="e">
        <f>
IF(ROUND(VALUE(SUBSTITUTE(連結実質赤字比率に係る赤字・黒字の構成分析!G$40,"▲", "-")), 2) &gt;= 0, ABS(ROUND(VALUE(SUBSTITUTE(連結実質赤字比率に係る赤字・黒字の構成分析!G$40,"▲", "-")), 2)), NA())</f>
        <v>
#VALUE!</v>
      </c>
      <c r="F30" s="160" t="e">
        <f>
IF(ROUND(VALUE(SUBSTITUTE(連結実質赤字比率に係る赤字・黒字の構成分析!H$40,"▲", "-")), 2) &lt; 0, ABS(ROUND(VALUE(SUBSTITUTE(連結実質赤字比率に係る赤字・黒字の構成分析!H$40,"▲", "-")), 2)), NA())</f>
        <v>
#VALUE!</v>
      </c>
      <c r="G30" s="160" t="e">
        <f>
IF(ROUND(VALUE(SUBSTITUTE(連結実質赤字比率に係る赤字・黒字の構成分析!H$40,"▲", "-")), 2) &gt;= 0, ABS(ROUND(VALUE(SUBSTITUTE(連結実質赤字比率に係る赤字・黒字の構成分析!H$40,"▲", "-")), 2)), NA())</f>
        <v>
#VALUE!</v>
      </c>
      <c r="H30" s="160" t="e">
        <f>
IF(ROUND(VALUE(SUBSTITUTE(連結実質赤字比率に係る赤字・黒字の構成分析!I$40,"▲", "-")), 2) &lt; 0, ABS(ROUND(VALUE(SUBSTITUTE(連結実質赤字比率に係る赤字・黒字の構成分析!I$40,"▲", "-")), 2)), NA())</f>
        <v>
#VALUE!</v>
      </c>
      <c r="I30" s="160" t="e">
        <f>
IF(ROUND(VALUE(SUBSTITUTE(連結実質赤字比率に係る赤字・黒字の構成分析!I$40,"▲", "-")), 2) &gt;= 0, ABS(ROUND(VALUE(SUBSTITUTE(連結実質赤字比率に係る赤字・黒字の構成分析!I$40,"▲", "-")), 2)), NA())</f>
        <v>
#VALUE!</v>
      </c>
      <c r="J30" s="160" t="e">
        <f>
IF(ROUND(VALUE(SUBSTITUTE(連結実質赤字比率に係る赤字・黒字の構成分析!J$40,"▲", "-")), 2) &lt; 0, ABS(ROUND(VALUE(SUBSTITUTE(連結実質赤字比率に係る赤字・黒字の構成分析!J$40,"▲", "-")), 2)), NA())</f>
        <v>
#VALUE!</v>
      </c>
      <c r="K30" s="160" t="e">
        <f>
IF(ROUND(VALUE(SUBSTITUTE(連結実質赤字比率に係る赤字・黒字の構成分析!J$40,"▲", "-")), 2) &gt;= 0, ABS(ROUND(VALUE(SUBSTITUTE(連結実質赤字比率に係る赤字・黒字の構成分析!J$40,"▲", "-")), 2)), NA())</f>
        <v>
#VALUE!</v>
      </c>
    </row>
    <row r="31" spans="1:11">
      <c r="A31" s="160" t="str">
        <f>
IF(連結実質赤字比率に係る赤字・黒字の構成分析!C$39="",NA(),連結実質赤字比率に係る赤字・黒字の構成分析!C$39)</f>
        <v>
町田市後期高齢者医療事業会計</v>
      </c>
      <c r="B31" s="160" t="e">
        <f>
IF(ROUND(VALUE(SUBSTITUTE(連結実質赤字比率に係る赤字・黒字の構成分析!F$39,"▲", "-")), 2) &lt; 0, ABS(ROUND(VALUE(SUBSTITUTE(連結実質赤字比率に係る赤字・黒字の構成分析!F$39,"▲", "-")), 2)), NA())</f>
        <v>
#N/A</v>
      </c>
      <c r="C31" s="160">
        <f>
IF(ROUND(VALUE(SUBSTITUTE(連結実質赤字比率に係る赤字・黒字の構成分析!F$39,"▲", "-")), 2) &gt;= 0, ABS(ROUND(VALUE(SUBSTITUTE(連結実質赤字比率に係る赤字・黒字の構成分析!F$39,"▲", "-")), 2)), NA())</f>
        <v>
7.0000000000000007E-2</v>
      </c>
      <c r="D31" s="160" t="e">
        <f>
IF(ROUND(VALUE(SUBSTITUTE(連結実質赤字比率に係る赤字・黒字の構成分析!G$39,"▲", "-")), 2) &lt; 0, ABS(ROUND(VALUE(SUBSTITUTE(連結実質赤字比率に係る赤字・黒字の構成分析!G$39,"▲", "-")), 2)), NA())</f>
        <v>
#N/A</v>
      </c>
      <c r="E31" s="160">
        <f>
IF(ROUND(VALUE(SUBSTITUTE(連結実質赤字比率に係る赤字・黒字の構成分析!G$39,"▲", "-")), 2) &gt;= 0, ABS(ROUND(VALUE(SUBSTITUTE(連結実質赤字比率に係る赤字・黒字の構成分析!G$39,"▲", "-")), 2)), NA())</f>
        <v>
0.06</v>
      </c>
      <c r="F31" s="160" t="e">
        <f>
IF(ROUND(VALUE(SUBSTITUTE(連結実質赤字比率に係る赤字・黒字の構成分析!H$39,"▲", "-")), 2) &lt; 0, ABS(ROUND(VALUE(SUBSTITUTE(連結実質赤字比率に係る赤字・黒字の構成分析!H$39,"▲", "-")), 2)), NA())</f>
        <v>
#N/A</v>
      </c>
      <c r="G31" s="160">
        <f>
IF(ROUND(VALUE(SUBSTITUTE(連結実質赤字比率に係る赤字・黒字の構成分析!H$39,"▲", "-")), 2) &gt;= 0, ABS(ROUND(VALUE(SUBSTITUTE(連結実質赤字比率に係る赤字・黒字の構成分析!H$39,"▲", "-")), 2)), NA())</f>
        <v>
7.0000000000000007E-2</v>
      </c>
      <c r="H31" s="160" t="e">
        <f>
IF(ROUND(VALUE(SUBSTITUTE(連結実質赤字比率に係る赤字・黒字の構成分析!I$39,"▲", "-")), 2) &lt; 0, ABS(ROUND(VALUE(SUBSTITUTE(連結実質赤字比率に係る赤字・黒字の構成分析!I$39,"▲", "-")), 2)), NA())</f>
        <v>
#N/A</v>
      </c>
      <c r="I31" s="160">
        <f>
IF(ROUND(VALUE(SUBSTITUTE(連結実質赤字比率に係る赤字・黒字の構成分析!I$39,"▲", "-")), 2) &gt;= 0, ABS(ROUND(VALUE(SUBSTITUTE(連結実質赤字比率に係る赤字・黒字の構成分析!I$39,"▲", "-")), 2)), NA())</f>
        <v>
0.09</v>
      </c>
      <c r="J31" s="160" t="e">
        <f>
IF(ROUND(VALUE(SUBSTITUTE(連結実質赤字比率に係る赤字・黒字の構成分析!J$39,"▲", "-")), 2) &lt; 0, ABS(ROUND(VALUE(SUBSTITUTE(連結実質赤字比率に係る赤字・黒字の構成分析!J$39,"▲", "-")), 2)), NA())</f>
        <v>
#N/A</v>
      </c>
      <c r="K31" s="160">
        <f>
IF(ROUND(VALUE(SUBSTITUTE(連結実質赤字比率に係る赤字・黒字の構成分析!J$39,"▲", "-")), 2) &gt;= 0, ABS(ROUND(VALUE(SUBSTITUTE(連結実質赤字比率に係る赤字・黒字の構成分析!J$39,"▲", "-")), 2)), NA())</f>
        <v>
0.06</v>
      </c>
    </row>
    <row r="32" spans="1:11">
      <c r="A32" s="160" t="str">
        <f>
IF(連結実質赤字比率に係る赤字・黒字の構成分析!C$38="",NA(),連結実質赤字比率に係る赤字・黒字の構成分析!C$38)</f>
        <v>
町田市下水道事業会計</v>
      </c>
      <c r="B32" s="160" t="e">
        <f>
IF(ROUND(VALUE(SUBSTITUTE(連結実質赤字比率に係る赤字・黒字の構成分析!F$38,"▲", "-")), 2) &lt; 0, ABS(ROUND(VALUE(SUBSTITUTE(連結実質赤字比率に係る赤字・黒字の構成分析!F$38,"▲", "-")), 2)), NA())</f>
        <v>
#N/A</v>
      </c>
      <c r="C32" s="160">
        <f>
IF(ROUND(VALUE(SUBSTITUTE(連結実質赤字比率に係る赤字・黒字の構成分析!F$38,"▲", "-")), 2) &gt;= 0, ABS(ROUND(VALUE(SUBSTITUTE(連結実質赤字比率に係る赤字・黒字の構成分析!F$38,"▲", "-")), 2)), NA())</f>
        <v>
0.93</v>
      </c>
      <c r="D32" s="160" t="e">
        <f>
IF(ROUND(VALUE(SUBSTITUTE(連結実質赤字比率に係る赤字・黒字の構成分析!G$38,"▲", "-")), 2) &lt; 0, ABS(ROUND(VALUE(SUBSTITUTE(連結実質赤字比率に係る赤字・黒字の構成分析!G$38,"▲", "-")), 2)), NA())</f>
        <v>
#N/A</v>
      </c>
      <c r="E32" s="160">
        <f>
IF(ROUND(VALUE(SUBSTITUTE(連結実質赤字比率に係る赤字・黒字の構成分析!G$38,"▲", "-")), 2) &gt;= 0, ABS(ROUND(VALUE(SUBSTITUTE(連結実質赤字比率に係る赤字・黒字の構成分析!G$38,"▲", "-")), 2)), NA())</f>
        <v>
0.48</v>
      </c>
      <c r="F32" s="160" t="e">
        <f>
IF(ROUND(VALUE(SUBSTITUTE(連結実質赤字比率に係る赤字・黒字の構成分析!H$38,"▲", "-")), 2) &lt; 0, ABS(ROUND(VALUE(SUBSTITUTE(連結実質赤字比率に係る赤字・黒字の構成分析!H$38,"▲", "-")), 2)), NA())</f>
        <v>
#N/A</v>
      </c>
      <c r="G32" s="160">
        <f>
IF(ROUND(VALUE(SUBSTITUTE(連結実質赤字比率に係る赤字・黒字の構成分析!H$38,"▲", "-")), 2) &gt;= 0, ABS(ROUND(VALUE(SUBSTITUTE(連結実質赤字比率に係る赤字・黒字の構成分析!H$38,"▲", "-")), 2)), NA())</f>
        <v>
0.39</v>
      </c>
      <c r="H32" s="160" t="e">
        <f>
IF(ROUND(VALUE(SUBSTITUTE(連結実質赤字比率に係る赤字・黒字の構成分析!I$38,"▲", "-")), 2) &lt; 0, ABS(ROUND(VALUE(SUBSTITUTE(連結実質赤字比率に係る赤字・黒字の構成分析!I$38,"▲", "-")), 2)), NA())</f>
        <v>
#N/A</v>
      </c>
      <c r="I32" s="160">
        <f>
IF(ROUND(VALUE(SUBSTITUTE(連結実質赤字比率に係る赤字・黒字の構成分析!I$38,"▲", "-")), 2) &gt;= 0, ABS(ROUND(VALUE(SUBSTITUTE(連結実質赤字比率に係る赤字・黒字の構成分析!I$38,"▲", "-")), 2)), NA())</f>
        <v>
0.23</v>
      </c>
      <c r="J32" s="160" t="e">
        <f>
IF(ROUND(VALUE(SUBSTITUTE(連結実質赤字比率に係る赤字・黒字の構成分析!J$38,"▲", "-")), 2) &lt; 0, ABS(ROUND(VALUE(SUBSTITUTE(連結実質赤字比率に係る赤字・黒字の構成分析!J$38,"▲", "-")), 2)), NA())</f>
        <v>
#N/A</v>
      </c>
      <c r="K32" s="160">
        <f>
IF(ROUND(VALUE(SUBSTITUTE(連結実質赤字比率に係る赤字・黒字の構成分析!J$38,"▲", "-")), 2) &gt;= 0, ABS(ROUND(VALUE(SUBSTITUTE(連結実質赤字比率に係る赤字・黒字の構成分析!J$38,"▲", "-")), 2)), NA())</f>
        <v>
0.21</v>
      </c>
    </row>
    <row r="33" spans="1:16">
      <c r="A33" s="160" t="str">
        <f>
IF(連結実質赤字比率に係る赤字・黒字の構成分析!C$37="",NA(),連結実質赤字比率に係る赤字・黒字の構成分析!C$37)</f>
        <v>
町田市介護保険事業会計</v>
      </c>
      <c r="B33" s="160" t="e">
        <f>
IF(ROUND(VALUE(SUBSTITUTE(連結実質赤字比率に係る赤字・黒字の構成分析!F$37,"▲", "-")), 2) &lt; 0, ABS(ROUND(VALUE(SUBSTITUTE(連結実質赤字比率に係る赤字・黒字の構成分析!F$37,"▲", "-")), 2)), NA())</f>
        <v>
#N/A</v>
      </c>
      <c r="C33" s="160">
        <f>
IF(ROUND(VALUE(SUBSTITUTE(連結実質赤字比率に係る赤字・黒字の構成分析!F$37,"▲", "-")), 2) &gt;= 0, ABS(ROUND(VALUE(SUBSTITUTE(連結実質赤字比率に係る赤字・黒字の構成分析!F$37,"▲", "-")), 2)), NA())</f>
        <v>
0.6</v>
      </c>
      <c r="D33" s="160" t="e">
        <f>
IF(ROUND(VALUE(SUBSTITUTE(連結実質赤字比率に係る赤字・黒字の構成分析!G$37,"▲", "-")), 2) &lt; 0, ABS(ROUND(VALUE(SUBSTITUTE(連結実質赤字比率に係る赤字・黒字の構成分析!G$37,"▲", "-")), 2)), NA())</f>
        <v>
#N/A</v>
      </c>
      <c r="E33" s="160">
        <f>
IF(ROUND(VALUE(SUBSTITUTE(連結実質赤字比率に係る赤字・黒字の構成分析!G$37,"▲", "-")), 2) &gt;= 0, ABS(ROUND(VALUE(SUBSTITUTE(連結実質赤字比率に係る赤字・黒字の構成分析!G$37,"▲", "-")), 2)), NA())</f>
        <v>
0.66</v>
      </c>
      <c r="F33" s="160" t="e">
        <f>
IF(ROUND(VALUE(SUBSTITUTE(連結実質赤字比率に係る赤字・黒字の構成分析!H$37,"▲", "-")), 2) &lt; 0, ABS(ROUND(VALUE(SUBSTITUTE(連結実質赤字比率に係る赤字・黒字の構成分析!H$37,"▲", "-")), 2)), NA())</f>
        <v>
#N/A</v>
      </c>
      <c r="G33" s="160">
        <f>
IF(ROUND(VALUE(SUBSTITUTE(連結実質赤字比率に係る赤字・黒字の構成分析!H$37,"▲", "-")), 2) &gt;= 0, ABS(ROUND(VALUE(SUBSTITUTE(連結実質赤字比率に係る赤字・黒字の構成分析!H$37,"▲", "-")), 2)), NA())</f>
        <v>
0.93</v>
      </c>
      <c r="H33" s="160" t="e">
        <f>
IF(ROUND(VALUE(SUBSTITUTE(連結実質赤字比率に係る赤字・黒字の構成分析!I$37,"▲", "-")), 2) &lt; 0, ABS(ROUND(VALUE(SUBSTITUTE(連結実質赤字比率に係る赤字・黒字の構成分析!I$37,"▲", "-")), 2)), NA())</f>
        <v>
#N/A</v>
      </c>
      <c r="I33" s="160">
        <f>
IF(ROUND(VALUE(SUBSTITUTE(連結実質赤字比率に係る赤字・黒字の構成分析!I$37,"▲", "-")), 2) &gt;= 0, ABS(ROUND(VALUE(SUBSTITUTE(連結実質赤字比率に係る赤字・黒字の構成分析!I$37,"▲", "-")), 2)), NA())</f>
        <v>
1.26</v>
      </c>
      <c r="J33" s="160" t="e">
        <f>
IF(ROUND(VALUE(SUBSTITUTE(連結実質赤字比率に係る赤字・黒字の構成分析!J$37,"▲", "-")), 2) &lt; 0, ABS(ROUND(VALUE(SUBSTITUTE(連結実質赤字比率に係る赤字・黒字の構成分析!J$37,"▲", "-")), 2)), NA())</f>
        <v>
#N/A</v>
      </c>
      <c r="K33" s="160">
        <f>
IF(ROUND(VALUE(SUBSTITUTE(連結実質赤字比率に係る赤字・黒字の構成分析!J$37,"▲", "-")), 2) &gt;= 0, ABS(ROUND(VALUE(SUBSTITUTE(連結実質赤字比率に係る赤字・黒字の構成分析!J$37,"▲", "-")), 2)), NA())</f>
        <v>
1.55</v>
      </c>
    </row>
    <row r="34" spans="1:16">
      <c r="A34" s="160" t="str">
        <f>
IF(連結実質赤字比率に係る赤字・黒字の構成分析!C$36="",NA(),連結実質赤字比率に係る赤字・黒字の構成分析!C$36)</f>
        <v>
町田市病院事業会計</v>
      </c>
      <c r="B34" s="160" t="e">
        <f>
IF(ROUND(VALUE(SUBSTITUTE(連結実質赤字比率に係る赤字・黒字の構成分析!F$36,"▲", "-")), 2) &lt; 0, ABS(ROUND(VALUE(SUBSTITUTE(連結実質赤字比率に係る赤字・黒字の構成分析!F$36,"▲", "-")), 2)), NA())</f>
        <v>
#N/A</v>
      </c>
      <c r="C34" s="160">
        <f>
IF(ROUND(VALUE(SUBSTITUTE(連結実質赤字比率に係る赤字・黒字の構成分析!F$36,"▲", "-")), 2) &gt;= 0, ABS(ROUND(VALUE(SUBSTITUTE(連結実質赤字比率に係る赤字・黒字の構成分析!F$36,"▲", "-")), 2)), NA())</f>
        <v>
6.73</v>
      </c>
      <c r="D34" s="160" t="e">
        <f>
IF(ROUND(VALUE(SUBSTITUTE(連結実質赤字比率に係る赤字・黒字の構成分析!G$36,"▲", "-")), 2) &lt; 0, ABS(ROUND(VALUE(SUBSTITUTE(連結実質赤字比率に係る赤字・黒字の構成分析!G$36,"▲", "-")), 2)), NA())</f>
        <v>
#N/A</v>
      </c>
      <c r="E34" s="160">
        <f>
IF(ROUND(VALUE(SUBSTITUTE(連結実質赤字比率に係る赤字・黒字の構成分析!G$36,"▲", "-")), 2) &gt;= 0, ABS(ROUND(VALUE(SUBSTITUTE(連結実質赤字比率に係る赤字・黒字の構成分析!G$36,"▲", "-")), 2)), NA())</f>
        <v>
4.38</v>
      </c>
      <c r="F34" s="160" t="e">
        <f>
IF(ROUND(VALUE(SUBSTITUTE(連結実質赤字比率に係る赤字・黒字の構成分析!H$36,"▲", "-")), 2) &lt; 0, ABS(ROUND(VALUE(SUBSTITUTE(連結実質赤字比率に係る赤字・黒字の構成分析!H$36,"▲", "-")), 2)), NA())</f>
        <v>
#N/A</v>
      </c>
      <c r="G34" s="160">
        <f>
IF(ROUND(VALUE(SUBSTITUTE(連結実質赤字比率に係る赤字・黒字の構成分析!H$36,"▲", "-")), 2) &gt;= 0, ABS(ROUND(VALUE(SUBSTITUTE(連結実質赤字比率に係る赤字・黒字の構成分析!H$36,"▲", "-")), 2)), NA())</f>
        <v>
3.1</v>
      </c>
      <c r="H34" s="160" t="e">
        <f>
IF(ROUND(VALUE(SUBSTITUTE(連結実質赤字比率に係る赤字・黒字の構成分析!I$36,"▲", "-")), 2) &lt; 0, ABS(ROUND(VALUE(SUBSTITUTE(連結実質赤字比率に係る赤字・黒字の構成分析!I$36,"▲", "-")), 2)), NA())</f>
        <v>
#N/A</v>
      </c>
      <c r="I34" s="160">
        <f>
IF(ROUND(VALUE(SUBSTITUTE(連結実質赤字比率に係る赤字・黒字の構成分析!I$36,"▲", "-")), 2) &gt;= 0, ABS(ROUND(VALUE(SUBSTITUTE(連結実質赤字比率に係る赤字・黒字の構成分析!I$36,"▲", "-")), 2)), NA())</f>
        <v>
3.95</v>
      </c>
      <c r="J34" s="160" t="e">
        <f>
IF(ROUND(VALUE(SUBSTITUTE(連結実質赤字比率に係る赤字・黒字の構成分析!J$36,"▲", "-")), 2) &lt; 0, ABS(ROUND(VALUE(SUBSTITUTE(連結実質赤字比率に係る赤字・黒字の構成分析!J$36,"▲", "-")), 2)), NA())</f>
        <v>
#N/A</v>
      </c>
      <c r="K34" s="160">
        <f>
IF(ROUND(VALUE(SUBSTITUTE(連結実質赤字比率に係る赤字・黒字の構成分析!J$36,"▲", "-")), 2) &gt;= 0, ABS(ROUND(VALUE(SUBSTITUTE(連結実質赤字比率に係る赤字・黒字の構成分析!J$36,"▲", "-")), 2)), NA())</f>
        <v>
2.63</v>
      </c>
    </row>
    <row r="35" spans="1:16">
      <c r="A35" s="160" t="str">
        <f>
IF(連結実質赤字比率に係る赤字・黒字の構成分析!C$35="",NA(),連結実質赤字比率に係る赤字・黒字の構成分析!C$35)</f>
        <v>
町田市国民健康保険事業会計</v>
      </c>
      <c r="B35" s="160" t="e">
        <f>
IF(ROUND(VALUE(SUBSTITUTE(連結実質赤字比率に係る赤字・黒字の構成分析!F$35,"▲", "-")), 2) &lt; 0, ABS(ROUND(VALUE(SUBSTITUTE(連結実質赤字比率に係る赤字・黒字の構成分析!F$35,"▲", "-")), 2)), NA())</f>
        <v>
#N/A</v>
      </c>
      <c r="C35" s="160">
        <f>
IF(ROUND(VALUE(SUBSTITUTE(連結実質赤字比率に係る赤字・黒字の構成分析!F$35,"▲", "-")), 2) &gt;= 0, ABS(ROUND(VALUE(SUBSTITUTE(連結実質赤字比率に係る赤字・黒字の構成分析!F$35,"▲", "-")), 2)), NA())</f>
        <v>
1.06</v>
      </c>
      <c r="D35" s="160" t="e">
        <f>
IF(ROUND(VALUE(SUBSTITUTE(連結実質赤字比率に係る赤字・黒字の構成分析!G$35,"▲", "-")), 2) &lt; 0, ABS(ROUND(VALUE(SUBSTITUTE(連結実質赤字比率に係る赤字・黒字の構成分析!G$35,"▲", "-")), 2)), NA())</f>
        <v>
#N/A</v>
      </c>
      <c r="E35" s="160">
        <f>
IF(ROUND(VALUE(SUBSTITUTE(連結実質赤字比率に係る赤字・黒字の構成分析!G$35,"▲", "-")), 2) &gt;= 0, ABS(ROUND(VALUE(SUBSTITUTE(連結実質赤字比率に係る赤字・黒字の構成分析!G$35,"▲", "-")), 2)), NA())</f>
        <v>
0.47</v>
      </c>
      <c r="F35" s="160" t="e">
        <f>
IF(ROUND(VALUE(SUBSTITUTE(連結実質赤字比率に係る赤字・黒字の構成分析!H$35,"▲", "-")), 2) &lt; 0, ABS(ROUND(VALUE(SUBSTITUTE(連結実質赤字比率に係る赤字・黒字の構成分析!H$35,"▲", "-")), 2)), NA())</f>
        <v>
#N/A</v>
      </c>
      <c r="G35" s="160">
        <f>
IF(ROUND(VALUE(SUBSTITUTE(連結実質赤字比率に係る赤字・黒字の構成分析!H$35,"▲", "-")), 2) &gt;= 0, ABS(ROUND(VALUE(SUBSTITUTE(連結実質赤字比率に係る赤字・黒字の構成分析!H$35,"▲", "-")), 2)), NA())</f>
        <v>
1.46</v>
      </c>
      <c r="H35" s="160" t="e">
        <f>
IF(ROUND(VALUE(SUBSTITUTE(連結実質赤字比率に係る赤字・黒字の構成分析!I$35,"▲", "-")), 2) &lt; 0, ABS(ROUND(VALUE(SUBSTITUTE(連結実質赤字比率に係る赤字・黒字の構成分析!I$35,"▲", "-")), 2)), NA())</f>
        <v>
#N/A</v>
      </c>
      <c r="I35" s="160">
        <f>
IF(ROUND(VALUE(SUBSTITUTE(連結実質赤字比率に係る赤字・黒字の構成分析!I$35,"▲", "-")), 2) &gt;= 0, ABS(ROUND(VALUE(SUBSTITUTE(連結実質赤字比率に係る赤字・黒字の構成分析!I$35,"▲", "-")), 2)), NA())</f>
        <v>
2</v>
      </c>
      <c r="J35" s="160" t="e">
        <f>
IF(ROUND(VALUE(SUBSTITUTE(連結実質赤字比率に係る赤字・黒字の構成分析!J$35,"▲", "-")), 2) &lt; 0, ABS(ROUND(VALUE(SUBSTITUTE(連結実質赤字比率に係る赤字・黒字の構成分析!J$35,"▲", "-")), 2)), NA())</f>
        <v>
#N/A</v>
      </c>
      <c r="K35" s="160">
        <f>
IF(ROUND(VALUE(SUBSTITUTE(連結実質赤字比率に係る赤字・黒字の構成分析!J$35,"▲", "-")), 2) &gt;= 0, ABS(ROUND(VALUE(SUBSTITUTE(連結実質赤字比率に係る赤字・黒字の構成分析!J$35,"▲", "-")), 2)), NA())</f>
        <v>
2.66</v>
      </c>
    </row>
    <row r="36" spans="1:16">
      <c r="A36" s="160" t="str">
        <f>
IF(連結実質赤字比率に係る赤字・黒字の構成分析!C$34="",NA(),連結実質赤字比率に係る赤字・黒字の構成分析!C$34)</f>
        <v>
一般会計</v>
      </c>
      <c r="B36" s="160" t="e">
        <f>
IF(ROUND(VALUE(SUBSTITUTE(連結実質赤字比率に係る赤字・黒字の構成分析!F$34,"▲", "-")), 2) &lt; 0, ABS(ROUND(VALUE(SUBSTITUTE(連結実質赤字比率に係る赤字・黒字の構成分析!F$34,"▲", "-")), 2)), NA())</f>
        <v>
#N/A</v>
      </c>
      <c r="C36" s="160">
        <f>
IF(ROUND(VALUE(SUBSTITUTE(連結実質赤字比率に係る赤字・黒字の構成分析!F$34,"▲", "-")), 2) &gt;= 0, ABS(ROUND(VALUE(SUBSTITUTE(連結実質赤字比率に係る赤字・黒字の構成分析!F$34,"▲", "-")), 2)), NA())</f>
        <v>
5.51</v>
      </c>
      <c r="D36" s="160" t="e">
        <f>
IF(ROUND(VALUE(SUBSTITUTE(連結実質赤字比率に係る赤字・黒字の構成分析!G$34,"▲", "-")), 2) &lt; 0, ABS(ROUND(VALUE(SUBSTITUTE(連結実質赤字比率に係る赤字・黒字の構成分析!G$34,"▲", "-")), 2)), NA())</f>
        <v>
#N/A</v>
      </c>
      <c r="E36" s="160">
        <f>
IF(ROUND(VALUE(SUBSTITUTE(連結実質赤字比率に係る赤字・黒字の構成分析!G$34,"▲", "-")), 2) &gt;= 0, ABS(ROUND(VALUE(SUBSTITUTE(連結実質赤字比率に係る赤字・黒字の構成分析!G$34,"▲", "-")), 2)), NA())</f>
        <v>
5.62</v>
      </c>
      <c r="F36" s="160" t="e">
        <f>
IF(ROUND(VALUE(SUBSTITUTE(連結実質赤字比率に係る赤字・黒字の構成分析!H$34,"▲", "-")), 2) &lt; 0, ABS(ROUND(VALUE(SUBSTITUTE(連結実質赤字比率に係る赤字・黒字の構成分析!H$34,"▲", "-")), 2)), NA())</f>
        <v>
#N/A</v>
      </c>
      <c r="G36" s="160">
        <f>
IF(ROUND(VALUE(SUBSTITUTE(連結実質赤字比率に係る赤字・黒字の構成分析!H$34,"▲", "-")), 2) &gt;= 0, ABS(ROUND(VALUE(SUBSTITUTE(連結実質赤字比率に係る赤字・黒字の構成分析!H$34,"▲", "-")), 2)), NA())</f>
        <v>
5.97</v>
      </c>
      <c r="H36" s="160" t="e">
        <f>
IF(ROUND(VALUE(SUBSTITUTE(連結実質赤字比率に係る赤字・黒字の構成分析!I$34,"▲", "-")), 2) &lt; 0, ABS(ROUND(VALUE(SUBSTITUTE(連結実質赤字比率に係る赤字・黒字の構成分析!I$34,"▲", "-")), 2)), NA())</f>
        <v>
#N/A</v>
      </c>
      <c r="I36" s="160">
        <f>
IF(ROUND(VALUE(SUBSTITUTE(連結実質赤字比率に係る赤字・黒字の構成分析!I$34,"▲", "-")), 2) &gt;= 0, ABS(ROUND(VALUE(SUBSTITUTE(連結実質赤字比率に係る赤字・黒字の構成分析!I$34,"▲", "-")), 2)), NA())</f>
        <v>
5.64</v>
      </c>
      <c r="J36" s="160" t="e">
        <f>
IF(ROUND(VALUE(SUBSTITUTE(連結実質赤字比率に係る赤字・黒字の構成分析!J$34,"▲", "-")), 2) &lt; 0, ABS(ROUND(VALUE(SUBSTITUTE(連結実質赤字比率に係る赤字・黒字の構成分析!J$34,"▲", "-")), 2)), NA())</f>
        <v>
#N/A</v>
      </c>
      <c r="K36" s="160">
        <f>
IF(ROUND(VALUE(SUBSTITUTE(連結実質赤字比率に係る赤字・黒字の構成分析!J$34,"▲", "-")), 2) &gt;= 0, ABS(ROUND(VALUE(SUBSTITUTE(連結実質赤字比率に係る赤字・黒字の構成分析!J$34,"▲", "-")), 2)), NA())</f>
        <v>
5.86</v>
      </c>
    </row>
    <row r="39" spans="1:16">
      <c r="A39" s="129" t="s">
        <v>
54</v>
      </c>
    </row>
    <row r="40" spans="1:16">
      <c r="A40" s="161"/>
      <c r="B40" s="161" t="str">
        <f>
'実質公債費比率（分子）の構造'!K$44</f>
        <v>
H25</v>
      </c>
      <c r="C40" s="161"/>
      <c r="D40" s="161"/>
      <c r="E40" s="161" t="str">
        <f>
'実質公債費比率（分子）の構造'!L$44</f>
        <v>
H26</v>
      </c>
      <c r="F40" s="161"/>
      <c r="G40" s="161"/>
      <c r="H40" s="161" t="str">
        <f>
'実質公債費比率（分子）の構造'!M$44</f>
        <v>
H27</v>
      </c>
      <c r="I40" s="161"/>
      <c r="J40" s="161"/>
      <c r="K40" s="161" t="str">
        <f>
'実質公債費比率（分子）の構造'!N$44</f>
        <v>
H28</v>
      </c>
      <c r="L40" s="161"/>
      <c r="M40" s="161"/>
      <c r="N40" s="161" t="str">
        <f>
'実質公債費比率（分子）の構造'!O$44</f>
        <v>
H29</v>
      </c>
      <c r="O40" s="161"/>
      <c r="P40" s="161"/>
    </row>
    <row r="41" spans="1:16">
      <c r="A41" s="161"/>
      <c r="B41" s="161" t="s">
        <v>
55</v>
      </c>
      <c r="C41" s="161"/>
      <c r="D41" s="161" t="s">
        <v>
56</v>
      </c>
      <c r="E41" s="161" t="s">
        <v>
55</v>
      </c>
      <c r="F41" s="161"/>
      <c r="G41" s="161" t="s">
        <v>
56</v>
      </c>
      <c r="H41" s="161" t="s">
        <v>
55</v>
      </c>
      <c r="I41" s="161"/>
      <c r="J41" s="161" t="s">
        <v>
56</v>
      </c>
      <c r="K41" s="161" t="s">
        <v>
55</v>
      </c>
      <c r="L41" s="161"/>
      <c r="M41" s="161" t="s">
        <v>
56</v>
      </c>
      <c r="N41" s="161" t="s">
        <v>
55</v>
      </c>
      <c r="O41" s="161"/>
      <c r="P41" s="161" t="s">
        <v>
56</v>
      </c>
    </row>
    <row r="42" spans="1:16">
      <c r="A42" s="161" t="s">
        <v>
57</v>
      </c>
      <c r="B42" s="161"/>
      <c r="C42" s="161"/>
      <c r="D42" s="161">
        <f>
'実質公債費比率（分子）の構造'!K$52</f>
        <v>
9808</v>
      </c>
      <c r="E42" s="161"/>
      <c r="F42" s="161"/>
      <c r="G42" s="161">
        <f>
'実質公債費比率（分子）の構造'!L$52</f>
        <v>
9793</v>
      </c>
      <c r="H42" s="161"/>
      <c r="I42" s="161"/>
      <c r="J42" s="161">
        <f>
'実質公債費比率（分子）の構造'!M$52</f>
        <v>
8909</v>
      </c>
      <c r="K42" s="161"/>
      <c r="L42" s="161"/>
      <c r="M42" s="161">
        <f>
'実質公債費比率（分子）の構造'!N$52</f>
        <v>
8939</v>
      </c>
      <c r="N42" s="161"/>
      <c r="O42" s="161"/>
      <c r="P42" s="161">
        <f>
'実質公債費比率（分子）の構造'!O$52</f>
        <v>
8507</v>
      </c>
    </row>
    <row r="43" spans="1:16">
      <c r="A43" s="161" t="s">
        <v>
58</v>
      </c>
      <c r="B43" s="161" t="str">
        <f>
'実質公債費比率（分子）の構造'!K$51</f>
        <v>
-</v>
      </c>
      <c r="C43" s="161"/>
      <c r="D43" s="161"/>
      <c r="E43" s="161" t="str">
        <f>
'実質公債費比率（分子）の構造'!L$51</f>
        <v>
-</v>
      </c>
      <c r="F43" s="161"/>
      <c r="G43" s="161"/>
      <c r="H43" s="161" t="str">
        <f>
'実質公債費比率（分子）の構造'!M$51</f>
        <v>
-</v>
      </c>
      <c r="I43" s="161"/>
      <c r="J43" s="161"/>
      <c r="K43" s="161" t="str">
        <f>
'実質公債費比率（分子）の構造'!N$51</f>
        <v>
-</v>
      </c>
      <c r="L43" s="161"/>
      <c r="M43" s="161"/>
      <c r="N43" s="161" t="str">
        <f>
'実質公債費比率（分子）の構造'!O$51</f>
        <v>
-</v>
      </c>
      <c r="O43" s="161"/>
      <c r="P43" s="161"/>
    </row>
    <row r="44" spans="1:16">
      <c r="A44" s="161" t="s">
        <v>
59</v>
      </c>
      <c r="B44" s="161">
        <f>
'実質公債費比率（分子）の構造'!K$50</f>
        <v>
356</v>
      </c>
      <c r="C44" s="161"/>
      <c r="D44" s="161"/>
      <c r="E44" s="161">
        <f>
'実質公債費比率（分子）の構造'!L$50</f>
        <v>
391</v>
      </c>
      <c r="F44" s="161"/>
      <c r="G44" s="161"/>
      <c r="H44" s="161">
        <f>
'実質公債費比率（分子）の構造'!M$50</f>
        <v>
327</v>
      </c>
      <c r="I44" s="161"/>
      <c r="J44" s="161"/>
      <c r="K44" s="161">
        <f>
'実質公債費比率（分子）の構造'!N$50</f>
        <v>
244</v>
      </c>
      <c r="L44" s="161"/>
      <c r="M44" s="161"/>
      <c r="N44" s="161">
        <f>
'実質公債費比率（分子）の構造'!O$50</f>
        <v>
236</v>
      </c>
      <c r="O44" s="161"/>
      <c r="P44" s="161"/>
    </row>
    <row r="45" spans="1:16">
      <c r="A45" s="161" t="s">
        <v>
60</v>
      </c>
      <c r="B45" s="161">
        <f>
'実質公債費比率（分子）の構造'!K$49</f>
        <v>
240</v>
      </c>
      <c r="C45" s="161"/>
      <c r="D45" s="161"/>
      <c r="E45" s="161">
        <f>
'実質公債費比率（分子）の構造'!L$49</f>
        <v>
203</v>
      </c>
      <c r="F45" s="161"/>
      <c r="G45" s="161"/>
      <c r="H45" s="161">
        <f>
'実質公債費比率（分子）の構造'!M$49</f>
        <v>
202</v>
      </c>
      <c r="I45" s="161"/>
      <c r="J45" s="161"/>
      <c r="K45" s="161">
        <f>
'実質公債費比率（分子）の構造'!N$49</f>
        <v>
190</v>
      </c>
      <c r="L45" s="161"/>
      <c r="M45" s="161"/>
      <c r="N45" s="161">
        <f>
'実質公債費比率（分子）の構造'!O$49</f>
        <v>
171</v>
      </c>
      <c r="O45" s="161"/>
      <c r="P45" s="161"/>
    </row>
    <row r="46" spans="1:16">
      <c r="A46" s="161" t="s">
        <v>
61</v>
      </c>
      <c r="B46" s="161">
        <f>
'実質公債費比率（分子）の構造'!K$48</f>
        <v>
1729</v>
      </c>
      <c r="C46" s="161"/>
      <c r="D46" s="161"/>
      <c r="E46" s="161">
        <f>
'実質公債費比率（分子）の構造'!L$48</f>
        <v>
1687</v>
      </c>
      <c r="F46" s="161"/>
      <c r="G46" s="161"/>
      <c r="H46" s="161">
        <f>
'実質公債費比率（分子）の構造'!M$48</f>
        <v>
1631</v>
      </c>
      <c r="I46" s="161"/>
      <c r="J46" s="161"/>
      <c r="K46" s="161">
        <f>
'実質公債費比率（分子）の構造'!N$48</f>
        <v>
1591</v>
      </c>
      <c r="L46" s="161"/>
      <c r="M46" s="161"/>
      <c r="N46" s="161">
        <f>
'実質公債費比率（分子）の構造'!O$48</f>
        <v>
1602</v>
      </c>
      <c r="O46" s="161"/>
      <c r="P46" s="161"/>
    </row>
    <row r="47" spans="1:16">
      <c r="A47" s="161" t="s">
        <v>
62</v>
      </c>
      <c r="B47" s="161" t="str">
        <f>
'実質公債費比率（分子）の構造'!K$47</f>
        <v>
-</v>
      </c>
      <c r="C47" s="161"/>
      <c r="D47" s="161"/>
      <c r="E47" s="161" t="str">
        <f>
'実質公債費比率（分子）の構造'!L$47</f>
        <v>
-</v>
      </c>
      <c r="F47" s="161"/>
      <c r="G47" s="161"/>
      <c r="H47" s="161" t="str">
        <f>
'実質公債費比率（分子）の構造'!M$47</f>
        <v>
-</v>
      </c>
      <c r="I47" s="161"/>
      <c r="J47" s="161"/>
      <c r="K47" s="161" t="str">
        <f>
'実質公債費比率（分子）の構造'!N$47</f>
        <v>
-</v>
      </c>
      <c r="L47" s="161"/>
      <c r="M47" s="161"/>
      <c r="N47" s="161" t="str">
        <f>
'実質公債費比率（分子）の構造'!O$47</f>
        <v>
-</v>
      </c>
      <c r="O47" s="161"/>
      <c r="P47" s="161"/>
    </row>
    <row r="48" spans="1:16">
      <c r="A48" s="161" t="s">
        <v>
63</v>
      </c>
      <c r="B48" s="161" t="str">
        <f>
'実質公債費比率（分子）の構造'!K$46</f>
        <v>
-</v>
      </c>
      <c r="C48" s="161"/>
      <c r="D48" s="161"/>
      <c r="E48" s="161" t="str">
        <f>
'実質公債費比率（分子）の構造'!L$46</f>
        <v>
-</v>
      </c>
      <c r="F48" s="161"/>
      <c r="G48" s="161"/>
      <c r="H48" s="161" t="str">
        <f>
'実質公債費比率（分子）の構造'!M$46</f>
        <v>
-</v>
      </c>
      <c r="I48" s="161"/>
      <c r="J48" s="161"/>
      <c r="K48" s="161" t="str">
        <f>
'実質公債費比率（分子）の構造'!N$46</f>
        <v>
-</v>
      </c>
      <c r="L48" s="161"/>
      <c r="M48" s="161"/>
      <c r="N48" s="161" t="str">
        <f>
'実質公債費比率（分子）の構造'!O$46</f>
        <v>
-</v>
      </c>
      <c r="O48" s="161"/>
      <c r="P48" s="161"/>
    </row>
    <row r="49" spans="1:16">
      <c r="A49" s="161" t="s">
        <v>
64</v>
      </c>
      <c r="B49" s="161">
        <f>
'実質公債費比率（分子）の構造'!K$45</f>
        <v>
5997</v>
      </c>
      <c r="C49" s="161"/>
      <c r="D49" s="161"/>
      <c r="E49" s="161">
        <f>
'実質公債費比率（分子）の構造'!L$45</f>
        <v>
6072</v>
      </c>
      <c r="F49" s="161"/>
      <c r="G49" s="161"/>
      <c r="H49" s="161">
        <f>
'実質公債費比率（分子）の構造'!M$45</f>
        <v>
6052</v>
      </c>
      <c r="I49" s="161"/>
      <c r="J49" s="161"/>
      <c r="K49" s="161">
        <f>
'実質公債費比率（分子）の構造'!N$45</f>
        <v>
6261</v>
      </c>
      <c r="L49" s="161"/>
      <c r="M49" s="161"/>
      <c r="N49" s="161">
        <f>
'実質公債費比率（分子）の構造'!O$45</f>
        <v>
6477</v>
      </c>
      <c r="O49" s="161"/>
      <c r="P49" s="161"/>
    </row>
    <row r="50" spans="1:16">
      <c r="A50" s="161" t="s">
        <v>
65</v>
      </c>
      <c r="B50" s="161" t="e">
        <f>
NA()</f>
        <v>
#N/A</v>
      </c>
      <c r="C50" s="161">
        <f>
IF(ISNUMBER('実質公債費比率（分子）の構造'!K$53),'実質公債費比率（分子）の構造'!K$53,NA())</f>
        <v>
-1486</v>
      </c>
      <c r="D50" s="161" t="e">
        <f>
NA()</f>
        <v>
#N/A</v>
      </c>
      <c r="E50" s="161" t="e">
        <f>
NA()</f>
        <v>
#N/A</v>
      </c>
      <c r="F50" s="161">
        <f>
IF(ISNUMBER('実質公債費比率（分子）の構造'!L$53),'実質公債費比率（分子）の構造'!L$53,NA())</f>
        <v>
-1440</v>
      </c>
      <c r="G50" s="161" t="e">
        <f>
NA()</f>
        <v>
#N/A</v>
      </c>
      <c r="H50" s="161" t="e">
        <f>
NA()</f>
        <v>
#N/A</v>
      </c>
      <c r="I50" s="161">
        <f>
IF(ISNUMBER('実質公債費比率（分子）の構造'!M$53),'実質公債費比率（分子）の構造'!M$53,NA())</f>
        <v>
-697</v>
      </c>
      <c r="J50" s="161" t="e">
        <f>
NA()</f>
        <v>
#N/A</v>
      </c>
      <c r="K50" s="161" t="e">
        <f>
NA()</f>
        <v>
#N/A</v>
      </c>
      <c r="L50" s="161">
        <f>
IF(ISNUMBER('実質公債費比率（分子）の構造'!N$53),'実質公債費比率（分子）の構造'!N$53,NA())</f>
        <v>
-653</v>
      </c>
      <c r="M50" s="161" t="e">
        <f>
NA()</f>
        <v>
#N/A</v>
      </c>
      <c r="N50" s="161" t="e">
        <f>
NA()</f>
        <v>
#N/A</v>
      </c>
      <c r="O50" s="161">
        <f>
IF(ISNUMBER('実質公債費比率（分子）の構造'!O$53),'実質公債費比率（分子）の構造'!O$53,NA())</f>
        <v>
-21</v>
      </c>
      <c r="P50" s="161" t="e">
        <f>
NA()</f>
        <v>
#N/A</v>
      </c>
    </row>
    <row r="53" spans="1:16">
      <c r="A53" s="129" t="s">
        <v>
66</v>
      </c>
    </row>
    <row r="54" spans="1:16">
      <c r="A54" s="160"/>
      <c r="B54" s="160" t="str">
        <f>
'将来負担比率（分子）の構造'!I$40</f>
        <v>
H25</v>
      </c>
      <c r="C54" s="160"/>
      <c r="D54" s="160"/>
      <c r="E54" s="160" t="str">
        <f>
'将来負担比率（分子）の構造'!J$40</f>
        <v>
H26</v>
      </c>
      <c r="F54" s="160"/>
      <c r="G54" s="160"/>
      <c r="H54" s="160" t="str">
        <f>
'将来負担比率（分子）の構造'!K$40</f>
        <v>
H27</v>
      </c>
      <c r="I54" s="160"/>
      <c r="J54" s="160"/>
      <c r="K54" s="160" t="str">
        <f>
'将来負担比率（分子）の構造'!L$40</f>
        <v>
H28</v>
      </c>
      <c r="L54" s="160"/>
      <c r="M54" s="160"/>
      <c r="N54" s="160" t="str">
        <f>
'将来負担比率（分子）の構造'!M$40</f>
        <v>
H29</v>
      </c>
      <c r="O54" s="160"/>
      <c r="P54" s="160"/>
    </row>
    <row r="55" spans="1:16">
      <c r="A55" s="160"/>
      <c r="B55" s="160" t="s">
        <v>
67</v>
      </c>
      <c r="C55" s="160"/>
      <c r="D55" s="160" t="s">
        <v>
68</v>
      </c>
      <c r="E55" s="160" t="s">
        <v>
67</v>
      </c>
      <c r="F55" s="160"/>
      <c r="G55" s="160" t="s">
        <v>
68</v>
      </c>
      <c r="H55" s="160" t="s">
        <v>
67</v>
      </c>
      <c r="I55" s="160"/>
      <c r="J55" s="160" t="s">
        <v>
68</v>
      </c>
      <c r="K55" s="160" t="s">
        <v>
67</v>
      </c>
      <c r="L55" s="160"/>
      <c r="M55" s="160" t="s">
        <v>
68</v>
      </c>
      <c r="N55" s="160" t="s">
        <v>
67</v>
      </c>
      <c r="O55" s="160"/>
      <c r="P55" s="160" t="s">
        <v>
68</v>
      </c>
    </row>
    <row r="56" spans="1:16">
      <c r="A56" s="160" t="s">
        <v>
37</v>
      </c>
      <c r="B56" s="160"/>
      <c r="C56" s="160"/>
      <c r="D56" s="160">
        <f>
'将来負担比率（分子）の構造'!I$52</f>
        <v>
83499</v>
      </c>
      <c r="E56" s="160"/>
      <c r="F56" s="160"/>
      <c r="G56" s="160">
        <f>
'将来負担比率（分子）の構造'!J$52</f>
        <v>
82649</v>
      </c>
      <c r="H56" s="160"/>
      <c r="I56" s="160"/>
      <c r="J56" s="160">
        <f>
'将来負担比率（分子）の構造'!K$52</f>
        <v>
80885</v>
      </c>
      <c r="K56" s="160"/>
      <c r="L56" s="160"/>
      <c r="M56" s="160">
        <f>
'将来負担比率（分子）の構造'!L$52</f>
        <v>
79120</v>
      </c>
      <c r="N56" s="160"/>
      <c r="O56" s="160"/>
      <c r="P56" s="160">
        <f>
'将来負担比率（分子）の構造'!M$52</f>
        <v>
78194</v>
      </c>
    </row>
    <row r="57" spans="1:16">
      <c r="A57" s="160" t="s">
        <v>
36</v>
      </c>
      <c r="B57" s="160"/>
      <c r="C57" s="160"/>
      <c r="D57" s="160">
        <f>
'将来負担比率（分子）の構造'!I$51</f>
        <v>
24886</v>
      </c>
      <c r="E57" s="160"/>
      <c r="F57" s="160"/>
      <c r="G57" s="160">
        <f>
'将来負担比率（分子）の構造'!J$51</f>
        <v>
25843</v>
      </c>
      <c r="H57" s="160"/>
      <c r="I57" s="160"/>
      <c r="J57" s="160">
        <f>
'将来負担比率（分子）の構造'!K$51</f>
        <v>
25519</v>
      </c>
      <c r="K57" s="160"/>
      <c r="L57" s="160"/>
      <c r="M57" s="160">
        <f>
'将来負担比率（分子）の構造'!L$51</f>
        <v>
22852</v>
      </c>
      <c r="N57" s="160"/>
      <c r="O57" s="160"/>
      <c r="P57" s="160">
        <f>
'将来負担比率（分子）の構造'!M$51</f>
        <v>
20062</v>
      </c>
    </row>
    <row r="58" spans="1:16">
      <c r="A58" s="160" t="s">
        <v>
35</v>
      </c>
      <c r="B58" s="160"/>
      <c r="C58" s="160"/>
      <c r="D58" s="160">
        <f>
'将来負担比率（分子）の構造'!I$50</f>
        <v>
15343</v>
      </c>
      <c r="E58" s="160"/>
      <c r="F58" s="160"/>
      <c r="G58" s="160">
        <f>
'将来負担比率（分子）の構造'!J$50</f>
        <v>
14212</v>
      </c>
      <c r="H58" s="160"/>
      <c r="I58" s="160"/>
      <c r="J58" s="160">
        <f>
'将来負担比率（分子）の構造'!K$50</f>
        <v>
16343</v>
      </c>
      <c r="K58" s="160"/>
      <c r="L58" s="160"/>
      <c r="M58" s="160">
        <f>
'将来負担比率（分子）の構造'!L$50</f>
        <v>
18443</v>
      </c>
      <c r="N58" s="160"/>
      <c r="O58" s="160"/>
      <c r="P58" s="160">
        <f>
'将来負担比率（分子）の構造'!M$50</f>
        <v>
21386</v>
      </c>
    </row>
    <row r="59" spans="1:16">
      <c r="A59" s="160" t="s">
        <v>
33</v>
      </c>
      <c r="B59" s="160" t="str">
        <f>
'将来負担比率（分子）の構造'!I$49</f>
        <v>
-</v>
      </c>
      <c r="C59" s="160"/>
      <c r="D59" s="160"/>
      <c r="E59" s="160" t="str">
        <f>
'将来負担比率（分子）の構造'!J$49</f>
        <v>
-</v>
      </c>
      <c r="F59" s="160"/>
      <c r="G59" s="160"/>
      <c r="H59" s="160" t="str">
        <f>
'将来負担比率（分子）の構造'!K$49</f>
        <v>
-</v>
      </c>
      <c r="I59" s="160"/>
      <c r="J59" s="160"/>
      <c r="K59" s="160" t="str">
        <f>
'将来負担比率（分子）の構造'!L$49</f>
        <v>
-</v>
      </c>
      <c r="L59" s="160"/>
      <c r="M59" s="160"/>
      <c r="N59" s="160" t="str">
        <f>
'将来負担比率（分子）の構造'!M$49</f>
        <v>
-</v>
      </c>
      <c r="O59" s="160"/>
      <c r="P59" s="160"/>
    </row>
    <row r="60" spans="1:16">
      <c r="A60" s="160" t="s">
        <v>
32</v>
      </c>
      <c r="B60" s="160" t="str">
        <f>
'将来負担比率（分子）の構造'!I$48</f>
        <v>
-</v>
      </c>
      <c r="C60" s="160"/>
      <c r="D60" s="160"/>
      <c r="E60" s="160" t="str">
        <f>
'将来負担比率（分子）の構造'!J$48</f>
        <v>
-</v>
      </c>
      <c r="F60" s="160"/>
      <c r="G60" s="160"/>
      <c r="H60" s="160" t="str">
        <f>
'将来負担比率（分子）の構造'!K$48</f>
        <v>
-</v>
      </c>
      <c r="I60" s="160"/>
      <c r="J60" s="160"/>
      <c r="K60" s="160" t="str">
        <f>
'将来負担比率（分子）の構造'!L$48</f>
        <v>
-</v>
      </c>
      <c r="L60" s="160"/>
      <c r="M60" s="160"/>
      <c r="N60" s="160" t="str">
        <f>
'将来負担比率（分子）の構造'!M$48</f>
        <v>
-</v>
      </c>
      <c r="O60" s="160"/>
      <c r="P60" s="160"/>
    </row>
    <row r="61" spans="1:16">
      <c r="A61" s="160" t="s">
        <v>
30</v>
      </c>
      <c r="B61" s="160" t="str">
        <f>
'将来負担比率（分子）の構造'!I$46</f>
        <v>
-</v>
      </c>
      <c r="C61" s="160"/>
      <c r="D61" s="160"/>
      <c r="E61" s="160" t="str">
        <f>
'将来負担比率（分子）の構造'!J$46</f>
        <v>
-</v>
      </c>
      <c r="F61" s="160"/>
      <c r="G61" s="160"/>
      <c r="H61" s="160" t="str">
        <f>
'将来負担比率（分子）の構造'!K$46</f>
        <v>
-</v>
      </c>
      <c r="I61" s="160"/>
      <c r="J61" s="160"/>
      <c r="K61" s="160">
        <f>
'将来負担比率（分子）の構造'!L$46</f>
        <v>
196</v>
      </c>
      <c r="L61" s="160"/>
      <c r="M61" s="160"/>
      <c r="N61" s="160" t="str">
        <f>
'将来負担比率（分子）の構造'!M$46</f>
        <v>
-</v>
      </c>
      <c r="O61" s="160"/>
      <c r="P61" s="160"/>
    </row>
    <row r="62" spans="1:16">
      <c r="A62" s="160" t="s">
        <v>
29</v>
      </c>
      <c r="B62" s="160">
        <f>
'将来負担比率（分子）の構造'!I$45</f>
        <v>
14752</v>
      </c>
      <c r="C62" s="160"/>
      <c r="D62" s="160"/>
      <c r="E62" s="160">
        <f>
'将来負担比率（分子）の構造'!J$45</f>
        <v>
14378</v>
      </c>
      <c r="F62" s="160"/>
      <c r="G62" s="160"/>
      <c r="H62" s="160">
        <f>
'将来負担比率（分子）の構造'!K$45</f>
        <v>
14347</v>
      </c>
      <c r="I62" s="160"/>
      <c r="J62" s="160"/>
      <c r="K62" s="160">
        <f>
'将来負担比率（分子）の構造'!L$45</f>
        <v>
14057</v>
      </c>
      <c r="L62" s="160"/>
      <c r="M62" s="160"/>
      <c r="N62" s="160">
        <f>
'将来負担比率（分子）の構造'!M$45</f>
        <v>
13944</v>
      </c>
      <c r="O62" s="160"/>
      <c r="P62" s="160"/>
    </row>
    <row r="63" spans="1:16">
      <c r="A63" s="160" t="s">
        <v>
28</v>
      </c>
      <c r="B63" s="160">
        <f>
'将来負担比率（分子）の構造'!I$44</f>
        <v>
1066</v>
      </c>
      <c r="C63" s="160"/>
      <c r="D63" s="160"/>
      <c r="E63" s="160">
        <f>
'将来負担比率（分子）の構造'!J$44</f>
        <v>
909</v>
      </c>
      <c r="F63" s="160"/>
      <c r="G63" s="160"/>
      <c r="H63" s="160">
        <f>
'将来負担比率（分子）の構造'!K$44</f>
        <v>
729</v>
      </c>
      <c r="I63" s="160"/>
      <c r="J63" s="160"/>
      <c r="K63" s="160">
        <f>
'将来負担比率（分子）の構造'!L$44</f>
        <v>
536</v>
      </c>
      <c r="L63" s="160"/>
      <c r="M63" s="160"/>
      <c r="N63" s="160">
        <f>
'将来負担比率（分子）の構造'!M$44</f>
        <v>
361</v>
      </c>
      <c r="O63" s="160"/>
      <c r="P63" s="160"/>
    </row>
    <row r="64" spans="1:16">
      <c r="A64" s="160" t="s">
        <v>
27</v>
      </c>
      <c r="B64" s="160">
        <f>
'将来負担比率（分子）の構造'!I$43</f>
        <v>
28563</v>
      </c>
      <c r="C64" s="160"/>
      <c r="D64" s="160"/>
      <c r="E64" s="160">
        <f>
'将来負担比率（分子）の構造'!J$43</f>
        <v>
29189</v>
      </c>
      <c r="F64" s="160"/>
      <c r="G64" s="160"/>
      <c r="H64" s="160">
        <f>
'将来負担比率（分子）の構造'!K$43</f>
        <v>
28742</v>
      </c>
      <c r="I64" s="160"/>
      <c r="J64" s="160"/>
      <c r="K64" s="160">
        <f>
'将来負担比率（分子）の構造'!L$43</f>
        <v>
27463</v>
      </c>
      <c r="L64" s="160"/>
      <c r="M64" s="160"/>
      <c r="N64" s="160">
        <f>
'将来負担比率（分子）の構造'!M$43</f>
        <v>
26331</v>
      </c>
      <c r="O64" s="160"/>
      <c r="P64" s="160"/>
    </row>
    <row r="65" spans="1:16">
      <c r="A65" s="160" t="s">
        <v>
26</v>
      </c>
      <c r="B65" s="160">
        <f>
'将来負担比率（分子）の構造'!I$42</f>
        <v>
3181</v>
      </c>
      <c r="C65" s="160"/>
      <c r="D65" s="160"/>
      <c r="E65" s="160">
        <f>
'将来負担比率（分子）の構造'!J$42</f>
        <v>
2799</v>
      </c>
      <c r="F65" s="160"/>
      <c r="G65" s="160"/>
      <c r="H65" s="160">
        <f>
'将来負担比率（分子）の構造'!K$42</f>
        <v>
2594</v>
      </c>
      <c r="I65" s="160"/>
      <c r="J65" s="160"/>
      <c r="K65" s="160">
        <f>
'将来負担比率（分子）の構造'!L$42</f>
        <v>
2283</v>
      </c>
      <c r="L65" s="160"/>
      <c r="M65" s="160"/>
      <c r="N65" s="160">
        <f>
'将来負担比率（分子）の構造'!M$42</f>
        <v>
2374</v>
      </c>
      <c r="O65" s="160"/>
      <c r="P65" s="160"/>
    </row>
    <row r="66" spans="1:16">
      <c r="A66" s="160" t="s">
        <v>
25</v>
      </c>
      <c r="B66" s="160">
        <f>
'将来負担比率（分子）の構造'!I$41</f>
        <v>
71394</v>
      </c>
      <c r="C66" s="160"/>
      <c r="D66" s="160"/>
      <c r="E66" s="160">
        <f>
'将来負担比率（分子）の構造'!J$41</f>
        <v>
73810</v>
      </c>
      <c r="F66" s="160"/>
      <c r="G66" s="160"/>
      <c r="H66" s="160">
        <f>
'将来負担比率（分子）の構造'!K$41</f>
        <v>
75194</v>
      </c>
      <c r="I66" s="160"/>
      <c r="J66" s="160"/>
      <c r="K66" s="160">
        <f>
'将来負担比率（分子）の構造'!L$41</f>
        <v>
74361</v>
      </c>
      <c r="L66" s="160"/>
      <c r="M66" s="160"/>
      <c r="N66" s="160">
        <f>
'将来負担比率（分子）の構造'!M$41</f>
        <v>
74424</v>
      </c>
      <c r="O66" s="160"/>
      <c r="P66" s="160"/>
    </row>
    <row r="67" spans="1:16">
      <c r="A67" s="160" t="s">
        <v>
69</v>
      </c>
      <c r="B67" s="160" t="e">
        <f>
NA()</f>
        <v>
#N/A</v>
      </c>
      <c r="C67" s="160">
        <f>
IF(ISNUMBER('将来負担比率（分子）の構造'!I$53), IF('将来負担比率（分子）の構造'!I$53 &lt; 0, 0, '将来負担比率（分子）の構造'!I$53), NA())</f>
        <v>
0</v>
      </c>
      <c r="D67" s="160" t="e">
        <f>
NA()</f>
        <v>
#N/A</v>
      </c>
      <c r="E67" s="160" t="e">
        <f>
NA()</f>
        <v>
#N/A</v>
      </c>
      <c r="F67" s="160">
        <f>
IF(ISNUMBER('将来負担比率（分子）の構造'!J$53), IF('将来負担比率（分子）の構造'!J$53 &lt; 0, 0, '将来負担比率（分子）の構造'!J$53), NA())</f>
        <v>
0</v>
      </c>
      <c r="G67" s="160" t="e">
        <f>
NA()</f>
        <v>
#N/A</v>
      </c>
      <c r="H67" s="160" t="e">
        <f>
NA()</f>
        <v>
#N/A</v>
      </c>
      <c r="I67" s="160">
        <f>
IF(ISNUMBER('将来負担比率（分子）の構造'!K$53), IF('将来負担比率（分子）の構造'!K$53 &lt; 0, 0, '将来負担比率（分子）の構造'!K$53), NA())</f>
        <v>
0</v>
      </c>
      <c r="J67" s="160" t="e">
        <f>
NA()</f>
        <v>
#N/A</v>
      </c>
      <c r="K67" s="160" t="e">
        <f>
NA()</f>
        <v>
#N/A</v>
      </c>
      <c r="L67" s="160">
        <f>
IF(ISNUMBER('将来負担比率（分子）の構造'!L$53), IF('将来負担比率（分子）の構造'!L$53 &lt; 0, 0, '将来負担比率（分子）の構造'!L$53), NA())</f>
        <v>
0</v>
      </c>
      <c r="M67" s="160" t="e">
        <f>
NA()</f>
        <v>
#N/A</v>
      </c>
      <c r="N67" s="160" t="e">
        <f>
NA()</f>
        <v>
#N/A</v>
      </c>
      <c r="O67" s="160">
        <f>
IF(ISNUMBER('将来負担比率（分子）の構造'!M$53), IF('将来負担比率（分子）の構造'!M$53 &lt; 0, 0, '将来負担比率（分子）の構造'!M$53), NA())</f>
        <v>
0</v>
      </c>
      <c r="P67" s="160" t="e">
        <f>
NA()</f>
        <v>
#N/A</v>
      </c>
    </row>
    <row r="70" spans="1:16">
      <c r="A70" s="162" t="s">
        <v>
70</v>
      </c>
      <c r="B70" s="162"/>
      <c r="C70" s="162"/>
      <c r="D70" s="162"/>
      <c r="E70" s="162"/>
      <c r="F70" s="162"/>
    </row>
    <row r="71" spans="1:16">
      <c r="A71" s="163"/>
      <c r="B71" s="163" t="str">
        <f>
基金残高に係る経年分析!F54</f>
        <v>
H27</v>
      </c>
      <c r="C71" s="163" t="str">
        <f>
基金残高に係る経年分析!G54</f>
        <v>
H28</v>
      </c>
      <c r="D71" s="163" t="str">
        <f>
基金残高に係る経年分析!H54</f>
        <v>
H29</v>
      </c>
    </row>
    <row r="72" spans="1:16">
      <c r="A72" s="163" t="s">
        <v>
71</v>
      </c>
      <c r="B72" s="164">
        <f>
基金残高に係る経年分析!F55</f>
        <v>
6720</v>
      </c>
      <c r="C72" s="164">
        <f>
基金残高に係る経年分析!G55</f>
        <v>
7529</v>
      </c>
      <c r="D72" s="164">
        <f>
基金残高に係る経年分析!H55</f>
        <v>
9699</v>
      </c>
    </row>
    <row r="73" spans="1:16">
      <c r="A73" s="163" t="s">
        <v>
72</v>
      </c>
      <c r="B73" s="164" t="str">
        <f>
基金残高に係る経年分析!F56</f>
        <v>
-</v>
      </c>
      <c r="C73" s="164" t="str">
        <f>
基金残高に係る経年分析!G56</f>
        <v>
-</v>
      </c>
      <c r="D73" s="164" t="str">
        <f>
基金残高に係る経年分析!H56</f>
        <v>
-</v>
      </c>
    </row>
    <row r="74" spans="1:16">
      <c r="A74" s="163" t="s">
        <v>
73</v>
      </c>
      <c r="B74" s="164">
        <f>
基金残高に係る経年分析!F57</f>
        <v>
5269</v>
      </c>
      <c r="C74" s="164">
        <f>
基金残高に係る経年分析!G57</f>
        <v>
5991</v>
      </c>
      <c r="D74" s="164">
        <f>
基金残高に係る経年分析!H57</f>
        <v>
8876</v>
      </c>
    </row>
  </sheetData>
  <sheetProtection algorithmName="SHA-512" hashValue="rGoqm0lHgTTHYq6biwCGywHFFjn9lTvSYvnR+7+UmCvl8f4PL5hRCF4SJyxbTPBvjc2fAAPs4kDKOzpZiJm9Rw==" saltValue="0vvkXqqsLq21B8C31nnJ/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
209</v>
      </c>
      <c r="DI1" s="636"/>
      <c r="DJ1" s="636"/>
      <c r="DK1" s="636"/>
      <c r="DL1" s="636"/>
      <c r="DM1" s="636"/>
      <c r="DN1" s="637"/>
      <c r="DO1" s="205"/>
      <c r="DP1" s="635" t="s">
        <v>
210</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
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
212</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
213</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
214</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
1</v>
      </c>
      <c r="C4" s="639"/>
      <c r="D4" s="639"/>
      <c r="E4" s="639"/>
      <c r="F4" s="639"/>
      <c r="G4" s="639"/>
      <c r="H4" s="639"/>
      <c r="I4" s="639"/>
      <c r="J4" s="639"/>
      <c r="K4" s="639"/>
      <c r="L4" s="639"/>
      <c r="M4" s="639"/>
      <c r="N4" s="639"/>
      <c r="O4" s="639"/>
      <c r="P4" s="639"/>
      <c r="Q4" s="640"/>
      <c r="R4" s="638" t="s">
        <v>
215</v>
      </c>
      <c r="S4" s="639"/>
      <c r="T4" s="639"/>
      <c r="U4" s="639"/>
      <c r="V4" s="639"/>
      <c r="W4" s="639"/>
      <c r="X4" s="639"/>
      <c r="Y4" s="640"/>
      <c r="Z4" s="638" t="s">
        <v>
216</v>
      </c>
      <c r="AA4" s="639"/>
      <c r="AB4" s="639"/>
      <c r="AC4" s="640"/>
      <c r="AD4" s="638" t="s">
        <v>
217</v>
      </c>
      <c r="AE4" s="639"/>
      <c r="AF4" s="639"/>
      <c r="AG4" s="639"/>
      <c r="AH4" s="639"/>
      <c r="AI4" s="639"/>
      <c r="AJ4" s="639"/>
      <c r="AK4" s="640"/>
      <c r="AL4" s="638" t="s">
        <v>
216</v>
      </c>
      <c r="AM4" s="639"/>
      <c r="AN4" s="639"/>
      <c r="AO4" s="640"/>
      <c r="AP4" s="644" t="s">
        <v>
218</v>
      </c>
      <c r="AQ4" s="644"/>
      <c r="AR4" s="644"/>
      <c r="AS4" s="644"/>
      <c r="AT4" s="644"/>
      <c r="AU4" s="644"/>
      <c r="AV4" s="644"/>
      <c r="AW4" s="644"/>
      <c r="AX4" s="644"/>
      <c r="AY4" s="644"/>
      <c r="AZ4" s="644"/>
      <c r="BA4" s="644"/>
      <c r="BB4" s="644"/>
      <c r="BC4" s="644"/>
      <c r="BD4" s="644"/>
      <c r="BE4" s="644"/>
      <c r="BF4" s="644"/>
      <c r="BG4" s="644" t="s">
        <v>
219</v>
      </c>
      <c r="BH4" s="644"/>
      <c r="BI4" s="644"/>
      <c r="BJ4" s="644"/>
      <c r="BK4" s="644"/>
      <c r="BL4" s="644"/>
      <c r="BM4" s="644"/>
      <c r="BN4" s="644"/>
      <c r="BO4" s="644" t="s">
        <v>
216</v>
      </c>
      <c r="BP4" s="644"/>
      <c r="BQ4" s="644"/>
      <c r="BR4" s="644"/>
      <c r="BS4" s="644" t="s">
        <v>
220</v>
      </c>
      <c r="BT4" s="644"/>
      <c r="BU4" s="644"/>
      <c r="BV4" s="644"/>
      <c r="BW4" s="644"/>
      <c r="BX4" s="644"/>
      <c r="BY4" s="644"/>
      <c r="BZ4" s="644"/>
      <c r="CA4" s="644"/>
      <c r="CB4" s="644"/>
      <c r="CD4" s="641" t="s">
        <v>
221</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
222</v>
      </c>
      <c r="C5" s="646"/>
      <c r="D5" s="646"/>
      <c r="E5" s="646"/>
      <c r="F5" s="646"/>
      <c r="G5" s="646"/>
      <c r="H5" s="646"/>
      <c r="I5" s="646"/>
      <c r="J5" s="646"/>
      <c r="K5" s="646"/>
      <c r="L5" s="646"/>
      <c r="M5" s="646"/>
      <c r="N5" s="646"/>
      <c r="O5" s="646"/>
      <c r="P5" s="646"/>
      <c r="Q5" s="647"/>
      <c r="R5" s="648">
        <v>
68604671</v>
      </c>
      <c r="S5" s="649"/>
      <c r="T5" s="649"/>
      <c r="U5" s="649"/>
      <c r="V5" s="649"/>
      <c r="W5" s="649"/>
      <c r="X5" s="649"/>
      <c r="Y5" s="650"/>
      <c r="Z5" s="651">
        <v>
44.8</v>
      </c>
      <c r="AA5" s="651"/>
      <c r="AB5" s="651"/>
      <c r="AC5" s="651"/>
      <c r="AD5" s="652">
        <v>
63769039</v>
      </c>
      <c r="AE5" s="652"/>
      <c r="AF5" s="652"/>
      <c r="AG5" s="652"/>
      <c r="AH5" s="652"/>
      <c r="AI5" s="652"/>
      <c r="AJ5" s="652"/>
      <c r="AK5" s="652"/>
      <c r="AL5" s="653">
        <v>
82.8</v>
      </c>
      <c r="AM5" s="654"/>
      <c r="AN5" s="654"/>
      <c r="AO5" s="655"/>
      <c r="AP5" s="645" t="s">
        <v>
223</v>
      </c>
      <c r="AQ5" s="646"/>
      <c r="AR5" s="646"/>
      <c r="AS5" s="646"/>
      <c r="AT5" s="646"/>
      <c r="AU5" s="646"/>
      <c r="AV5" s="646"/>
      <c r="AW5" s="646"/>
      <c r="AX5" s="646"/>
      <c r="AY5" s="646"/>
      <c r="AZ5" s="646"/>
      <c r="BA5" s="646"/>
      <c r="BB5" s="646"/>
      <c r="BC5" s="646"/>
      <c r="BD5" s="646"/>
      <c r="BE5" s="646"/>
      <c r="BF5" s="647"/>
      <c r="BG5" s="659">
        <v>
62926171</v>
      </c>
      <c r="BH5" s="660"/>
      <c r="BI5" s="660"/>
      <c r="BJ5" s="660"/>
      <c r="BK5" s="660"/>
      <c r="BL5" s="660"/>
      <c r="BM5" s="660"/>
      <c r="BN5" s="661"/>
      <c r="BO5" s="662">
        <v>
91.7</v>
      </c>
      <c r="BP5" s="662"/>
      <c r="BQ5" s="662"/>
      <c r="BR5" s="662"/>
      <c r="BS5" s="663">
        <v>
318593</v>
      </c>
      <c r="BT5" s="663"/>
      <c r="BU5" s="663"/>
      <c r="BV5" s="663"/>
      <c r="BW5" s="663"/>
      <c r="BX5" s="663"/>
      <c r="BY5" s="663"/>
      <c r="BZ5" s="663"/>
      <c r="CA5" s="663"/>
      <c r="CB5" s="667"/>
      <c r="CD5" s="641" t="s">
        <v>
218</v>
      </c>
      <c r="CE5" s="642"/>
      <c r="CF5" s="642"/>
      <c r="CG5" s="642"/>
      <c r="CH5" s="642"/>
      <c r="CI5" s="642"/>
      <c r="CJ5" s="642"/>
      <c r="CK5" s="642"/>
      <c r="CL5" s="642"/>
      <c r="CM5" s="642"/>
      <c r="CN5" s="642"/>
      <c r="CO5" s="642"/>
      <c r="CP5" s="642"/>
      <c r="CQ5" s="643"/>
      <c r="CR5" s="641" t="s">
        <v>
224</v>
      </c>
      <c r="CS5" s="642"/>
      <c r="CT5" s="642"/>
      <c r="CU5" s="642"/>
      <c r="CV5" s="642"/>
      <c r="CW5" s="642"/>
      <c r="CX5" s="642"/>
      <c r="CY5" s="643"/>
      <c r="CZ5" s="641" t="s">
        <v>
216</v>
      </c>
      <c r="DA5" s="642"/>
      <c r="DB5" s="642"/>
      <c r="DC5" s="643"/>
      <c r="DD5" s="641" t="s">
        <v>
225</v>
      </c>
      <c r="DE5" s="642"/>
      <c r="DF5" s="642"/>
      <c r="DG5" s="642"/>
      <c r="DH5" s="642"/>
      <c r="DI5" s="642"/>
      <c r="DJ5" s="642"/>
      <c r="DK5" s="642"/>
      <c r="DL5" s="642"/>
      <c r="DM5" s="642"/>
      <c r="DN5" s="642"/>
      <c r="DO5" s="642"/>
      <c r="DP5" s="643"/>
      <c r="DQ5" s="641" t="s">
        <v>
226</v>
      </c>
      <c r="DR5" s="642"/>
      <c r="DS5" s="642"/>
      <c r="DT5" s="642"/>
      <c r="DU5" s="642"/>
      <c r="DV5" s="642"/>
      <c r="DW5" s="642"/>
      <c r="DX5" s="642"/>
      <c r="DY5" s="642"/>
      <c r="DZ5" s="642"/>
      <c r="EA5" s="642"/>
      <c r="EB5" s="642"/>
      <c r="EC5" s="643"/>
    </row>
    <row r="6" spans="2:143" ht="11.25" customHeight="1">
      <c r="B6" s="656" t="s">
        <v>
227</v>
      </c>
      <c r="C6" s="657"/>
      <c r="D6" s="657"/>
      <c r="E6" s="657"/>
      <c r="F6" s="657"/>
      <c r="G6" s="657"/>
      <c r="H6" s="657"/>
      <c r="I6" s="657"/>
      <c r="J6" s="657"/>
      <c r="K6" s="657"/>
      <c r="L6" s="657"/>
      <c r="M6" s="657"/>
      <c r="N6" s="657"/>
      <c r="O6" s="657"/>
      <c r="P6" s="657"/>
      <c r="Q6" s="658"/>
      <c r="R6" s="659">
        <v>
713317</v>
      </c>
      <c r="S6" s="660"/>
      <c r="T6" s="660"/>
      <c r="U6" s="660"/>
      <c r="V6" s="660"/>
      <c r="W6" s="660"/>
      <c r="X6" s="660"/>
      <c r="Y6" s="661"/>
      <c r="Z6" s="662">
        <v>
0.5</v>
      </c>
      <c r="AA6" s="662"/>
      <c r="AB6" s="662"/>
      <c r="AC6" s="662"/>
      <c r="AD6" s="663">
        <v>
713317</v>
      </c>
      <c r="AE6" s="663"/>
      <c r="AF6" s="663"/>
      <c r="AG6" s="663"/>
      <c r="AH6" s="663"/>
      <c r="AI6" s="663"/>
      <c r="AJ6" s="663"/>
      <c r="AK6" s="663"/>
      <c r="AL6" s="664">
        <v>
0.9</v>
      </c>
      <c r="AM6" s="665"/>
      <c r="AN6" s="665"/>
      <c r="AO6" s="666"/>
      <c r="AP6" s="656" t="s">
        <v>
228</v>
      </c>
      <c r="AQ6" s="657"/>
      <c r="AR6" s="657"/>
      <c r="AS6" s="657"/>
      <c r="AT6" s="657"/>
      <c r="AU6" s="657"/>
      <c r="AV6" s="657"/>
      <c r="AW6" s="657"/>
      <c r="AX6" s="657"/>
      <c r="AY6" s="657"/>
      <c r="AZ6" s="657"/>
      <c r="BA6" s="657"/>
      <c r="BB6" s="657"/>
      <c r="BC6" s="657"/>
      <c r="BD6" s="657"/>
      <c r="BE6" s="657"/>
      <c r="BF6" s="658"/>
      <c r="BG6" s="659">
        <v>
62926171</v>
      </c>
      <c r="BH6" s="660"/>
      <c r="BI6" s="660"/>
      <c r="BJ6" s="660"/>
      <c r="BK6" s="660"/>
      <c r="BL6" s="660"/>
      <c r="BM6" s="660"/>
      <c r="BN6" s="661"/>
      <c r="BO6" s="662">
        <v>
91.7</v>
      </c>
      <c r="BP6" s="662"/>
      <c r="BQ6" s="662"/>
      <c r="BR6" s="662"/>
      <c r="BS6" s="663">
        <v>
318593</v>
      </c>
      <c r="BT6" s="663"/>
      <c r="BU6" s="663"/>
      <c r="BV6" s="663"/>
      <c r="BW6" s="663"/>
      <c r="BX6" s="663"/>
      <c r="BY6" s="663"/>
      <c r="BZ6" s="663"/>
      <c r="CA6" s="663"/>
      <c r="CB6" s="667"/>
      <c r="CD6" s="670" t="s">
        <v>
229</v>
      </c>
      <c r="CE6" s="671"/>
      <c r="CF6" s="671"/>
      <c r="CG6" s="671"/>
      <c r="CH6" s="671"/>
      <c r="CI6" s="671"/>
      <c r="CJ6" s="671"/>
      <c r="CK6" s="671"/>
      <c r="CL6" s="671"/>
      <c r="CM6" s="671"/>
      <c r="CN6" s="671"/>
      <c r="CO6" s="671"/>
      <c r="CP6" s="671"/>
      <c r="CQ6" s="672"/>
      <c r="CR6" s="659">
        <v>
644011</v>
      </c>
      <c r="CS6" s="660"/>
      <c r="CT6" s="660"/>
      <c r="CU6" s="660"/>
      <c r="CV6" s="660"/>
      <c r="CW6" s="660"/>
      <c r="CX6" s="660"/>
      <c r="CY6" s="661"/>
      <c r="CZ6" s="653">
        <v>
0.4</v>
      </c>
      <c r="DA6" s="654"/>
      <c r="DB6" s="654"/>
      <c r="DC6" s="673"/>
      <c r="DD6" s="668" t="s">
        <v>
140</v>
      </c>
      <c r="DE6" s="660"/>
      <c r="DF6" s="660"/>
      <c r="DG6" s="660"/>
      <c r="DH6" s="660"/>
      <c r="DI6" s="660"/>
      <c r="DJ6" s="660"/>
      <c r="DK6" s="660"/>
      <c r="DL6" s="660"/>
      <c r="DM6" s="660"/>
      <c r="DN6" s="660"/>
      <c r="DO6" s="660"/>
      <c r="DP6" s="661"/>
      <c r="DQ6" s="668">
        <v>
644011</v>
      </c>
      <c r="DR6" s="660"/>
      <c r="DS6" s="660"/>
      <c r="DT6" s="660"/>
      <c r="DU6" s="660"/>
      <c r="DV6" s="660"/>
      <c r="DW6" s="660"/>
      <c r="DX6" s="660"/>
      <c r="DY6" s="660"/>
      <c r="DZ6" s="660"/>
      <c r="EA6" s="660"/>
      <c r="EB6" s="660"/>
      <c r="EC6" s="669"/>
    </row>
    <row r="7" spans="2:143" ht="11.25" customHeight="1">
      <c r="B7" s="656" t="s">
        <v>
230</v>
      </c>
      <c r="C7" s="657"/>
      <c r="D7" s="657"/>
      <c r="E7" s="657"/>
      <c r="F7" s="657"/>
      <c r="G7" s="657"/>
      <c r="H7" s="657"/>
      <c r="I7" s="657"/>
      <c r="J7" s="657"/>
      <c r="K7" s="657"/>
      <c r="L7" s="657"/>
      <c r="M7" s="657"/>
      <c r="N7" s="657"/>
      <c r="O7" s="657"/>
      <c r="P7" s="657"/>
      <c r="Q7" s="658"/>
      <c r="R7" s="659">
        <v>
132346</v>
      </c>
      <c r="S7" s="660"/>
      <c r="T7" s="660"/>
      <c r="U7" s="660"/>
      <c r="V7" s="660"/>
      <c r="W7" s="660"/>
      <c r="X7" s="660"/>
      <c r="Y7" s="661"/>
      <c r="Z7" s="662">
        <v>
0.1</v>
      </c>
      <c r="AA7" s="662"/>
      <c r="AB7" s="662"/>
      <c r="AC7" s="662"/>
      <c r="AD7" s="663">
        <v>
132346</v>
      </c>
      <c r="AE7" s="663"/>
      <c r="AF7" s="663"/>
      <c r="AG7" s="663"/>
      <c r="AH7" s="663"/>
      <c r="AI7" s="663"/>
      <c r="AJ7" s="663"/>
      <c r="AK7" s="663"/>
      <c r="AL7" s="664">
        <v>
0.2</v>
      </c>
      <c r="AM7" s="665"/>
      <c r="AN7" s="665"/>
      <c r="AO7" s="666"/>
      <c r="AP7" s="656" t="s">
        <v>
231</v>
      </c>
      <c r="AQ7" s="657"/>
      <c r="AR7" s="657"/>
      <c r="AS7" s="657"/>
      <c r="AT7" s="657"/>
      <c r="AU7" s="657"/>
      <c r="AV7" s="657"/>
      <c r="AW7" s="657"/>
      <c r="AX7" s="657"/>
      <c r="AY7" s="657"/>
      <c r="AZ7" s="657"/>
      <c r="BA7" s="657"/>
      <c r="BB7" s="657"/>
      <c r="BC7" s="657"/>
      <c r="BD7" s="657"/>
      <c r="BE7" s="657"/>
      <c r="BF7" s="658"/>
      <c r="BG7" s="659">
        <v>
34369802</v>
      </c>
      <c r="BH7" s="660"/>
      <c r="BI7" s="660"/>
      <c r="BJ7" s="660"/>
      <c r="BK7" s="660"/>
      <c r="BL7" s="660"/>
      <c r="BM7" s="660"/>
      <c r="BN7" s="661"/>
      <c r="BO7" s="662">
        <v>
50.1</v>
      </c>
      <c r="BP7" s="662"/>
      <c r="BQ7" s="662"/>
      <c r="BR7" s="662"/>
      <c r="BS7" s="663">
        <v>
318593</v>
      </c>
      <c r="BT7" s="663"/>
      <c r="BU7" s="663"/>
      <c r="BV7" s="663"/>
      <c r="BW7" s="663"/>
      <c r="BX7" s="663"/>
      <c r="BY7" s="663"/>
      <c r="BZ7" s="663"/>
      <c r="CA7" s="663"/>
      <c r="CB7" s="667"/>
      <c r="CD7" s="674" t="s">
        <v>
232</v>
      </c>
      <c r="CE7" s="675"/>
      <c r="CF7" s="675"/>
      <c r="CG7" s="675"/>
      <c r="CH7" s="675"/>
      <c r="CI7" s="675"/>
      <c r="CJ7" s="675"/>
      <c r="CK7" s="675"/>
      <c r="CL7" s="675"/>
      <c r="CM7" s="675"/>
      <c r="CN7" s="675"/>
      <c r="CO7" s="675"/>
      <c r="CP7" s="675"/>
      <c r="CQ7" s="676"/>
      <c r="CR7" s="659">
        <v>
20242213</v>
      </c>
      <c r="CS7" s="660"/>
      <c r="CT7" s="660"/>
      <c r="CU7" s="660"/>
      <c r="CV7" s="660"/>
      <c r="CW7" s="660"/>
      <c r="CX7" s="660"/>
      <c r="CY7" s="661"/>
      <c r="CZ7" s="662">
        <v>
13.7</v>
      </c>
      <c r="DA7" s="662"/>
      <c r="DB7" s="662"/>
      <c r="DC7" s="662"/>
      <c r="DD7" s="668">
        <v>
1207968</v>
      </c>
      <c r="DE7" s="660"/>
      <c r="DF7" s="660"/>
      <c r="DG7" s="660"/>
      <c r="DH7" s="660"/>
      <c r="DI7" s="660"/>
      <c r="DJ7" s="660"/>
      <c r="DK7" s="660"/>
      <c r="DL7" s="660"/>
      <c r="DM7" s="660"/>
      <c r="DN7" s="660"/>
      <c r="DO7" s="660"/>
      <c r="DP7" s="661"/>
      <c r="DQ7" s="668">
        <v>
18568299</v>
      </c>
      <c r="DR7" s="660"/>
      <c r="DS7" s="660"/>
      <c r="DT7" s="660"/>
      <c r="DU7" s="660"/>
      <c r="DV7" s="660"/>
      <c r="DW7" s="660"/>
      <c r="DX7" s="660"/>
      <c r="DY7" s="660"/>
      <c r="DZ7" s="660"/>
      <c r="EA7" s="660"/>
      <c r="EB7" s="660"/>
      <c r="EC7" s="669"/>
    </row>
    <row r="8" spans="2:143" ht="11.25" customHeight="1">
      <c r="B8" s="656" t="s">
        <v>
233</v>
      </c>
      <c r="C8" s="657"/>
      <c r="D8" s="657"/>
      <c r="E8" s="657"/>
      <c r="F8" s="657"/>
      <c r="G8" s="657"/>
      <c r="H8" s="657"/>
      <c r="I8" s="657"/>
      <c r="J8" s="657"/>
      <c r="K8" s="657"/>
      <c r="L8" s="657"/>
      <c r="M8" s="657"/>
      <c r="N8" s="657"/>
      <c r="O8" s="657"/>
      <c r="P8" s="657"/>
      <c r="Q8" s="658"/>
      <c r="R8" s="659">
        <v>
544413</v>
      </c>
      <c r="S8" s="660"/>
      <c r="T8" s="660"/>
      <c r="U8" s="660"/>
      <c r="V8" s="660"/>
      <c r="W8" s="660"/>
      <c r="X8" s="660"/>
      <c r="Y8" s="661"/>
      <c r="Z8" s="662">
        <v>
0.4</v>
      </c>
      <c r="AA8" s="662"/>
      <c r="AB8" s="662"/>
      <c r="AC8" s="662"/>
      <c r="AD8" s="663">
        <v>
544413</v>
      </c>
      <c r="AE8" s="663"/>
      <c r="AF8" s="663"/>
      <c r="AG8" s="663"/>
      <c r="AH8" s="663"/>
      <c r="AI8" s="663"/>
      <c r="AJ8" s="663"/>
      <c r="AK8" s="663"/>
      <c r="AL8" s="664">
        <v>
0.7</v>
      </c>
      <c r="AM8" s="665"/>
      <c r="AN8" s="665"/>
      <c r="AO8" s="666"/>
      <c r="AP8" s="656" t="s">
        <v>
234</v>
      </c>
      <c r="AQ8" s="657"/>
      <c r="AR8" s="657"/>
      <c r="AS8" s="657"/>
      <c r="AT8" s="657"/>
      <c r="AU8" s="657"/>
      <c r="AV8" s="657"/>
      <c r="AW8" s="657"/>
      <c r="AX8" s="657"/>
      <c r="AY8" s="657"/>
      <c r="AZ8" s="657"/>
      <c r="BA8" s="657"/>
      <c r="BB8" s="657"/>
      <c r="BC8" s="657"/>
      <c r="BD8" s="657"/>
      <c r="BE8" s="657"/>
      <c r="BF8" s="658"/>
      <c r="BG8" s="659">
        <v>
724409</v>
      </c>
      <c r="BH8" s="660"/>
      <c r="BI8" s="660"/>
      <c r="BJ8" s="660"/>
      <c r="BK8" s="660"/>
      <c r="BL8" s="660"/>
      <c r="BM8" s="660"/>
      <c r="BN8" s="661"/>
      <c r="BO8" s="662">
        <v>
1.1000000000000001</v>
      </c>
      <c r="BP8" s="662"/>
      <c r="BQ8" s="662"/>
      <c r="BR8" s="662"/>
      <c r="BS8" s="668" t="s">
        <v>
170</v>
      </c>
      <c r="BT8" s="660"/>
      <c r="BU8" s="660"/>
      <c r="BV8" s="660"/>
      <c r="BW8" s="660"/>
      <c r="BX8" s="660"/>
      <c r="BY8" s="660"/>
      <c r="BZ8" s="660"/>
      <c r="CA8" s="660"/>
      <c r="CB8" s="669"/>
      <c r="CD8" s="674" t="s">
        <v>
235</v>
      </c>
      <c r="CE8" s="675"/>
      <c r="CF8" s="675"/>
      <c r="CG8" s="675"/>
      <c r="CH8" s="675"/>
      <c r="CI8" s="675"/>
      <c r="CJ8" s="675"/>
      <c r="CK8" s="675"/>
      <c r="CL8" s="675"/>
      <c r="CM8" s="675"/>
      <c r="CN8" s="675"/>
      <c r="CO8" s="675"/>
      <c r="CP8" s="675"/>
      <c r="CQ8" s="676"/>
      <c r="CR8" s="659">
        <v>
72604414</v>
      </c>
      <c r="CS8" s="660"/>
      <c r="CT8" s="660"/>
      <c r="CU8" s="660"/>
      <c r="CV8" s="660"/>
      <c r="CW8" s="660"/>
      <c r="CX8" s="660"/>
      <c r="CY8" s="661"/>
      <c r="CZ8" s="662">
        <v>
49</v>
      </c>
      <c r="DA8" s="662"/>
      <c r="DB8" s="662"/>
      <c r="DC8" s="662"/>
      <c r="DD8" s="668">
        <v>
975458</v>
      </c>
      <c r="DE8" s="660"/>
      <c r="DF8" s="660"/>
      <c r="DG8" s="660"/>
      <c r="DH8" s="660"/>
      <c r="DI8" s="660"/>
      <c r="DJ8" s="660"/>
      <c r="DK8" s="660"/>
      <c r="DL8" s="660"/>
      <c r="DM8" s="660"/>
      <c r="DN8" s="660"/>
      <c r="DO8" s="660"/>
      <c r="DP8" s="661"/>
      <c r="DQ8" s="668">
        <v>
31947287</v>
      </c>
      <c r="DR8" s="660"/>
      <c r="DS8" s="660"/>
      <c r="DT8" s="660"/>
      <c r="DU8" s="660"/>
      <c r="DV8" s="660"/>
      <c r="DW8" s="660"/>
      <c r="DX8" s="660"/>
      <c r="DY8" s="660"/>
      <c r="DZ8" s="660"/>
      <c r="EA8" s="660"/>
      <c r="EB8" s="660"/>
      <c r="EC8" s="669"/>
    </row>
    <row r="9" spans="2:143" ht="11.25" customHeight="1">
      <c r="B9" s="656" t="s">
        <v>
236</v>
      </c>
      <c r="C9" s="657"/>
      <c r="D9" s="657"/>
      <c r="E9" s="657"/>
      <c r="F9" s="657"/>
      <c r="G9" s="657"/>
      <c r="H9" s="657"/>
      <c r="I9" s="657"/>
      <c r="J9" s="657"/>
      <c r="K9" s="657"/>
      <c r="L9" s="657"/>
      <c r="M9" s="657"/>
      <c r="N9" s="657"/>
      <c r="O9" s="657"/>
      <c r="P9" s="657"/>
      <c r="Q9" s="658"/>
      <c r="R9" s="659">
        <v>
544266</v>
      </c>
      <c r="S9" s="660"/>
      <c r="T9" s="660"/>
      <c r="U9" s="660"/>
      <c r="V9" s="660"/>
      <c r="W9" s="660"/>
      <c r="X9" s="660"/>
      <c r="Y9" s="661"/>
      <c r="Z9" s="662">
        <v>
0.4</v>
      </c>
      <c r="AA9" s="662"/>
      <c r="AB9" s="662"/>
      <c r="AC9" s="662"/>
      <c r="AD9" s="663">
        <v>
544266</v>
      </c>
      <c r="AE9" s="663"/>
      <c r="AF9" s="663"/>
      <c r="AG9" s="663"/>
      <c r="AH9" s="663"/>
      <c r="AI9" s="663"/>
      <c r="AJ9" s="663"/>
      <c r="AK9" s="663"/>
      <c r="AL9" s="664">
        <v>
0.7</v>
      </c>
      <c r="AM9" s="665"/>
      <c r="AN9" s="665"/>
      <c r="AO9" s="666"/>
      <c r="AP9" s="656" t="s">
        <v>
237</v>
      </c>
      <c r="AQ9" s="657"/>
      <c r="AR9" s="657"/>
      <c r="AS9" s="657"/>
      <c r="AT9" s="657"/>
      <c r="AU9" s="657"/>
      <c r="AV9" s="657"/>
      <c r="AW9" s="657"/>
      <c r="AX9" s="657"/>
      <c r="AY9" s="657"/>
      <c r="AZ9" s="657"/>
      <c r="BA9" s="657"/>
      <c r="BB9" s="657"/>
      <c r="BC9" s="657"/>
      <c r="BD9" s="657"/>
      <c r="BE9" s="657"/>
      <c r="BF9" s="658"/>
      <c r="BG9" s="659">
        <v>
30045745</v>
      </c>
      <c r="BH9" s="660"/>
      <c r="BI9" s="660"/>
      <c r="BJ9" s="660"/>
      <c r="BK9" s="660"/>
      <c r="BL9" s="660"/>
      <c r="BM9" s="660"/>
      <c r="BN9" s="661"/>
      <c r="BO9" s="662">
        <v>
43.8</v>
      </c>
      <c r="BP9" s="662"/>
      <c r="BQ9" s="662"/>
      <c r="BR9" s="662"/>
      <c r="BS9" s="668" t="s">
        <v>
140</v>
      </c>
      <c r="BT9" s="660"/>
      <c r="BU9" s="660"/>
      <c r="BV9" s="660"/>
      <c r="BW9" s="660"/>
      <c r="BX9" s="660"/>
      <c r="BY9" s="660"/>
      <c r="BZ9" s="660"/>
      <c r="CA9" s="660"/>
      <c r="CB9" s="669"/>
      <c r="CD9" s="674" t="s">
        <v>
238</v>
      </c>
      <c r="CE9" s="675"/>
      <c r="CF9" s="675"/>
      <c r="CG9" s="675"/>
      <c r="CH9" s="675"/>
      <c r="CI9" s="675"/>
      <c r="CJ9" s="675"/>
      <c r="CK9" s="675"/>
      <c r="CL9" s="675"/>
      <c r="CM9" s="675"/>
      <c r="CN9" s="675"/>
      <c r="CO9" s="675"/>
      <c r="CP9" s="675"/>
      <c r="CQ9" s="676"/>
      <c r="CR9" s="659">
        <v>
13207252</v>
      </c>
      <c r="CS9" s="660"/>
      <c r="CT9" s="660"/>
      <c r="CU9" s="660"/>
      <c r="CV9" s="660"/>
      <c r="CW9" s="660"/>
      <c r="CX9" s="660"/>
      <c r="CY9" s="661"/>
      <c r="CZ9" s="662">
        <v>
8.9</v>
      </c>
      <c r="DA9" s="662"/>
      <c r="DB9" s="662"/>
      <c r="DC9" s="662"/>
      <c r="DD9" s="668">
        <v>
1321598</v>
      </c>
      <c r="DE9" s="660"/>
      <c r="DF9" s="660"/>
      <c r="DG9" s="660"/>
      <c r="DH9" s="660"/>
      <c r="DI9" s="660"/>
      <c r="DJ9" s="660"/>
      <c r="DK9" s="660"/>
      <c r="DL9" s="660"/>
      <c r="DM9" s="660"/>
      <c r="DN9" s="660"/>
      <c r="DO9" s="660"/>
      <c r="DP9" s="661"/>
      <c r="DQ9" s="668">
        <v>
8896406</v>
      </c>
      <c r="DR9" s="660"/>
      <c r="DS9" s="660"/>
      <c r="DT9" s="660"/>
      <c r="DU9" s="660"/>
      <c r="DV9" s="660"/>
      <c r="DW9" s="660"/>
      <c r="DX9" s="660"/>
      <c r="DY9" s="660"/>
      <c r="DZ9" s="660"/>
      <c r="EA9" s="660"/>
      <c r="EB9" s="660"/>
      <c r="EC9" s="669"/>
    </row>
    <row r="10" spans="2:143" ht="11.25" customHeight="1">
      <c r="B10" s="656" t="s">
        <v>
239</v>
      </c>
      <c r="C10" s="657"/>
      <c r="D10" s="657"/>
      <c r="E10" s="657"/>
      <c r="F10" s="657"/>
      <c r="G10" s="657"/>
      <c r="H10" s="657"/>
      <c r="I10" s="657"/>
      <c r="J10" s="657"/>
      <c r="K10" s="657"/>
      <c r="L10" s="657"/>
      <c r="M10" s="657"/>
      <c r="N10" s="657"/>
      <c r="O10" s="657"/>
      <c r="P10" s="657"/>
      <c r="Q10" s="658"/>
      <c r="R10" s="659" t="s">
        <v>
240</v>
      </c>
      <c r="S10" s="660"/>
      <c r="T10" s="660"/>
      <c r="U10" s="660"/>
      <c r="V10" s="660"/>
      <c r="W10" s="660"/>
      <c r="X10" s="660"/>
      <c r="Y10" s="661"/>
      <c r="Z10" s="662" t="s">
        <v>
140</v>
      </c>
      <c r="AA10" s="662"/>
      <c r="AB10" s="662"/>
      <c r="AC10" s="662"/>
      <c r="AD10" s="663" t="s">
        <v>
241</v>
      </c>
      <c r="AE10" s="663"/>
      <c r="AF10" s="663"/>
      <c r="AG10" s="663"/>
      <c r="AH10" s="663"/>
      <c r="AI10" s="663"/>
      <c r="AJ10" s="663"/>
      <c r="AK10" s="663"/>
      <c r="AL10" s="664" t="s">
        <v>
140</v>
      </c>
      <c r="AM10" s="665"/>
      <c r="AN10" s="665"/>
      <c r="AO10" s="666"/>
      <c r="AP10" s="656" t="s">
        <v>
242</v>
      </c>
      <c r="AQ10" s="657"/>
      <c r="AR10" s="657"/>
      <c r="AS10" s="657"/>
      <c r="AT10" s="657"/>
      <c r="AU10" s="657"/>
      <c r="AV10" s="657"/>
      <c r="AW10" s="657"/>
      <c r="AX10" s="657"/>
      <c r="AY10" s="657"/>
      <c r="AZ10" s="657"/>
      <c r="BA10" s="657"/>
      <c r="BB10" s="657"/>
      <c r="BC10" s="657"/>
      <c r="BD10" s="657"/>
      <c r="BE10" s="657"/>
      <c r="BF10" s="658"/>
      <c r="BG10" s="659">
        <v>
1068619</v>
      </c>
      <c r="BH10" s="660"/>
      <c r="BI10" s="660"/>
      <c r="BJ10" s="660"/>
      <c r="BK10" s="660"/>
      <c r="BL10" s="660"/>
      <c r="BM10" s="660"/>
      <c r="BN10" s="661"/>
      <c r="BO10" s="662">
        <v>
1.6</v>
      </c>
      <c r="BP10" s="662"/>
      <c r="BQ10" s="662"/>
      <c r="BR10" s="662"/>
      <c r="BS10" s="668" t="s">
        <v>
240</v>
      </c>
      <c r="BT10" s="660"/>
      <c r="BU10" s="660"/>
      <c r="BV10" s="660"/>
      <c r="BW10" s="660"/>
      <c r="BX10" s="660"/>
      <c r="BY10" s="660"/>
      <c r="BZ10" s="660"/>
      <c r="CA10" s="660"/>
      <c r="CB10" s="669"/>
      <c r="CD10" s="674" t="s">
        <v>
243</v>
      </c>
      <c r="CE10" s="675"/>
      <c r="CF10" s="675"/>
      <c r="CG10" s="675"/>
      <c r="CH10" s="675"/>
      <c r="CI10" s="675"/>
      <c r="CJ10" s="675"/>
      <c r="CK10" s="675"/>
      <c r="CL10" s="675"/>
      <c r="CM10" s="675"/>
      <c r="CN10" s="675"/>
      <c r="CO10" s="675"/>
      <c r="CP10" s="675"/>
      <c r="CQ10" s="676"/>
      <c r="CR10" s="659">
        <v>
310387</v>
      </c>
      <c r="CS10" s="660"/>
      <c r="CT10" s="660"/>
      <c r="CU10" s="660"/>
      <c r="CV10" s="660"/>
      <c r="CW10" s="660"/>
      <c r="CX10" s="660"/>
      <c r="CY10" s="661"/>
      <c r="CZ10" s="662">
        <v>
0.2</v>
      </c>
      <c r="DA10" s="662"/>
      <c r="DB10" s="662"/>
      <c r="DC10" s="662"/>
      <c r="DD10" s="668" t="s">
        <v>
170</v>
      </c>
      <c r="DE10" s="660"/>
      <c r="DF10" s="660"/>
      <c r="DG10" s="660"/>
      <c r="DH10" s="660"/>
      <c r="DI10" s="660"/>
      <c r="DJ10" s="660"/>
      <c r="DK10" s="660"/>
      <c r="DL10" s="660"/>
      <c r="DM10" s="660"/>
      <c r="DN10" s="660"/>
      <c r="DO10" s="660"/>
      <c r="DP10" s="661"/>
      <c r="DQ10" s="668">
        <v>
310387</v>
      </c>
      <c r="DR10" s="660"/>
      <c r="DS10" s="660"/>
      <c r="DT10" s="660"/>
      <c r="DU10" s="660"/>
      <c r="DV10" s="660"/>
      <c r="DW10" s="660"/>
      <c r="DX10" s="660"/>
      <c r="DY10" s="660"/>
      <c r="DZ10" s="660"/>
      <c r="EA10" s="660"/>
      <c r="EB10" s="660"/>
      <c r="EC10" s="669"/>
    </row>
    <row r="11" spans="2:143" ht="11.25" customHeight="1">
      <c r="B11" s="656" t="s">
        <v>
244</v>
      </c>
      <c r="C11" s="657"/>
      <c r="D11" s="657"/>
      <c r="E11" s="657"/>
      <c r="F11" s="657"/>
      <c r="G11" s="657"/>
      <c r="H11" s="657"/>
      <c r="I11" s="657"/>
      <c r="J11" s="657"/>
      <c r="K11" s="657"/>
      <c r="L11" s="657"/>
      <c r="M11" s="657"/>
      <c r="N11" s="657"/>
      <c r="O11" s="657"/>
      <c r="P11" s="657"/>
      <c r="Q11" s="658"/>
      <c r="R11" s="659" t="s">
        <v>
140</v>
      </c>
      <c r="S11" s="660"/>
      <c r="T11" s="660"/>
      <c r="U11" s="660"/>
      <c r="V11" s="660"/>
      <c r="W11" s="660"/>
      <c r="X11" s="660"/>
      <c r="Y11" s="661"/>
      <c r="Z11" s="662" t="s">
        <v>
140</v>
      </c>
      <c r="AA11" s="662"/>
      <c r="AB11" s="662"/>
      <c r="AC11" s="662"/>
      <c r="AD11" s="663" t="s">
        <v>
240</v>
      </c>
      <c r="AE11" s="663"/>
      <c r="AF11" s="663"/>
      <c r="AG11" s="663"/>
      <c r="AH11" s="663"/>
      <c r="AI11" s="663"/>
      <c r="AJ11" s="663"/>
      <c r="AK11" s="663"/>
      <c r="AL11" s="664" t="s">
        <v>
140</v>
      </c>
      <c r="AM11" s="665"/>
      <c r="AN11" s="665"/>
      <c r="AO11" s="666"/>
      <c r="AP11" s="656" t="s">
        <v>
245</v>
      </c>
      <c r="AQ11" s="657"/>
      <c r="AR11" s="657"/>
      <c r="AS11" s="657"/>
      <c r="AT11" s="657"/>
      <c r="AU11" s="657"/>
      <c r="AV11" s="657"/>
      <c r="AW11" s="657"/>
      <c r="AX11" s="657"/>
      <c r="AY11" s="657"/>
      <c r="AZ11" s="657"/>
      <c r="BA11" s="657"/>
      <c r="BB11" s="657"/>
      <c r="BC11" s="657"/>
      <c r="BD11" s="657"/>
      <c r="BE11" s="657"/>
      <c r="BF11" s="658"/>
      <c r="BG11" s="659">
        <v>
2531029</v>
      </c>
      <c r="BH11" s="660"/>
      <c r="BI11" s="660"/>
      <c r="BJ11" s="660"/>
      <c r="BK11" s="660"/>
      <c r="BL11" s="660"/>
      <c r="BM11" s="660"/>
      <c r="BN11" s="661"/>
      <c r="BO11" s="662">
        <v>
3.7</v>
      </c>
      <c r="BP11" s="662"/>
      <c r="BQ11" s="662"/>
      <c r="BR11" s="662"/>
      <c r="BS11" s="668">
        <v>
318593</v>
      </c>
      <c r="BT11" s="660"/>
      <c r="BU11" s="660"/>
      <c r="BV11" s="660"/>
      <c r="BW11" s="660"/>
      <c r="BX11" s="660"/>
      <c r="BY11" s="660"/>
      <c r="BZ11" s="660"/>
      <c r="CA11" s="660"/>
      <c r="CB11" s="669"/>
      <c r="CD11" s="674" t="s">
        <v>
246</v>
      </c>
      <c r="CE11" s="675"/>
      <c r="CF11" s="675"/>
      <c r="CG11" s="675"/>
      <c r="CH11" s="675"/>
      <c r="CI11" s="675"/>
      <c r="CJ11" s="675"/>
      <c r="CK11" s="675"/>
      <c r="CL11" s="675"/>
      <c r="CM11" s="675"/>
      <c r="CN11" s="675"/>
      <c r="CO11" s="675"/>
      <c r="CP11" s="675"/>
      <c r="CQ11" s="676"/>
      <c r="CR11" s="659">
        <v>
251135</v>
      </c>
      <c r="CS11" s="660"/>
      <c r="CT11" s="660"/>
      <c r="CU11" s="660"/>
      <c r="CV11" s="660"/>
      <c r="CW11" s="660"/>
      <c r="CX11" s="660"/>
      <c r="CY11" s="661"/>
      <c r="CZ11" s="662">
        <v>
0.2</v>
      </c>
      <c r="DA11" s="662"/>
      <c r="DB11" s="662"/>
      <c r="DC11" s="662"/>
      <c r="DD11" s="668">
        <v>
45079</v>
      </c>
      <c r="DE11" s="660"/>
      <c r="DF11" s="660"/>
      <c r="DG11" s="660"/>
      <c r="DH11" s="660"/>
      <c r="DI11" s="660"/>
      <c r="DJ11" s="660"/>
      <c r="DK11" s="660"/>
      <c r="DL11" s="660"/>
      <c r="DM11" s="660"/>
      <c r="DN11" s="660"/>
      <c r="DO11" s="660"/>
      <c r="DP11" s="661"/>
      <c r="DQ11" s="668">
        <v>
200025</v>
      </c>
      <c r="DR11" s="660"/>
      <c r="DS11" s="660"/>
      <c r="DT11" s="660"/>
      <c r="DU11" s="660"/>
      <c r="DV11" s="660"/>
      <c r="DW11" s="660"/>
      <c r="DX11" s="660"/>
      <c r="DY11" s="660"/>
      <c r="DZ11" s="660"/>
      <c r="EA11" s="660"/>
      <c r="EB11" s="660"/>
      <c r="EC11" s="669"/>
    </row>
    <row r="12" spans="2:143" ht="11.25" customHeight="1">
      <c r="B12" s="656" t="s">
        <v>
247</v>
      </c>
      <c r="C12" s="657"/>
      <c r="D12" s="657"/>
      <c r="E12" s="657"/>
      <c r="F12" s="657"/>
      <c r="G12" s="657"/>
      <c r="H12" s="657"/>
      <c r="I12" s="657"/>
      <c r="J12" s="657"/>
      <c r="K12" s="657"/>
      <c r="L12" s="657"/>
      <c r="M12" s="657"/>
      <c r="N12" s="657"/>
      <c r="O12" s="657"/>
      <c r="P12" s="657"/>
      <c r="Q12" s="658"/>
      <c r="R12" s="659">
        <v>
8725982</v>
      </c>
      <c r="S12" s="660"/>
      <c r="T12" s="660"/>
      <c r="U12" s="660"/>
      <c r="V12" s="660"/>
      <c r="W12" s="660"/>
      <c r="X12" s="660"/>
      <c r="Y12" s="661"/>
      <c r="Z12" s="662">
        <v>
5.7</v>
      </c>
      <c r="AA12" s="662"/>
      <c r="AB12" s="662"/>
      <c r="AC12" s="662"/>
      <c r="AD12" s="663">
        <v>
8725982</v>
      </c>
      <c r="AE12" s="663"/>
      <c r="AF12" s="663"/>
      <c r="AG12" s="663"/>
      <c r="AH12" s="663"/>
      <c r="AI12" s="663"/>
      <c r="AJ12" s="663"/>
      <c r="AK12" s="663"/>
      <c r="AL12" s="664">
        <v>
11.3</v>
      </c>
      <c r="AM12" s="665"/>
      <c r="AN12" s="665"/>
      <c r="AO12" s="666"/>
      <c r="AP12" s="656" t="s">
        <v>
248</v>
      </c>
      <c r="AQ12" s="657"/>
      <c r="AR12" s="657"/>
      <c r="AS12" s="657"/>
      <c r="AT12" s="657"/>
      <c r="AU12" s="657"/>
      <c r="AV12" s="657"/>
      <c r="AW12" s="657"/>
      <c r="AX12" s="657"/>
      <c r="AY12" s="657"/>
      <c r="AZ12" s="657"/>
      <c r="BA12" s="657"/>
      <c r="BB12" s="657"/>
      <c r="BC12" s="657"/>
      <c r="BD12" s="657"/>
      <c r="BE12" s="657"/>
      <c r="BF12" s="658"/>
      <c r="BG12" s="659">
        <v>
25954029</v>
      </c>
      <c r="BH12" s="660"/>
      <c r="BI12" s="660"/>
      <c r="BJ12" s="660"/>
      <c r="BK12" s="660"/>
      <c r="BL12" s="660"/>
      <c r="BM12" s="660"/>
      <c r="BN12" s="661"/>
      <c r="BO12" s="662">
        <v>
37.799999999999997</v>
      </c>
      <c r="BP12" s="662"/>
      <c r="BQ12" s="662"/>
      <c r="BR12" s="662"/>
      <c r="BS12" s="668" t="s">
        <v>
240</v>
      </c>
      <c r="BT12" s="660"/>
      <c r="BU12" s="660"/>
      <c r="BV12" s="660"/>
      <c r="BW12" s="660"/>
      <c r="BX12" s="660"/>
      <c r="BY12" s="660"/>
      <c r="BZ12" s="660"/>
      <c r="CA12" s="660"/>
      <c r="CB12" s="669"/>
      <c r="CD12" s="674" t="s">
        <v>
249</v>
      </c>
      <c r="CE12" s="675"/>
      <c r="CF12" s="675"/>
      <c r="CG12" s="675"/>
      <c r="CH12" s="675"/>
      <c r="CI12" s="675"/>
      <c r="CJ12" s="675"/>
      <c r="CK12" s="675"/>
      <c r="CL12" s="675"/>
      <c r="CM12" s="675"/>
      <c r="CN12" s="675"/>
      <c r="CO12" s="675"/>
      <c r="CP12" s="675"/>
      <c r="CQ12" s="676"/>
      <c r="CR12" s="659">
        <v>
892367</v>
      </c>
      <c r="CS12" s="660"/>
      <c r="CT12" s="660"/>
      <c r="CU12" s="660"/>
      <c r="CV12" s="660"/>
      <c r="CW12" s="660"/>
      <c r="CX12" s="660"/>
      <c r="CY12" s="661"/>
      <c r="CZ12" s="662">
        <v>
0.6</v>
      </c>
      <c r="DA12" s="662"/>
      <c r="DB12" s="662"/>
      <c r="DC12" s="662"/>
      <c r="DD12" s="668">
        <v>
10096</v>
      </c>
      <c r="DE12" s="660"/>
      <c r="DF12" s="660"/>
      <c r="DG12" s="660"/>
      <c r="DH12" s="660"/>
      <c r="DI12" s="660"/>
      <c r="DJ12" s="660"/>
      <c r="DK12" s="660"/>
      <c r="DL12" s="660"/>
      <c r="DM12" s="660"/>
      <c r="DN12" s="660"/>
      <c r="DO12" s="660"/>
      <c r="DP12" s="661"/>
      <c r="DQ12" s="668">
        <v>
822572</v>
      </c>
      <c r="DR12" s="660"/>
      <c r="DS12" s="660"/>
      <c r="DT12" s="660"/>
      <c r="DU12" s="660"/>
      <c r="DV12" s="660"/>
      <c r="DW12" s="660"/>
      <c r="DX12" s="660"/>
      <c r="DY12" s="660"/>
      <c r="DZ12" s="660"/>
      <c r="EA12" s="660"/>
      <c r="EB12" s="660"/>
      <c r="EC12" s="669"/>
    </row>
    <row r="13" spans="2:143" ht="11.25" customHeight="1">
      <c r="B13" s="656" t="s">
        <v>
250</v>
      </c>
      <c r="C13" s="657"/>
      <c r="D13" s="657"/>
      <c r="E13" s="657"/>
      <c r="F13" s="657"/>
      <c r="G13" s="657"/>
      <c r="H13" s="657"/>
      <c r="I13" s="657"/>
      <c r="J13" s="657"/>
      <c r="K13" s="657"/>
      <c r="L13" s="657"/>
      <c r="M13" s="657"/>
      <c r="N13" s="657"/>
      <c r="O13" s="657"/>
      <c r="P13" s="657"/>
      <c r="Q13" s="658"/>
      <c r="R13" s="659">
        <v>
40864</v>
      </c>
      <c r="S13" s="660"/>
      <c r="T13" s="660"/>
      <c r="U13" s="660"/>
      <c r="V13" s="660"/>
      <c r="W13" s="660"/>
      <c r="X13" s="660"/>
      <c r="Y13" s="661"/>
      <c r="Z13" s="662">
        <v>
0</v>
      </c>
      <c r="AA13" s="662"/>
      <c r="AB13" s="662"/>
      <c r="AC13" s="662"/>
      <c r="AD13" s="663">
        <v>
40864</v>
      </c>
      <c r="AE13" s="663"/>
      <c r="AF13" s="663"/>
      <c r="AG13" s="663"/>
      <c r="AH13" s="663"/>
      <c r="AI13" s="663"/>
      <c r="AJ13" s="663"/>
      <c r="AK13" s="663"/>
      <c r="AL13" s="664">
        <v>
0.1</v>
      </c>
      <c r="AM13" s="665"/>
      <c r="AN13" s="665"/>
      <c r="AO13" s="666"/>
      <c r="AP13" s="656" t="s">
        <v>
251</v>
      </c>
      <c r="AQ13" s="657"/>
      <c r="AR13" s="657"/>
      <c r="AS13" s="657"/>
      <c r="AT13" s="657"/>
      <c r="AU13" s="657"/>
      <c r="AV13" s="657"/>
      <c r="AW13" s="657"/>
      <c r="AX13" s="657"/>
      <c r="AY13" s="657"/>
      <c r="AZ13" s="657"/>
      <c r="BA13" s="657"/>
      <c r="BB13" s="657"/>
      <c r="BC13" s="657"/>
      <c r="BD13" s="657"/>
      <c r="BE13" s="657"/>
      <c r="BF13" s="658"/>
      <c r="BG13" s="659">
        <v>
25364996</v>
      </c>
      <c r="BH13" s="660"/>
      <c r="BI13" s="660"/>
      <c r="BJ13" s="660"/>
      <c r="BK13" s="660"/>
      <c r="BL13" s="660"/>
      <c r="BM13" s="660"/>
      <c r="BN13" s="661"/>
      <c r="BO13" s="662">
        <v>
37</v>
      </c>
      <c r="BP13" s="662"/>
      <c r="BQ13" s="662"/>
      <c r="BR13" s="662"/>
      <c r="BS13" s="668" t="s">
        <v>
170</v>
      </c>
      <c r="BT13" s="660"/>
      <c r="BU13" s="660"/>
      <c r="BV13" s="660"/>
      <c r="BW13" s="660"/>
      <c r="BX13" s="660"/>
      <c r="BY13" s="660"/>
      <c r="BZ13" s="660"/>
      <c r="CA13" s="660"/>
      <c r="CB13" s="669"/>
      <c r="CD13" s="674" t="s">
        <v>
252</v>
      </c>
      <c r="CE13" s="675"/>
      <c r="CF13" s="675"/>
      <c r="CG13" s="675"/>
      <c r="CH13" s="675"/>
      <c r="CI13" s="675"/>
      <c r="CJ13" s="675"/>
      <c r="CK13" s="675"/>
      <c r="CL13" s="675"/>
      <c r="CM13" s="675"/>
      <c r="CN13" s="675"/>
      <c r="CO13" s="675"/>
      <c r="CP13" s="675"/>
      <c r="CQ13" s="676"/>
      <c r="CR13" s="659">
        <v>
10897657</v>
      </c>
      <c r="CS13" s="660"/>
      <c r="CT13" s="660"/>
      <c r="CU13" s="660"/>
      <c r="CV13" s="660"/>
      <c r="CW13" s="660"/>
      <c r="CX13" s="660"/>
      <c r="CY13" s="661"/>
      <c r="CZ13" s="662">
        <v>
7.4</v>
      </c>
      <c r="DA13" s="662"/>
      <c r="DB13" s="662"/>
      <c r="DC13" s="662"/>
      <c r="DD13" s="668">
        <v>
3537996</v>
      </c>
      <c r="DE13" s="660"/>
      <c r="DF13" s="660"/>
      <c r="DG13" s="660"/>
      <c r="DH13" s="660"/>
      <c r="DI13" s="660"/>
      <c r="DJ13" s="660"/>
      <c r="DK13" s="660"/>
      <c r="DL13" s="660"/>
      <c r="DM13" s="660"/>
      <c r="DN13" s="660"/>
      <c r="DO13" s="660"/>
      <c r="DP13" s="661"/>
      <c r="DQ13" s="668">
        <v>
8269642</v>
      </c>
      <c r="DR13" s="660"/>
      <c r="DS13" s="660"/>
      <c r="DT13" s="660"/>
      <c r="DU13" s="660"/>
      <c r="DV13" s="660"/>
      <c r="DW13" s="660"/>
      <c r="DX13" s="660"/>
      <c r="DY13" s="660"/>
      <c r="DZ13" s="660"/>
      <c r="EA13" s="660"/>
      <c r="EB13" s="660"/>
      <c r="EC13" s="669"/>
    </row>
    <row r="14" spans="2:143" ht="11.25" customHeight="1">
      <c r="B14" s="656" t="s">
        <v>
253</v>
      </c>
      <c r="C14" s="657"/>
      <c r="D14" s="657"/>
      <c r="E14" s="657"/>
      <c r="F14" s="657"/>
      <c r="G14" s="657"/>
      <c r="H14" s="657"/>
      <c r="I14" s="657"/>
      <c r="J14" s="657"/>
      <c r="K14" s="657"/>
      <c r="L14" s="657"/>
      <c r="M14" s="657"/>
      <c r="N14" s="657"/>
      <c r="O14" s="657"/>
      <c r="P14" s="657"/>
      <c r="Q14" s="658"/>
      <c r="R14" s="659" t="s">
        <v>
140</v>
      </c>
      <c r="S14" s="660"/>
      <c r="T14" s="660"/>
      <c r="U14" s="660"/>
      <c r="V14" s="660"/>
      <c r="W14" s="660"/>
      <c r="X14" s="660"/>
      <c r="Y14" s="661"/>
      <c r="Z14" s="662" t="s">
        <v>
170</v>
      </c>
      <c r="AA14" s="662"/>
      <c r="AB14" s="662"/>
      <c r="AC14" s="662"/>
      <c r="AD14" s="663" t="s">
        <v>
241</v>
      </c>
      <c r="AE14" s="663"/>
      <c r="AF14" s="663"/>
      <c r="AG14" s="663"/>
      <c r="AH14" s="663"/>
      <c r="AI14" s="663"/>
      <c r="AJ14" s="663"/>
      <c r="AK14" s="663"/>
      <c r="AL14" s="664" t="s">
        <v>
140</v>
      </c>
      <c r="AM14" s="665"/>
      <c r="AN14" s="665"/>
      <c r="AO14" s="666"/>
      <c r="AP14" s="656" t="s">
        <v>
254</v>
      </c>
      <c r="AQ14" s="657"/>
      <c r="AR14" s="657"/>
      <c r="AS14" s="657"/>
      <c r="AT14" s="657"/>
      <c r="AU14" s="657"/>
      <c r="AV14" s="657"/>
      <c r="AW14" s="657"/>
      <c r="AX14" s="657"/>
      <c r="AY14" s="657"/>
      <c r="AZ14" s="657"/>
      <c r="BA14" s="657"/>
      <c r="BB14" s="657"/>
      <c r="BC14" s="657"/>
      <c r="BD14" s="657"/>
      <c r="BE14" s="657"/>
      <c r="BF14" s="658"/>
      <c r="BG14" s="659">
        <v>
422187</v>
      </c>
      <c r="BH14" s="660"/>
      <c r="BI14" s="660"/>
      <c r="BJ14" s="660"/>
      <c r="BK14" s="660"/>
      <c r="BL14" s="660"/>
      <c r="BM14" s="660"/>
      <c r="BN14" s="661"/>
      <c r="BO14" s="662">
        <v>
0.6</v>
      </c>
      <c r="BP14" s="662"/>
      <c r="BQ14" s="662"/>
      <c r="BR14" s="662"/>
      <c r="BS14" s="668" t="s">
        <v>
140</v>
      </c>
      <c r="BT14" s="660"/>
      <c r="BU14" s="660"/>
      <c r="BV14" s="660"/>
      <c r="BW14" s="660"/>
      <c r="BX14" s="660"/>
      <c r="BY14" s="660"/>
      <c r="BZ14" s="660"/>
      <c r="CA14" s="660"/>
      <c r="CB14" s="669"/>
      <c r="CD14" s="674" t="s">
        <v>
255</v>
      </c>
      <c r="CE14" s="675"/>
      <c r="CF14" s="675"/>
      <c r="CG14" s="675"/>
      <c r="CH14" s="675"/>
      <c r="CI14" s="675"/>
      <c r="CJ14" s="675"/>
      <c r="CK14" s="675"/>
      <c r="CL14" s="675"/>
      <c r="CM14" s="675"/>
      <c r="CN14" s="675"/>
      <c r="CO14" s="675"/>
      <c r="CP14" s="675"/>
      <c r="CQ14" s="676"/>
      <c r="CR14" s="659">
        <v>
5070863</v>
      </c>
      <c r="CS14" s="660"/>
      <c r="CT14" s="660"/>
      <c r="CU14" s="660"/>
      <c r="CV14" s="660"/>
      <c r="CW14" s="660"/>
      <c r="CX14" s="660"/>
      <c r="CY14" s="661"/>
      <c r="CZ14" s="662">
        <v>
3.4</v>
      </c>
      <c r="DA14" s="662"/>
      <c r="DB14" s="662"/>
      <c r="DC14" s="662"/>
      <c r="DD14" s="668">
        <v>
475204</v>
      </c>
      <c r="DE14" s="660"/>
      <c r="DF14" s="660"/>
      <c r="DG14" s="660"/>
      <c r="DH14" s="660"/>
      <c r="DI14" s="660"/>
      <c r="DJ14" s="660"/>
      <c r="DK14" s="660"/>
      <c r="DL14" s="660"/>
      <c r="DM14" s="660"/>
      <c r="DN14" s="660"/>
      <c r="DO14" s="660"/>
      <c r="DP14" s="661"/>
      <c r="DQ14" s="668">
        <v>
3291464</v>
      </c>
      <c r="DR14" s="660"/>
      <c r="DS14" s="660"/>
      <c r="DT14" s="660"/>
      <c r="DU14" s="660"/>
      <c r="DV14" s="660"/>
      <c r="DW14" s="660"/>
      <c r="DX14" s="660"/>
      <c r="DY14" s="660"/>
      <c r="DZ14" s="660"/>
      <c r="EA14" s="660"/>
      <c r="EB14" s="660"/>
      <c r="EC14" s="669"/>
    </row>
    <row r="15" spans="2:143" ht="11.25" customHeight="1">
      <c r="B15" s="656" t="s">
        <v>
256</v>
      </c>
      <c r="C15" s="657"/>
      <c r="D15" s="657"/>
      <c r="E15" s="657"/>
      <c r="F15" s="657"/>
      <c r="G15" s="657"/>
      <c r="H15" s="657"/>
      <c r="I15" s="657"/>
      <c r="J15" s="657"/>
      <c r="K15" s="657"/>
      <c r="L15" s="657"/>
      <c r="M15" s="657"/>
      <c r="N15" s="657"/>
      <c r="O15" s="657"/>
      <c r="P15" s="657"/>
      <c r="Q15" s="658"/>
      <c r="R15" s="659">
        <v>
409467</v>
      </c>
      <c r="S15" s="660"/>
      <c r="T15" s="660"/>
      <c r="U15" s="660"/>
      <c r="V15" s="660"/>
      <c r="W15" s="660"/>
      <c r="X15" s="660"/>
      <c r="Y15" s="661"/>
      <c r="Z15" s="662">
        <v>
0.3</v>
      </c>
      <c r="AA15" s="662"/>
      <c r="AB15" s="662"/>
      <c r="AC15" s="662"/>
      <c r="AD15" s="663">
        <v>
409467</v>
      </c>
      <c r="AE15" s="663"/>
      <c r="AF15" s="663"/>
      <c r="AG15" s="663"/>
      <c r="AH15" s="663"/>
      <c r="AI15" s="663"/>
      <c r="AJ15" s="663"/>
      <c r="AK15" s="663"/>
      <c r="AL15" s="664">
        <v>
0.5</v>
      </c>
      <c r="AM15" s="665"/>
      <c r="AN15" s="665"/>
      <c r="AO15" s="666"/>
      <c r="AP15" s="656" t="s">
        <v>
257</v>
      </c>
      <c r="AQ15" s="657"/>
      <c r="AR15" s="657"/>
      <c r="AS15" s="657"/>
      <c r="AT15" s="657"/>
      <c r="AU15" s="657"/>
      <c r="AV15" s="657"/>
      <c r="AW15" s="657"/>
      <c r="AX15" s="657"/>
      <c r="AY15" s="657"/>
      <c r="AZ15" s="657"/>
      <c r="BA15" s="657"/>
      <c r="BB15" s="657"/>
      <c r="BC15" s="657"/>
      <c r="BD15" s="657"/>
      <c r="BE15" s="657"/>
      <c r="BF15" s="658"/>
      <c r="BG15" s="659">
        <v>
2180153</v>
      </c>
      <c r="BH15" s="660"/>
      <c r="BI15" s="660"/>
      <c r="BJ15" s="660"/>
      <c r="BK15" s="660"/>
      <c r="BL15" s="660"/>
      <c r="BM15" s="660"/>
      <c r="BN15" s="661"/>
      <c r="BO15" s="662">
        <v>
3.2</v>
      </c>
      <c r="BP15" s="662"/>
      <c r="BQ15" s="662"/>
      <c r="BR15" s="662"/>
      <c r="BS15" s="668" t="s">
        <v>
140</v>
      </c>
      <c r="BT15" s="660"/>
      <c r="BU15" s="660"/>
      <c r="BV15" s="660"/>
      <c r="BW15" s="660"/>
      <c r="BX15" s="660"/>
      <c r="BY15" s="660"/>
      <c r="BZ15" s="660"/>
      <c r="CA15" s="660"/>
      <c r="CB15" s="669"/>
      <c r="CD15" s="674" t="s">
        <v>
258</v>
      </c>
      <c r="CE15" s="675"/>
      <c r="CF15" s="675"/>
      <c r="CG15" s="675"/>
      <c r="CH15" s="675"/>
      <c r="CI15" s="675"/>
      <c r="CJ15" s="675"/>
      <c r="CK15" s="675"/>
      <c r="CL15" s="675"/>
      <c r="CM15" s="675"/>
      <c r="CN15" s="675"/>
      <c r="CO15" s="675"/>
      <c r="CP15" s="675"/>
      <c r="CQ15" s="676"/>
      <c r="CR15" s="659">
        <v>
17582155</v>
      </c>
      <c r="CS15" s="660"/>
      <c r="CT15" s="660"/>
      <c r="CU15" s="660"/>
      <c r="CV15" s="660"/>
      <c r="CW15" s="660"/>
      <c r="CX15" s="660"/>
      <c r="CY15" s="661"/>
      <c r="CZ15" s="662">
        <v>
11.9</v>
      </c>
      <c r="DA15" s="662"/>
      <c r="DB15" s="662"/>
      <c r="DC15" s="662"/>
      <c r="DD15" s="668">
        <v>
4955770</v>
      </c>
      <c r="DE15" s="660"/>
      <c r="DF15" s="660"/>
      <c r="DG15" s="660"/>
      <c r="DH15" s="660"/>
      <c r="DI15" s="660"/>
      <c r="DJ15" s="660"/>
      <c r="DK15" s="660"/>
      <c r="DL15" s="660"/>
      <c r="DM15" s="660"/>
      <c r="DN15" s="660"/>
      <c r="DO15" s="660"/>
      <c r="DP15" s="661"/>
      <c r="DQ15" s="668">
        <v>
12522953</v>
      </c>
      <c r="DR15" s="660"/>
      <c r="DS15" s="660"/>
      <c r="DT15" s="660"/>
      <c r="DU15" s="660"/>
      <c r="DV15" s="660"/>
      <c r="DW15" s="660"/>
      <c r="DX15" s="660"/>
      <c r="DY15" s="660"/>
      <c r="DZ15" s="660"/>
      <c r="EA15" s="660"/>
      <c r="EB15" s="660"/>
      <c r="EC15" s="669"/>
    </row>
    <row r="16" spans="2:143" ht="11.25" customHeight="1">
      <c r="B16" s="656" t="s">
        <v>
259</v>
      </c>
      <c r="C16" s="657"/>
      <c r="D16" s="657"/>
      <c r="E16" s="657"/>
      <c r="F16" s="657"/>
      <c r="G16" s="657"/>
      <c r="H16" s="657"/>
      <c r="I16" s="657"/>
      <c r="J16" s="657"/>
      <c r="K16" s="657"/>
      <c r="L16" s="657"/>
      <c r="M16" s="657"/>
      <c r="N16" s="657"/>
      <c r="O16" s="657"/>
      <c r="P16" s="657"/>
      <c r="Q16" s="658"/>
      <c r="R16" s="659" t="s">
        <v>
170</v>
      </c>
      <c r="S16" s="660"/>
      <c r="T16" s="660"/>
      <c r="U16" s="660"/>
      <c r="V16" s="660"/>
      <c r="W16" s="660"/>
      <c r="X16" s="660"/>
      <c r="Y16" s="661"/>
      <c r="Z16" s="662" t="s">
        <v>
140</v>
      </c>
      <c r="AA16" s="662"/>
      <c r="AB16" s="662"/>
      <c r="AC16" s="662"/>
      <c r="AD16" s="663" t="s">
        <v>
170</v>
      </c>
      <c r="AE16" s="663"/>
      <c r="AF16" s="663"/>
      <c r="AG16" s="663"/>
      <c r="AH16" s="663"/>
      <c r="AI16" s="663"/>
      <c r="AJ16" s="663"/>
      <c r="AK16" s="663"/>
      <c r="AL16" s="664" t="s">
        <v>
240</v>
      </c>
      <c r="AM16" s="665"/>
      <c r="AN16" s="665"/>
      <c r="AO16" s="666"/>
      <c r="AP16" s="656" t="s">
        <v>
260</v>
      </c>
      <c r="AQ16" s="657"/>
      <c r="AR16" s="657"/>
      <c r="AS16" s="657"/>
      <c r="AT16" s="657"/>
      <c r="AU16" s="657"/>
      <c r="AV16" s="657"/>
      <c r="AW16" s="657"/>
      <c r="AX16" s="657"/>
      <c r="AY16" s="657"/>
      <c r="AZ16" s="657"/>
      <c r="BA16" s="657"/>
      <c r="BB16" s="657"/>
      <c r="BC16" s="657"/>
      <c r="BD16" s="657"/>
      <c r="BE16" s="657"/>
      <c r="BF16" s="658"/>
      <c r="BG16" s="659" t="s">
        <v>
140</v>
      </c>
      <c r="BH16" s="660"/>
      <c r="BI16" s="660"/>
      <c r="BJ16" s="660"/>
      <c r="BK16" s="660"/>
      <c r="BL16" s="660"/>
      <c r="BM16" s="660"/>
      <c r="BN16" s="661"/>
      <c r="BO16" s="662" t="s">
        <v>
140</v>
      </c>
      <c r="BP16" s="662"/>
      <c r="BQ16" s="662"/>
      <c r="BR16" s="662"/>
      <c r="BS16" s="668" t="s">
        <v>
170</v>
      </c>
      <c r="BT16" s="660"/>
      <c r="BU16" s="660"/>
      <c r="BV16" s="660"/>
      <c r="BW16" s="660"/>
      <c r="BX16" s="660"/>
      <c r="BY16" s="660"/>
      <c r="BZ16" s="660"/>
      <c r="CA16" s="660"/>
      <c r="CB16" s="669"/>
      <c r="CD16" s="674" t="s">
        <v>
261</v>
      </c>
      <c r="CE16" s="675"/>
      <c r="CF16" s="675"/>
      <c r="CG16" s="675"/>
      <c r="CH16" s="675"/>
      <c r="CI16" s="675"/>
      <c r="CJ16" s="675"/>
      <c r="CK16" s="675"/>
      <c r="CL16" s="675"/>
      <c r="CM16" s="675"/>
      <c r="CN16" s="675"/>
      <c r="CO16" s="675"/>
      <c r="CP16" s="675"/>
      <c r="CQ16" s="676"/>
      <c r="CR16" s="659" t="s">
        <v>
170</v>
      </c>
      <c r="CS16" s="660"/>
      <c r="CT16" s="660"/>
      <c r="CU16" s="660"/>
      <c r="CV16" s="660"/>
      <c r="CW16" s="660"/>
      <c r="CX16" s="660"/>
      <c r="CY16" s="661"/>
      <c r="CZ16" s="662" t="s">
        <v>
140</v>
      </c>
      <c r="DA16" s="662"/>
      <c r="DB16" s="662"/>
      <c r="DC16" s="662"/>
      <c r="DD16" s="668" t="s">
        <v>
170</v>
      </c>
      <c r="DE16" s="660"/>
      <c r="DF16" s="660"/>
      <c r="DG16" s="660"/>
      <c r="DH16" s="660"/>
      <c r="DI16" s="660"/>
      <c r="DJ16" s="660"/>
      <c r="DK16" s="660"/>
      <c r="DL16" s="660"/>
      <c r="DM16" s="660"/>
      <c r="DN16" s="660"/>
      <c r="DO16" s="660"/>
      <c r="DP16" s="661"/>
      <c r="DQ16" s="668" t="s">
        <v>
241</v>
      </c>
      <c r="DR16" s="660"/>
      <c r="DS16" s="660"/>
      <c r="DT16" s="660"/>
      <c r="DU16" s="660"/>
      <c r="DV16" s="660"/>
      <c r="DW16" s="660"/>
      <c r="DX16" s="660"/>
      <c r="DY16" s="660"/>
      <c r="DZ16" s="660"/>
      <c r="EA16" s="660"/>
      <c r="EB16" s="660"/>
      <c r="EC16" s="669"/>
    </row>
    <row r="17" spans="2:133" ht="11.25" customHeight="1">
      <c r="B17" s="656" t="s">
        <v>
262</v>
      </c>
      <c r="C17" s="657"/>
      <c r="D17" s="657"/>
      <c r="E17" s="657"/>
      <c r="F17" s="657"/>
      <c r="G17" s="657"/>
      <c r="H17" s="657"/>
      <c r="I17" s="657"/>
      <c r="J17" s="657"/>
      <c r="K17" s="657"/>
      <c r="L17" s="657"/>
      <c r="M17" s="657"/>
      <c r="N17" s="657"/>
      <c r="O17" s="657"/>
      <c r="P17" s="657"/>
      <c r="Q17" s="658"/>
      <c r="R17" s="659">
        <v>
360071</v>
      </c>
      <c r="S17" s="660"/>
      <c r="T17" s="660"/>
      <c r="U17" s="660"/>
      <c r="V17" s="660"/>
      <c r="W17" s="660"/>
      <c r="X17" s="660"/>
      <c r="Y17" s="661"/>
      <c r="Z17" s="662">
        <v>
0.2</v>
      </c>
      <c r="AA17" s="662"/>
      <c r="AB17" s="662"/>
      <c r="AC17" s="662"/>
      <c r="AD17" s="663">
        <v>
360071</v>
      </c>
      <c r="AE17" s="663"/>
      <c r="AF17" s="663"/>
      <c r="AG17" s="663"/>
      <c r="AH17" s="663"/>
      <c r="AI17" s="663"/>
      <c r="AJ17" s="663"/>
      <c r="AK17" s="663"/>
      <c r="AL17" s="664">
        <v>
0.5</v>
      </c>
      <c r="AM17" s="665"/>
      <c r="AN17" s="665"/>
      <c r="AO17" s="666"/>
      <c r="AP17" s="656" t="s">
        <v>
263</v>
      </c>
      <c r="AQ17" s="657"/>
      <c r="AR17" s="657"/>
      <c r="AS17" s="657"/>
      <c r="AT17" s="657"/>
      <c r="AU17" s="657"/>
      <c r="AV17" s="657"/>
      <c r="AW17" s="657"/>
      <c r="AX17" s="657"/>
      <c r="AY17" s="657"/>
      <c r="AZ17" s="657"/>
      <c r="BA17" s="657"/>
      <c r="BB17" s="657"/>
      <c r="BC17" s="657"/>
      <c r="BD17" s="657"/>
      <c r="BE17" s="657"/>
      <c r="BF17" s="658"/>
      <c r="BG17" s="659" t="s">
        <v>
240</v>
      </c>
      <c r="BH17" s="660"/>
      <c r="BI17" s="660"/>
      <c r="BJ17" s="660"/>
      <c r="BK17" s="660"/>
      <c r="BL17" s="660"/>
      <c r="BM17" s="660"/>
      <c r="BN17" s="661"/>
      <c r="BO17" s="662" t="s">
        <v>
140</v>
      </c>
      <c r="BP17" s="662"/>
      <c r="BQ17" s="662"/>
      <c r="BR17" s="662"/>
      <c r="BS17" s="668" t="s">
        <v>
170</v>
      </c>
      <c r="BT17" s="660"/>
      <c r="BU17" s="660"/>
      <c r="BV17" s="660"/>
      <c r="BW17" s="660"/>
      <c r="BX17" s="660"/>
      <c r="BY17" s="660"/>
      <c r="BZ17" s="660"/>
      <c r="CA17" s="660"/>
      <c r="CB17" s="669"/>
      <c r="CD17" s="674" t="s">
        <v>
264</v>
      </c>
      <c r="CE17" s="675"/>
      <c r="CF17" s="675"/>
      <c r="CG17" s="675"/>
      <c r="CH17" s="675"/>
      <c r="CI17" s="675"/>
      <c r="CJ17" s="675"/>
      <c r="CK17" s="675"/>
      <c r="CL17" s="675"/>
      <c r="CM17" s="675"/>
      <c r="CN17" s="675"/>
      <c r="CO17" s="675"/>
      <c r="CP17" s="675"/>
      <c r="CQ17" s="676"/>
      <c r="CR17" s="659">
        <v>
6437949</v>
      </c>
      <c r="CS17" s="660"/>
      <c r="CT17" s="660"/>
      <c r="CU17" s="660"/>
      <c r="CV17" s="660"/>
      <c r="CW17" s="660"/>
      <c r="CX17" s="660"/>
      <c r="CY17" s="661"/>
      <c r="CZ17" s="662">
        <v>
4.3</v>
      </c>
      <c r="DA17" s="662"/>
      <c r="DB17" s="662"/>
      <c r="DC17" s="662"/>
      <c r="DD17" s="668" t="s">
        <v>
170</v>
      </c>
      <c r="DE17" s="660"/>
      <c r="DF17" s="660"/>
      <c r="DG17" s="660"/>
      <c r="DH17" s="660"/>
      <c r="DI17" s="660"/>
      <c r="DJ17" s="660"/>
      <c r="DK17" s="660"/>
      <c r="DL17" s="660"/>
      <c r="DM17" s="660"/>
      <c r="DN17" s="660"/>
      <c r="DO17" s="660"/>
      <c r="DP17" s="661"/>
      <c r="DQ17" s="668">
        <v>
6437949</v>
      </c>
      <c r="DR17" s="660"/>
      <c r="DS17" s="660"/>
      <c r="DT17" s="660"/>
      <c r="DU17" s="660"/>
      <c r="DV17" s="660"/>
      <c r="DW17" s="660"/>
      <c r="DX17" s="660"/>
      <c r="DY17" s="660"/>
      <c r="DZ17" s="660"/>
      <c r="EA17" s="660"/>
      <c r="EB17" s="660"/>
      <c r="EC17" s="669"/>
    </row>
    <row r="18" spans="2:133" ht="11.25" customHeight="1">
      <c r="B18" s="656" t="s">
        <v>
265</v>
      </c>
      <c r="C18" s="657"/>
      <c r="D18" s="657"/>
      <c r="E18" s="657"/>
      <c r="F18" s="657"/>
      <c r="G18" s="657"/>
      <c r="H18" s="657"/>
      <c r="I18" s="657"/>
      <c r="J18" s="657"/>
      <c r="K18" s="657"/>
      <c r="L18" s="657"/>
      <c r="M18" s="657"/>
      <c r="N18" s="657"/>
      <c r="O18" s="657"/>
      <c r="P18" s="657"/>
      <c r="Q18" s="658"/>
      <c r="R18" s="659">
        <v>
1377102</v>
      </c>
      <c r="S18" s="660"/>
      <c r="T18" s="660"/>
      <c r="U18" s="660"/>
      <c r="V18" s="660"/>
      <c r="W18" s="660"/>
      <c r="X18" s="660"/>
      <c r="Y18" s="661"/>
      <c r="Z18" s="662">
        <v>
0.9</v>
      </c>
      <c r="AA18" s="662"/>
      <c r="AB18" s="662"/>
      <c r="AC18" s="662"/>
      <c r="AD18" s="663">
        <v>
1267494</v>
      </c>
      <c r="AE18" s="663"/>
      <c r="AF18" s="663"/>
      <c r="AG18" s="663"/>
      <c r="AH18" s="663"/>
      <c r="AI18" s="663"/>
      <c r="AJ18" s="663"/>
      <c r="AK18" s="663"/>
      <c r="AL18" s="664">
        <v>
1.6</v>
      </c>
      <c r="AM18" s="665"/>
      <c r="AN18" s="665"/>
      <c r="AO18" s="666"/>
      <c r="AP18" s="656" t="s">
        <v>
266</v>
      </c>
      <c r="AQ18" s="657"/>
      <c r="AR18" s="657"/>
      <c r="AS18" s="657"/>
      <c r="AT18" s="657"/>
      <c r="AU18" s="657"/>
      <c r="AV18" s="657"/>
      <c r="AW18" s="657"/>
      <c r="AX18" s="657"/>
      <c r="AY18" s="657"/>
      <c r="AZ18" s="657"/>
      <c r="BA18" s="657"/>
      <c r="BB18" s="657"/>
      <c r="BC18" s="657"/>
      <c r="BD18" s="657"/>
      <c r="BE18" s="657"/>
      <c r="BF18" s="658"/>
      <c r="BG18" s="659" t="s">
        <v>
170</v>
      </c>
      <c r="BH18" s="660"/>
      <c r="BI18" s="660"/>
      <c r="BJ18" s="660"/>
      <c r="BK18" s="660"/>
      <c r="BL18" s="660"/>
      <c r="BM18" s="660"/>
      <c r="BN18" s="661"/>
      <c r="BO18" s="662" t="s">
        <v>
170</v>
      </c>
      <c r="BP18" s="662"/>
      <c r="BQ18" s="662"/>
      <c r="BR18" s="662"/>
      <c r="BS18" s="668" t="s">
        <v>
140</v>
      </c>
      <c r="BT18" s="660"/>
      <c r="BU18" s="660"/>
      <c r="BV18" s="660"/>
      <c r="BW18" s="660"/>
      <c r="BX18" s="660"/>
      <c r="BY18" s="660"/>
      <c r="BZ18" s="660"/>
      <c r="CA18" s="660"/>
      <c r="CB18" s="669"/>
      <c r="CD18" s="674" t="s">
        <v>
267</v>
      </c>
      <c r="CE18" s="675"/>
      <c r="CF18" s="675"/>
      <c r="CG18" s="675"/>
      <c r="CH18" s="675"/>
      <c r="CI18" s="675"/>
      <c r="CJ18" s="675"/>
      <c r="CK18" s="675"/>
      <c r="CL18" s="675"/>
      <c r="CM18" s="675"/>
      <c r="CN18" s="675"/>
      <c r="CO18" s="675"/>
      <c r="CP18" s="675"/>
      <c r="CQ18" s="676"/>
      <c r="CR18" s="659" t="s">
        <v>
140</v>
      </c>
      <c r="CS18" s="660"/>
      <c r="CT18" s="660"/>
      <c r="CU18" s="660"/>
      <c r="CV18" s="660"/>
      <c r="CW18" s="660"/>
      <c r="CX18" s="660"/>
      <c r="CY18" s="661"/>
      <c r="CZ18" s="662" t="s">
        <v>
140</v>
      </c>
      <c r="DA18" s="662"/>
      <c r="DB18" s="662"/>
      <c r="DC18" s="662"/>
      <c r="DD18" s="668" t="s">
        <v>
140</v>
      </c>
      <c r="DE18" s="660"/>
      <c r="DF18" s="660"/>
      <c r="DG18" s="660"/>
      <c r="DH18" s="660"/>
      <c r="DI18" s="660"/>
      <c r="DJ18" s="660"/>
      <c r="DK18" s="660"/>
      <c r="DL18" s="660"/>
      <c r="DM18" s="660"/>
      <c r="DN18" s="660"/>
      <c r="DO18" s="660"/>
      <c r="DP18" s="661"/>
      <c r="DQ18" s="668" t="s">
        <v>
140</v>
      </c>
      <c r="DR18" s="660"/>
      <c r="DS18" s="660"/>
      <c r="DT18" s="660"/>
      <c r="DU18" s="660"/>
      <c r="DV18" s="660"/>
      <c r="DW18" s="660"/>
      <c r="DX18" s="660"/>
      <c r="DY18" s="660"/>
      <c r="DZ18" s="660"/>
      <c r="EA18" s="660"/>
      <c r="EB18" s="660"/>
      <c r="EC18" s="669"/>
    </row>
    <row r="19" spans="2:133" ht="11.25" customHeight="1">
      <c r="B19" s="656" t="s">
        <v>
268</v>
      </c>
      <c r="C19" s="657"/>
      <c r="D19" s="657"/>
      <c r="E19" s="657"/>
      <c r="F19" s="657"/>
      <c r="G19" s="657"/>
      <c r="H19" s="657"/>
      <c r="I19" s="657"/>
      <c r="J19" s="657"/>
      <c r="K19" s="657"/>
      <c r="L19" s="657"/>
      <c r="M19" s="657"/>
      <c r="N19" s="657"/>
      <c r="O19" s="657"/>
      <c r="P19" s="657"/>
      <c r="Q19" s="658"/>
      <c r="R19" s="659">
        <v>
1267494</v>
      </c>
      <c r="S19" s="660"/>
      <c r="T19" s="660"/>
      <c r="U19" s="660"/>
      <c r="V19" s="660"/>
      <c r="W19" s="660"/>
      <c r="X19" s="660"/>
      <c r="Y19" s="661"/>
      <c r="Z19" s="662">
        <v>
0.8</v>
      </c>
      <c r="AA19" s="662"/>
      <c r="AB19" s="662"/>
      <c r="AC19" s="662"/>
      <c r="AD19" s="663">
        <v>
1267494</v>
      </c>
      <c r="AE19" s="663"/>
      <c r="AF19" s="663"/>
      <c r="AG19" s="663"/>
      <c r="AH19" s="663"/>
      <c r="AI19" s="663"/>
      <c r="AJ19" s="663"/>
      <c r="AK19" s="663"/>
      <c r="AL19" s="664">
        <v>
1.6</v>
      </c>
      <c r="AM19" s="665"/>
      <c r="AN19" s="665"/>
      <c r="AO19" s="666"/>
      <c r="AP19" s="656" t="s">
        <v>
269</v>
      </c>
      <c r="AQ19" s="657"/>
      <c r="AR19" s="657"/>
      <c r="AS19" s="657"/>
      <c r="AT19" s="657"/>
      <c r="AU19" s="657"/>
      <c r="AV19" s="657"/>
      <c r="AW19" s="657"/>
      <c r="AX19" s="657"/>
      <c r="AY19" s="657"/>
      <c r="AZ19" s="657"/>
      <c r="BA19" s="657"/>
      <c r="BB19" s="657"/>
      <c r="BC19" s="657"/>
      <c r="BD19" s="657"/>
      <c r="BE19" s="657"/>
      <c r="BF19" s="658"/>
      <c r="BG19" s="659">
        <v>
5678500</v>
      </c>
      <c r="BH19" s="660"/>
      <c r="BI19" s="660"/>
      <c r="BJ19" s="660"/>
      <c r="BK19" s="660"/>
      <c r="BL19" s="660"/>
      <c r="BM19" s="660"/>
      <c r="BN19" s="661"/>
      <c r="BO19" s="662">
        <v>
8.3000000000000007</v>
      </c>
      <c r="BP19" s="662"/>
      <c r="BQ19" s="662"/>
      <c r="BR19" s="662"/>
      <c r="BS19" s="668" t="s">
        <v>
140</v>
      </c>
      <c r="BT19" s="660"/>
      <c r="BU19" s="660"/>
      <c r="BV19" s="660"/>
      <c r="BW19" s="660"/>
      <c r="BX19" s="660"/>
      <c r="BY19" s="660"/>
      <c r="BZ19" s="660"/>
      <c r="CA19" s="660"/>
      <c r="CB19" s="669"/>
      <c r="CD19" s="674" t="s">
        <v>
270</v>
      </c>
      <c r="CE19" s="675"/>
      <c r="CF19" s="675"/>
      <c r="CG19" s="675"/>
      <c r="CH19" s="675"/>
      <c r="CI19" s="675"/>
      <c r="CJ19" s="675"/>
      <c r="CK19" s="675"/>
      <c r="CL19" s="675"/>
      <c r="CM19" s="675"/>
      <c r="CN19" s="675"/>
      <c r="CO19" s="675"/>
      <c r="CP19" s="675"/>
      <c r="CQ19" s="676"/>
      <c r="CR19" s="659" t="s">
        <v>
140</v>
      </c>
      <c r="CS19" s="660"/>
      <c r="CT19" s="660"/>
      <c r="CU19" s="660"/>
      <c r="CV19" s="660"/>
      <c r="CW19" s="660"/>
      <c r="CX19" s="660"/>
      <c r="CY19" s="661"/>
      <c r="CZ19" s="662" t="s">
        <v>
240</v>
      </c>
      <c r="DA19" s="662"/>
      <c r="DB19" s="662"/>
      <c r="DC19" s="662"/>
      <c r="DD19" s="668" t="s">
        <v>
140</v>
      </c>
      <c r="DE19" s="660"/>
      <c r="DF19" s="660"/>
      <c r="DG19" s="660"/>
      <c r="DH19" s="660"/>
      <c r="DI19" s="660"/>
      <c r="DJ19" s="660"/>
      <c r="DK19" s="660"/>
      <c r="DL19" s="660"/>
      <c r="DM19" s="660"/>
      <c r="DN19" s="660"/>
      <c r="DO19" s="660"/>
      <c r="DP19" s="661"/>
      <c r="DQ19" s="668" t="s">
        <v>
240</v>
      </c>
      <c r="DR19" s="660"/>
      <c r="DS19" s="660"/>
      <c r="DT19" s="660"/>
      <c r="DU19" s="660"/>
      <c r="DV19" s="660"/>
      <c r="DW19" s="660"/>
      <c r="DX19" s="660"/>
      <c r="DY19" s="660"/>
      <c r="DZ19" s="660"/>
      <c r="EA19" s="660"/>
      <c r="EB19" s="660"/>
      <c r="EC19" s="669"/>
    </row>
    <row r="20" spans="2:133" ht="11.25" customHeight="1">
      <c r="B20" s="656" t="s">
        <v>
271</v>
      </c>
      <c r="C20" s="657"/>
      <c r="D20" s="657"/>
      <c r="E20" s="657"/>
      <c r="F20" s="657"/>
      <c r="G20" s="657"/>
      <c r="H20" s="657"/>
      <c r="I20" s="657"/>
      <c r="J20" s="657"/>
      <c r="K20" s="657"/>
      <c r="L20" s="657"/>
      <c r="M20" s="657"/>
      <c r="N20" s="657"/>
      <c r="O20" s="657"/>
      <c r="P20" s="657"/>
      <c r="Q20" s="658"/>
      <c r="R20" s="659">
        <v>
109006</v>
      </c>
      <c r="S20" s="660"/>
      <c r="T20" s="660"/>
      <c r="U20" s="660"/>
      <c r="V20" s="660"/>
      <c r="W20" s="660"/>
      <c r="X20" s="660"/>
      <c r="Y20" s="661"/>
      <c r="Z20" s="662">
        <v>
0.1</v>
      </c>
      <c r="AA20" s="662"/>
      <c r="AB20" s="662"/>
      <c r="AC20" s="662"/>
      <c r="AD20" s="663" t="s">
        <v>
240</v>
      </c>
      <c r="AE20" s="663"/>
      <c r="AF20" s="663"/>
      <c r="AG20" s="663"/>
      <c r="AH20" s="663"/>
      <c r="AI20" s="663"/>
      <c r="AJ20" s="663"/>
      <c r="AK20" s="663"/>
      <c r="AL20" s="664" t="s">
        <v>
140</v>
      </c>
      <c r="AM20" s="665"/>
      <c r="AN20" s="665"/>
      <c r="AO20" s="666"/>
      <c r="AP20" s="656" t="s">
        <v>
272</v>
      </c>
      <c r="AQ20" s="657"/>
      <c r="AR20" s="657"/>
      <c r="AS20" s="657"/>
      <c r="AT20" s="657"/>
      <c r="AU20" s="657"/>
      <c r="AV20" s="657"/>
      <c r="AW20" s="657"/>
      <c r="AX20" s="657"/>
      <c r="AY20" s="657"/>
      <c r="AZ20" s="657"/>
      <c r="BA20" s="657"/>
      <c r="BB20" s="657"/>
      <c r="BC20" s="657"/>
      <c r="BD20" s="657"/>
      <c r="BE20" s="657"/>
      <c r="BF20" s="658"/>
      <c r="BG20" s="659">
        <v>
5678500</v>
      </c>
      <c r="BH20" s="660"/>
      <c r="BI20" s="660"/>
      <c r="BJ20" s="660"/>
      <c r="BK20" s="660"/>
      <c r="BL20" s="660"/>
      <c r="BM20" s="660"/>
      <c r="BN20" s="661"/>
      <c r="BO20" s="662">
        <v>
8.3000000000000007</v>
      </c>
      <c r="BP20" s="662"/>
      <c r="BQ20" s="662"/>
      <c r="BR20" s="662"/>
      <c r="BS20" s="668" t="s">
        <v>
140</v>
      </c>
      <c r="BT20" s="660"/>
      <c r="BU20" s="660"/>
      <c r="BV20" s="660"/>
      <c r="BW20" s="660"/>
      <c r="BX20" s="660"/>
      <c r="BY20" s="660"/>
      <c r="BZ20" s="660"/>
      <c r="CA20" s="660"/>
      <c r="CB20" s="669"/>
      <c r="CD20" s="674" t="s">
        <v>
273</v>
      </c>
      <c r="CE20" s="675"/>
      <c r="CF20" s="675"/>
      <c r="CG20" s="675"/>
      <c r="CH20" s="675"/>
      <c r="CI20" s="675"/>
      <c r="CJ20" s="675"/>
      <c r="CK20" s="675"/>
      <c r="CL20" s="675"/>
      <c r="CM20" s="675"/>
      <c r="CN20" s="675"/>
      <c r="CO20" s="675"/>
      <c r="CP20" s="675"/>
      <c r="CQ20" s="676"/>
      <c r="CR20" s="659">
        <v>
148140403</v>
      </c>
      <c r="CS20" s="660"/>
      <c r="CT20" s="660"/>
      <c r="CU20" s="660"/>
      <c r="CV20" s="660"/>
      <c r="CW20" s="660"/>
      <c r="CX20" s="660"/>
      <c r="CY20" s="661"/>
      <c r="CZ20" s="662">
        <v>
100</v>
      </c>
      <c r="DA20" s="662"/>
      <c r="DB20" s="662"/>
      <c r="DC20" s="662"/>
      <c r="DD20" s="668">
        <v>
12529169</v>
      </c>
      <c r="DE20" s="660"/>
      <c r="DF20" s="660"/>
      <c r="DG20" s="660"/>
      <c r="DH20" s="660"/>
      <c r="DI20" s="660"/>
      <c r="DJ20" s="660"/>
      <c r="DK20" s="660"/>
      <c r="DL20" s="660"/>
      <c r="DM20" s="660"/>
      <c r="DN20" s="660"/>
      <c r="DO20" s="660"/>
      <c r="DP20" s="661"/>
      <c r="DQ20" s="668">
        <v>
91910995</v>
      </c>
      <c r="DR20" s="660"/>
      <c r="DS20" s="660"/>
      <c r="DT20" s="660"/>
      <c r="DU20" s="660"/>
      <c r="DV20" s="660"/>
      <c r="DW20" s="660"/>
      <c r="DX20" s="660"/>
      <c r="DY20" s="660"/>
      <c r="DZ20" s="660"/>
      <c r="EA20" s="660"/>
      <c r="EB20" s="660"/>
      <c r="EC20" s="669"/>
    </row>
    <row r="21" spans="2:133" ht="11.25" customHeight="1">
      <c r="B21" s="656" t="s">
        <v>
274</v>
      </c>
      <c r="C21" s="657"/>
      <c r="D21" s="657"/>
      <c r="E21" s="657"/>
      <c r="F21" s="657"/>
      <c r="G21" s="657"/>
      <c r="H21" s="657"/>
      <c r="I21" s="657"/>
      <c r="J21" s="657"/>
      <c r="K21" s="657"/>
      <c r="L21" s="657"/>
      <c r="M21" s="657"/>
      <c r="N21" s="657"/>
      <c r="O21" s="657"/>
      <c r="P21" s="657"/>
      <c r="Q21" s="658"/>
      <c r="R21" s="659">
        <v>
602</v>
      </c>
      <c r="S21" s="660"/>
      <c r="T21" s="660"/>
      <c r="U21" s="660"/>
      <c r="V21" s="660"/>
      <c r="W21" s="660"/>
      <c r="X21" s="660"/>
      <c r="Y21" s="661"/>
      <c r="Z21" s="662">
        <v>
0</v>
      </c>
      <c r="AA21" s="662"/>
      <c r="AB21" s="662"/>
      <c r="AC21" s="662"/>
      <c r="AD21" s="663" t="s">
        <v>
170</v>
      </c>
      <c r="AE21" s="663"/>
      <c r="AF21" s="663"/>
      <c r="AG21" s="663"/>
      <c r="AH21" s="663"/>
      <c r="AI21" s="663"/>
      <c r="AJ21" s="663"/>
      <c r="AK21" s="663"/>
      <c r="AL21" s="664" t="s">
        <v>
240</v>
      </c>
      <c r="AM21" s="665"/>
      <c r="AN21" s="665"/>
      <c r="AO21" s="666"/>
      <c r="AP21" s="677" t="s">
        <v>
275</v>
      </c>
      <c r="AQ21" s="678"/>
      <c r="AR21" s="678"/>
      <c r="AS21" s="678"/>
      <c r="AT21" s="678"/>
      <c r="AU21" s="678"/>
      <c r="AV21" s="678"/>
      <c r="AW21" s="678"/>
      <c r="AX21" s="678"/>
      <c r="AY21" s="678"/>
      <c r="AZ21" s="678"/>
      <c r="BA21" s="678"/>
      <c r="BB21" s="678"/>
      <c r="BC21" s="678"/>
      <c r="BD21" s="678"/>
      <c r="BE21" s="678"/>
      <c r="BF21" s="679"/>
      <c r="BG21" s="659">
        <v>
6565</v>
      </c>
      <c r="BH21" s="660"/>
      <c r="BI21" s="660"/>
      <c r="BJ21" s="660"/>
      <c r="BK21" s="660"/>
      <c r="BL21" s="660"/>
      <c r="BM21" s="660"/>
      <c r="BN21" s="661"/>
      <c r="BO21" s="662">
        <v>
0</v>
      </c>
      <c r="BP21" s="662"/>
      <c r="BQ21" s="662"/>
      <c r="BR21" s="662"/>
      <c r="BS21" s="668" t="s">
        <v>
140</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
276</v>
      </c>
      <c r="C22" s="657"/>
      <c r="D22" s="657"/>
      <c r="E22" s="657"/>
      <c r="F22" s="657"/>
      <c r="G22" s="657"/>
      <c r="H22" s="657"/>
      <c r="I22" s="657"/>
      <c r="J22" s="657"/>
      <c r="K22" s="657"/>
      <c r="L22" s="657"/>
      <c r="M22" s="657"/>
      <c r="N22" s="657"/>
      <c r="O22" s="657"/>
      <c r="P22" s="657"/>
      <c r="Q22" s="658"/>
      <c r="R22" s="659">
        <v>
81452499</v>
      </c>
      <c r="S22" s="660"/>
      <c r="T22" s="660"/>
      <c r="U22" s="660"/>
      <c r="V22" s="660"/>
      <c r="W22" s="660"/>
      <c r="X22" s="660"/>
      <c r="Y22" s="661"/>
      <c r="Z22" s="662">
        <v>
53.2</v>
      </c>
      <c r="AA22" s="662"/>
      <c r="AB22" s="662"/>
      <c r="AC22" s="662"/>
      <c r="AD22" s="663">
        <v>
76507259</v>
      </c>
      <c r="AE22" s="663"/>
      <c r="AF22" s="663"/>
      <c r="AG22" s="663"/>
      <c r="AH22" s="663"/>
      <c r="AI22" s="663"/>
      <c r="AJ22" s="663"/>
      <c r="AK22" s="663"/>
      <c r="AL22" s="664">
        <v>
99.4</v>
      </c>
      <c r="AM22" s="665"/>
      <c r="AN22" s="665"/>
      <c r="AO22" s="666"/>
      <c r="AP22" s="677" t="s">
        <v>
277</v>
      </c>
      <c r="AQ22" s="678"/>
      <c r="AR22" s="678"/>
      <c r="AS22" s="678"/>
      <c r="AT22" s="678"/>
      <c r="AU22" s="678"/>
      <c r="AV22" s="678"/>
      <c r="AW22" s="678"/>
      <c r="AX22" s="678"/>
      <c r="AY22" s="678"/>
      <c r="AZ22" s="678"/>
      <c r="BA22" s="678"/>
      <c r="BB22" s="678"/>
      <c r="BC22" s="678"/>
      <c r="BD22" s="678"/>
      <c r="BE22" s="678"/>
      <c r="BF22" s="679"/>
      <c r="BG22" s="659">
        <v>
836303</v>
      </c>
      <c r="BH22" s="660"/>
      <c r="BI22" s="660"/>
      <c r="BJ22" s="660"/>
      <c r="BK22" s="660"/>
      <c r="BL22" s="660"/>
      <c r="BM22" s="660"/>
      <c r="BN22" s="661"/>
      <c r="BO22" s="662">
        <v>
1.2</v>
      </c>
      <c r="BP22" s="662"/>
      <c r="BQ22" s="662"/>
      <c r="BR22" s="662"/>
      <c r="BS22" s="668" t="s">
        <v>
140</v>
      </c>
      <c r="BT22" s="660"/>
      <c r="BU22" s="660"/>
      <c r="BV22" s="660"/>
      <c r="BW22" s="660"/>
      <c r="BX22" s="660"/>
      <c r="BY22" s="660"/>
      <c r="BZ22" s="660"/>
      <c r="CA22" s="660"/>
      <c r="CB22" s="669"/>
      <c r="CD22" s="641" t="s">
        <v>
278</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
279</v>
      </c>
      <c r="C23" s="657"/>
      <c r="D23" s="657"/>
      <c r="E23" s="657"/>
      <c r="F23" s="657"/>
      <c r="G23" s="657"/>
      <c r="H23" s="657"/>
      <c r="I23" s="657"/>
      <c r="J23" s="657"/>
      <c r="K23" s="657"/>
      <c r="L23" s="657"/>
      <c r="M23" s="657"/>
      <c r="N23" s="657"/>
      <c r="O23" s="657"/>
      <c r="P23" s="657"/>
      <c r="Q23" s="658"/>
      <c r="R23" s="659">
        <v>
49715</v>
      </c>
      <c r="S23" s="660"/>
      <c r="T23" s="660"/>
      <c r="U23" s="660"/>
      <c r="V23" s="660"/>
      <c r="W23" s="660"/>
      <c r="X23" s="660"/>
      <c r="Y23" s="661"/>
      <c r="Z23" s="662">
        <v>
0</v>
      </c>
      <c r="AA23" s="662"/>
      <c r="AB23" s="662"/>
      <c r="AC23" s="662"/>
      <c r="AD23" s="663">
        <v>
49715</v>
      </c>
      <c r="AE23" s="663"/>
      <c r="AF23" s="663"/>
      <c r="AG23" s="663"/>
      <c r="AH23" s="663"/>
      <c r="AI23" s="663"/>
      <c r="AJ23" s="663"/>
      <c r="AK23" s="663"/>
      <c r="AL23" s="664">
        <v>
0.1</v>
      </c>
      <c r="AM23" s="665"/>
      <c r="AN23" s="665"/>
      <c r="AO23" s="666"/>
      <c r="AP23" s="677" t="s">
        <v>
280</v>
      </c>
      <c r="AQ23" s="678"/>
      <c r="AR23" s="678"/>
      <c r="AS23" s="678"/>
      <c r="AT23" s="678"/>
      <c r="AU23" s="678"/>
      <c r="AV23" s="678"/>
      <c r="AW23" s="678"/>
      <c r="AX23" s="678"/>
      <c r="AY23" s="678"/>
      <c r="AZ23" s="678"/>
      <c r="BA23" s="678"/>
      <c r="BB23" s="678"/>
      <c r="BC23" s="678"/>
      <c r="BD23" s="678"/>
      <c r="BE23" s="678"/>
      <c r="BF23" s="679"/>
      <c r="BG23" s="659">
        <v>
4835632</v>
      </c>
      <c r="BH23" s="660"/>
      <c r="BI23" s="660"/>
      <c r="BJ23" s="660"/>
      <c r="BK23" s="660"/>
      <c r="BL23" s="660"/>
      <c r="BM23" s="660"/>
      <c r="BN23" s="661"/>
      <c r="BO23" s="662">
        <v>
7</v>
      </c>
      <c r="BP23" s="662"/>
      <c r="BQ23" s="662"/>
      <c r="BR23" s="662"/>
      <c r="BS23" s="668" t="s">
        <v>
140</v>
      </c>
      <c r="BT23" s="660"/>
      <c r="BU23" s="660"/>
      <c r="BV23" s="660"/>
      <c r="BW23" s="660"/>
      <c r="BX23" s="660"/>
      <c r="BY23" s="660"/>
      <c r="BZ23" s="660"/>
      <c r="CA23" s="660"/>
      <c r="CB23" s="669"/>
      <c r="CD23" s="641" t="s">
        <v>
218</v>
      </c>
      <c r="CE23" s="642"/>
      <c r="CF23" s="642"/>
      <c r="CG23" s="642"/>
      <c r="CH23" s="642"/>
      <c r="CI23" s="642"/>
      <c r="CJ23" s="642"/>
      <c r="CK23" s="642"/>
      <c r="CL23" s="642"/>
      <c r="CM23" s="642"/>
      <c r="CN23" s="642"/>
      <c r="CO23" s="642"/>
      <c r="CP23" s="642"/>
      <c r="CQ23" s="643"/>
      <c r="CR23" s="641" t="s">
        <v>
281</v>
      </c>
      <c r="CS23" s="642"/>
      <c r="CT23" s="642"/>
      <c r="CU23" s="642"/>
      <c r="CV23" s="642"/>
      <c r="CW23" s="642"/>
      <c r="CX23" s="642"/>
      <c r="CY23" s="643"/>
      <c r="CZ23" s="641" t="s">
        <v>
282</v>
      </c>
      <c r="DA23" s="642"/>
      <c r="DB23" s="642"/>
      <c r="DC23" s="643"/>
      <c r="DD23" s="641" t="s">
        <v>
283</v>
      </c>
      <c r="DE23" s="642"/>
      <c r="DF23" s="642"/>
      <c r="DG23" s="642"/>
      <c r="DH23" s="642"/>
      <c r="DI23" s="642"/>
      <c r="DJ23" s="642"/>
      <c r="DK23" s="643"/>
      <c r="DL23" s="689" t="s">
        <v>
284</v>
      </c>
      <c r="DM23" s="690"/>
      <c r="DN23" s="690"/>
      <c r="DO23" s="690"/>
      <c r="DP23" s="690"/>
      <c r="DQ23" s="690"/>
      <c r="DR23" s="690"/>
      <c r="DS23" s="690"/>
      <c r="DT23" s="690"/>
      <c r="DU23" s="690"/>
      <c r="DV23" s="691"/>
      <c r="DW23" s="641" t="s">
        <v>
285</v>
      </c>
      <c r="DX23" s="642"/>
      <c r="DY23" s="642"/>
      <c r="DZ23" s="642"/>
      <c r="EA23" s="642"/>
      <c r="EB23" s="642"/>
      <c r="EC23" s="643"/>
    </row>
    <row r="24" spans="2:133" ht="11.25" customHeight="1">
      <c r="B24" s="656" t="s">
        <v>
286</v>
      </c>
      <c r="C24" s="657"/>
      <c r="D24" s="657"/>
      <c r="E24" s="657"/>
      <c r="F24" s="657"/>
      <c r="G24" s="657"/>
      <c r="H24" s="657"/>
      <c r="I24" s="657"/>
      <c r="J24" s="657"/>
      <c r="K24" s="657"/>
      <c r="L24" s="657"/>
      <c r="M24" s="657"/>
      <c r="N24" s="657"/>
      <c r="O24" s="657"/>
      <c r="P24" s="657"/>
      <c r="Q24" s="658"/>
      <c r="R24" s="659">
        <v>
1573269</v>
      </c>
      <c r="S24" s="660"/>
      <c r="T24" s="660"/>
      <c r="U24" s="660"/>
      <c r="V24" s="660"/>
      <c r="W24" s="660"/>
      <c r="X24" s="660"/>
      <c r="Y24" s="661"/>
      <c r="Z24" s="662">
        <v>
1</v>
      </c>
      <c r="AA24" s="662"/>
      <c r="AB24" s="662"/>
      <c r="AC24" s="662"/>
      <c r="AD24" s="663" t="s">
        <v>
140</v>
      </c>
      <c r="AE24" s="663"/>
      <c r="AF24" s="663"/>
      <c r="AG24" s="663"/>
      <c r="AH24" s="663"/>
      <c r="AI24" s="663"/>
      <c r="AJ24" s="663"/>
      <c r="AK24" s="663"/>
      <c r="AL24" s="664" t="s">
        <v>
140</v>
      </c>
      <c r="AM24" s="665"/>
      <c r="AN24" s="665"/>
      <c r="AO24" s="666"/>
      <c r="AP24" s="677" t="s">
        <v>
287</v>
      </c>
      <c r="AQ24" s="678"/>
      <c r="AR24" s="678"/>
      <c r="AS24" s="678"/>
      <c r="AT24" s="678"/>
      <c r="AU24" s="678"/>
      <c r="AV24" s="678"/>
      <c r="AW24" s="678"/>
      <c r="AX24" s="678"/>
      <c r="AY24" s="678"/>
      <c r="AZ24" s="678"/>
      <c r="BA24" s="678"/>
      <c r="BB24" s="678"/>
      <c r="BC24" s="678"/>
      <c r="BD24" s="678"/>
      <c r="BE24" s="678"/>
      <c r="BF24" s="679"/>
      <c r="BG24" s="659" t="s">
        <v>
140</v>
      </c>
      <c r="BH24" s="660"/>
      <c r="BI24" s="660"/>
      <c r="BJ24" s="660"/>
      <c r="BK24" s="660"/>
      <c r="BL24" s="660"/>
      <c r="BM24" s="660"/>
      <c r="BN24" s="661"/>
      <c r="BO24" s="662" t="s">
        <v>
170</v>
      </c>
      <c r="BP24" s="662"/>
      <c r="BQ24" s="662"/>
      <c r="BR24" s="662"/>
      <c r="BS24" s="668" t="s">
        <v>
170</v>
      </c>
      <c r="BT24" s="660"/>
      <c r="BU24" s="660"/>
      <c r="BV24" s="660"/>
      <c r="BW24" s="660"/>
      <c r="BX24" s="660"/>
      <c r="BY24" s="660"/>
      <c r="BZ24" s="660"/>
      <c r="CA24" s="660"/>
      <c r="CB24" s="669"/>
      <c r="CD24" s="670" t="s">
        <v>
288</v>
      </c>
      <c r="CE24" s="671"/>
      <c r="CF24" s="671"/>
      <c r="CG24" s="671"/>
      <c r="CH24" s="671"/>
      <c r="CI24" s="671"/>
      <c r="CJ24" s="671"/>
      <c r="CK24" s="671"/>
      <c r="CL24" s="671"/>
      <c r="CM24" s="671"/>
      <c r="CN24" s="671"/>
      <c r="CO24" s="671"/>
      <c r="CP24" s="671"/>
      <c r="CQ24" s="672"/>
      <c r="CR24" s="648">
        <v>
76521809</v>
      </c>
      <c r="CS24" s="649"/>
      <c r="CT24" s="649"/>
      <c r="CU24" s="649"/>
      <c r="CV24" s="649"/>
      <c r="CW24" s="649"/>
      <c r="CX24" s="649"/>
      <c r="CY24" s="650"/>
      <c r="CZ24" s="653">
        <v>
51.7</v>
      </c>
      <c r="DA24" s="654"/>
      <c r="DB24" s="654"/>
      <c r="DC24" s="673"/>
      <c r="DD24" s="692">
        <v>
39344585</v>
      </c>
      <c r="DE24" s="649"/>
      <c r="DF24" s="649"/>
      <c r="DG24" s="649"/>
      <c r="DH24" s="649"/>
      <c r="DI24" s="649"/>
      <c r="DJ24" s="649"/>
      <c r="DK24" s="650"/>
      <c r="DL24" s="692">
        <v>
39019332</v>
      </c>
      <c r="DM24" s="649"/>
      <c r="DN24" s="649"/>
      <c r="DO24" s="649"/>
      <c r="DP24" s="649"/>
      <c r="DQ24" s="649"/>
      <c r="DR24" s="649"/>
      <c r="DS24" s="649"/>
      <c r="DT24" s="649"/>
      <c r="DU24" s="649"/>
      <c r="DV24" s="650"/>
      <c r="DW24" s="653">
        <v>
49</v>
      </c>
      <c r="DX24" s="654"/>
      <c r="DY24" s="654"/>
      <c r="DZ24" s="654"/>
      <c r="EA24" s="654"/>
      <c r="EB24" s="654"/>
      <c r="EC24" s="655"/>
    </row>
    <row r="25" spans="2:133" ht="11.25" customHeight="1">
      <c r="B25" s="656" t="s">
        <v>
289</v>
      </c>
      <c r="C25" s="657"/>
      <c r="D25" s="657"/>
      <c r="E25" s="657"/>
      <c r="F25" s="657"/>
      <c r="G25" s="657"/>
      <c r="H25" s="657"/>
      <c r="I25" s="657"/>
      <c r="J25" s="657"/>
      <c r="K25" s="657"/>
      <c r="L25" s="657"/>
      <c r="M25" s="657"/>
      <c r="N25" s="657"/>
      <c r="O25" s="657"/>
      <c r="P25" s="657"/>
      <c r="Q25" s="658"/>
      <c r="R25" s="659">
        <v>
974202</v>
      </c>
      <c r="S25" s="660"/>
      <c r="T25" s="660"/>
      <c r="U25" s="660"/>
      <c r="V25" s="660"/>
      <c r="W25" s="660"/>
      <c r="X25" s="660"/>
      <c r="Y25" s="661"/>
      <c r="Z25" s="662">
        <v>
0.6</v>
      </c>
      <c r="AA25" s="662"/>
      <c r="AB25" s="662"/>
      <c r="AC25" s="662"/>
      <c r="AD25" s="663">
        <v>
281693</v>
      </c>
      <c r="AE25" s="663"/>
      <c r="AF25" s="663"/>
      <c r="AG25" s="663"/>
      <c r="AH25" s="663"/>
      <c r="AI25" s="663"/>
      <c r="AJ25" s="663"/>
      <c r="AK25" s="663"/>
      <c r="AL25" s="664">
        <v>
0.4</v>
      </c>
      <c r="AM25" s="665"/>
      <c r="AN25" s="665"/>
      <c r="AO25" s="666"/>
      <c r="AP25" s="677" t="s">
        <v>
290</v>
      </c>
      <c r="AQ25" s="678"/>
      <c r="AR25" s="678"/>
      <c r="AS25" s="678"/>
      <c r="AT25" s="678"/>
      <c r="AU25" s="678"/>
      <c r="AV25" s="678"/>
      <c r="AW25" s="678"/>
      <c r="AX25" s="678"/>
      <c r="AY25" s="678"/>
      <c r="AZ25" s="678"/>
      <c r="BA25" s="678"/>
      <c r="BB25" s="678"/>
      <c r="BC25" s="678"/>
      <c r="BD25" s="678"/>
      <c r="BE25" s="678"/>
      <c r="BF25" s="679"/>
      <c r="BG25" s="659" t="s">
        <v>
140</v>
      </c>
      <c r="BH25" s="660"/>
      <c r="BI25" s="660"/>
      <c r="BJ25" s="660"/>
      <c r="BK25" s="660"/>
      <c r="BL25" s="660"/>
      <c r="BM25" s="660"/>
      <c r="BN25" s="661"/>
      <c r="BO25" s="662" t="s">
        <v>
240</v>
      </c>
      <c r="BP25" s="662"/>
      <c r="BQ25" s="662"/>
      <c r="BR25" s="662"/>
      <c r="BS25" s="668" t="s">
        <v>
240</v>
      </c>
      <c r="BT25" s="660"/>
      <c r="BU25" s="660"/>
      <c r="BV25" s="660"/>
      <c r="BW25" s="660"/>
      <c r="BX25" s="660"/>
      <c r="BY25" s="660"/>
      <c r="BZ25" s="660"/>
      <c r="CA25" s="660"/>
      <c r="CB25" s="669"/>
      <c r="CD25" s="674" t="s">
        <v>
291</v>
      </c>
      <c r="CE25" s="675"/>
      <c r="CF25" s="675"/>
      <c r="CG25" s="675"/>
      <c r="CH25" s="675"/>
      <c r="CI25" s="675"/>
      <c r="CJ25" s="675"/>
      <c r="CK25" s="675"/>
      <c r="CL25" s="675"/>
      <c r="CM25" s="675"/>
      <c r="CN25" s="675"/>
      <c r="CO25" s="675"/>
      <c r="CP25" s="675"/>
      <c r="CQ25" s="676"/>
      <c r="CR25" s="659">
        <v>
21359719</v>
      </c>
      <c r="CS25" s="695"/>
      <c r="CT25" s="695"/>
      <c r="CU25" s="695"/>
      <c r="CV25" s="695"/>
      <c r="CW25" s="695"/>
      <c r="CX25" s="695"/>
      <c r="CY25" s="696"/>
      <c r="CZ25" s="664">
        <v>
14.4</v>
      </c>
      <c r="DA25" s="693"/>
      <c r="DB25" s="693"/>
      <c r="DC25" s="697"/>
      <c r="DD25" s="668">
        <v>
20036060</v>
      </c>
      <c r="DE25" s="695"/>
      <c r="DF25" s="695"/>
      <c r="DG25" s="695"/>
      <c r="DH25" s="695"/>
      <c r="DI25" s="695"/>
      <c r="DJ25" s="695"/>
      <c r="DK25" s="696"/>
      <c r="DL25" s="668">
        <v>
19718475</v>
      </c>
      <c r="DM25" s="695"/>
      <c r="DN25" s="695"/>
      <c r="DO25" s="695"/>
      <c r="DP25" s="695"/>
      <c r="DQ25" s="695"/>
      <c r="DR25" s="695"/>
      <c r="DS25" s="695"/>
      <c r="DT25" s="695"/>
      <c r="DU25" s="695"/>
      <c r="DV25" s="696"/>
      <c r="DW25" s="664">
        <v>
24.8</v>
      </c>
      <c r="DX25" s="693"/>
      <c r="DY25" s="693"/>
      <c r="DZ25" s="693"/>
      <c r="EA25" s="693"/>
      <c r="EB25" s="693"/>
      <c r="EC25" s="694"/>
    </row>
    <row r="26" spans="2:133" ht="11.25" customHeight="1">
      <c r="B26" s="656" t="s">
        <v>
292</v>
      </c>
      <c r="C26" s="657"/>
      <c r="D26" s="657"/>
      <c r="E26" s="657"/>
      <c r="F26" s="657"/>
      <c r="G26" s="657"/>
      <c r="H26" s="657"/>
      <c r="I26" s="657"/>
      <c r="J26" s="657"/>
      <c r="K26" s="657"/>
      <c r="L26" s="657"/>
      <c r="M26" s="657"/>
      <c r="N26" s="657"/>
      <c r="O26" s="657"/>
      <c r="P26" s="657"/>
      <c r="Q26" s="658"/>
      <c r="R26" s="659">
        <v>
1884782</v>
      </c>
      <c r="S26" s="660"/>
      <c r="T26" s="660"/>
      <c r="U26" s="660"/>
      <c r="V26" s="660"/>
      <c r="W26" s="660"/>
      <c r="X26" s="660"/>
      <c r="Y26" s="661"/>
      <c r="Z26" s="662">
        <v>
1.2</v>
      </c>
      <c r="AA26" s="662"/>
      <c r="AB26" s="662"/>
      <c r="AC26" s="662"/>
      <c r="AD26" s="663" t="s">
        <v>
170</v>
      </c>
      <c r="AE26" s="663"/>
      <c r="AF26" s="663"/>
      <c r="AG26" s="663"/>
      <c r="AH26" s="663"/>
      <c r="AI26" s="663"/>
      <c r="AJ26" s="663"/>
      <c r="AK26" s="663"/>
      <c r="AL26" s="664" t="s">
        <v>
240</v>
      </c>
      <c r="AM26" s="665"/>
      <c r="AN26" s="665"/>
      <c r="AO26" s="666"/>
      <c r="AP26" s="677" t="s">
        <v>
293</v>
      </c>
      <c r="AQ26" s="698"/>
      <c r="AR26" s="698"/>
      <c r="AS26" s="698"/>
      <c r="AT26" s="698"/>
      <c r="AU26" s="698"/>
      <c r="AV26" s="698"/>
      <c r="AW26" s="698"/>
      <c r="AX26" s="698"/>
      <c r="AY26" s="698"/>
      <c r="AZ26" s="698"/>
      <c r="BA26" s="698"/>
      <c r="BB26" s="698"/>
      <c r="BC26" s="698"/>
      <c r="BD26" s="698"/>
      <c r="BE26" s="698"/>
      <c r="BF26" s="679"/>
      <c r="BG26" s="659" t="s">
        <v>
170</v>
      </c>
      <c r="BH26" s="660"/>
      <c r="BI26" s="660"/>
      <c r="BJ26" s="660"/>
      <c r="BK26" s="660"/>
      <c r="BL26" s="660"/>
      <c r="BM26" s="660"/>
      <c r="BN26" s="661"/>
      <c r="BO26" s="662" t="s">
        <v>
140</v>
      </c>
      <c r="BP26" s="662"/>
      <c r="BQ26" s="662"/>
      <c r="BR26" s="662"/>
      <c r="BS26" s="668" t="s">
        <v>
240</v>
      </c>
      <c r="BT26" s="660"/>
      <c r="BU26" s="660"/>
      <c r="BV26" s="660"/>
      <c r="BW26" s="660"/>
      <c r="BX26" s="660"/>
      <c r="BY26" s="660"/>
      <c r="BZ26" s="660"/>
      <c r="CA26" s="660"/>
      <c r="CB26" s="669"/>
      <c r="CD26" s="674" t="s">
        <v>
294</v>
      </c>
      <c r="CE26" s="675"/>
      <c r="CF26" s="675"/>
      <c r="CG26" s="675"/>
      <c r="CH26" s="675"/>
      <c r="CI26" s="675"/>
      <c r="CJ26" s="675"/>
      <c r="CK26" s="675"/>
      <c r="CL26" s="675"/>
      <c r="CM26" s="675"/>
      <c r="CN26" s="675"/>
      <c r="CO26" s="675"/>
      <c r="CP26" s="675"/>
      <c r="CQ26" s="676"/>
      <c r="CR26" s="659">
        <v>
14208242</v>
      </c>
      <c r="CS26" s="660"/>
      <c r="CT26" s="660"/>
      <c r="CU26" s="660"/>
      <c r="CV26" s="660"/>
      <c r="CW26" s="660"/>
      <c r="CX26" s="660"/>
      <c r="CY26" s="661"/>
      <c r="CZ26" s="664">
        <v>
9.6</v>
      </c>
      <c r="DA26" s="693"/>
      <c r="DB26" s="693"/>
      <c r="DC26" s="697"/>
      <c r="DD26" s="668">
        <v>
13120510</v>
      </c>
      <c r="DE26" s="660"/>
      <c r="DF26" s="660"/>
      <c r="DG26" s="660"/>
      <c r="DH26" s="660"/>
      <c r="DI26" s="660"/>
      <c r="DJ26" s="660"/>
      <c r="DK26" s="661"/>
      <c r="DL26" s="668" t="s">
        <v>
241</v>
      </c>
      <c r="DM26" s="660"/>
      <c r="DN26" s="660"/>
      <c r="DO26" s="660"/>
      <c r="DP26" s="660"/>
      <c r="DQ26" s="660"/>
      <c r="DR26" s="660"/>
      <c r="DS26" s="660"/>
      <c r="DT26" s="660"/>
      <c r="DU26" s="660"/>
      <c r="DV26" s="661"/>
      <c r="DW26" s="664" t="s">
        <v>
170</v>
      </c>
      <c r="DX26" s="693"/>
      <c r="DY26" s="693"/>
      <c r="DZ26" s="693"/>
      <c r="EA26" s="693"/>
      <c r="EB26" s="693"/>
      <c r="EC26" s="694"/>
    </row>
    <row r="27" spans="2:133" ht="11.25" customHeight="1">
      <c r="B27" s="656" t="s">
        <v>
295</v>
      </c>
      <c r="C27" s="657"/>
      <c r="D27" s="657"/>
      <c r="E27" s="657"/>
      <c r="F27" s="657"/>
      <c r="G27" s="657"/>
      <c r="H27" s="657"/>
      <c r="I27" s="657"/>
      <c r="J27" s="657"/>
      <c r="K27" s="657"/>
      <c r="L27" s="657"/>
      <c r="M27" s="657"/>
      <c r="N27" s="657"/>
      <c r="O27" s="657"/>
      <c r="P27" s="657"/>
      <c r="Q27" s="658"/>
      <c r="R27" s="659">
        <v>
27983442</v>
      </c>
      <c r="S27" s="660"/>
      <c r="T27" s="660"/>
      <c r="U27" s="660"/>
      <c r="V27" s="660"/>
      <c r="W27" s="660"/>
      <c r="X27" s="660"/>
      <c r="Y27" s="661"/>
      <c r="Z27" s="662">
        <v>
18.3</v>
      </c>
      <c r="AA27" s="662"/>
      <c r="AB27" s="662"/>
      <c r="AC27" s="662"/>
      <c r="AD27" s="663" t="s">
        <v>
170</v>
      </c>
      <c r="AE27" s="663"/>
      <c r="AF27" s="663"/>
      <c r="AG27" s="663"/>
      <c r="AH27" s="663"/>
      <c r="AI27" s="663"/>
      <c r="AJ27" s="663"/>
      <c r="AK27" s="663"/>
      <c r="AL27" s="664" t="s">
        <v>
170</v>
      </c>
      <c r="AM27" s="665"/>
      <c r="AN27" s="665"/>
      <c r="AO27" s="666"/>
      <c r="AP27" s="656" t="s">
        <v>
296</v>
      </c>
      <c r="AQ27" s="657"/>
      <c r="AR27" s="657"/>
      <c r="AS27" s="657"/>
      <c r="AT27" s="657"/>
      <c r="AU27" s="657"/>
      <c r="AV27" s="657"/>
      <c r="AW27" s="657"/>
      <c r="AX27" s="657"/>
      <c r="AY27" s="657"/>
      <c r="AZ27" s="657"/>
      <c r="BA27" s="657"/>
      <c r="BB27" s="657"/>
      <c r="BC27" s="657"/>
      <c r="BD27" s="657"/>
      <c r="BE27" s="657"/>
      <c r="BF27" s="658"/>
      <c r="BG27" s="659">
        <v>
68604671</v>
      </c>
      <c r="BH27" s="660"/>
      <c r="BI27" s="660"/>
      <c r="BJ27" s="660"/>
      <c r="BK27" s="660"/>
      <c r="BL27" s="660"/>
      <c r="BM27" s="660"/>
      <c r="BN27" s="661"/>
      <c r="BO27" s="662">
        <v>
100</v>
      </c>
      <c r="BP27" s="662"/>
      <c r="BQ27" s="662"/>
      <c r="BR27" s="662"/>
      <c r="BS27" s="668">
        <v>
318593</v>
      </c>
      <c r="BT27" s="660"/>
      <c r="BU27" s="660"/>
      <c r="BV27" s="660"/>
      <c r="BW27" s="660"/>
      <c r="BX27" s="660"/>
      <c r="BY27" s="660"/>
      <c r="BZ27" s="660"/>
      <c r="CA27" s="660"/>
      <c r="CB27" s="669"/>
      <c r="CD27" s="674" t="s">
        <v>
297</v>
      </c>
      <c r="CE27" s="675"/>
      <c r="CF27" s="675"/>
      <c r="CG27" s="675"/>
      <c r="CH27" s="675"/>
      <c r="CI27" s="675"/>
      <c r="CJ27" s="675"/>
      <c r="CK27" s="675"/>
      <c r="CL27" s="675"/>
      <c r="CM27" s="675"/>
      <c r="CN27" s="675"/>
      <c r="CO27" s="675"/>
      <c r="CP27" s="675"/>
      <c r="CQ27" s="676"/>
      <c r="CR27" s="659">
        <v>
48724141</v>
      </c>
      <c r="CS27" s="695"/>
      <c r="CT27" s="695"/>
      <c r="CU27" s="695"/>
      <c r="CV27" s="695"/>
      <c r="CW27" s="695"/>
      <c r="CX27" s="695"/>
      <c r="CY27" s="696"/>
      <c r="CZ27" s="664">
        <v>
32.9</v>
      </c>
      <c r="DA27" s="693"/>
      <c r="DB27" s="693"/>
      <c r="DC27" s="697"/>
      <c r="DD27" s="668">
        <v>
12870576</v>
      </c>
      <c r="DE27" s="695"/>
      <c r="DF27" s="695"/>
      <c r="DG27" s="695"/>
      <c r="DH27" s="695"/>
      <c r="DI27" s="695"/>
      <c r="DJ27" s="695"/>
      <c r="DK27" s="696"/>
      <c r="DL27" s="668">
        <v>
12862908</v>
      </c>
      <c r="DM27" s="695"/>
      <c r="DN27" s="695"/>
      <c r="DO27" s="695"/>
      <c r="DP27" s="695"/>
      <c r="DQ27" s="695"/>
      <c r="DR27" s="695"/>
      <c r="DS27" s="695"/>
      <c r="DT27" s="695"/>
      <c r="DU27" s="695"/>
      <c r="DV27" s="696"/>
      <c r="DW27" s="664">
        <v>
16.100000000000001</v>
      </c>
      <c r="DX27" s="693"/>
      <c r="DY27" s="693"/>
      <c r="DZ27" s="693"/>
      <c r="EA27" s="693"/>
      <c r="EB27" s="693"/>
      <c r="EC27" s="694"/>
    </row>
    <row r="28" spans="2:133" ht="11.25" customHeight="1">
      <c r="B28" s="701" t="s">
        <v>
298</v>
      </c>
      <c r="C28" s="702"/>
      <c r="D28" s="702"/>
      <c r="E28" s="702"/>
      <c r="F28" s="702"/>
      <c r="G28" s="702"/>
      <c r="H28" s="702"/>
      <c r="I28" s="702"/>
      <c r="J28" s="702"/>
      <c r="K28" s="702"/>
      <c r="L28" s="702"/>
      <c r="M28" s="702"/>
      <c r="N28" s="702"/>
      <c r="O28" s="702"/>
      <c r="P28" s="702"/>
      <c r="Q28" s="703"/>
      <c r="R28" s="659" t="s">
        <v>
170</v>
      </c>
      <c r="S28" s="660"/>
      <c r="T28" s="660"/>
      <c r="U28" s="660"/>
      <c r="V28" s="660"/>
      <c r="W28" s="660"/>
      <c r="X28" s="660"/>
      <c r="Y28" s="661"/>
      <c r="Z28" s="662" t="s">
        <v>
170</v>
      </c>
      <c r="AA28" s="662"/>
      <c r="AB28" s="662"/>
      <c r="AC28" s="662"/>
      <c r="AD28" s="663" t="s">
        <v>
170</v>
      </c>
      <c r="AE28" s="663"/>
      <c r="AF28" s="663"/>
      <c r="AG28" s="663"/>
      <c r="AH28" s="663"/>
      <c r="AI28" s="663"/>
      <c r="AJ28" s="663"/>
      <c r="AK28" s="663"/>
      <c r="AL28" s="664" t="s">
        <v>
170</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
299</v>
      </c>
      <c r="CE28" s="675"/>
      <c r="CF28" s="675"/>
      <c r="CG28" s="675"/>
      <c r="CH28" s="675"/>
      <c r="CI28" s="675"/>
      <c r="CJ28" s="675"/>
      <c r="CK28" s="675"/>
      <c r="CL28" s="675"/>
      <c r="CM28" s="675"/>
      <c r="CN28" s="675"/>
      <c r="CO28" s="675"/>
      <c r="CP28" s="675"/>
      <c r="CQ28" s="676"/>
      <c r="CR28" s="659">
        <v>
6437949</v>
      </c>
      <c r="CS28" s="660"/>
      <c r="CT28" s="660"/>
      <c r="CU28" s="660"/>
      <c r="CV28" s="660"/>
      <c r="CW28" s="660"/>
      <c r="CX28" s="660"/>
      <c r="CY28" s="661"/>
      <c r="CZ28" s="664">
        <v>
4.3</v>
      </c>
      <c r="DA28" s="693"/>
      <c r="DB28" s="693"/>
      <c r="DC28" s="697"/>
      <c r="DD28" s="668">
        <v>
6437949</v>
      </c>
      <c r="DE28" s="660"/>
      <c r="DF28" s="660"/>
      <c r="DG28" s="660"/>
      <c r="DH28" s="660"/>
      <c r="DI28" s="660"/>
      <c r="DJ28" s="660"/>
      <c r="DK28" s="661"/>
      <c r="DL28" s="668">
        <v>
6437949</v>
      </c>
      <c r="DM28" s="660"/>
      <c r="DN28" s="660"/>
      <c r="DO28" s="660"/>
      <c r="DP28" s="660"/>
      <c r="DQ28" s="660"/>
      <c r="DR28" s="660"/>
      <c r="DS28" s="660"/>
      <c r="DT28" s="660"/>
      <c r="DU28" s="660"/>
      <c r="DV28" s="661"/>
      <c r="DW28" s="664">
        <v>
8.1</v>
      </c>
      <c r="DX28" s="693"/>
      <c r="DY28" s="693"/>
      <c r="DZ28" s="693"/>
      <c r="EA28" s="693"/>
      <c r="EB28" s="693"/>
      <c r="EC28" s="694"/>
    </row>
    <row r="29" spans="2:133" ht="11.25" customHeight="1">
      <c r="B29" s="656" t="s">
        <v>
300</v>
      </c>
      <c r="C29" s="657"/>
      <c r="D29" s="657"/>
      <c r="E29" s="657"/>
      <c r="F29" s="657"/>
      <c r="G29" s="657"/>
      <c r="H29" s="657"/>
      <c r="I29" s="657"/>
      <c r="J29" s="657"/>
      <c r="K29" s="657"/>
      <c r="L29" s="657"/>
      <c r="M29" s="657"/>
      <c r="N29" s="657"/>
      <c r="O29" s="657"/>
      <c r="P29" s="657"/>
      <c r="Q29" s="658"/>
      <c r="R29" s="659">
        <v>
19513912</v>
      </c>
      <c r="S29" s="660"/>
      <c r="T29" s="660"/>
      <c r="U29" s="660"/>
      <c r="V29" s="660"/>
      <c r="W29" s="660"/>
      <c r="X29" s="660"/>
      <c r="Y29" s="661"/>
      <c r="Z29" s="662">
        <v>
12.8</v>
      </c>
      <c r="AA29" s="662"/>
      <c r="AB29" s="662"/>
      <c r="AC29" s="662"/>
      <c r="AD29" s="663" t="s">
        <v>
140</v>
      </c>
      <c r="AE29" s="663"/>
      <c r="AF29" s="663"/>
      <c r="AG29" s="663"/>
      <c r="AH29" s="663"/>
      <c r="AI29" s="663"/>
      <c r="AJ29" s="663"/>
      <c r="AK29" s="663"/>
      <c r="AL29" s="664" t="s">
        <v>
170</v>
      </c>
      <c r="AM29" s="665"/>
      <c r="AN29" s="665"/>
      <c r="AO29" s="666"/>
      <c r="AP29" s="638" t="s">
        <v>
218</v>
      </c>
      <c r="AQ29" s="639"/>
      <c r="AR29" s="639"/>
      <c r="AS29" s="639"/>
      <c r="AT29" s="639"/>
      <c r="AU29" s="639"/>
      <c r="AV29" s="639"/>
      <c r="AW29" s="639"/>
      <c r="AX29" s="639"/>
      <c r="AY29" s="639"/>
      <c r="AZ29" s="639"/>
      <c r="BA29" s="639"/>
      <c r="BB29" s="639"/>
      <c r="BC29" s="639"/>
      <c r="BD29" s="639"/>
      <c r="BE29" s="639"/>
      <c r="BF29" s="640"/>
      <c r="BG29" s="638" t="s">
        <v>
301</v>
      </c>
      <c r="BH29" s="699"/>
      <c r="BI29" s="699"/>
      <c r="BJ29" s="699"/>
      <c r="BK29" s="699"/>
      <c r="BL29" s="699"/>
      <c r="BM29" s="699"/>
      <c r="BN29" s="699"/>
      <c r="BO29" s="699"/>
      <c r="BP29" s="699"/>
      <c r="BQ29" s="700"/>
      <c r="BR29" s="638" t="s">
        <v>
302</v>
      </c>
      <c r="BS29" s="699"/>
      <c r="BT29" s="699"/>
      <c r="BU29" s="699"/>
      <c r="BV29" s="699"/>
      <c r="BW29" s="699"/>
      <c r="BX29" s="699"/>
      <c r="BY29" s="699"/>
      <c r="BZ29" s="699"/>
      <c r="CA29" s="699"/>
      <c r="CB29" s="700"/>
      <c r="CD29" s="722" t="s">
        <v>
303</v>
      </c>
      <c r="CE29" s="723"/>
      <c r="CF29" s="674" t="s">
        <v>
304</v>
      </c>
      <c r="CG29" s="675"/>
      <c r="CH29" s="675"/>
      <c r="CI29" s="675"/>
      <c r="CJ29" s="675"/>
      <c r="CK29" s="675"/>
      <c r="CL29" s="675"/>
      <c r="CM29" s="675"/>
      <c r="CN29" s="675"/>
      <c r="CO29" s="675"/>
      <c r="CP29" s="675"/>
      <c r="CQ29" s="676"/>
      <c r="CR29" s="659">
        <v>
6437949</v>
      </c>
      <c r="CS29" s="695"/>
      <c r="CT29" s="695"/>
      <c r="CU29" s="695"/>
      <c r="CV29" s="695"/>
      <c r="CW29" s="695"/>
      <c r="CX29" s="695"/>
      <c r="CY29" s="696"/>
      <c r="CZ29" s="664">
        <v>
4.3</v>
      </c>
      <c r="DA29" s="693"/>
      <c r="DB29" s="693"/>
      <c r="DC29" s="697"/>
      <c r="DD29" s="668">
        <v>
6437949</v>
      </c>
      <c r="DE29" s="695"/>
      <c r="DF29" s="695"/>
      <c r="DG29" s="695"/>
      <c r="DH29" s="695"/>
      <c r="DI29" s="695"/>
      <c r="DJ29" s="695"/>
      <c r="DK29" s="696"/>
      <c r="DL29" s="668">
        <v>
6437949</v>
      </c>
      <c r="DM29" s="695"/>
      <c r="DN29" s="695"/>
      <c r="DO29" s="695"/>
      <c r="DP29" s="695"/>
      <c r="DQ29" s="695"/>
      <c r="DR29" s="695"/>
      <c r="DS29" s="695"/>
      <c r="DT29" s="695"/>
      <c r="DU29" s="695"/>
      <c r="DV29" s="696"/>
      <c r="DW29" s="664">
        <v>
8.1</v>
      </c>
      <c r="DX29" s="693"/>
      <c r="DY29" s="693"/>
      <c r="DZ29" s="693"/>
      <c r="EA29" s="693"/>
      <c r="EB29" s="693"/>
      <c r="EC29" s="694"/>
    </row>
    <row r="30" spans="2:133" ht="11.25" customHeight="1">
      <c r="B30" s="656" t="s">
        <v>
305</v>
      </c>
      <c r="C30" s="657"/>
      <c r="D30" s="657"/>
      <c r="E30" s="657"/>
      <c r="F30" s="657"/>
      <c r="G30" s="657"/>
      <c r="H30" s="657"/>
      <c r="I30" s="657"/>
      <c r="J30" s="657"/>
      <c r="K30" s="657"/>
      <c r="L30" s="657"/>
      <c r="M30" s="657"/>
      <c r="N30" s="657"/>
      <c r="O30" s="657"/>
      <c r="P30" s="657"/>
      <c r="Q30" s="658"/>
      <c r="R30" s="659">
        <v>
548812</v>
      </c>
      <c r="S30" s="660"/>
      <c r="T30" s="660"/>
      <c r="U30" s="660"/>
      <c r="V30" s="660"/>
      <c r="W30" s="660"/>
      <c r="X30" s="660"/>
      <c r="Y30" s="661"/>
      <c r="Z30" s="662">
        <v>
0.4</v>
      </c>
      <c r="AA30" s="662"/>
      <c r="AB30" s="662"/>
      <c r="AC30" s="662"/>
      <c r="AD30" s="663">
        <v>
145592</v>
      </c>
      <c r="AE30" s="663"/>
      <c r="AF30" s="663"/>
      <c r="AG30" s="663"/>
      <c r="AH30" s="663"/>
      <c r="AI30" s="663"/>
      <c r="AJ30" s="663"/>
      <c r="AK30" s="663"/>
      <c r="AL30" s="664">
        <v>
0.2</v>
      </c>
      <c r="AM30" s="665"/>
      <c r="AN30" s="665"/>
      <c r="AO30" s="666"/>
      <c r="AP30" s="707" t="s">
        <v>
306</v>
      </c>
      <c r="AQ30" s="708"/>
      <c r="AR30" s="708"/>
      <c r="AS30" s="708"/>
      <c r="AT30" s="713" t="s">
        <v>
307</v>
      </c>
      <c r="AU30" s="210"/>
      <c r="AV30" s="210"/>
      <c r="AW30" s="210"/>
      <c r="AX30" s="645" t="s">
        <v>
182</v>
      </c>
      <c r="AY30" s="646"/>
      <c r="AZ30" s="646"/>
      <c r="BA30" s="646"/>
      <c r="BB30" s="646"/>
      <c r="BC30" s="646"/>
      <c r="BD30" s="646"/>
      <c r="BE30" s="646"/>
      <c r="BF30" s="647"/>
      <c r="BG30" s="719">
        <v>
99.5</v>
      </c>
      <c r="BH30" s="720"/>
      <c r="BI30" s="720"/>
      <c r="BJ30" s="720"/>
      <c r="BK30" s="720"/>
      <c r="BL30" s="720"/>
      <c r="BM30" s="654">
        <v>
98.8</v>
      </c>
      <c r="BN30" s="720"/>
      <c r="BO30" s="720"/>
      <c r="BP30" s="720"/>
      <c r="BQ30" s="721"/>
      <c r="BR30" s="719">
        <v>
99.4</v>
      </c>
      <c r="BS30" s="720"/>
      <c r="BT30" s="720"/>
      <c r="BU30" s="720"/>
      <c r="BV30" s="720"/>
      <c r="BW30" s="720"/>
      <c r="BX30" s="654">
        <v>
98</v>
      </c>
      <c r="BY30" s="720"/>
      <c r="BZ30" s="720"/>
      <c r="CA30" s="720"/>
      <c r="CB30" s="721"/>
      <c r="CD30" s="724"/>
      <c r="CE30" s="725"/>
      <c r="CF30" s="674" t="s">
        <v>
308</v>
      </c>
      <c r="CG30" s="675"/>
      <c r="CH30" s="675"/>
      <c r="CI30" s="675"/>
      <c r="CJ30" s="675"/>
      <c r="CK30" s="675"/>
      <c r="CL30" s="675"/>
      <c r="CM30" s="675"/>
      <c r="CN30" s="675"/>
      <c r="CO30" s="675"/>
      <c r="CP30" s="675"/>
      <c r="CQ30" s="676"/>
      <c r="CR30" s="659">
        <v>
5801683</v>
      </c>
      <c r="CS30" s="660"/>
      <c r="CT30" s="660"/>
      <c r="CU30" s="660"/>
      <c r="CV30" s="660"/>
      <c r="CW30" s="660"/>
      <c r="CX30" s="660"/>
      <c r="CY30" s="661"/>
      <c r="CZ30" s="664">
        <v>
3.9</v>
      </c>
      <c r="DA30" s="693"/>
      <c r="DB30" s="693"/>
      <c r="DC30" s="697"/>
      <c r="DD30" s="668">
        <v>
5801683</v>
      </c>
      <c r="DE30" s="660"/>
      <c r="DF30" s="660"/>
      <c r="DG30" s="660"/>
      <c r="DH30" s="660"/>
      <c r="DI30" s="660"/>
      <c r="DJ30" s="660"/>
      <c r="DK30" s="661"/>
      <c r="DL30" s="668">
        <v>
5801683</v>
      </c>
      <c r="DM30" s="660"/>
      <c r="DN30" s="660"/>
      <c r="DO30" s="660"/>
      <c r="DP30" s="660"/>
      <c r="DQ30" s="660"/>
      <c r="DR30" s="660"/>
      <c r="DS30" s="660"/>
      <c r="DT30" s="660"/>
      <c r="DU30" s="660"/>
      <c r="DV30" s="661"/>
      <c r="DW30" s="664">
        <v>
7.3</v>
      </c>
      <c r="DX30" s="693"/>
      <c r="DY30" s="693"/>
      <c r="DZ30" s="693"/>
      <c r="EA30" s="693"/>
      <c r="EB30" s="693"/>
      <c r="EC30" s="694"/>
    </row>
    <row r="31" spans="2:133" ht="11.25" customHeight="1">
      <c r="B31" s="656" t="s">
        <v>
309</v>
      </c>
      <c r="C31" s="657"/>
      <c r="D31" s="657"/>
      <c r="E31" s="657"/>
      <c r="F31" s="657"/>
      <c r="G31" s="657"/>
      <c r="H31" s="657"/>
      <c r="I31" s="657"/>
      <c r="J31" s="657"/>
      <c r="K31" s="657"/>
      <c r="L31" s="657"/>
      <c r="M31" s="657"/>
      <c r="N31" s="657"/>
      <c r="O31" s="657"/>
      <c r="P31" s="657"/>
      <c r="Q31" s="658"/>
      <c r="R31" s="659">
        <v>
158686</v>
      </c>
      <c r="S31" s="660"/>
      <c r="T31" s="660"/>
      <c r="U31" s="660"/>
      <c r="V31" s="660"/>
      <c r="W31" s="660"/>
      <c r="X31" s="660"/>
      <c r="Y31" s="661"/>
      <c r="Z31" s="662">
        <v>
0.1</v>
      </c>
      <c r="AA31" s="662"/>
      <c r="AB31" s="662"/>
      <c r="AC31" s="662"/>
      <c r="AD31" s="663" t="s">
        <v>
140</v>
      </c>
      <c r="AE31" s="663"/>
      <c r="AF31" s="663"/>
      <c r="AG31" s="663"/>
      <c r="AH31" s="663"/>
      <c r="AI31" s="663"/>
      <c r="AJ31" s="663"/>
      <c r="AK31" s="663"/>
      <c r="AL31" s="664" t="s">
        <v>
140</v>
      </c>
      <c r="AM31" s="665"/>
      <c r="AN31" s="665"/>
      <c r="AO31" s="666"/>
      <c r="AP31" s="709"/>
      <c r="AQ31" s="710"/>
      <c r="AR31" s="710"/>
      <c r="AS31" s="710"/>
      <c r="AT31" s="714"/>
      <c r="AU31" s="209" t="s">
        <v>
310</v>
      </c>
      <c r="AV31" s="209"/>
      <c r="AW31" s="209"/>
      <c r="AX31" s="656" t="s">
        <v>
311</v>
      </c>
      <c r="AY31" s="657"/>
      <c r="AZ31" s="657"/>
      <c r="BA31" s="657"/>
      <c r="BB31" s="657"/>
      <c r="BC31" s="657"/>
      <c r="BD31" s="657"/>
      <c r="BE31" s="657"/>
      <c r="BF31" s="658"/>
      <c r="BG31" s="716">
        <v>
99.3</v>
      </c>
      <c r="BH31" s="695"/>
      <c r="BI31" s="695"/>
      <c r="BJ31" s="695"/>
      <c r="BK31" s="695"/>
      <c r="BL31" s="695"/>
      <c r="BM31" s="665">
        <v>
98.1</v>
      </c>
      <c r="BN31" s="717"/>
      <c r="BO31" s="717"/>
      <c r="BP31" s="717"/>
      <c r="BQ31" s="718"/>
      <c r="BR31" s="716">
        <v>
99.1</v>
      </c>
      <c r="BS31" s="695"/>
      <c r="BT31" s="695"/>
      <c r="BU31" s="695"/>
      <c r="BV31" s="695"/>
      <c r="BW31" s="695"/>
      <c r="BX31" s="665">
        <v>
97.1</v>
      </c>
      <c r="BY31" s="717"/>
      <c r="BZ31" s="717"/>
      <c r="CA31" s="717"/>
      <c r="CB31" s="718"/>
      <c r="CD31" s="724"/>
      <c r="CE31" s="725"/>
      <c r="CF31" s="674" t="s">
        <v>
312</v>
      </c>
      <c r="CG31" s="675"/>
      <c r="CH31" s="675"/>
      <c r="CI31" s="675"/>
      <c r="CJ31" s="675"/>
      <c r="CK31" s="675"/>
      <c r="CL31" s="675"/>
      <c r="CM31" s="675"/>
      <c r="CN31" s="675"/>
      <c r="CO31" s="675"/>
      <c r="CP31" s="675"/>
      <c r="CQ31" s="676"/>
      <c r="CR31" s="659">
        <v>
636266</v>
      </c>
      <c r="CS31" s="695"/>
      <c r="CT31" s="695"/>
      <c r="CU31" s="695"/>
      <c r="CV31" s="695"/>
      <c r="CW31" s="695"/>
      <c r="CX31" s="695"/>
      <c r="CY31" s="696"/>
      <c r="CZ31" s="664">
        <v>
0.4</v>
      </c>
      <c r="DA31" s="693"/>
      <c r="DB31" s="693"/>
      <c r="DC31" s="697"/>
      <c r="DD31" s="668">
        <v>
636266</v>
      </c>
      <c r="DE31" s="695"/>
      <c r="DF31" s="695"/>
      <c r="DG31" s="695"/>
      <c r="DH31" s="695"/>
      <c r="DI31" s="695"/>
      <c r="DJ31" s="695"/>
      <c r="DK31" s="696"/>
      <c r="DL31" s="668">
        <v>
636266</v>
      </c>
      <c r="DM31" s="695"/>
      <c r="DN31" s="695"/>
      <c r="DO31" s="695"/>
      <c r="DP31" s="695"/>
      <c r="DQ31" s="695"/>
      <c r="DR31" s="695"/>
      <c r="DS31" s="695"/>
      <c r="DT31" s="695"/>
      <c r="DU31" s="695"/>
      <c r="DV31" s="696"/>
      <c r="DW31" s="664">
        <v>
0.8</v>
      </c>
      <c r="DX31" s="693"/>
      <c r="DY31" s="693"/>
      <c r="DZ31" s="693"/>
      <c r="EA31" s="693"/>
      <c r="EB31" s="693"/>
      <c r="EC31" s="694"/>
    </row>
    <row r="32" spans="2:133" ht="11.25" customHeight="1">
      <c r="B32" s="656" t="s">
        <v>
313</v>
      </c>
      <c r="C32" s="657"/>
      <c r="D32" s="657"/>
      <c r="E32" s="657"/>
      <c r="F32" s="657"/>
      <c r="G32" s="657"/>
      <c r="H32" s="657"/>
      <c r="I32" s="657"/>
      <c r="J32" s="657"/>
      <c r="K32" s="657"/>
      <c r="L32" s="657"/>
      <c r="M32" s="657"/>
      <c r="N32" s="657"/>
      <c r="O32" s="657"/>
      <c r="P32" s="657"/>
      <c r="Q32" s="658"/>
      <c r="R32" s="659">
        <v>
7048896</v>
      </c>
      <c r="S32" s="660"/>
      <c r="T32" s="660"/>
      <c r="U32" s="660"/>
      <c r="V32" s="660"/>
      <c r="W32" s="660"/>
      <c r="X32" s="660"/>
      <c r="Y32" s="661"/>
      <c r="Z32" s="662">
        <v>
4.5999999999999996</v>
      </c>
      <c r="AA32" s="662"/>
      <c r="AB32" s="662"/>
      <c r="AC32" s="662"/>
      <c r="AD32" s="663" t="s">
        <v>
170</v>
      </c>
      <c r="AE32" s="663"/>
      <c r="AF32" s="663"/>
      <c r="AG32" s="663"/>
      <c r="AH32" s="663"/>
      <c r="AI32" s="663"/>
      <c r="AJ32" s="663"/>
      <c r="AK32" s="663"/>
      <c r="AL32" s="664" t="s">
        <v>
241</v>
      </c>
      <c r="AM32" s="665"/>
      <c r="AN32" s="665"/>
      <c r="AO32" s="666"/>
      <c r="AP32" s="711"/>
      <c r="AQ32" s="712"/>
      <c r="AR32" s="712"/>
      <c r="AS32" s="712"/>
      <c r="AT32" s="715"/>
      <c r="AU32" s="211"/>
      <c r="AV32" s="211"/>
      <c r="AW32" s="211"/>
      <c r="AX32" s="704" t="s">
        <v>
314</v>
      </c>
      <c r="AY32" s="705"/>
      <c r="AZ32" s="705"/>
      <c r="BA32" s="705"/>
      <c r="BB32" s="705"/>
      <c r="BC32" s="705"/>
      <c r="BD32" s="705"/>
      <c r="BE32" s="705"/>
      <c r="BF32" s="706"/>
      <c r="BG32" s="728">
        <v>
99.7</v>
      </c>
      <c r="BH32" s="729"/>
      <c r="BI32" s="729"/>
      <c r="BJ32" s="729"/>
      <c r="BK32" s="729"/>
      <c r="BL32" s="729"/>
      <c r="BM32" s="730">
        <v>
99.4</v>
      </c>
      <c r="BN32" s="729"/>
      <c r="BO32" s="729"/>
      <c r="BP32" s="729"/>
      <c r="BQ32" s="731"/>
      <c r="BR32" s="728">
        <v>
99.6</v>
      </c>
      <c r="BS32" s="729"/>
      <c r="BT32" s="729"/>
      <c r="BU32" s="729"/>
      <c r="BV32" s="729"/>
      <c r="BW32" s="729"/>
      <c r="BX32" s="730">
        <v>
99</v>
      </c>
      <c r="BY32" s="729"/>
      <c r="BZ32" s="729"/>
      <c r="CA32" s="729"/>
      <c r="CB32" s="731"/>
      <c r="CD32" s="726"/>
      <c r="CE32" s="727"/>
      <c r="CF32" s="674" t="s">
        <v>
315</v>
      </c>
      <c r="CG32" s="675"/>
      <c r="CH32" s="675"/>
      <c r="CI32" s="675"/>
      <c r="CJ32" s="675"/>
      <c r="CK32" s="675"/>
      <c r="CL32" s="675"/>
      <c r="CM32" s="675"/>
      <c r="CN32" s="675"/>
      <c r="CO32" s="675"/>
      <c r="CP32" s="675"/>
      <c r="CQ32" s="676"/>
      <c r="CR32" s="659" t="s">
        <v>
140</v>
      </c>
      <c r="CS32" s="660"/>
      <c r="CT32" s="660"/>
      <c r="CU32" s="660"/>
      <c r="CV32" s="660"/>
      <c r="CW32" s="660"/>
      <c r="CX32" s="660"/>
      <c r="CY32" s="661"/>
      <c r="CZ32" s="664" t="s">
        <v>
140</v>
      </c>
      <c r="DA32" s="693"/>
      <c r="DB32" s="693"/>
      <c r="DC32" s="697"/>
      <c r="DD32" s="668" t="s">
        <v>
140</v>
      </c>
      <c r="DE32" s="660"/>
      <c r="DF32" s="660"/>
      <c r="DG32" s="660"/>
      <c r="DH32" s="660"/>
      <c r="DI32" s="660"/>
      <c r="DJ32" s="660"/>
      <c r="DK32" s="661"/>
      <c r="DL32" s="668" t="s">
        <v>
170</v>
      </c>
      <c r="DM32" s="660"/>
      <c r="DN32" s="660"/>
      <c r="DO32" s="660"/>
      <c r="DP32" s="660"/>
      <c r="DQ32" s="660"/>
      <c r="DR32" s="660"/>
      <c r="DS32" s="660"/>
      <c r="DT32" s="660"/>
      <c r="DU32" s="660"/>
      <c r="DV32" s="661"/>
      <c r="DW32" s="664" t="s">
        <v>
140</v>
      </c>
      <c r="DX32" s="693"/>
      <c r="DY32" s="693"/>
      <c r="DZ32" s="693"/>
      <c r="EA32" s="693"/>
      <c r="EB32" s="693"/>
      <c r="EC32" s="694"/>
    </row>
    <row r="33" spans="2:133" ht="11.25" customHeight="1">
      <c r="B33" s="656" t="s">
        <v>
316</v>
      </c>
      <c r="C33" s="657"/>
      <c r="D33" s="657"/>
      <c r="E33" s="657"/>
      <c r="F33" s="657"/>
      <c r="G33" s="657"/>
      <c r="H33" s="657"/>
      <c r="I33" s="657"/>
      <c r="J33" s="657"/>
      <c r="K33" s="657"/>
      <c r="L33" s="657"/>
      <c r="M33" s="657"/>
      <c r="N33" s="657"/>
      <c r="O33" s="657"/>
      <c r="P33" s="657"/>
      <c r="Q33" s="658"/>
      <c r="R33" s="659">
        <v>
4619659</v>
      </c>
      <c r="S33" s="660"/>
      <c r="T33" s="660"/>
      <c r="U33" s="660"/>
      <c r="V33" s="660"/>
      <c r="W33" s="660"/>
      <c r="X33" s="660"/>
      <c r="Y33" s="661"/>
      <c r="Z33" s="662">
        <v>
3</v>
      </c>
      <c r="AA33" s="662"/>
      <c r="AB33" s="662"/>
      <c r="AC33" s="662"/>
      <c r="AD33" s="663" t="s">
        <v>
170</v>
      </c>
      <c r="AE33" s="663"/>
      <c r="AF33" s="663"/>
      <c r="AG33" s="663"/>
      <c r="AH33" s="663"/>
      <c r="AI33" s="663"/>
      <c r="AJ33" s="663"/>
      <c r="AK33" s="663"/>
      <c r="AL33" s="664" t="s">
        <v>
240</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
317</v>
      </c>
      <c r="CE33" s="675"/>
      <c r="CF33" s="675"/>
      <c r="CG33" s="675"/>
      <c r="CH33" s="675"/>
      <c r="CI33" s="675"/>
      <c r="CJ33" s="675"/>
      <c r="CK33" s="675"/>
      <c r="CL33" s="675"/>
      <c r="CM33" s="675"/>
      <c r="CN33" s="675"/>
      <c r="CO33" s="675"/>
      <c r="CP33" s="675"/>
      <c r="CQ33" s="676"/>
      <c r="CR33" s="659">
        <v>
59089425</v>
      </c>
      <c r="CS33" s="695"/>
      <c r="CT33" s="695"/>
      <c r="CU33" s="695"/>
      <c r="CV33" s="695"/>
      <c r="CW33" s="695"/>
      <c r="CX33" s="695"/>
      <c r="CY33" s="696"/>
      <c r="CZ33" s="664">
        <v>
39.9</v>
      </c>
      <c r="DA33" s="693"/>
      <c r="DB33" s="693"/>
      <c r="DC33" s="697"/>
      <c r="DD33" s="668">
        <v>
47713064</v>
      </c>
      <c r="DE33" s="695"/>
      <c r="DF33" s="695"/>
      <c r="DG33" s="695"/>
      <c r="DH33" s="695"/>
      <c r="DI33" s="695"/>
      <c r="DJ33" s="695"/>
      <c r="DK33" s="696"/>
      <c r="DL33" s="668">
        <v>
33076567</v>
      </c>
      <c r="DM33" s="695"/>
      <c r="DN33" s="695"/>
      <c r="DO33" s="695"/>
      <c r="DP33" s="695"/>
      <c r="DQ33" s="695"/>
      <c r="DR33" s="695"/>
      <c r="DS33" s="695"/>
      <c r="DT33" s="695"/>
      <c r="DU33" s="695"/>
      <c r="DV33" s="696"/>
      <c r="DW33" s="664">
        <v>
41.5</v>
      </c>
      <c r="DX33" s="693"/>
      <c r="DY33" s="693"/>
      <c r="DZ33" s="693"/>
      <c r="EA33" s="693"/>
      <c r="EB33" s="693"/>
      <c r="EC33" s="694"/>
    </row>
    <row r="34" spans="2:133" ht="11.25" customHeight="1">
      <c r="B34" s="656" t="s">
        <v>
318</v>
      </c>
      <c r="C34" s="657"/>
      <c r="D34" s="657"/>
      <c r="E34" s="657"/>
      <c r="F34" s="657"/>
      <c r="G34" s="657"/>
      <c r="H34" s="657"/>
      <c r="I34" s="657"/>
      <c r="J34" s="657"/>
      <c r="K34" s="657"/>
      <c r="L34" s="657"/>
      <c r="M34" s="657"/>
      <c r="N34" s="657"/>
      <c r="O34" s="657"/>
      <c r="P34" s="657"/>
      <c r="Q34" s="658"/>
      <c r="R34" s="659">
        <v>
1302740</v>
      </c>
      <c r="S34" s="660"/>
      <c r="T34" s="660"/>
      <c r="U34" s="660"/>
      <c r="V34" s="660"/>
      <c r="W34" s="660"/>
      <c r="X34" s="660"/>
      <c r="Y34" s="661"/>
      <c r="Z34" s="662">
        <v>
0.9</v>
      </c>
      <c r="AA34" s="662"/>
      <c r="AB34" s="662"/>
      <c r="AC34" s="662"/>
      <c r="AD34" s="663">
        <v>
4779</v>
      </c>
      <c r="AE34" s="663"/>
      <c r="AF34" s="663"/>
      <c r="AG34" s="663"/>
      <c r="AH34" s="663"/>
      <c r="AI34" s="663"/>
      <c r="AJ34" s="663"/>
      <c r="AK34" s="663"/>
      <c r="AL34" s="664">
        <v>
0</v>
      </c>
      <c r="AM34" s="665"/>
      <c r="AN34" s="665"/>
      <c r="AO34" s="666"/>
      <c r="AP34" s="214"/>
      <c r="AQ34" s="638" t="s">
        <v>
319</v>
      </c>
      <c r="AR34" s="639"/>
      <c r="AS34" s="639"/>
      <c r="AT34" s="639"/>
      <c r="AU34" s="639"/>
      <c r="AV34" s="639"/>
      <c r="AW34" s="639"/>
      <c r="AX34" s="639"/>
      <c r="AY34" s="639"/>
      <c r="AZ34" s="639"/>
      <c r="BA34" s="639"/>
      <c r="BB34" s="639"/>
      <c r="BC34" s="639"/>
      <c r="BD34" s="639"/>
      <c r="BE34" s="639"/>
      <c r="BF34" s="640"/>
      <c r="BG34" s="638" t="s">
        <v>
320</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
321</v>
      </c>
      <c r="CE34" s="675"/>
      <c r="CF34" s="675"/>
      <c r="CG34" s="675"/>
      <c r="CH34" s="675"/>
      <c r="CI34" s="675"/>
      <c r="CJ34" s="675"/>
      <c r="CK34" s="675"/>
      <c r="CL34" s="675"/>
      <c r="CM34" s="675"/>
      <c r="CN34" s="675"/>
      <c r="CO34" s="675"/>
      <c r="CP34" s="675"/>
      <c r="CQ34" s="676"/>
      <c r="CR34" s="659">
        <v>
19092168</v>
      </c>
      <c r="CS34" s="660"/>
      <c r="CT34" s="660"/>
      <c r="CU34" s="660"/>
      <c r="CV34" s="660"/>
      <c r="CW34" s="660"/>
      <c r="CX34" s="660"/>
      <c r="CY34" s="661"/>
      <c r="CZ34" s="664">
        <v>
12.9</v>
      </c>
      <c r="DA34" s="693"/>
      <c r="DB34" s="693"/>
      <c r="DC34" s="697"/>
      <c r="DD34" s="668">
        <v>
14119384</v>
      </c>
      <c r="DE34" s="660"/>
      <c r="DF34" s="660"/>
      <c r="DG34" s="660"/>
      <c r="DH34" s="660"/>
      <c r="DI34" s="660"/>
      <c r="DJ34" s="660"/>
      <c r="DK34" s="661"/>
      <c r="DL34" s="668">
        <v>
12504246</v>
      </c>
      <c r="DM34" s="660"/>
      <c r="DN34" s="660"/>
      <c r="DO34" s="660"/>
      <c r="DP34" s="660"/>
      <c r="DQ34" s="660"/>
      <c r="DR34" s="660"/>
      <c r="DS34" s="660"/>
      <c r="DT34" s="660"/>
      <c r="DU34" s="660"/>
      <c r="DV34" s="661"/>
      <c r="DW34" s="664">
        <v>
15.7</v>
      </c>
      <c r="DX34" s="693"/>
      <c r="DY34" s="693"/>
      <c r="DZ34" s="693"/>
      <c r="EA34" s="693"/>
      <c r="EB34" s="693"/>
      <c r="EC34" s="694"/>
    </row>
    <row r="35" spans="2:133" ht="11.25" customHeight="1">
      <c r="B35" s="656" t="s">
        <v>
322</v>
      </c>
      <c r="C35" s="657"/>
      <c r="D35" s="657"/>
      <c r="E35" s="657"/>
      <c r="F35" s="657"/>
      <c r="G35" s="657"/>
      <c r="H35" s="657"/>
      <c r="I35" s="657"/>
      <c r="J35" s="657"/>
      <c r="K35" s="657"/>
      <c r="L35" s="657"/>
      <c r="M35" s="657"/>
      <c r="N35" s="657"/>
      <c r="O35" s="657"/>
      <c r="P35" s="657"/>
      <c r="Q35" s="658"/>
      <c r="R35" s="659">
        <v>
5901800</v>
      </c>
      <c r="S35" s="660"/>
      <c r="T35" s="660"/>
      <c r="U35" s="660"/>
      <c r="V35" s="660"/>
      <c r="W35" s="660"/>
      <c r="X35" s="660"/>
      <c r="Y35" s="661"/>
      <c r="Z35" s="662">
        <v>
3.9</v>
      </c>
      <c r="AA35" s="662"/>
      <c r="AB35" s="662"/>
      <c r="AC35" s="662"/>
      <c r="AD35" s="663" t="s">
        <v>
240</v>
      </c>
      <c r="AE35" s="663"/>
      <c r="AF35" s="663"/>
      <c r="AG35" s="663"/>
      <c r="AH35" s="663"/>
      <c r="AI35" s="663"/>
      <c r="AJ35" s="663"/>
      <c r="AK35" s="663"/>
      <c r="AL35" s="664" t="s">
        <v>
170</v>
      </c>
      <c r="AM35" s="665"/>
      <c r="AN35" s="665"/>
      <c r="AO35" s="666"/>
      <c r="AP35" s="214"/>
      <c r="AQ35" s="732" t="s">
        <v>
323</v>
      </c>
      <c r="AR35" s="733"/>
      <c r="AS35" s="733"/>
      <c r="AT35" s="733"/>
      <c r="AU35" s="733"/>
      <c r="AV35" s="733"/>
      <c r="AW35" s="733"/>
      <c r="AX35" s="733"/>
      <c r="AY35" s="734"/>
      <c r="AZ35" s="648">
        <v>
17496882</v>
      </c>
      <c r="BA35" s="649"/>
      <c r="BB35" s="649"/>
      <c r="BC35" s="649"/>
      <c r="BD35" s="649"/>
      <c r="BE35" s="649"/>
      <c r="BF35" s="735"/>
      <c r="BG35" s="670" t="s">
        <v>
324</v>
      </c>
      <c r="BH35" s="671"/>
      <c r="BI35" s="671"/>
      <c r="BJ35" s="671"/>
      <c r="BK35" s="671"/>
      <c r="BL35" s="671"/>
      <c r="BM35" s="671"/>
      <c r="BN35" s="671"/>
      <c r="BO35" s="671"/>
      <c r="BP35" s="671"/>
      <c r="BQ35" s="671"/>
      <c r="BR35" s="671"/>
      <c r="BS35" s="671"/>
      <c r="BT35" s="671"/>
      <c r="BU35" s="672"/>
      <c r="BV35" s="648">
        <v>
2097975</v>
      </c>
      <c r="BW35" s="649"/>
      <c r="BX35" s="649"/>
      <c r="BY35" s="649"/>
      <c r="BZ35" s="649"/>
      <c r="CA35" s="649"/>
      <c r="CB35" s="735"/>
      <c r="CD35" s="674" t="s">
        <v>
325</v>
      </c>
      <c r="CE35" s="675"/>
      <c r="CF35" s="675"/>
      <c r="CG35" s="675"/>
      <c r="CH35" s="675"/>
      <c r="CI35" s="675"/>
      <c r="CJ35" s="675"/>
      <c r="CK35" s="675"/>
      <c r="CL35" s="675"/>
      <c r="CM35" s="675"/>
      <c r="CN35" s="675"/>
      <c r="CO35" s="675"/>
      <c r="CP35" s="675"/>
      <c r="CQ35" s="676"/>
      <c r="CR35" s="659">
        <v>
1165271</v>
      </c>
      <c r="CS35" s="695"/>
      <c r="CT35" s="695"/>
      <c r="CU35" s="695"/>
      <c r="CV35" s="695"/>
      <c r="CW35" s="695"/>
      <c r="CX35" s="695"/>
      <c r="CY35" s="696"/>
      <c r="CZ35" s="664">
        <v>
0.8</v>
      </c>
      <c r="DA35" s="693"/>
      <c r="DB35" s="693"/>
      <c r="DC35" s="697"/>
      <c r="DD35" s="668">
        <v>
1035009</v>
      </c>
      <c r="DE35" s="695"/>
      <c r="DF35" s="695"/>
      <c r="DG35" s="695"/>
      <c r="DH35" s="695"/>
      <c r="DI35" s="695"/>
      <c r="DJ35" s="695"/>
      <c r="DK35" s="696"/>
      <c r="DL35" s="668">
        <v>
964563</v>
      </c>
      <c r="DM35" s="695"/>
      <c r="DN35" s="695"/>
      <c r="DO35" s="695"/>
      <c r="DP35" s="695"/>
      <c r="DQ35" s="695"/>
      <c r="DR35" s="695"/>
      <c r="DS35" s="695"/>
      <c r="DT35" s="695"/>
      <c r="DU35" s="695"/>
      <c r="DV35" s="696"/>
      <c r="DW35" s="664">
        <v>
1.2</v>
      </c>
      <c r="DX35" s="693"/>
      <c r="DY35" s="693"/>
      <c r="DZ35" s="693"/>
      <c r="EA35" s="693"/>
      <c r="EB35" s="693"/>
      <c r="EC35" s="694"/>
    </row>
    <row r="36" spans="2:133" ht="11.25" customHeight="1">
      <c r="B36" s="656" t="s">
        <v>
326</v>
      </c>
      <c r="C36" s="657"/>
      <c r="D36" s="657"/>
      <c r="E36" s="657"/>
      <c r="F36" s="657"/>
      <c r="G36" s="657"/>
      <c r="H36" s="657"/>
      <c r="I36" s="657"/>
      <c r="J36" s="657"/>
      <c r="K36" s="657"/>
      <c r="L36" s="657"/>
      <c r="M36" s="657"/>
      <c r="N36" s="657"/>
      <c r="O36" s="657"/>
      <c r="P36" s="657"/>
      <c r="Q36" s="658"/>
      <c r="R36" s="659" t="s">
        <v>
170</v>
      </c>
      <c r="S36" s="660"/>
      <c r="T36" s="660"/>
      <c r="U36" s="660"/>
      <c r="V36" s="660"/>
      <c r="W36" s="660"/>
      <c r="X36" s="660"/>
      <c r="Y36" s="661"/>
      <c r="Z36" s="662" t="s">
        <v>
140</v>
      </c>
      <c r="AA36" s="662"/>
      <c r="AB36" s="662"/>
      <c r="AC36" s="662"/>
      <c r="AD36" s="663" t="s">
        <v>
170</v>
      </c>
      <c r="AE36" s="663"/>
      <c r="AF36" s="663"/>
      <c r="AG36" s="663"/>
      <c r="AH36" s="663"/>
      <c r="AI36" s="663"/>
      <c r="AJ36" s="663"/>
      <c r="AK36" s="663"/>
      <c r="AL36" s="664" t="s">
        <v>
140</v>
      </c>
      <c r="AM36" s="665"/>
      <c r="AN36" s="665"/>
      <c r="AO36" s="666"/>
      <c r="AQ36" s="736" t="s">
        <v>
327</v>
      </c>
      <c r="AR36" s="737"/>
      <c r="AS36" s="737"/>
      <c r="AT36" s="737"/>
      <c r="AU36" s="737"/>
      <c r="AV36" s="737"/>
      <c r="AW36" s="737"/>
      <c r="AX36" s="737"/>
      <c r="AY36" s="738"/>
      <c r="AZ36" s="659">
        <v>
1956221</v>
      </c>
      <c r="BA36" s="660"/>
      <c r="BB36" s="660"/>
      <c r="BC36" s="660"/>
      <c r="BD36" s="695"/>
      <c r="BE36" s="695"/>
      <c r="BF36" s="718"/>
      <c r="BG36" s="674" t="s">
        <v>
328</v>
      </c>
      <c r="BH36" s="675"/>
      <c r="BI36" s="675"/>
      <c r="BJ36" s="675"/>
      <c r="BK36" s="675"/>
      <c r="BL36" s="675"/>
      <c r="BM36" s="675"/>
      <c r="BN36" s="675"/>
      <c r="BO36" s="675"/>
      <c r="BP36" s="675"/>
      <c r="BQ36" s="675"/>
      <c r="BR36" s="675"/>
      <c r="BS36" s="675"/>
      <c r="BT36" s="675"/>
      <c r="BU36" s="676"/>
      <c r="BV36" s="659">
        <v>
-1044363</v>
      </c>
      <c r="BW36" s="660"/>
      <c r="BX36" s="660"/>
      <c r="BY36" s="660"/>
      <c r="BZ36" s="660"/>
      <c r="CA36" s="660"/>
      <c r="CB36" s="669"/>
      <c r="CD36" s="674" t="s">
        <v>
329</v>
      </c>
      <c r="CE36" s="675"/>
      <c r="CF36" s="675"/>
      <c r="CG36" s="675"/>
      <c r="CH36" s="675"/>
      <c r="CI36" s="675"/>
      <c r="CJ36" s="675"/>
      <c r="CK36" s="675"/>
      <c r="CL36" s="675"/>
      <c r="CM36" s="675"/>
      <c r="CN36" s="675"/>
      <c r="CO36" s="675"/>
      <c r="CP36" s="675"/>
      <c r="CQ36" s="676"/>
      <c r="CR36" s="659">
        <v>
13018535</v>
      </c>
      <c r="CS36" s="660"/>
      <c r="CT36" s="660"/>
      <c r="CU36" s="660"/>
      <c r="CV36" s="660"/>
      <c r="CW36" s="660"/>
      <c r="CX36" s="660"/>
      <c r="CY36" s="661"/>
      <c r="CZ36" s="664">
        <v>
8.8000000000000007</v>
      </c>
      <c r="DA36" s="693"/>
      <c r="DB36" s="693"/>
      <c r="DC36" s="697"/>
      <c r="DD36" s="668">
        <v>
9196670</v>
      </c>
      <c r="DE36" s="660"/>
      <c r="DF36" s="660"/>
      <c r="DG36" s="660"/>
      <c r="DH36" s="660"/>
      <c r="DI36" s="660"/>
      <c r="DJ36" s="660"/>
      <c r="DK36" s="661"/>
      <c r="DL36" s="668">
        <v>
8214961</v>
      </c>
      <c r="DM36" s="660"/>
      <c r="DN36" s="660"/>
      <c r="DO36" s="660"/>
      <c r="DP36" s="660"/>
      <c r="DQ36" s="660"/>
      <c r="DR36" s="660"/>
      <c r="DS36" s="660"/>
      <c r="DT36" s="660"/>
      <c r="DU36" s="660"/>
      <c r="DV36" s="661"/>
      <c r="DW36" s="664">
        <v>
10.3</v>
      </c>
      <c r="DX36" s="693"/>
      <c r="DY36" s="693"/>
      <c r="DZ36" s="693"/>
      <c r="EA36" s="693"/>
      <c r="EB36" s="693"/>
      <c r="EC36" s="694"/>
    </row>
    <row r="37" spans="2:133" ht="11.25" customHeight="1">
      <c r="B37" s="656" t="s">
        <v>
330</v>
      </c>
      <c r="C37" s="657"/>
      <c r="D37" s="657"/>
      <c r="E37" s="657"/>
      <c r="F37" s="657"/>
      <c r="G37" s="657"/>
      <c r="H37" s="657"/>
      <c r="I37" s="657"/>
      <c r="J37" s="657"/>
      <c r="K37" s="657"/>
      <c r="L37" s="657"/>
      <c r="M37" s="657"/>
      <c r="N37" s="657"/>
      <c r="O37" s="657"/>
      <c r="P37" s="657"/>
      <c r="Q37" s="658"/>
      <c r="R37" s="659">
        <v>
2680000</v>
      </c>
      <c r="S37" s="660"/>
      <c r="T37" s="660"/>
      <c r="U37" s="660"/>
      <c r="V37" s="660"/>
      <c r="W37" s="660"/>
      <c r="X37" s="660"/>
      <c r="Y37" s="661"/>
      <c r="Z37" s="662">
        <v>
1.8</v>
      </c>
      <c r="AA37" s="662"/>
      <c r="AB37" s="662"/>
      <c r="AC37" s="662"/>
      <c r="AD37" s="663" t="s">
        <v>
170</v>
      </c>
      <c r="AE37" s="663"/>
      <c r="AF37" s="663"/>
      <c r="AG37" s="663"/>
      <c r="AH37" s="663"/>
      <c r="AI37" s="663"/>
      <c r="AJ37" s="663"/>
      <c r="AK37" s="663"/>
      <c r="AL37" s="664" t="s">
        <v>
170</v>
      </c>
      <c r="AM37" s="665"/>
      <c r="AN37" s="665"/>
      <c r="AO37" s="666"/>
      <c r="AQ37" s="736" t="s">
        <v>
331</v>
      </c>
      <c r="AR37" s="737"/>
      <c r="AS37" s="737"/>
      <c r="AT37" s="737"/>
      <c r="AU37" s="737"/>
      <c r="AV37" s="737"/>
      <c r="AW37" s="737"/>
      <c r="AX37" s="737"/>
      <c r="AY37" s="738"/>
      <c r="AZ37" s="659">
        <v>
1100000</v>
      </c>
      <c r="BA37" s="660"/>
      <c r="BB37" s="660"/>
      <c r="BC37" s="660"/>
      <c r="BD37" s="695"/>
      <c r="BE37" s="695"/>
      <c r="BF37" s="718"/>
      <c r="BG37" s="674" t="s">
        <v>
332</v>
      </c>
      <c r="BH37" s="675"/>
      <c r="BI37" s="675"/>
      <c r="BJ37" s="675"/>
      <c r="BK37" s="675"/>
      <c r="BL37" s="675"/>
      <c r="BM37" s="675"/>
      <c r="BN37" s="675"/>
      <c r="BO37" s="675"/>
      <c r="BP37" s="675"/>
      <c r="BQ37" s="675"/>
      <c r="BR37" s="675"/>
      <c r="BS37" s="675"/>
      <c r="BT37" s="675"/>
      <c r="BU37" s="676"/>
      <c r="BV37" s="659">
        <v>
60980</v>
      </c>
      <c r="BW37" s="660"/>
      <c r="BX37" s="660"/>
      <c r="BY37" s="660"/>
      <c r="BZ37" s="660"/>
      <c r="CA37" s="660"/>
      <c r="CB37" s="669"/>
      <c r="CD37" s="674" t="s">
        <v>
333</v>
      </c>
      <c r="CE37" s="675"/>
      <c r="CF37" s="675"/>
      <c r="CG37" s="675"/>
      <c r="CH37" s="675"/>
      <c r="CI37" s="675"/>
      <c r="CJ37" s="675"/>
      <c r="CK37" s="675"/>
      <c r="CL37" s="675"/>
      <c r="CM37" s="675"/>
      <c r="CN37" s="675"/>
      <c r="CO37" s="675"/>
      <c r="CP37" s="675"/>
      <c r="CQ37" s="676"/>
      <c r="CR37" s="659">
        <v>
1119501</v>
      </c>
      <c r="CS37" s="695"/>
      <c r="CT37" s="695"/>
      <c r="CU37" s="695"/>
      <c r="CV37" s="695"/>
      <c r="CW37" s="695"/>
      <c r="CX37" s="695"/>
      <c r="CY37" s="696"/>
      <c r="CZ37" s="664">
        <v>
0.8</v>
      </c>
      <c r="DA37" s="693"/>
      <c r="DB37" s="693"/>
      <c r="DC37" s="697"/>
      <c r="DD37" s="668">
        <v>
830294</v>
      </c>
      <c r="DE37" s="695"/>
      <c r="DF37" s="695"/>
      <c r="DG37" s="695"/>
      <c r="DH37" s="695"/>
      <c r="DI37" s="695"/>
      <c r="DJ37" s="695"/>
      <c r="DK37" s="696"/>
      <c r="DL37" s="668">
        <v>
820077</v>
      </c>
      <c r="DM37" s="695"/>
      <c r="DN37" s="695"/>
      <c r="DO37" s="695"/>
      <c r="DP37" s="695"/>
      <c r="DQ37" s="695"/>
      <c r="DR37" s="695"/>
      <c r="DS37" s="695"/>
      <c r="DT37" s="695"/>
      <c r="DU37" s="695"/>
      <c r="DV37" s="696"/>
      <c r="DW37" s="664">
        <v>
1</v>
      </c>
      <c r="DX37" s="693"/>
      <c r="DY37" s="693"/>
      <c r="DZ37" s="693"/>
      <c r="EA37" s="693"/>
      <c r="EB37" s="693"/>
      <c r="EC37" s="694"/>
    </row>
    <row r="38" spans="2:133" ht="11.25" customHeight="1">
      <c r="B38" s="704" t="s">
        <v>
334</v>
      </c>
      <c r="C38" s="705"/>
      <c r="D38" s="705"/>
      <c r="E38" s="705"/>
      <c r="F38" s="705"/>
      <c r="G38" s="705"/>
      <c r="H38" s="705"/>
      <c r="I38" s="705"/>
      <c r="J38" s="705"/>
      <c r="K38" s="705"/>
      <c r="L38" s="705"/>
      <c r="M38" s="705"/>
      <c r="N38" s="705"/>
      <c r="O38" s="705"/>
      <c r="P38" s="705"/>
      <c r="Q38" s="706"/>
      <c r="R38" s="739">
        <v>
153012414</v>
      </c>
      <c r="S38" s="740"/>
      <c r="T38" s="740"/>
      <c r="U38" s="740"/>
      <c r="V38" s="740"/>
      <c r="W38" s="740"/>
      <c r="X38" s="740"/>
      <c r="Y38" s="741"/>
      <c r="Z38" s="742">
        <v>
100</v>
      </c>
      <c r="AA38" s="742"/>
      <c r="AB38" s="742"/>
      <c r="AC38" s="742"/>
      <c r="AD38" s="743">
        <v>
76989038</v>
      </c>
      <c r="AE38" s="743"/>
      <c r="AF38" s="743"/>
      <c r="AG38" s="743"/>
      <c r="AH38" s="743"/>
      <c r="AI38" s="743"/>
      <c r="AJ38" s="743"/>
      <c r="AK38" s="743"/>
      <c r="AL38" s="744">
        <v>
100</v>
      </c>
      <c r="AM38" s="730"/>
      <c r="AN38" s="730"/>
      <c r="AO38" s="745"/>
      <c r="AQ38" s="736" t="s">
        <v>
335</v>
      </c>
      <c r="AR38" s="737"/>
      <c r="AS38" s="737"/>
      <c r="AT38" s="737"/>
      <c r="AU38" s="737"/>
      <c r="AV38" s="737"/>
      <c r="AW38" s="737"/>
      <c r="AX38" s="737"/>
      <c r="AY38" s="738"/>
      <c r="AZ38" s="659">
        <v>
38656</v>
      </c>
      <c r="BA38" s="660"/>
      <c r="BB38" s="660"/>
      <c r="BC38" s="660"/>
      <c r="BD38" s="695"/>
      <c r="BE38" s="695"/>
      <c r="BF38" s="718"/>
      <c r="BG38" s="674" t="s">
        <v>
336</v>
      </c>
      <c r="BH38" s="675"/>
      <c r="BI38" s="675"/>
      <c r="BJ38" s="675"/>
      <c r="BK38" s="675"/>
      <c r="BL38" s="675"/>
      <c r="BM38" s="675"/>
      <c r="BN38" s="675"/>
      <c r="BO38" s="675"/>
      <c r="BP38" s="675"/>
      <c r="BQ38" s="675"/>
      <c r="BR38" s="675"/>
      <c r="BS38" s="675"/>
      <c r="BT38" s="675"/>
      <c r="BU38" s="676"/>
      <c r="BV38" s="659">
        <v>
95784</v>
      </c>
      <c r="BW38" s="660"/>
      <c r="BX38" s="660"/>
      <c r="BY38" s="660"/>
      <c r="BZ38" s="660"/>
      <c r="CA38" s="660"/>
      <c r="CB38" s="669"/>
      <c r="CD38" s="674" t="s">
        <v>
337</v>
      </c>
      <c r="CE38" s="675"/>
      <c r="CF38" s="675"/>
      <c r="CG38" s="675"/>
      <c r="CH38" s="675"/>
      <c r="CI38" s="675"/>
      <c r="CJ38" s="675"/>
      <c r="CK38" s="675"/>
      <c r="CL38" s="675"/>
      <c r="CM38" s="675"/>
      <c r="CN38" s="675"/>
      <c r="CO38" s="675"/>
      <c r="CP38" s="675"/>
      <c r="CQ38" s="676"/>
      <c r="CR38" s="659">
        <v>
16396882</v>
      </c>
      <c r="CS38" s="660"/>
      <c r="CT38" s="660"/>
      <c r="CU38" s="660"/>
      <c r="CV38" s="660"/>
      <c r="CW38" s="660"/>
      <c r="CX38" s="660"/>
      <c r="CY38" s="661"/>
      <c r="CZ38" s="664">
        <v>
11.1</v>
      </c>
      <c r="DA38" s="693"/>
      <c r="DB38" s="693"/>
      <c r="DC38" s="697"/>
      <c r="DD38" s="668">
        <v>
14528782</v>
      </c>
      <c r="DE38" s="660"/>
      <c r="DF38" s="660"/>
      <c r="DG38" s="660"/>
      <c r="DH38" s="660"/>
      <c r="DI38" s="660"/>
      <c r="DJ38" s="660"/>
      <c r="DK38" s="661"/>
      <c r="DL38" s="668">
        <v>
11392492</v>
      </c>
      <c r="DM38" s="660"/>
      <c r="DN38" s="660"/>
      <c r="DO38" s="660"/>
      <c r="DP38" s="660"/>
      <c r="DQ38" s="660"/>
      <c r="DR38" s="660"/>
      <c r="DS38" s="660"/>
      <c r="DT38" s="660"/>
      <c r="DU38" s="660"/>
      <c r="DV38" s="661"/>
      <c r="DW38" s="664">
        <v>
14.3</v>
      </c>
      <c r="DX38" s="693"/>
      <c r="DY38" s="693"/>
      <c r="DZ38" s="693"/>
      <c r="EA38" s="693"/>
      <c r="EB38" s="693"/>
      <c r="EC38" s="694"/>
    </row>
    <row r="39" spans="2:133" ht="11.25" customHeight="1">
      <c r="AQ39" s="736" t="s">
        <v>
338</v>
      </c>
      <c r="AR39" s="737"/>
      <c r="AS39" s="737"/>
      <c r="AT39" s="737"/>
      <c r="AU39" s="737"/>
      <c r="AV39" s="737"/>
      <c r="AW39" s="737"/>
      <c r="AX39" s="737"/>
      <c r="AY39" s="738"/>
      <c r="AZ39" s="659">
        <v>
35364</v>
      </c>
      <c r="BA39" s="660"/>
      <c r="BB39" s="660"/>
      <c r="BC39" s="660"/>
      <c r="BD39" s="695"/>
      <c r="BE39" s="695"/>
      <c r="BF39" s="718"/>
      <c r="BG39" s="750" t="s">
        <v>
339</v>
      </c>
      <c r="BH39" s="751"/>
      <c r="BI39" s="751"/>
      <c r="BJ39" s="751"/>
      <c r="BK39" s="751"/>
      <c r="BL39" s="215"/>
      <c r="BM39" s="675" t="s">
        <v>
340</v>
      </c>
      <c r="BN39" s="675"/>
      <c r="BO39" s="675"/>
      <c r="BP39" s="675"/>
      <c r="BQ39" s="675"/>
      <c r="BR39" s="675"/>
      <c r="BS39" s="675"/>
      <c r="BT39" s="675"/>
      <c r="BU39" s="676"/>
      <c r="BV39" s="659">
        <v>
93</v>
      </c>
      <c r="BW39" s="660"/>
      <c r="BX39" s="660"/>
      <c r="BY39" s="660"/>
      <c r="BZ39" s="660"/>
      <c r="CA39" s="660"/>
      <c r="CB39" s="669"/>
      <c r="CD39" s="674" t="s">
        <v>
341</v>
      </c>
      <c r="CE39" s="675"/>
      <c r="CF39" s="675"/>
      <c r="CG39" s="675"/>
      <c r="CH39" s="675"/>
      <c r="CI39" s="675"/>
      <c r="CJ39" s="675"/>
      <c r="CK39" s="675"/>
      <c r="CL39" s="675"/>
      <c r="CM39" s="675"/>
      <c r="CN39" s="675"/>
      <c r="CO39" s="675"/>
      <c r="CP39" s="675"/>
      <c r="CQ39" s="676"/>
      <c r="CR39" s="659">
        <v>
9408169</v>
      </c>
      <c r="CS39" s="695"/>
      <c r="CT39" s="695"/>
      <c r="CU39" s="695"/>
      <c r="CV39" s="695"/>
      <c r="CW39" s="695"/>
      <c r="CX39" s="695"/>
      <c r="CY39" s="696"/>
      <c r="CZ39" s="664">
        <v>
6.4</v>
      </c>
      <c r="DA39" s="693"/>
      <c r="DB39" s="693"/>
      <c r="DC39" s="697"/>
      <c r="DD39" s="668">
        <v>
8832914</v>
      </c>
      <c r="DE39" s="695"/>
      <c r="DF39" s="695"/>
      <c r="DG39" s="695"/>
      <c r="DH39" s="695"/>
      <c r="DI39" s="695"/>
      <c r="DJ39" s="695"/>
      <c r="DK39" s="696"/>
      <c r="DL39" s="668" t="s">
        <v>
241</v>
      </c>
      <c r="DM39" s="695"/>
      <c r="DN39" s="695"/>
      <c r="DO39" s="695"/>
      <c r="DP39" s="695"/>
      <c r="DQ39" s="695"/>
      <c r="DR39" s="695"/>
      <c r="DS39" s="695"/>
      <c r="DT39" s="695"/>
      <c r="DU39" s="695"/>
      <c r="DV39" s="696"/>
      <c r="DW39" s="664" t="s">
        <v>
241</v>
      </c>
      <c r="DX39" s="693"/>
      <c r="DY39" s="693"/>
      <c r="DZ39" s="693"/>
      <c r="EA39" s="693"/>
      <c r="EB39" s="693"/>
      <c r="EC39" s="694"/>
    </row>
    <row r="40" spans="2:133" ht="11.25" customHeight="1">
      <c r="AQ40" s="736" t="s">
        <v>
342</v>
      </c>
      <c r="AR40" s="737"/>
      <c r="AS40" s="737"/>
      <c r="AT40" s="737"/>
      <c r="AU40" s="737"/>
      <c r="AV40" s="737"/>
      <c r="AW40" s="737"/>
      <c r="AX40" s="737"/>
      <c r="AY40" s="738"/>
      <c r="AZ40" s="659">
        <v>
4996804</v>
      </c>
      <c r="BA40" s="660"/>
      <c r="BB40" s="660"/>
      <c r="BC40" s="660"/>
      <c r="BD40" s="695"/>
      <c r="BE40" s="695"/>
      <c r="BF40" s="718"/>
      <c r="BG40" s="750"/>
      <c r="BH40" s="751"/>
      <c r="BI40" s="751"/>
      <c r="BJ40" s="751"/>
      <c r="BK40" s="751"/>
      <c r="BL40" s="215"/>
      <c r="BM40" s="675" t="s">
        <v>
343</v>
      </c>
      <c r="BN40" s="675"/>
      <c r="BO40" s="675"/>
      <c r="BP40" s="675"/>
      <c r="BQ40" s="675"/>
      <c r="BR40" s="675"/>
      <c r="BS40" s="675"/>
      <c r="BT40" s="675"/>
      <c r="BU40" s="676"/>
      <c r="BV40" s="659">
        <v>
98</v>
      </c>
      <c r="BW40" s="660"/>
      <c r="BX40" s="660"/>
      <c r="BY40" s="660"/>
      <c r="BZ40" s="660"/>
      <c r="CA40" s="660"/>
      <c r="CB40" s="669"/>
      <c r="CD40" s="674" t="s">
        <v>
344</v>
      </c>
      <c r="CE40" s="675"/>
      <c r="CF40" s="675"/>
      <c r="CG40" s="675"/>
      <c r="CH40" s="675"/>
      <c r="CI40" s="675"/>
      <c r="CJ40" s="675"/>
      <c r="CK40" s="675"/>
      <c r="CL40" s="675"/>
      <c r="CM40" s="675"/>
      <c r="CN40" s="675"/>
      <c r="CO40" s="675"/>
      <c r="CP40" s="675"/>
      <c r="CQ40" s="676"/>
      <c r="CR40" s="659">
        <v>
8400</v>
      </c>
      <c r="CS40" s="660"/>
      <c r="CT40" s="660"/>
      <c r="CU40" s="660"/>
      <c r="CV40" s="660"/>
      <c r="CW40" s="660"/>
      <c r="CX40" s="660"/>
      <c r="CY40" s="661"/>
      <c r="CZ40" s="664">
        <v>
0</v>
      </c>
      <c r="DA40" s="693"/>
      <c r="DB40" s="693"/>
      <c r="DC40" s="697"/>
      <c r="DD40" s="668">
        <v>
305</v>
      </c>
      <c r="DE40" s="660"/>
      <c r="DF40" s="660"/>
      <c r="DG40" s="660"/>
      <c r="DH40" s="660"/>
      <c r="DI40" s="660"/>
      <c r="DJ40" s="660"/>
      <c r="DK40" s="661"/>
      <c r="DL40" s="668">
        <v>
305</v>
      </c>
      <c r="DM40" s="660"/>
      <c r="DN40" s="660"/>
      <c r="DO40" s="660"/>
      <c r="DP40" s="660"/>
      <c r="DQ40" s="660"/>
      <c r="DR40" s="660"/>
      <c r="DS40" s="660"/>
      <c r="DT40" s="660"/>
      <c r="DU40" s="660"/>
      <c r="DV40" s="661"/>
      <c r="DW40" s="664">
        <v>
0</v>
      </c>
      <c r="DX40" s="693"/>
      <c r="DY40" s="693"/>
      <c r="DZ40" s="693"/>
      <c r="EA40" s="693"/>
      <c r="EB40" s="693"/>
      <c r="EC40" s="694"/>
    </row>
    <row r="41" spans="2:133" ht="11.25" customHeight="1">
      <c r="AQ41" s="746" t="s">
        <v>
345</v>
      </c>
      <c r="AR41" s="747"/>
      <c r="AS41" s="747"/>
      <c r="AT41" s="747"/>
      <c r="AU41" s="747"/>
      <c r="AV41" s="747"/>
      <c r="AW41" s="747"/>
      <c r="AX41" s="747"/>
      <c r="AY41" s="748"/>
      <c r="AZ41" s="739">
        <v>
9369837</v>
      </c>
      <c r="BA41" s="740"/>
      <c r="BB41" s="740"/>
      <c r="BC41" s="740"/>
      <c r="BD41" s="729"/>
      <c r="BE41" s="729"/>
      <c r="BF41" s="731"/>
      <c r="BG41" s="752"/>
      <c r="BH41" s="753"/>
      <c r="BI41" s="753"/>
      <c r="BJ41" s="753"/>
      <c r="BK41" s="753"/>
      <c r="BL41" s="216"/>
      <c r="BM41" s="684" t="s">
        <v>
346</v>
      </c>
      <c r="BN41" s="684"/>
      <c r="BO41" s="684"/>
      <c r="BP41" s="684"/>
      <c r="BQ41" s="684"/>
      <c r="BR41" s="684"/>
      <c r="BS41" s="684"/>
      <c r="BT41" s="684"/>
      <c r="BU41" s="685"/>
      <c r="BV41" s="739">
        <v>
293</v>
      </c>
      <c r="BW41" s="740"/>
      <c r="BX41" s="740"/>
      <c r="BY41" s="740"/>
      <c r="BZ41" s="740"/>
      <c r="CA41" s="740"/>
      <c r="CB41" s="749"/>
      <c r="CD41" s="674" t="s">
        <v>
347</v>
      </c>
      <c r="CE41" s="675"/>
      <c r="CF41" s="675"/>
      <c r="CG41" s="675"/>
      <c r="CH41" s="675"/>
      <c r="CI41" s="675"/>
      <c r="CJ41" s="675"/>
      <c r="CK41" s="675"/>
      <c r="CL41" s="675"/>
      <c r="CM41" s="675"/>
      <c r="CN41" s="675"/>
      <c r="CO41" s="675"/>
      <c r="CP41" s="675"/>
      <c r="CQ41" s="676"/>
      <c r="CR41" s="659" t="s">
        <v>
241</v>
      </c>
      <c r="CS41" s="695"/>
      <c r="CT41" s="695"/>
      <c r="CU41" s="695"/>
      <c r="CV41" s="695"/>
      <c r="CW41" s="695"/>
      <c r="CX41" s="695"/>
      <c r="CY41" s="696"/>
      <c r="CZ41" s="664" t="s">
        <v>
240</v>
      </c>
      <c r="DA41" s="693"/>
      <c r="DB41" s="693"/>
      <c r="DC41" s="697"/>
      <c r="DD41" s="668" t="s">
        <v>
241</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
348</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
349</v>
      </c>
      <c r="CE42" s="657"/>
      <c r="CF42" s="657"/>
      <c r="CG42" s="657"/>
      <c r="CH42" s="657"/>
      <c r="CI42" s="657"/>
      <c r="CJ42" s="657"/>
      <c r="CK42" s="657"/>
      <c r="CL42" s="657"/>
      <c r="CM42" s="657"/>
      <c r="CN42" s="657"/>
      <c r="CO42" s="657"/>
      <c r="CP42" s="657"/>
      <c r="CQ42" s="658"/>
      <c r="CR42" s="659">
        <v>
12529169</v>
      </c>
      <c r="CS42" s="660"/>
      <c r="CT42" s="660"/>
      <c r="CU42" s="660"/>
      <c r="CV42" s="660"/>
      <c r="CW42" s="660"/>
      <c r="CX42" s="660"/>
      <c r="CY42" s="661"/>
      <c r="CZ42" s="664">
        <v>
8.5</v>
      </c>
      <c r="DA42" s="665"/>
      <c r="DB42" s="665"/>
      <c r="DC42" s="760"/>
      <c r="DD42" s="668">
        <v>
4853346</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
350</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
351</v>
      </c>
      <c r="CE43" s="657"/>
      <c r="CF43" s="657"/>
      <c r="CG43" s="657"/>
      <c r="CH43" s="657"/>
      <c r="CI43" s="657"/>
      <c r="CJ43" s="657"/>
      <c r="CK43" s="657"/>
      <c r="CL43" s="657"/>
      <c r="CM43" s="657"/>
      <c r="CN43" s="657"/>
      <c r="CO43" s="657"/>
      <c r="CP43" s="657"/>
      <c r="CQ43" s="658"/>
      <c r="CR43" s="659">
        <v>
323424</v>
      </c>
      <c r="CS43" s="695"/>
      <c r="CT43" s="695"/>
      <c r="CU43" s="695"/>
      <c r="CV43" s="695"/>
      <c r="CW43" s="695"/>
      <c r="CX43" s="695"/>
      <c r="CY43" s="696"/>
      <c r="CZ43" s="664">
        <v>
0.2</v>
      </c>
      <c r="DA43" s="693"/>
      <c r="DB43" s="693"/>
      <c r="DC43" s="697"/>
      <c r="DD43" s="668">
        <v>
323424</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
352</v>
      </c>
      <c r="CD44" s="771" t="s">
        <v>
303</v>
      </c>
      <c r="CE44" s="772"/>
      <c r="CF44" s="656" t="s">
        <v>
353</v>
      </c>
      <c r="CG44" s="657"/>
      <c r="CH44" s="657"/>
      <c r="CI44" s="657"/>
      <c r="CJ44" s="657"/>
      <c r="CK44" s="657"/>
      <c r="CL44" s="657"/>
      <c r="CM44" s="657"/>
      <c r="CN44" s="657"/>
      <c r="CO44" s="657"/>
      <c r="CP44" s="657"/>
      <c r="CQ44" s="658"/>
      <c r="CR44" s="659">
        <v>
12529169</v>
      </c>
      <c r="CS44" s="660"/>
      <c r="CT44" s="660"/>
      <c r="CU44" s="660"/>
      <c r="CV44" s="660"/>
      <c r="CW44" s="660"/>
      <c r="CX44" s="660"/>
      <c r="CY44" s="661"/>
      <c r="CZ44" s="664">
        <v>
8.5</v>
      </c>
      <c r="DA44" s="665"/>
      <c r="DB44" s="665"/>
      <c r="DC44" s="760"/>
      <c r="DD44" s="668">
        <v>
4853346</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
354</v>
      </c>
      <c r="CG45" s="657"/>
      <c r="CH45" s="657"/>
      <c r="CI45" s="657"/>
      <c r="CJ45" s="657"/>
      <c r="CK45" s="657"/>
      <c r="CL45" s="657"/>
      <c r="CM45" s="657"/>
      <c r="CN45" s="657"/>
      <c r="CO45" s="657"/>
      <c r="CP45" s="657"/>
      <c r="CQ45" s="658"/>
      <c r="CR45" s="659">
        <v>
5346477</v>
      </c>
      <c r="CS45" s="695"/>
      <c r="CT45" s="695"/>
      <c r="CU45" s="695"/>
      <c r="CV45" s="695"/>
      <c r="CW45" s="695"/>
      <c r="CX45" s="695"/>
      <c r="CY45" s="696"/>
      <c r="CZ45" s="664">
        <v>
3.6</v>
      </c>
      <c r="DA45" s="693"/>
      <c r="DB45" s="693"/>
      <c r="DC45" s="697"/>
      <c r="DD45" s="668">
        <v>
510205</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
355</v>
      </c>
      <c r="CG46" s="657"/>
      <c r="CH46" s="657"/>
      <c r="CI46" s="657"/>
      <c r="CJ46" s="657"/>
      <c r="CK46" s="657"/>
      <c r="CL46" s="657"/>
      <c r="CM46" s="657"/>
      <c r="CN46" s="657"/>
      <c r="CO46" s="657"/>
      <c r="CP46" s="657"/>
      <c r="CQ46" s="658"/>
      <c r="CR46" s="659">
        <v>
7182692</v>
      </c>
      <c r="CS46" s="660"/>
      <c r="CT46" s="660"/>
      <c r="CU46" s="660"/>
      <c r="CV46" s="660"/>
      <c r="CW46" s="660"/>
      <c r="CX46" s="660"/>
      <c r="CY46" s="661"/>
      <c r="CZ46" s="664">
        <v>
4.8</v>
      </c>
      <c r="DA46" s="665"/>
      <c r="DB46" s="665"/>
      <c r="DC46" s="760"/>
      <c r="DD46" s="668">
        <v>
4343141</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
356</v>
      </c>
      <c r="CG47" s="657"/>
      <c r="CH47" s="657"/>
      <c r="CI47" s="657"/>
      <c r="CJ47" s="657"/>
      <c r="CK47" s="657"/>
      <c r="CL47" s="657"/>
      <c r="CM47" s="657"/>
      <c r="CN47" s="657"/>
      <c r="CO47" s="657"/>
      <c r="CP47" s="657"/>
      <c r="CQ47" s="658"/>
      <c r="CR47" s="659" t="s">
        <v>
240</v>
      </c>
      <c r="CS47" s="695"/>
      <c r="CT47" s="695"/>
      <c r="CU47" s="695"/>
      <c r="CV47" s="695"/>
      <c r="CW47" s="695"/>
      <c r="CX47" s="695"/>
      <c r="CY47" s="696"/>
      <c r="CZ47" s="664" t="s">
        <v>
240</v>
      </c>
      <c r="DA47" s="693"/>
      <c r="DB47" s="693"/>
      <c r="DC47" s="697"/>
      <c r="DD47" s="668" t="s">
        <v>
240</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
357</v>
      </c>
      <c r="CG48" s="657"/>
      <c r="CH48" s="657"/>
      <c r="CI48" s="657"/>
      <c r="CJ48" s="657"/>
      <c r="CK48" s="657"/>
      <c r="CL48" s="657"/>
      <c r="CM48" s="657"/>
      <c r="CN48" s="657"/>
      <c r="CO48" s="657"/>
      <c r="CP48" s="657"/>
      <c r="CQ48" s="658"/>
      <c r="CR48" s="659" t="s">
        <v>
240</v>
      </c>
      <c r="CS48" s="660"/>
      <c r="CT48" s="660"/>
      <c r="CU48" s="660"/>
      <c r="CV48" s="660"/>
      <c r="CW48" s="660"/>
      <c r="CX48" s="660"/>
      <c r="CY48" s="661"/>
      <c r="CZ48" s="664" t="s">
        <v>
240</v>
      </c>
      <c r="DA48" s="665"/>
      <c r="DB48" s="665"/>
      <c r="DC48" s="760"/>
      <c r="DD48" s="668" t="s">
        <v>
241</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
358</v>
      </c>
      <c r="CE49" s="705"/>
      <c r="CF49" s="705"/>
      <c r="CG49" s="705"/>
      <c r="CH49" s="705"/>
      <c r="CI49" s="705"/>
      <c r="CJ49" s="705"/>
      <c r="CK49" s="705"/>
      <c r="CL49" s="705"/>
      <c r="CM49" s="705"/>
      <c r="CN49" s="705"/>
      <c r="CO49" s="705"/>
      <c r="CP49" s="705"/>
      <c r="CQ49" s="706"/>
      <c r="CR49" s="739">
        <v>
148140403</v>
      </c>
      <c r="CS49" s="729"/>
      <c r="CT49" s="729"/>
      <c r="CU49" s="729"/>
      <c r="CV49" s="729"/>
      <c r="CW49" s="729"/>
      <c r="CX49" s="729"/>
      <c r="CY49" s="761"/>
      <c r="CZ49" s="744">
        <v>
100</v>
      </c>
      <c r="DA49" s="762"/>
      <c r="DB49" s="762"/>
      <c r="DC49" s="763"/>
      <c r="DD49" s="764">
        <v>
91910995</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vYwlfts+qoQ87ao5dKvAhzFCbQzC59wjXf3NYuTlpR8HrMILXPScNYU7oGNfeTdUauLqDY7rU98Ksk7coUxaOA==" saltValue="cpspKzF4sAn9LPUpn/HPp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
&amp;C&amp;P/&amp;N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
359</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
360</v>
      </c>
      <c r="DK2" s="807"/>
      <c r="DL2" s="807"/>
      <c r="DM2" s="807"/>
      <c r="DN2" s="807"/>
      <c r="DO2" s="808"/>
      <c r="DP2" s="229"/>
      <c r="DQ2" s="806" t="s">
        <v>
361</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
362</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
363</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
364</v>
      </c>
      <c r="B5" s="801"/>
      <c r="C5" s="801"/>
      <c r="D5" s="801"/>
      <c r="E5" s="801"/>
      <c r="F5" s="801"/>
      <c r="G5" s="801"/>
      <c r="H5" s="801"/>
      <c r="I5" s="801"/>
      <c r="J5" s="801"/>
      <c r="K5" s="801"/>
      <c r="L5" s="801"/>
      <c r="M5" s="801"/>
      <c r="N5" s="801"/>
      <c r="O5" s="801"/>
      <c r="P5" s="802"/>
      <c r="Q5" s="777" t="s">
        <v>
365</v>
      </c>
      <c r="R5" s="778"/>
      <c r="S5" s="778"/>
      <c r="T5" s="778"/>
      <c r="U5" s="779"/>
      <c r="V5" s="777" t="s">
        <v>
366</v>
      </c>
      <c r="W5" s="778"/>
      <c r="X5" s="778"/>
      <c r="Y5" s="778"/>
      <c r="Z5" s="779"/>
      <c r="AA5" s="777" t="s">
        <v>
367</v>
      </c>
      <c r="AB5" s="778"/>
      <c r="AC5" s="778"/>
      <c r="AD5" s="778"/>
      <c r="AE5" s="778"/>
      <c r="AF5" s="810" t="s">
        <v>
368</v>
      </c>
      <c r="AG5" s="778"/>
      <c r="AH5" s="778"/>
      <c r="AI5" s="778"/>
      <c r="AJ5" s="789"/>
      <c r="AK5" s="778" t="s">
        <v>
369</v>
      </c>
      <c r="AL5" s="778"/>
      <c r="AM5" s="778"/>
      <c r="AN5" s="778"/>
      <c r="AO5" s="779"/>
      <c r="AP5" s="777" t="s">
        <v>
370</v>
      </c>
      <c r="AQ5" s="778"/>
      <c r="AR5" s="778"/>
      <c r="AS5" s="778"/>
      <c r="AT5" s="779"/>
      <c r="AU5" s="777" t="s">
        <v>
371</v>
      </c>
      <c r="AV5" s="778"/>
      <c r="AW5" s="778"/>
      <c r="AX5" s="778"/>
      <c r="AY5" s="789"/>
      <c r="AZ5" s="236"/>
      <c r="BA5" s="236"/>
      <c r="BB5" s="236"/>
      <c r="BC5" s="236"/>
      <c r="BD5" s="236"/>
      <c r="BE5" s="237"/>
      <c r="BF5" s="237"/>
      <c r="BG5" s="237"/>
      <c r="BH5" s="237"/>
      <c r="BI5" s="237"/>
      <c r="BJ5" s="237"/>
      <c r="BK5" s="237"/>
      <c r="BL5" s="237"/>
      <c r="BM5" s="237"/>
      <c r="BN5" s="237"/>
      <c r="BO5" s="237"/>
      <c r="BP5" s="237"/>
      <c r="BQ5" s="800" t="s">
        <v>
372</v>
      </c>
      <c r="BR5" s="801"/>
      <c r="BS5" s="801"/>
      <c r="BT5" s="801"/>
      <c r="BU5" s="801"/>
      <c r="BV5" s="801"/>
      <c r="BW5" s="801"/>
      <c r="BX5" s="801"/>
      <c r="BY5" s="801"/>
      <c r="BZ5" s="801"/>
      <c r="CA5" s="801"/>
      <c r="CB5" s="801"/>
      <c r="CC5" s="801"/>
      <c r="CD5" s="801"/>
      <c r="CE5" s="801"/>
      <c r="CF5" s="801"/>
      <c r="CG5" s="802"/>
      <c r="CH5" s="777" t="s">
        <v>
373</v>
      </c>
      <c r="CI5" s="778"/>
      <c r="CJ5" s="778"/>
      <c r="CK5" s="778"/>
      <c r="CL5" s="779"/>
      <c r="CM5" s="777" t="s">
        <v>
374</v>
      </c>
      <c r="CN5" s="778"/>
      <c r="CO5" s="778"/>
      <c r="CP5" s="778"/>
      <c r="CQ5" s="779"/>
      <c r="CR5" s="777" t="s">
        <v>
375</v>
      </c>
      <c r="CS5" s="778"/>
      <c r="CT5" s="778"/>
      <c r="CU5" s="778"/>
      <c r="CV5" s="779"/>
      <c r="CW5" s="777" t="s">
        <v>
376</v>
      </c>
      <c r="CX5" s="778"/>
      <c r="CY5" s="778"/>
      <c r="CZ5" s="778"/>
      <c r="DA5" s="779"/>
      <c r="DB5" s="777" t="s">
        <v>
377</v>
      </c>
      <c r="DC5" s="778"/>
      <c r="DD5" s="778"/>
      <c r="DE5" s="778"/>
      <c r="DF5" s="779"/>
      <c r="DG5" s="783" t="s">
        <v>
378</v>
      </c>
      <c r="DH5" s="784"/>
      <c r="DI5" s="784"/>
      <c r="DJ5" s="784"/>
      <c r="DK5" s="785"/>
      <c r="DL5" s="783" t="s">
        <v>
379</v>
      </c>
      <c r="DM5" s="784"/>
      <c r="DN5" s="784"/>
      <c r="DO5" s="784"/>
      <c r="DP5" s="785"/>
      <c r="DQ5" s="777" t="s">
        <v>
380</v>
      </c>
      <c r="DR5" s="778"/>
      <c r="DS5" s="778"/>
      <c r="DT5" s="778"/>
      <c r="DU5" s="779"/>
      <c r="DV5" s="777" t="s">
        <v>
371</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
1</v>
      </c>
      <c r="B7" s="791" t="s">
        <v>
381</v>
      </c>
      <c r="C7" s="792"/>
      <c r="D7" s="792"/>
      <c r="E7" s="792"/>
      <c r="F7" s="792"/>
      <c r="G7" s="792"/>
      <c r="H7" s="792"/>
      <c r="I7" s="792"/>
      <c r="J7" s="792"/>
      <c r="K7" s="792"/>
      <c r="L7" s="792"/>
      <c r="M7" s="792"/>
      <c r="N7" s="792"/>
      <c r="O7" s="792"/>
      <c r="P7" s="793"/>
      <c r="Q7" s="794">
        <v>
153922</v>
      </c>
      <c r="R7" s="795"/>
      <c r="S7" s="795"/>
      <c r="T7" s="795"/>
      <c r="U7" s="795"/>
      <c r="V7" s="795">
        <v>
149050</v>
      </c>
      <c r="W7" s="795"/>
      <c r="X7" s="795"/>
      <c r="Y7" s="795"/>
      <c r="Z7" s="795"/>
      <c r="AA7" s="795">
        <v>
4872</v>
      </c>
      <c r="AB7" s="795"/>
      <c r="AC7" s="795"/>
      <c r="AD7" s="795"/>
      <c r="AE7" s="796"/>
      <c r="AF7" s="797">
        <v>
4610</v>
      </c>
      <c r="AG7" s="798"/>
      <c r="AH7" s="798"/>
      <c r="AI7" s="798"/>
      <c r="AJ7" s="799"/>
      <c r="AK7" s="834">
        <v>
7024</v>
      </c>
      <c r="AL7" s="835"/>
      <c r="AM7" s="835"/>
      <c r="AN7" s="835"/>
      <c r="AO7" s="835"/>
      <c r="AP7" s="835">
        <v>
74424</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
1</v>
      </c>
      <c r="BR7" s="240"/>
      <c r="BS7" s="838" t="s">
        <v>
588</v>
      </c>
      <c r="BT7" s="839"/>
      <c r="BU7" s="839"/>
      <c r="BV7" s="839"/>
      <c r="BW7" s="839"/>
      <c r="BX7" s="839"/>
      <c r="BY7" s="839"/>
      <c r="BZ7" s="839"/>
      <c r="CA7" s="839"/>
      <c r="CB7" s="839"/>
      <c r="CC7" s="839"/>
      <c r="CD7" s="839"/>
      <c r="CE7" s="839"/>
      <c r="CF7" s="839"/>
      <c r="CG7" s="840"/>
      <c r="CH7" s="831">
        <v>
0</v>
      </c>
      <c r="CI7" s="832"/>
      <c r="CJ7" s="832"/>
      <c r="CK7" s="832"/>
      <c r="CL7" s="833"/>
      <c r="CM7" s="831">
        <v>
55</v>
      </c>
      <c r="CN7" s="832"/>
      <c r="CO7" s="832"/>
      <c r="CP7" s="832"/>
      <c r="CQ7" s="833"/>
      <c r="CR7" s="831">
        <v>
5</v>
      </c>
      <c r="CS7" s="832"/>
      <c r="CT7" s="832"/>
      <c r="CU7" s="832"/>
      <c r="CV7" s="833"/>
      <c r="CW7" s="831" t="s">
        <v>
597</v>
      </c>
      <c r="CX7" s="832"/>
      <c r="CY7" s="832"/>
      <c r="CZ7" s="832"/>
      <c r="DA7" s="833"/>
      <c r="DB7" s="831">
        <v>
89</v>
      </c>
      <c r="DC7" s="832"/>
      <c r="DD7" s="832"/>
      <c r="DE7" s="832"/>
      <c r="DF7" s="833"/>
      <c r="DG7" s="831">
        <v>
353</v>
      </c>
      <c r="DH7" s="832"/>
      <c r="DI7" s="832"/>
      <c r="DJ7" s="832"/>
      <c r="DK7" s="833"/>
      <c r="DL7" s="831" t="s">
        <v>
598</v>
      </c>
      <c r="DM7" s="832"/>
      <c r="DN7" s="832"/>
      <c r="DO7" s="832"/>
      <c r="DP7" s="833"/>
      <c r="DQ7" s="831" t="s">
        <v>
597</v>
      </c>
      <c r="DR7" s="832"/>
      <c r="DS7" s="832"/>
      <c r="DT7" s="832"/>
      <c r="DU7" s="833"/>
      <c r="DV7" s="812"/>
      <c r="DW7" s="813"/>
      <c r="DX7" s="813"/>
      <c r="DY7" s="813"/>
      <c r="DZ7" s="814"/>
      <c r="EA7" s="234"/>
    </row>
    <row r="8" spans="1:131" s="235" customFormat="1" ht="26.25" customHeight="1">
      <c r="A8" s="241">
        <v>
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
2</v>
      </c>
      <c r="BR8" s="243"/>
      <c r="BS8" s="828" t="s">
        <v>
589</v>
      </c>
      <c r="BT8" s="829"/>
      <c r="BU8" s="829"/>
      <c r="BV8" s="829"/>
      <c r="BW8" s="829"/>
      <c r="BX8" s="829"/>
      <c r="BY8" s="829"/>
      <c r="BZ8" s="829"/>
      <c r="CA8" s="829"/>
      <c r="CB8" s="829"/>
      <c r="CC8" s="829"/>
      <c r="CD8" s="829"/>
      <c r="CE8" s="829"/>
      <c r="CF8" s="829"/>
      <c r="CG8" s="830"/>
      <c r="CH8" s="841">
        <v>
50</v>
      </c>
      <c r="CI8" s="842"/>
      <c r="CJ8" s="842"/>
      <c r="CK8" s="842"/>
      <c r="CL8" s="843"/>
      <c r="CM8" s="841">
        <v>
4311</v>
      </c>
      <c r="CN8" s="842"/>
      <c r="CO8" s="842"/>
      <c r="CP8" s="842"/>
      <c r="CQ8" s="843"/>
      <c r="CR8" s="841">
        <v>
2350</v>
      </c>
      <c r="CS8" s="842"/>
      <c r="CT8" s="842"/>
      <c r="CU8" s="842"/>
      <c r="CV8" s="843"/>
      <c r="CW8" s="841" t="s">
        <v>
598</v>
      </c>
      <c r="CX8" s="842"/>
      <c r="CY8" s="842"/>
      <c r="CZ8" s="842"/>
      <c r="DA8" s="843"/>
      <c r="DB8" s="841" t="s">
        <v>
597</v>
      </c>
      <c r="DC8" s="842"/>
      <c r="DD8" s="842"/>
      <c r="DE8" s="842"/>
      <c r="DF8" s="843"/>
      <c r="DG8" s="841" t="s">
        <v>
597</v>
      </c>
      <c r="DH8" s="842"/>
      <c r="DI8" s="842"/>
      <c r="DJ8" s="842"/>
      <c r="DK8" s="843"/>
      <c r="DL8" s="841" t="s">
        <v>
597</v>
      </c>
      <c r="DM8" s="842"/>
      <c r="DN8" s="842"/>
      <c r="DO8" s="842"/>
      <c r="DP8" s="843"/>
      <c r="DQ8" s="841" t="s">
        <v>
598</v>
      </c>
      <c r="DR8" s="842"/>
      <c r="DS8" s="842"/>
      <c r="DT8" s="842"/>
      <c r="DU8" s="843"/>
      <c r="DV8" s="844"/>
      <c r="DW8" s="845"/>
      <c r="DX8" s="845"/>
      <c r="DY8" s="845"/>
      <c r="DZ8" s="846"/>
      <c r="EA8" s="234"/>
    </row>
    <row r="9" spans="1:131" s="235" customFormat="1" ht="26.25" customHeight="1">
      <c r="A9" s="241">
        <v>
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
3</v>
      </c>
      <c r="BR9" s="243"/>
      <c r="BS9" s="828" t="s">
        <v>
590</v>
      </c>
      <c r="BT9" s="829"/>
      <c r="BU9" s="829"/>
      <c r="BV9" s="829"/>
      <c r="BW9" s="829"/>
      <c r="BX9" s="829"/>
      <c r="BY9" s="829"/>
      <c r="BZ9" s="829"/>
      <c r="CA9" s="829"/>
      <c r="CB9" s="829"/>
      <c r="CC9" s="829"/>
      <c r="CD9" s="829"/>
      <c r="CE9" s="829"/>
      <c r="CF9" s="829"/>
      <c r="CG9" s="830"/>
      <c r="CH9" s="841">
        <v>
0</v>
      </c>
      <c r="CI9" s="842"/>
      <c r="CJ9" s="842"/>
      <c r="CK9" s="842"/>
      <c r="CL9" s="843"/>
      <c r="CM9" s="841">
        <v>
86</v>
      </c>
      <c r="CN9" s="842"/>
      <c r="CO9" s="842"/>
      <c r="CP9" s="842"/>
      <c r="CQ9" s="843"/>
      <c r="CR9" s="841">
        <v>
3</v>
      </c>
      <c r="CS9" s="842"/>
      <c r="CT9" s="842"/>
      <c r="CU9" s="842"/>
      <c r="CV9" s="843"/>
      <c r="CW9" s="841">
        <v>
22</v>
      </c>
      <c r="CX9" s="842"/>
      <c r="CY9" s="842"/>
      <c r="CZ9" s="842"/>
      <c r="DA9" s="843"/>
      <c r="DB9" s="841" t="s">
        <v>
598</v>
      </c>
      <c r="DC9" s="842"/>
      <c r="DD9" s="842"/>
      <c r="DE9" s="842"/>
      <c r="DF9" s="843"/>
      <c r="DG9" s="841" t="s">
        <v>
597</v>
      </c>
      <c r="DH9" s="842"/>
      <c r="DI9" s="842"/>
      <c r="DJ9" s="842"/>
      <c r="DK9" s="843"/>
      <c r="DL9" s="841" t="s">
        <v>
597</v>
      </c>
      <c r="DM9" s="842"/>
      <c r="DN9" s="842"/>
      <c r="DO9" s="842"/>
      <c r="DP9" s="843"/>
      <c r="DQ9" s="841" t="s">
        <v>
598</v>
      </c>
      <c r="DR9" s="842"/>
      <c r="DS9" s="842"/>
      <c r="DT9" s="842"/>
      <c r="DU9" s="843"/>
      <c r="DV9" s="844"/>
      <c r="DW9" s="845"/>
      <c r="DX9" s="845"/>
      <c r="DY9" s="845"/>
      <c r="DZ9" s="846"/>
      <c r="EA9" s="234"/>
    </row>
    <row r="10" spans="1:131" s="235" customFormat="1" ht="26.25" customHeight="1">
      <c r="A10" s="241">
        <v>
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
4</v>
      </c>
      <c r="BR10" s="243"/>
      <c r="BS10" s="828" t="s">
        <v>
591</v>
      </c>
      <c r="BT10" s="829"/>
      <c r="BU10" s="829"/>
      <c r="BV10" s="829"/>
      <c r="BW10" s="829"/>
      <c r="BX10" s="829"/>
      <c r="BY10" s="829"/>
      <c r="BZ10" s="829"/>
      <c r="CA10" s="829"/>
      <c r="CB10" s="829"/>
      <c r="CC10" s="829"/>
      <c r="CD10" s="829"/>
      <c r="CE10" s="829"/>
      <c r="CF10" s="829"/>
      <c r="CG10" s="830"/>
      <c r="CH10" s="841">
        <v>
0</v>
      </c>
      <c r="CI10" s="842"/>
      <c r="CJ10" s="842"/>
      <c r="CK10" s="842"/>
      <c r="CL10" s="843"/>
      <c r="CM10" s="841">
        <v>
23</v>
      </c>
      <c r="CN10" s="842"/>
      <c r="CO10" s="842"/>
      <c r="CP10" s="842"/>
      <c r="CQ10" s="843"/>
      <c r="CR10" s="841">
        <v>
7</v>
      </c>
      <c r="CS10" s="842"/>
      <c r="CT10" s="842"/>
      <c r="CU10" s="842"/>
      <c r="CV10" s="843"/>
      <c r="CW10" s="841" t="s">
        <v>
597</v>
      </c>
      <c r="CX10" s="842"/>
      <c r="CY10" s="842"/>
      <c r="CZ10" s="842"/>
      <c r="DA10" s="843"/>
      <c r="DB10" s="841" t="s">
        <v>
598</v>
      </c>
      <c r="DC10" s="842"/>
      <c r="DD10" s="842"/>
      <c r="DE10" s="842"/>
      <c r="DF10" s="843"/>
      <c r="DG10" s="841" t="s">
        <v>
574</v>
      </c>
      <c r="DH10" s="842"/>
      <c r="DI10" s="842"/>
      <c r="DJ10" s="842"/>
      <c r="DK10" s="843"/>
      <c r="DL10" s="841" t="s">
        <v>
597</v>
      </c>
      <c r="DM10" s="842"/>
      <c r="DN10" s="842"/>
      <c r="DO10" s="842"/>
      <c r="DP10" s="843"/>
      <c r="DQ10" s="841" t="s">
        <v>
597</v>
      </c>
      <c r="DR10" s="842"/>
      <c r="DS10" s="842"/>
      <c r="DT10" s="842"/>
      <c r="DU10" s="843"/>
      <c r="DV10" s="844"/>
      <c r="DW10" s="845"/>
      <c r="DX10" s="845"/>
      <c r="DY10" s="845"/>
      <c r="DZ10" s="846"/>
      <c r="EA10" s="234"/>
    </row>
    <row r="11" spans="1:131" s="235" customFormat="1" ht="26.25" customHeight="1">
      <c r="A11" s="241">
        <v>
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
5</v>
      </c>
      <c r="BR11" s="243"/>
      <c r="BS11" s="828" t="s">
        <v>
592</v>
      </c>
      <c r="BT11" s="829"/>
      <c r="BU11" s="829"/>
      <c r="BV11" s="829"/>
      <c r="BW11" s="829"/>
      <c r="BX11" s="829"/>
      <c r="BY11" s="829"/>
      <c r="BZ11" s="829"/>
      <c r="CA11" s="829"/>
      <c r="CB11" s="829"/>
      <c r="CC11" s="829"/>
      <c r="CD11" s="829"/>
      <c r="CE11" s="829"/>
      <c r="CF11" s="829"/>
      <c r="CG11" s="830"/>
      <c r="CH11" s="841">
        <v>
1</v>
      </c>
      <c r="CI11" s="842"/>
      <c r="CJ11" s="842"/>
      <c r="CK11" s="842"/>
      <c r="CL11" s="843"/>
      <c r="CM11" s="841">
        <v>
22</v>
      </c>
      <c r="CN11" s="842"/>
      <c r="CO11" s="842"/>
      <c r="CP11" s="842"/>
      <c r="CQ11" s="843"/>
      <c r="CR11" s="841">
        <v>
3</v>
      </c>
      <c r="CS11" s="842"/>
      <c r="CT11" s="842"/>
      <c r="CU11" s="842"/>
      <c r="CV11" s="843"/>
      <c r="CW11" s="841" t="s">
        <v>
598</v>
      </c>
      <c r="CX11" s="842"/>
      <c r="CY11" s="842"/>
      <c r="CZ11" s="842"/>
      <c r="DA11" s="843"/>
      <c r="DB11" s="841" t="s">
        <v>
597</v>
      </c>
      <c r="DC11" s="842"/>
      <c r="DD11" s="842"/>
      <c r="DE11" s="842"/>
      <c r="DF11" s="843"/>
      <c r="DG11" s="841" t="s">
        <v>
574</v>
      </c>
      <c r="DH11" s="842"/>
      <c r="DI11" s="842"/>
      <c r="DJ11" s="842"/>
      <c r="DK11" s="843"/>
      <c r="DL11" s="841" t="s">
        <v>
598</v>
      </c>
      <c r="DM11" s="842"/>
      <c r="DN11" s="842"/>
      <c r="DO11" s="842"/>
      <c r="DP11" s="843"/>
      <c r="DQ11" s="841" t="s">
        <v>
597</v>
      </c>
      <c r="DR11" s="842"/>
      <c r="DS11" s="842"/>
      <c r="DT11" s="842"/>
      <c r="DU11" s="843"/>
      <c r="DV11" s="844"/>
      <c r="DW11" s="845"/>
      <c r="DX11" s="845"/>
      <c r="DY11" s="845"/>
      <c r="DZ11" s="846"/>
      <c r="EA11" s="234"/>
    </row>
    <row r="12" spans="1:131" s="235" customFormat="1" ht="26.25" customHeight="1">
      <c r="A12" s="241">
        <v>
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
6</v>
      </c>
      <c r="BR12" s="243"/>
      <c r="BS12" s="828" t="s">
        <v>
593</v>
      </c>
      <c r="BT12" s="829"/>
      <c r="BU12" s="829"/>
      <c r="BV12" s="829"/>
      <c r="BW12" s="829"/>
      <c r="BX12" s="829"/>
      <c r="BY12" s="829"/>
      <c r="BZ12" s="829"/>
      <c r="CA12" s="829"/>
      <c r="CB12" s="829"/>
      <c r="CC12" s="829"/>
      <c r="CD12" s="829"/>
      <c r="CE12" s="829"/>
      <c r="CF12" s="829"/>
      <c r="CG12" s="830"/>
      <c r="CH12" s="841">
        <v>
0</v>
      </c>
      <c r="CI12" s="842"/>
      <c r="CJ12" s="842"/>
      <c r="CK12" s="842"/>
      <c r="CL12" s="843"/>
      <c r="CM12" s="841">
        <v>
77</v>
      </c>
      <c r="CN12" s="842"/>
      <c r="CO12" s="842"/>
      <c r="CP12" s="842"/>
      <c r="CQ12" s="843"/>
      <c r="CR12" s="841">
        <v>
3</v>
      </c>
      <c r="CS12" s="842"/>
      <c r="CT12" s="842"/>
      <c r="CU12" s="842"/>
      <c r="CV12" s="843"/>
      <c r="CW12" s="841">
        <v>
20</v>
      </c>
      <c r="CX12" s="842"/>
      <c r="CY12" s="842"/>
      <c r="CZ12" s="842"/>
      <c r="DA12" s="843"/>
      <c r="DB12" s="841" t="s">
        <v>
598</v>
      </c>
      <c r="DC12" s="842"/>
      <c r="DD12" s="842"/>
      <c r="DE12" s="842"/>
      <c r="DF12" s="843"/>
      <c r="DG12" s="841" t="s">
        <v>
574</v>
      </c>
      <c r="DH12" s="842"/>
      <c r="DI12" s="842"/>
      <c r="DJ12" s="842"/>
      <c r="DK12" s="843"/>
      <c r="DL12" s="841" t="s">
        <v>
597</v>
      </c>
      <c r="DM12" s="842"/>
      <c r="DN12" s="842"/>
      <c r="DO12" s="842"/>
      <c r="DP12" s="843"/>
      <c r="DQ12" s="841" t="s">
        <v>
599</v>
      </c>
      <c r="DR12" s="842"/>
      <c r="DS12" s="842"/>
      <c r="DT12" s="842"/>
      <c r="DU12" s="843"/>
      <c r="DV12" s="844"/>
      <c r="DW12" s="845"/>
      <c r="DX12" s="845"/>
      <c r="DY12" s="845"/>
      <c r="DZ12" s="846"/>
      <c r="EA12" s="234"/>
    </row>
    <row r="13" spans="1:131" s="235" customFormat="1" ht="26.25" customHeight="1">
      <c r="A13" s="241">
        <v>
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
7</v>
      </c>
      <c r="BR13" s="243"/>
      <c r="BS13" s="828" t="s">
        <v>
594</v>
      </c>
      <c r="BT13" s="829"/>
      <c r="BU13" s="829"/>
      <c r="BV13" s="829"/>
      <c r="BW13" s="829"/>
      <c r="BX13" s="829"/>
      <c r="BY13" s="829"/>
      <c r="BZ13" s="829"/>
      <c r="CA13" s="829"/>
      <c r="CB13" s="829"/>
      <c r="CC13" s="829"/>
      <c r="CD13" s="829"/>
      <c r="CE13" s="829"/>
      <c r="CF13" s="829"/>
      <c r="CG13" s="830"/>
      <c r="CH13" s="841">
        <v>
7</v>
      </c>
      <c r="CI13" s="842"/>
      <c r="CJ13" s="842"/>
      <c r="CK13" s="842"/>
      <c r="CL13" s="843"/>
      <c r="CM13" s="841">
        <v>
11</v>
      </c>
      <c r="CN13" s="842"/>
      <c r="CO13" s="842"/>
      <c r="CP13" s="842"/>
      <c r="CQ13" s="843"/>
      <c r="CR13" s="841">
        <v>
2</v>
      </c>
      <c r="CS13" s="842"/>
      <c r="CT13" s="842"/>
      <c r="CU13" s="842"/>
      <c r="CV13" s="843"/>
      <c r="CW13" s="841">
        <v>
66</v>
      </c>
      <c r="CX13" s="842"/>
      <c r="CY13" s="842"/>
      <c r="CZ13" s="842"/>
      <c r="DA13" s="843"/>
      <c r="DB13" s="841" t="s">
        <v>
574</v>
      </c>
      <c r="DC13" s="842"/>
      <c r="DD13" s="842"/>
      <c r="DE13" s="842"/>
      <c r="DF13" s="843"/>
      <c r="DG13" s="841" t="s">
        <v>
597</v>
      </c>
      <c r="DH13" s="842"/>
      <c r="DI13" s="842"/>
      <c r="DJ13" s="842"/>
      <c r="DK13" s="843"/>
      <c r="DL13" s="841" t="s">
        <v>
574</v>
      </c>
      <c r="DM13" s="842"/>
      <c r="DN13" s="842"/>
      <c r="DO13" s="842"/>
      <c r="DP13" s="843"/>
      <c r="DQ13" s="841" t="s">
        <v>
574</v>
      </c>
      <c r="DR13" s="842"/>
      <c r="DS13" s="842"/>
      <c r="DT13" s="842"/>
      <c r="DU13" s="843"/>
      <c r="DV13" s="844"/>
      <c r="DW13" s="845"/>
      <c r="DX13" s="845"/>
      <c r="DY13" s="845"/>
      <c r="DZ13" s="846"/>
      <c r="EA13" s="234"/>
    </row>
    <row r="14" spans="1:131" s="235" customFormat="1" ht="26.25" customHeight="1">
      <c r="A14" s="241">
        <v>
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
8</v>
      </c>
      <c r="BR14" s="243"/>
      <c r="BS14" s="828" t="s">
        <v>
595</v>
      </c>
      <c r="BT14" s="829"/>
      <c r="BU14" s="829"/>
      <c r="BV14" s="829"/>
      <c r="BW14" s="829"/>
      <c r="BX14" s="829"/>
      <c r="BY14" s="829"/>
      <c r="BZ14" s="829"/>
      <c r="CA14" s="829"/>
      <c r="CB14" s="829"/>
      <c r="CC14" s="829"/>
      <c r="CD14" s="829"/>
      <c r="CE14" s="829"/>
      <c r="CF14" s="829"/>
      <c r="CG14" s="830"/>
      <c r="CH14" s="841">
        <v>
16</v>
      </c>
      <c r="CI14" s="842"/>
      <c r="CJ14" s="842"/>
      <c r="CK14" s="842"/>
      <c r="CL14" s="843"/>
      <c r="CM14" s="841">
        <v>
71</v>
      </c>
      <c r="CN14" s="842"/>
      <c r="CO14" s="842"/>
      <c r="CP14" s="842"/>
      <c r="CQ14" s="843"/>
      <c r="CR14" s="841">
        <v>
3</v>
      </c>
      <c r="CS14" s="842"/>
      <c r="CT14" s="842"/>
      <c r="CU14" s="842"/>
      <c r="CV14" s="843"/>
      <c r="CW14" s="841" t="s">
        <v>
597</v>
      </c>
      <c r="CX14" s="842"/>
      <c r="CY14" s="842"/>
      <c r="CZ14" s="842"/>
      <c r="DA14" s="843"/>
      <c r="DB14" s="841" t="s">
        <v>
574</v>
      </c>
      <c r="DC14" s="842"/>
      <c r="DD14" s="842"/>
      <c r="DE14" s="842"/>
      <c r="DF14" s="843"/>
      <c r="DG14" s="841" t="s">
        <v>
597</v>
      </c>
      <c r="DH14" s="842"/>
      <c r="DI14" s="842"/>
      <c r="DJ14" s="842"/>
      <c r="DK14" s="843"/>
      <c r="DL14" s="841" t="s">
        <v>
597</v>
      </c>
      <c r="DM14" s="842"/>
      <c r="DN14" s="842"/>
      <c r="DO14" s="842"/>
      <c r="DP14" s="843"/>
      <c r="DQ14" s="841" t="s">
        <v>
574</v>
      </c>
      <c r="DR14" s="842"/>
      <c r="DS14" s="842"/>
      <c r="DT14" s="842"/>
      <c r="DU14" s="843"/>
      <c r="DV14" s="844"/>
      <c r="DW14" s="845"/>
      <c r="DX14" s="845"/>
      <c r="DY14" s="845"/>
      <c r="DZ14" s="846"/>
      <c r="EA14" s="234"/>
    </row>
    <row r="15" spans="1:131" s="235" customFormat="1" ht="26.25" customHeight="1">
      <c r="A15" s="241">
        <v>
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
9</v>
      </c>
      <c r="BR15" s="243"/>
      <c r="BS15" s="828" t="s">
        <v>
596</v>
      </c>
      <c r="BT15" s="829"/>
      <c r="BU15" s="829"/>
      <c r="BV15" s="829"/>
      <c r="BW15" s="829"/>
      <c r="BX15" s="829"/>
      <c r="BY15" s="829"/>
      <c r="BZ15" s="829"/>
      <c r="CA15" s="829"/>
      <c r="CB15" s="829"/>
      <c r="CC15" s="829"/>
      <c r="CD15" s="829"/>
      <c r="CE15" s="829"/>
      <c r="CF15" s="829"/>
      <c r="CG15" s="830"/>
      <c r="CH15" s="841">
        <v>
9</v>
      </c>
      <c r="CI15" s="842"/>
      <c r="CJ15" s="842"/>
      <c r="CK15" s="842"/>
      <c r="CL15" s="843"/>
      <c r="CM15" s="841">
        <v>
51</v>
      </c>
      <c r="CN15" s="842"/>
      <c r="CO15" s="842"/>
      <c r="CP15" s="842"/>
      <c r="CQ15" s="843"/>
      <c r="CR15" s="841">
        <v>
45</v>
      </c>
      <c r="CS15" s="842"/>
      <c r="CT15" s="842"/>
      <c r="CU15" s="842"/>
      <c r="CV15" s="843"/>
      <c r="CW15" s="841">
        <v>
12</v>
      </c>
      <c r="CX15" s="842"/>
      <c r="CY15" s="842"/>
      <c r="CZ15" s="842"/>
      <c r="DA15" s="843"/>
      <c r="DB15" s="841" t="s">
        <v>
574</v>
      </c>
      <c r="DC15" s="842"/>
      <c r="DD15" s="842"/>
      <c r="DE15" s="842"/>
      <c r="DF15" s="843"/>
      <c r="DG15" s="841" t="s">
        <v>
597</v>
      </c>
      <c r="DH15" s="842"/>
      <c r="DI15" s="842"/>
      <c r="DJ15" s="842"/>
      <c r="DK15" s="843"/>
      <c r="DL15" s="841" t="s">
        <v>
574</v>
      </c>
      <c r="DM15" s="842"/>
      <c r="DN15" s="842"/>
      <c r="DO15" s="842"/>
      <c r="DP15" s="843"/>
      <c r="DQ15" s="841" t="s">
        <v>
597</v>
      </c>
      <c r="DR15" s="842"/>
      <c r="DS15" s="842"/>
      <c r="DT15" s="842"/>
      <c r="DU15" s="843"/>
      <c r="DV15" s="844"/>
      <c r="DW15" s="845"/>
      <c r="DX15" s="845"/>
      <c r="DY15" s="845"/>
      <c r="DZ15" s="846"/>
      <c r="EA15" s="234"/>
    </row>
    <row r="16" spans="1:131" s="235" customFormat="1" ht="26.25" customHeight="1">
      <c r="A16" s="241">
        <v>
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
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
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
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
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
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
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
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
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
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
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
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
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
382</v>
      </c>
      <c r="BA22" s="866"/>
      <c r="BB22" s="866"/>
      <c r="BC22" s="866"/>
      <c r="BD22" s="867"/>
      <c r="BE22" s="233"/>
      <c r="BF22" s="233"/>
      <c r="BG22" s="233"/>
      <c r="BH22" s="233"/>
      <c r="BI22" s="233"/>
      <c r="BJ22" s="233"/>
      <c r="BK22" s="233"/>
      <c r="BL22" s="233"/>
      <c r="BM22" s="233"/>
      <c r="BN22" s="233"/>
      <c r="BO22" s="233"/>
      <c r="BP22" s="233"/>
      <c r="BQ22" s="242">
        <v>
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
383</v>
      </c>
      <c r="B23" s="850" t="s">
        <v>
384</v>
      </c>
      <c r="C23" s="851"/>
      <c r="D23" s="851"/>
      <c r="E23" s="851"/>
      <c r="F23" s="851"/>
      <c r="G23" s="851"/>
      <c r="H23" s="851"/>
      <c r="I23" s="851"/>
      <c r="J23" s="851"/>
      <c r="K23" s="851"/>
      <c r="L23" s="851"/>
      <c r="M23" s="851"/>
      <c r="N23" s="851"/>
      <c r="O23" s="851"/>
      <c r="P23" s="852"/>
      <c r="Q23" s="853"/>
      <c r="R23" s="854"/>
      <c r="S23" s="854"/>
      <c r="T23" s="854"/>
      <c r="U23" s="854"/>
      <c r="V23" s="854"/>
      <c r="W23" s="854"/>
      <c r="X23" s="854"/>
      <c r="Y23" s="854"/>
      <c r="Z23" s="854"/>
      <c r="AA23" s="854"/>
      <c r="AB23" s="854"/>
      <c r="AC23" s="854"/>
      <c r="AD23" s="854"/>
      <c r="AE23" s="855"/>
      <c r="AF23" s="856">
        <v>
4610</v>
      </c>
      <c r="AG23" s="854"/>
      <c r="AH23" s="854"/>
      <c r="AI23" s="854"/>
      <c r="AJ23" s="857"/>
      <c r="AK23" s="858"/>
      <c r="AL23" s="859"/>
      <c r="AM23" s="859"/>
      <c r="AN23" s="859"/>
      <c r="AO23" s="859"/>
      <c r="AP23" s="854"/>
      <c r="AQ23" s="854"/>
      <c r="AR23" s="854"/>
      <c r="AS23" s="854"/>
      <c r="AT23" s="854"/>
      <c r="AU23" s="860"/>
      <c r="AV23" s="860"/>
      <c r="AW23" s="860"/>
      <c r="AX23" s="860"/>
      <c r="AY23" s="861"/>
      <c r="AZ23" s="869" t="s">
        <v>
385</v>
      </c>
      <c r="BA23" s="870"/>
      <c r="BB23" s="870"/>
      <c r="BC23" s="870"/>
      <c r="BD23" s="871"/>
      <c r="BE23" s="233"/>
      <c r="BF23" s="233"/>
      <c r="BG23" s="233"/>
      <c r="BH23" s="233"/>
      <c r="BI23" s="233"/>
      <c r="BJ23" s="233"/>
      <c r="BK23" s="233"/>
      <c r="BL23" s="233"/>
      <c r="BM23" s="233"/>
      <c r="BN23" s="233"/>
      <c r="BO23" s="233"/>
      <c r="BP23" s="233"/>
      <c r="BQ23" s="242">
        <v>
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
386</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
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
387</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
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
364</v>
      </c>
      <c r="B26" s="801"/>
      <c r="C26" s="801"/>
      <c r="D26" s="801"/>
      <c r="E26" s="801"/>
      <c r="F26" s="801"/>
      <c r="G26" s="801"/>
      <c r="H26" s="801"/>
      <c r="I26" s="801"/>
      <c r="J26" s="801"/>
      <c r="K26" s="801"/>
      <c r="L26" s="801"/>
      <c r="M26" s="801"/>
      <c r="N26" s="801"/>
      <c r="O26" s="801"/>
      <c r="P26" s="802"/>
      <c r="Q26" s="777" t="s">
        <v>
388</v>
      </c>
      <c r="R26" s="778"/>
      <c r="S26" s="778"/>
      <c r="T26" s="778"/>
      <c r="U26" s="779"/>
      <c r="V26" s="777" t="s">
        <v>
389</v>
      </c>
      <c r="W26" s="778"/>
      <c r="X26" s="778"/>
      <c r="Y26" s="778"/>
      <c r="Z26" s="779"/>
      <c r="AA26" s="777" t="s">
        <v>
390</v>
      </c>
      <c r="AB26" s="778"/>
      <c r="AC26" s="778"/>
      <c r="AD26" s="778"/>
      <c r="AE26" s="778"/>
      <c r="AF26" s="872" t="s">
        <v>
391</v>
      </c>
      <c r="AG26" s="873"/>
      <c r="AH26" s="873"/>
      <c r="AI26" s="873"/>
      <c r="AJ26" s="874"/>
      <c r="AK26" s="778" t="s">
        <v>
392</v>
      </c>
      <c r="AL26" s="778"/>
      <c r="AM26" s="778"/>
      <c r="AN26" s="778"/>
      <c r="AO26" s="779"/>
      <c r="AP26" s="777" t="s">
        <v>
393</v>
      </c>
      <c r="AQ26" s="778"/>
      <c r="AR26" s="778"/>
      <c r="AS26" s="778"/>
      <c r="AT26" s="779"/>
      <c r="AU26" s="777" t="s">
        <v>
394</v>
      </c>
      <c r="AV26" s="778"/>
      <c r="AW26" s="778"/>
      <c r="AX26" s="778"/>
      <c r="AY26" s="779"/>
      <c r="AZ26" s="777" t="s">
        <v>
395</v>
      </c>
      <c r="BA26" s="778"/>
      <c r="BB26" s="778"/>
      <c r="BC26" s="778"/>
      <c r="BD26" s="779"/>
      <c r="BE26" s="777" t="s">
        <v>
371</v>
      </c>
      <c r="BF26" s="778"/>
      <c r="BG26" s="778"/>
      <c r="BH26" s="778"/>
      <c r="BI26" s="789"/>
      <c r="BJ26" s="232"/>
      <c r="BK26" s="232"/>
      <c r="BL26" s="232"/>
      <c r="BM26" s="232"/>
      <c r="BN26" s="232"/>
      <c r="BO26" s="245"/>
      <c r="BP26" s="245"/>
      <c r="BQ26" s="242">
        <v>
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
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
1</v>
      </c>
      <c r="B28" s="791" t="s">
        <v>
396</v>
      </c>
      <c r="C28" s="792"/>
      <c r="D28" s="792"/>
      <c r="E28" s="792"/>
      <c r="F28" s="792"/>
      <c r="G28" s="792"/>
      <c r="H28" s="792"/>
      <c r="I28" s="792"/>
      <c r="J28" s="792"/>
      <c r="K28" s="792"/>
      <c r="L28" s="792"/>
      <c r="M28" s="792"/>
      <c r="N28" s="792"/>
      <c r="O28" s="792"/>
      <c r="P28" s="793"/>
      <c r="Q28" s="882">
        <v>
50662</v>
      </c>
      <c r="R28" s="883"/>
      <c r="S28" s="883"/>
      <c r="T28" s="883"/>
      <c r="U28" s="883"/>
      <c r="V28" s="883">
        <v>
48564</v>
      </c>
      <c r="W28" s="883"/>
      <c r="X28" s="883"/>
      <c r="Y28" s="883"/>
      <c r="Z28" s="883"/>
      <c r="AA28" s="883">
        <v>
2098</v>
      </c>
      <c r="AB28" s="883"/>
      <c r="AC28" s="883"/>
      <c r="AD28" s="883"/>
      <c r="AE28" s="884"/>
      <c r="AF28" s="885">
        <v>
2098</v>
      </c>
      <c r="AG28" s="883"/>
      <c r="AH28" s="883"/>
      <c r="AI28" s="883"/>
      <c r="AJ28" s="886"/>
      <c r="AK28" s="887">
        <v>
4997</v>
      </c>
      <c r="AL28" s="878"/>
      <c r="AM28" s="878"/>
      <c r="AN28" s="878"/>
      <c r="AO28" s="878"/>
      <c r="AP28" s="878" t="s">
        <v>
582</v>
      </c>
      <c r="AQ28" s="878"/>
      <c r="AR28" s="878"/>
      <c r="AS28" s="878"/>
      <c r="AT28" s="878"/>
      <c r="AU28" s="878" t="s">
        <v>
584</v>
      </c>
      <c r="AV28" s="878"/>
      <c r="AW28" s="878"/>
      <c r="AX28" s="878"/>
      <c r="AY28" s="878"/>
      <c r="AZ28" s="879" t="s">
        <v>
582</v>
      </c>
      <c r="BA28" s="879"/>
      <c r="BB28" s="879"/>
      <c r="BC28" s="879"/>
      <c r="BD28" s="879"/>
      <c r="BE28" s="880"/>
      <c r="BF28" s="880"/>
      <c r="BG28" s="880"/>
      <c r="BH28" s="880"/>
      <c r="BI28" s="881"/>
      <c r="BJ28" s="232"/>
      <c r="BK28" s="232"/>
      <c r="BL28" s="232"/>
      <c r="BM28" s="232"/>
      <c r="BN28" s="232"/>
      <c r="BO28" s="245"/>
      <c r="BP28" s="245"/>
      <c r="BQ28" s="242">
        <v>
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
2</v>
      </c>
      <c r="B29" s="815" t="s">
        <v>
397</v>
      </c>
      <c r="C29" s="816"/>
      <c r="D29" s="816"/>
      <c r="E29" s="816"/>
      <c r="F29" s="816"/>
      <c r="G29" s="816"/>
      <c r="H29" s="816"/>
      <c r="I29" s="816"/>
      <c r="J29" s="816"/>
      <c r="K29" s="816"/>
      <c r="L29" s="816"/>
      <c r="M29" s="816"/>
      <c r="N29" s="816"/>
      <c r="O29" s="816"/>
      <c r="P29" s="817"/>
      <c r="Q29" s="818">
        <v>
32365</v>
      </c>
      <c r="R29" s="819"/>
      <c r="S29" s="819"/>
      <c r="T29" s="819"/>
      <c r="U29" s="819"/>
      <c r="V29" s="819">
        <v>
31140</v>
      </c>
      <c r="W29" s="819"/>
      <c r="X29" s="819"/>
      <c r="Y29" s="819"/>
      <c r="Z29" s="819"/>
      <c r="AA29" s="819">
        <v>
1226</v>
      </c>
      <c r="AB29" s="819"/>
      <c r="AC29" s="819"/>
      <c r="AD29" s="819"/>
      <c r="AE29" s="820"/>
      <c r="AF29" s="821">
        <v>
1226</v>
      </c>
      <c r="AG29" s="822"/>
      <c r="AH29" s="822"/>
      <c r="AI29" s="822"/>
      <c r="AJ29" s="823"/>
      <c r="AK29" s="890">
        <v>
4897</v>
      </c>
      <c r="AL29" s="891"/>
      <c r="AM29" s="891"/>
      <c r="AN29" s="891"/>
      <c r="AO29" s="891"/>
      <c r="AP29" s="891" t="s">
        <v>
582</v>
      </c>
      <c r="AQ29" s="891"/>
      <c r="AR29" s="891"/>
      <c r="AS29" s="891"/>
      <c r="AT29" s="891"/>
      <c r="AU29" s="891" t="s">
        <v>
582</v>
      </c>
      <c r="AV29" s="891"/>
      <c r="AW29" s="891"/>
      <c r="AX29" s="891"/>
      <c r="AY29" s="891"/>
      <c r="AZ29" s="892" t="s">
        <v>
582</v>
      </c>
      <c r="BA29" s="892"/>
      <c r="BB29" s="892"/>
      <c r="BC29" s="892"/>
      <c r="BD29" s="892"/>
      <c r="BE29" s="888"/>
      <c r="BF29" s="888"/>
      <c r="BG29" s="888"/>
      <c r="BH29" s="888"/>
      <c r="BI29" s="889"/>
      <c r="BJ29" s="232"/>
      <c r="BK29" s="232"/>
      <c r="BL29" s="232"/>
      <c r="BM29" s="232"/>
      <c r="BN29" s="232"/>
      <c r="BO29" s="245"/>
      <c r="BP29" s="245"/>
      <c r="BQ29" s="242">
        <v>
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
3</v>
      </c>
      <c r="B30" s="815" t="s">
        <v>
398</v>
      </c>
      <c r="C30" s="816"/>
      <c r="D30" s="816"/>
      <c r="E30" s="816"/>
      <c r="F30" s="816"/>
      <c r="G30" s="816"/>
      <c r="H30" s="816"/>
      <c r="I30" s="816"/>
      <c r="J30" s="816"/>
      <c r="K30" s="816"/>
      <c r="L30" s="816"/>
      <c r="M30" s="816"/>
      <c r="N30" s="816"/>
      <c r="O30" s="816"/>
      <c r="P30" s="817"/>
      <c r="Q30" s="818">
        <v>
10420</v>
      </c>
      <c r="R30" s="819"/>
      <c r="S30" s="819"/>
      <c r="T30" s="819"/>
      <c r="U30" s="819"/>
      <c r="V30" s="819">
        <v>
10366</v>
      </c>
      <c r="W30" s="819"/>
      <c r="X30" s="819"/>
      <c r="Y30" s="819"/>
      <c r="Z30" s="819"/>
      <c r="AA30" s="819">
        <v>
53</v>
      </c>
      <c r="AB30" s="819"/>
      <c r="AC30" s="819"/>
      <c r="AD30" s="819"/>
      <c r="AE30" s="820"/>
      <c r="AF30" s="821">
        <v>
53</v>
      </c>
      <c r="AG30" s="822"/>
      <c r="AH30" s="822"/>
      <c r="AI30" s="822"/>
      <c r="AJ30" s="823"/>
      <c r="AK30" s="890">
        <v>
4691</v>
      </c>
      <c r="AL30" s="891"/>
      <c r="AM30" s="891"/>
      <c r="AN30" s="891"/>
      <c r="AO30" s="891"/>
      <c r="AP30" s="891" t="s">
        <v>
585</v>
      </c>
      <c r="AQ30" s="891"/>
      <c r="AR30" s="891"/>
      <c r="AS30" s="891"/>
      <c r="AT30" s="891"/>
      <c r="AU30" s="891" t="s">
        <v>
582</v>
      </c>
      <c r="AV30" s="891"/>
      <c r="AW30" s="891"/>
      <c r="AX30" s="891"/>
      <c r="AY30" s="891"/>
      <c r="AZ30" s="892" t="s">
        <v>
586</v>
      </c>
      <c r="BA30" s="892"/>
      <c r="BB30" s="892"/>
      <c r="BC30" s="892"/>
      <c r="BD30" s="892"/>
      <c r="BE30" s="888"/>
      <c r="BF30" s="888"/>
      <c r="BG30" s="888"/>
      <c r="BH30" s="888"/>
      <c r="BI30" s="889"/>
      <c r="BJ30" s="232"/>
      <c r="BK30" s="232"/>
      <c r="BL30" s="232"/>
      <c r="BM30" s="232"/>
      <c r="BN30" s="232"/>
      <c r="BO30" s="245"/>
      <c r="BP30" s="245"/>
      <c r="BQ30" s="242">
        <v>
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
4</v>
      </c>
      <c r="B31" s="815" t="s">
        <v>
399</v>
      </c>
      <c r="C31" s="816"/>
      <c r="D31" s="816"/>
      <c r="E31" s="816"/>
      <c r="F31" s="816"/>
      <c r="G31" s="816"/>
      <c r="H31" s="816"/>
      <c r="I31" s="816"/>
      <c r="J31" s="816"/>
      <c r="K31" s="816"/>
      <c r="L31" s="816"/>
      <c r="M31" s="816"/>
      <c r="N31" s="816"/>
      <c r="O31" s="816"/>
      <c r="P31" s="817"/>
      <c r="Q31" s="818">
        <v>
12937</v>
      </c>
      <c r="R31" s="819"/>
      <c r="S31" s="819"/>
      <c r="T31" s="819"/>
      <c r="U31" s="819"/>
      <c r="V31" s="819">
        <v>
13638</v>
      </c>
      <c r="W31" s="819"/>
      <c r="X31" s="819"/>
      <c r="Y31" s="819"/>
      <c r="Z31" s="819"/>
      <c r="AA31" s="819">
        <v>
701</v>
      </c>
      <c r="AB31" s="819"/>
      <c r="AC31" s="819"/>
      <c r="AD31" s="819"/>
      <c r="AE31" s="820"/>
      <c r="AF31" s="821">
        <v>
2075</v>
      </c>
      <c r="AG31" s="822"/>
      <c r="AH31" s="822"/>
      <c r="AI31" s="822"/>
      <c r="AJ31" s="823"/>
      <c r="AK31" s="890">
        <v>
1100</v>
      </c>
      <c r="AL31" s="891"/>
      <c r="AM31" s="891"/>
      <c r="AN31" s="891"/>
      <c r="AO31" s="891"/>
      <c r="AP31" s="891">
        <v>
11999</v>
      </c>
      <c r="AQ31" s="891"/>
      <c r="AR31" s="891"/>
      <c r="AS31" s="891"/>
      <c r="AT31" s="891"/>
      <c r="AU31" s="891">
        <v>
7889</v>
      </c>
      <c r="AV31" s="891"/>
      <c r="AW31" s="891"/>
      <c r="AX31" s="891"/>
      <c r="AY31" s="891"/>
      <c r="AZ31" s="892" t="s">
        <v>
582</v>
      </c>
      <c r="BA31" s="892"/>
      <c r="BB31" s="892"/>
      <c r="BC31" s="892"/>
      <c r="BD31" s="892"/>
      <c r="BE31" s="888" t="s">
        <v>
400</v>
      </c>
      <c r="BF31" s="888"/>
      <c r="BG31" s="888"/>
      <c r="BH31" s="888"/>
      <c r="BI31" s="889"/>
      <c r="BJ31" s="232"/>
      <c r="BK31" s="232"/>
      <c r="BL31" s="232"/>
      <c r="BM31" s="232"/>
      <c r="BN31" s="232"/>
      <c r="BO31" s="245"/>
      <c r="BP31" s="245"/>
      <c r="BQ31" s="242">
        <v>
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
5</v>
      </c>
      <c r="B32" s="815" t="s">
        <v>
401</v>
      </c>
      <c r="C32" s="816"/>
      <c r="D32" s="816"/>
      <c r="E32" s="816"/>
      <c r="F32" s="816"/>
      <c r="G32" s="816"/>
      <c r="H32" s="816"/>
      <c r="I32" s="816"/>
      <c r="J32" s="816"/>
      <c r="K32" s="816"/>
      <c r="L32" s="816"/>
      <c r="M32" s="816"/>
      <c r="N32" s="816"/>
      <c r="O32" s="816"/>
      <c r="P32" s="817"/>
      <c r="Q32" s="818">
        <v>
11307</v>
      </c>
      <c r="R32" s="819"/>
      <c r="S32" s="819"/>
      <c r="T32" s="819"/>
      <c r="U32" s="819"/>
      <c r="V32" s="819">
        <v>
11119</v>
      </c>
      <c r="W32" s="819"/>
      <c r="X32" s="819"/>
      <c r="Y32" s="819"/>
      <c r="Z32" s="819"/>
      <c r="AA32" s="819">
        <v>
188</v>
      </c>
      <c r="AB32" s="819"/>
      <c r="AC32" s="819"/>
      <c r="AD32" s="819"/>
      <c r="AE32" s="820"/>
      <c r="AF32" s="821">
        <v>
172</v>
      </c>
      <c r="AG32" s="822"/>
      <c r="AH32" s="822"/>
      <c r="AI32" s="822"/>
      <c r="AJ32" s="823"/>
      <c r="AK32" s="890">
        <v>
1956</v>
      </c>
      <c r="AL32" s="891"/>
      <c r="AM32" s="891"/>
      <c r="AN32" s="891"/>
      <c r="AO32" s="891"/>
      <c r="AP32" s="891">
        <v>
47776</v>
      </c>
      <c r="AQ32" s="891"/>
      <c r="AR32" s="891"/>
      <c r="AS32" s="891"/>
      <c r="AT32" s="891"/>
      <c r="AU32" s="891">
        <v>
18442</v>
      </c>
      <c r="AV32" s="891"/>
      <c r="AW32" s="891"/>
      <c r="AX32" s="891"/>
      <c r="AY32" s="891"/>
      <c r="AZ32" s="892" t="s">
        <v>
582</v>
      </c>
      <c r="BA32" s="892"/>
      <c r="BB32" s="892"/>
      <c r="BC32" s="892"/>
      <c r="BD32" s="892"/>
      <c r="BE32" s="888" t="s">
        <v>
402</v>
      </c>
      <c r="BF32" s="888"/>
      <c r="BG32" s="888"/>
      <c r="BH32" s="888"/>
      <c r="BI32" s="889"/>
      <c r="BJ32" s="232"/>
      <c r="BK32" s="232"/>
      <c r="BL32" s="232"/>
      <c r="BM32" s="232"/>
      <c r="BN32" s="232"/>
      <c r="BO32" s="245"/>
      <c r="BP32" s="245"/>
      <c r="BQ32" s="242">
        <v>
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
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c r="BF33" s="888"/>
      <c r="BG33" s="888"/>
      <c r="BH33" s="888"/>
      <c r="BI33" s="889"/>
      <c r="BJ33" s="232"/>
      <c r="BK33" s="232"/>
      <c r="BL33" s="232"/>
      <c r="BM33" s="232"/>
      <c r="BN33" s="232"/>
      <c r="BO33" s="245"/>
      <c r="BP33" s="245"/>
      <c r="BQ33" s="242">
        <v>
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
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
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
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
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
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
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
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
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
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
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
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
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
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
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
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
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
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
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
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
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
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
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
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
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
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
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
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
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
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
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
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
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
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
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
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
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
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
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
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
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
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
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
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
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
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
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
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
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
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
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
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
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
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
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
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
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
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
403</v>
      </c>
      <c r="BK62" s="866"/>
      <c r="BL62" s="866"/>
      <c r="BM62" s="866"/>
      <c r="BN62" s="867"/>
      <c r="BO62" s="245"/>
      <c r="BP62" s="245"/>
      <c r="BQ62" s="242">
        <v>
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
383</v>
      </c>
      <c r="B63" s="850" t="s">
        <v>
404</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
5623</v>
      </c>
      <c r="AG63" s="902"/>
      <c r="AH63" s="902"/>
      <c r="AI63" s="902"/>
      <c r="AJ63" s="903"/>
      <c r="AK63" s="904"/>
      <c r="AL63" s="899"/>
      <c r="AM63" s="899"/>
      <c r="AN63" s="899"/>
      <c r="AO63" s="899"/>
      <c r="AP63" s="902"/>
      <c r="AQ63" s="902"/>
      <c r="AR63" s="902"/>
      <c r="AS63" s="902"/>
      <c r="AT63" s="902"/>
      <c r="AU63" s="902"/>
      <c r="AV63" s="902"/>
      <c r="AW63" s="902"/>
      <c r="AX63" s="902"/>
      <c r="AY63" s="902"/>
      <c r="AZ63" s="906"/>
      <c r="BA63" s="906"/>
      <c r="BB63" s="906"/>
      <c r="BC63" s="906"/>
      <c r="BD63" s="906"/>
      <c r="BE63" s="907"/>
      <c r="BF63" s="907"/>
      <c r="BG63" s="907"/>
      <c r="BH63" s="907"/>
      <c r="BI63" s="908"/>
      <c r="BJ63" s="909" t="s">
        <v>
405</v>
      </c>
      <c r="BK63" s="910"/>
      <c r="BL63" s="910"/>
      <c r="BM63" s="910"/>
      <c r="BN63" s="911"/>
      <c r="BO63" s="245"/>
      <c r="BP63" s="245"/>
      <c r="BQ63" s="242">
        <v>
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
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
406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
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
407</v>
      </c>
      <c r="B66" s="801"/>
      <c r="C66" s="801"/>
      <c r="D66" s="801"/>
      <c r="E66" s="801"/>
      <c r="F66" s="801"/>
      <c r="G66" s="801"/>
      <c r="H66" s="801"/>
      <c r="I66" s="801"/>
      <c r="J66" s="801"/>
      <c r="K66" s="801"/>
      <c r="L66" s="801"/>
      <c r="M66" s="801"/>
      <c r="N66" s="801"/>
      <c r="O66" s="801"/>
      <c r="P66" s="802"/>
      <c r="Q66" s="777" t="s">
        <v>
408</v>
      </c>
      <c r="R66" s="778"/>
      <c r="S66" s="778"/>
      <c r="T66" s="778"/>
      <c r="U66" s="779"/>
      <c r="V66" s="777" t="s">
        <v>
409</v>
      </c>
      <c r="W66" s="778"/>
      <c r="X66" s="778"/>
      <c r="Y66" s="778"/>
      <c r="Z66" s="779"/>
      <c r="AA66" s="777" t="s">
        <v>
410</v>
      </c>
      <c r="AB66" s="778"/>
      <c r="AC66" s="778"/>
      <c r="AD66" s="778"/>
      <c r="AE66" s="779"/>
      <c r="AF66" s="912" t="s">
        <v>
411</v>
      </c>
      <c r="AG66" s="873"/>
      <c r="AH66" s="873"/>
      <c r="AI66" s="873"/>
      <c r="AJ66" s="913"/>
      <c r="AK66" s="777" t="s">
        <v>
412</v>
      </c>
      <c r="AL66" s="801"/>
      <c r="AM66" s="801"/>
      <c r="AN66" s="801"/>
      <c r="AO66" s="802"/>
      <c r="AP66" s="777" t="s">
        <v>
413</v>
      </c>
      <c r="AQ66" s="778"/>
      <c r="AR66" s="778"/>
      <c r="AS66" s="778"/>
      <c r="AT66" s="779"/>
      <c r="AU66" s="777" t="s">
        <v>
414</v>
      </c>
      <c r="AV66" s="778"/>
      <c r="AW66" s="778"/>
      <c r="AX66" s="778"/>
      <c r="AY66" s="779"/>
      <c r="AZ66" s="777" t="s">
        <v>
371</v>
      </c>
      <c r="BA66" s="778"/>
      <c r="BB66" s="778"/>
      <c r="BC66" s="778"/>
      <c r="BD66" s="789"/>
      <c r="BE66" s="245"/>
      <c r="BF66" s="245"/>
      <c r="BG66" s="245"/>
      <c r="BH66" s="245"/>
      <c r="BI66" s="245"/>
      <c r="BJ66" s="245"/>
      <c r="BK66" s="245"/>
      <c r="BL66" s="245"/>
      <c r="BM66" s="245"/>
      <c r="BN66" s="245"/>
      <c r="BO66" s="245"/>
      <c r="BP66" s="245"/>
      <c r="BQ66" s="242">
        <v>
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
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
1</v>
      </c>
      <c r="B68" s="929" t="s">
        <v>
573</v>
      </c>
      <c r="C68" s="930"/>
      <c r="D68" s="930"/>
      <c r="E68" s="930"/>
      <c r="F68" s="930"/>
      <c r="G68" s="930"/>
      <c r="H68" s="930"/>
      <c r="I68" s="930"/>
      <c r="J68" s="930"/>
      <c r="K68" s="930"/>
      <c r="L68" s="930"/>
      <c r="M68" s="930"/>
      <c r="N68" s="930"/>
      <c r="O68" s="930"/>
      <c r="P68" s="931"/>
      <c r="Q68" s="932">
        <v>
5409</v>
      </c>
      <c r="R68" s="926"/>
      <c r="S68" s="926"/>
      <c r="T68" s="926"/>
      <c r="U68" s="926"/>
      <c r="V68" s="926">
        <v>
5339</v>
      </c>
      <c r="W68" s="926"/>
      <c r="X68" s="926"/>
      <c r="Y68" s="926"/>
      <c r="Z68" s="926"/>
      <c r="AA68" s="926">
        <v>
70</v>
      </c>
      <c r="AB68" s="926"/>
      <c r="AC68" s="926"/>
      <c r="AD68" s="926"/>
      <c r="AE68" s="926"/>
      <c r="AF68" s="926">
        <v>
70</v>
      </c>
      <c r="AG68" s="926"/>
      <c r="AH68" s="926"/>
      <c r="AI68" s="926"/>
      <c r="AJ68" s="926"/>
      <c r="AK68" s="926">
        <v>
1105</v>
      </c>
      <c r="AL68" s="926"/>
      <c r="AM68" s="926"/>
      <c r="AN68" s="926"/>
      <c r="AO68" s="926"/>
      <c r="AP68" s="926" t="s">
        <v>
574</v>
      </c>
      <c r="AQ68" s="926"/>
      <c r="AR68" s="926"/>
      <c r="AS68" s="926"/>
      <c r="AT68" s="926"/>
      <c r="AU68" s="926" t="s">
        <v>
574</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
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
2</v>
      </c>
      <c r="B69" s="933" t="s">
        <v>
575</v>
      </c>
      <c r="C69" s="934"/>
      <c r="D69" s="934"/>
      <c r="E69" s="934"/>
      <c r="F69" s="934"/>
      <c r="G69" s="934"/>
      <c r="H69" s="934"/>
      <c r="I69" s="934"/>
      <c r="J69" s="934"/>
      <c r="K69" s="934"/>
      <c r="L69" s="934"/>
      <c r="M69" s="934"/>
      <c r="N69" s="934"/>
      <c r="O69" s="934"/>
      <c r="P69" s="935"/>
      <c r="Q69" s="936">
        <v>
1349819</v>
      </c>
      <c r="R69" s="891"/>
      <c r="S69" s="891"/>
      <c r="T69" s="891"/>
      <c r="U69" s="891"/>
      <c r="V69" s="891">
        <v>
1314493</v>
      </c>
      <c r="W69" s="891"/>
      <c r="X69" s="891"/>
      <c r="Y69" s="891"/>
      <c r="Z69" s="891"/>
      <c r="AA69" s="891">
        <v>
35326</v>
      </c>
      <c r="AB69" s="891"/>
      <c r="AC69" s="891"/>
      <c r="AD69" s="891"/>
      <c r="AE69" s="891"/>
      <c r="AF69" s="891">
        <v>
35326</v>
      </c>
      <c r="AG69" s="891"/>
      <c r="AH69" s="891"/>
      <c r="AI69" s="891"/>
      <c r="AJ69" s="891"/>
      <c r="AK69" s="891">
        <v>
9983</v>
      </c>
      <c r="AL69" s="891"/>
      <c r="AM69" s="891"/>
      <c r="AN69" s="891"/>
      <c r="AO69" s="891"/>
      <c r="AP69" s="891" t="s">
        <v>
574</v>
      </c>
      <c r="AQ69" s="891"/>
      <c r="AR69" s="891"/>
      <c r="AS69" s="891"/>
      <c r="AT69" s="891"/>
      <c r="AU69" s="891" t="s">
        <v>
574</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
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
3</v>
      </c>
      <c r="B70" s="933" t="s">
        <v>
576</v>
      </c>
      <c r="C70" s="934"/>
      <c r="D70" s="934"/>
      <c r="E70" s="934"/>
      <c r="F70" s="934"/>
      <c r="G70" s="934"/>
      <c r="H70" s="934"/>
      <c r="I70" s="934"/>
      <c r="J70" s="934"/>
      <c r="K70" s="934"/>
      <c r="L70" s="934"/>
      <c r="M70" s="934"/>
      <c r="N70" s="934"/>
      <c r="O70" s="934"/>
      <c r="P70" s="935"/>
      <c r="Q70" s="936">
        <v>
10508</v>
      </c>
      <c r="R70" s="891"/>
      <c r="S70" s="891"/>
      <c r="T70" s="891"/>
      <c r="U70" s="891"/>
      <c r="V70" s="891">
        <v>
9832</v>
      </c>
      <c r="W70" s="891"/>
      <c r="X70" s="891"/>
      <c r="Y70" s="891"/>
      <c r="Z70" s="891"/>
      <c r="AA70" s="891">
        <v>
675</v>
      </c>
      <c r="AB70" s="891"/>
      <c r="AC70" s="891"/>
      <c r="AD70" s="891"/>
      <c r="AE70" s="891"/>
      <c r="AF70" s="891">
        <v>
575</v>
      </c>
      <c r="AG70" s="891"/>
      <c r="AH70" s="891"/>
      <c r="AI70" s="891"/>
      <c r="AJ70" s="891"/>
      <c r="AK70" s="891" t="s">
        <v>
582</v>
      </c>
      <c r="AL70" s="891"/>
      <c r="AM70" s="891"/>
      <c r="AN70" s="891"/>
      <c r="AO70" s="891"/>
      <c r="AP70" s="891">
        <v>
3531</v>
      </c>
      <c r="AQ70" s="891"/>
      <c r="AR70" s="891"/>
      <c r="AS70" s="891"/>
      <c r="AT70" s="891"/>
      <c r="AU70" s="891" t="s">
        <v>
582</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
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
4</v>
      </c>
      <c r="B71" s="933" t="s">
        <v>
577</v>
      </c>
      <c r="C71" s="934"/>
      <c r="D71" s="934"/>
      <c r="E71" s="934"/>
      <c r="F71" s="934"/>
      <c r="G71" s="934"/>
      <c r="H71" s="934"/>
      <c r="I71" s="934"/>
      <c r="J71" s="934"/>
      <c r="K71" s="934"/>
      <c r="L71" s="934"/>
      <c r="M71" s="934"/>
      <c r="N71" s="934"/>
      <c r="O71" s="934"/>
      <c r="P71" s="935"/>
      <c r="Q71" s="936">
        <v>
1818</v>
      </c>
      <c r="R71" s="891"/>
      <c r="S71" s="891"/>
      <c r="T71" s="891"/>
      <c r="U71" s="891"/>
      <c r="V71" s="891">
        <v>
1673</v>
      </c>
      <c r="W71" s="891"/>
      <c r="X71" s="891"/>
      <c r="Y71" s="891"/>
      <c r="Z71" s="891"/>
      <c r="AA71" s="891">
        <v>
145</v>
      </c>
      <c r="AB71" s="891"/>
      <c r="AC71" s="891"/>
      <c r="AD71" s="891"/>
      <c r="AE71" s="891"/>
      <c r="AF71" s="891">
        <v>
145</v>
      </c>
      <c r="AG71" s="891"/>
      <c r="AH71" s="891"/>
      <c r="AI71" s="891"/>
      <c r="AJ71" s="891"/>
      <c r="AK71" s="891">
        <v>
150</v>
      </c>
      <c r="AL71" s="891"/>
      <c r="AM71" s="891"/>
      <c r="AN71" s="891"/>
      <c r="AO71" s="891"/>
      <c r="AP71" s="891" t="s">
        <v>
574</v>
      </c>
      <c r="AQ71" s="891"/>
      <c r="AR71" s="891"/>
      <c r="AS71" s="891"/>
      <c r="AT71" s="891"/>
      <c r="AU71" s="891" t="s">
        <v>
582</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
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
5</v>
      </c>
      <c r="B72" s="933" t="s">
        <v>
578</v>
      </c>
      <c r="C72" s="934"/>
      <c r="D72" s="934"/>
      <c r="E72" s="934"/>
      <c r="F72" s="934"/>
      <c r="G72" s="934"/>
      <c r="H72" s="934"/>
      <c r="I72" s="934"/>
      <c r="J72" s="934"/>
      <c r="K72" s="934"/>
      <c r="L72" s="934"/>
      <c r="M72" s="934"/>
      <c r="N72" s="934"/>
      <c r="O72" s="934"/>
      <c r="P72" s="935"/>
      <c r="Q72" s="936">
        <v>
345</v>
      </c>
      <c r="R72" s="891"/>
      <c r="S72" s="891"/>
      <c r="T72" s="891"/>
      <c r="U72" s="891"/>
      <c r="V72" s="891">
        <v>
331</v>
      </c>
      <c r="W72" s="891"/>
      <c r="X72" s="891"/>
      <c r="Y72" s="891"/>
      <c r="Z72" s="891"/>
      <c r="AA72" s="891">
        <v>
13</v>
      </c>
      <c r="AB72" s="891"/>
      <c r="AC72" s="891"/>
      <c r="AD72" s="891"/>
      <c r="AE72" s="891"/>
      <c r="AF72" s="891">
        <v>
13</v>
      </c>
      <c r="AG72" s="891"/>
      <c r="AH72" s="891"/>
      <c r="AI72" s="891"/>
      <c r="AJ72" s="891"/>
      <c r="AK72" s="891" t="s">
        <v>
582</v>
      </c>
      <c r="AL72" s="891"/>
      <c r="AM72" s="891"/>
      <c r="AN72" s="891"/>
      <c r="AO72" s="891"/>
      <c r="AP72" s="891">
        <v>
35</v>
      </c>
      <c r="AQ72" s="891"/>
      <c r="AR72" s="891"/>
      <c r="AS72" s="891"/>
      <c r="AT72" s="891"/>
      <c r="AU72" s="891" t="s">
        <v>
582</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
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
6</v>
      </c>
      <c r="B73" s="933" t="s">
        <v>
579</v>
      </c>
      <c r="C73" s="934"/>
      <c r="D73" s="934"/>
      <c r="E73" s="934"/>
      <c r="F73" s="934"/>
      <c r="G73" s="934"/>
      <c r="H73" s="934"/>
      <c r="I73" s="934"/>
      <c r="J73" s="934"/>
      <c r="K73" s="934"/>
      <c r="L73" s="934"/>
      <c r="M73" s="934"/>
      <c r="N73" s="934"/>
      <c r="O73" s="934"/>
      <c r="P73" s="935"/>
      <c r="Q73" s="936">
        <v>
903</v>
      </c>
      <c r="R73" s="891"/>
      <c r="S73" s="891"/>
      <c r="T73" s="891"/>
      <c r="U73" s="891"/>
      <c r="V73" s="891">
        <v>
886</v>
      </c>
      <c r="W73" s="891"/>
      <c r="X73" s="891"/>
      <c r="Y73" s="891"/>
      <c r="Z73" s="891"/>
      <c r="AA73" s="891">
        <v>
17</v>
      </c>
      <c r="AB73" s="891"/>
      <c r="AC73" s="891"/>
      <c r="AD73" s="891"/>
      <c r="AE73" s="891"/>
      <c r="AF73" s="891">
        <v>
17</v>
      </c>
      <c r="AG73" s="891"/>
      <c r="AH73" s="891"/>
      <c r="AI73" s="891"/>
      <c r="AJ73" s="891"/>
      <c r="AK73" s="891">
        <v>
24</v>
      </c>
      <c r="AL73" s="891"/>
      <c r="AM73" s="891"/>
      <c r="AN73" s="891"/>
      <c r="AO73" s="891"/>
      <c r="AP73" s="891" t="s">
        <v>
582</v>
      </c>
      <c r="AQ73" s="891"/>
      <c r="AR73" s="891"/>
      <c r="AS73" s="891"/>
      <c r="AT73" s="891"/>
      <c r="AU73" s="891" t="s">
        <v>
582</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
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
7</v>
      </c>
      <c r="B74" s="933" t="s">
        <v>
583</v>
      </c>
      <c r="C74" s="934"/>
      <c r="D74" s="934"/>
      <c r="E74" s="934"/>
      <c r="F74" s="934"/>
      <c r="G74" s="934"/>
      <c r="H74" s="934"/>
      <c r="I74" s="934"/>
      <c r="J74" s="934"/>
      <c r="K74" s="934"/>
      <c r="L74" s="934"/>
      <c r="M74" s="934"/>
      <c r="N74" s="934"/>
      <c r="O74" s="934"/>
      <c r="P74" s="935"/>
      <c r="Q74" s="936">
        <v>
352</v>
      </c>
      <c r="R74" s="891"/>
      <c r="S74" s="891"/>
      <c r="T74" s="891"/>
      <c r="U74" s="891"/>
      <c r="V74" s="891">
        <v>
238</v>
      </c>
      <c r="W74" s="891"/>
      <c r="X74" s="891"/>
      <c r="Y74" s="891"/>
      <c r="Z74" s="891"/>
      <c r="AA74" s="891">
        <v>
114</v>
      </c>
      <c r="AB74" s="891"/>
      <c r="AC74" s="891"/>
      <c r="AD74" s="891"/>
      <c r="AE74" s="891"/>
      <c r="AF74" s="891">
        <v>
114</v>
      </c>
      <c r="AG74" s="891"/>
      <c r="AH74" s="891"/>
      <c r="AI74" s="891"/>
      <c r="AJ74" s="891"/>
      <c r="AK74" s="891" t="s">
        <v>
582</v>
      </c>
      <c r="AL74" s="891"/>
      <c r="AM74" s="891"/>
      <c r="AN74" s="891"/>
      <c r="AO74" s="891"/>
      <c r="AP74" s="891" t="s">
        <v>
582</v>
      </c>
      <c r="AQ74" s="891"/>
      <c r="AR74" s="891"/>
      <c r="AS74" s="891"/>
      <c r="AT74" s="891"/>
      <c r="AU74" s="891" t="s">
        <v>
582</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
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
8</v>
      </c>
      <c r="B75" s="933" t="s">
        <v>
580</v>
      </c>
      <c r="C75" s="934"/>
      <c r="D75" s="934"/>
      <c r="E75" s="934"/>
      <c r="F75" s="934"/>
      <c r="G75" s="934"/>
      <c r="H75" s="934"/>
      <c r="I75" s="934"/>
      <c r="J75" s="934"/>
      <c r="K75" s="934"/>
      <c r="L75" s="934"/>
      <c r="M75" s="934"/>
      <c r="N75" s="934"/>
      <c r="O75" s="934"/>
      <c r="P75" s="935"/>
      <c r="Q75" s="939">
        <v>
27209</v>
      </c>
      <c r="R75" s="940"/>
      <c r="S75" s="940"/>
      <c r="T75" s="940"/>
      <c r="U75" s="890"/>
      <c r="V75" s="941">
        <v>
26981</v>
      </c>
      <c r="W75" s="940"/>
      <c r="X75" s="940"/>
      <c r="Y75" s="940"/>
      <c r="Z75" s="890"/>
      <c r="AA75" s="941">
        <v>
227</v>
      </c>
      <c r="AB75" s="940"/>
      <c r="AC75" s="940"/>
      <c r="AD75" s="940"/>
      <c r="AE75" s="890"/>
      <c r="AF75" s="941">
        <v>
227</v>
      </c>
      <c r="AG75" s="940"/>
      <c r="AH75" s="940"/>
      <c r="AI75" s="940"/>
      <c r="AJ75" s="890"/>
      <c r="AK75" s="941">
        <v>
271</v>
      </c>
      <c r="AL75" s="940"/>
      <c r="AM75" s="940"/>
      <c r="AN75" s="940"/>
      <c r="AO75" s="890"/>
      <c r="AP75" s="941" t="s">
        <v>
582</v>
      </c>
      <c r="AQ75" s="940"/>
      <c r="AR75" s="940"/>
      <c r="AS75" s="940"/>
      <c r="AT75" s="890"/>
      <c r="AU75" s="941" t="s">
        <v>
587</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
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
9</v>
      </c>
      <c r="B76" s="933" t="s">
        <v>
581</v>
      </c>
      <c r="C76" s="934"/>
      <c r="D76" s="934"/>
      <c r="E76" s="934"/>
      <c r="F76" s="934"/>
      <c r="G76" s="934"/>
      <c r="H76" s="934"/>
      <c r="I76" s="934"/>
      <c r="J76" s="934"/>
      <c r="K76" s="934"/>
      <c r="L76" s="934"/>
      <c r="M76" s="934"/>
      <c r="N76" s="934"/>
      <c r="O76" s="934"/>
      <c r="P76" s="935"/>
      <c r="Q76" s="939">
        <v>
34093</v>
      </c>
      <c r="R76" s="940"/>
      <c r="S76" s="940"/>
      <c r="T76" s="940"/>
      <c r="U76" s="890"/>
      <c r="V76" s="941">
        <v>
33219</v>
      </c>
      <c r="W76" s="940"/>
      <c r="X76" s="940"/>
      <c r="Y76" s="940"/>
      <c r="Z76" s="890"/>
      <c r="AA76" s="941">
        <v>
874</v>
      </c>
      <c r="AB76" s="940"/>
      <c r="AC76" s="940"/>
      <c r="AD76" s="940"/>
      <c r="AE76" s="890"/>
      <c r="AF76" s="941">
        <v>
874</v>
      </c>
      <c r="AG76" s="940"/>
      <c r="AH76" s="940"/>
      <c r="AI76" s="940"/>
      <c r="AJ76" s="890"/>
      <c r="AK76" s="941">
        <v>
823</v>
      </c>
      <c r="AL76" s="940"/>
      <c r="AM76" s="940"/>
      <c r="AN76" s="940"/>
      <c r="AO76" s="890"/>
      <c r="AP76" s="941" t="s">
        <v>
582</v>
      </c>
      <c r="AQ76" s="940"/>
      <c r="AR76" s="940"/>
      <c r="AS76" s="940"/>
      <c r="AT76" s="890"/>
      <c r="AU76" s="941" t="s">
        <v>
582</v>
      </c>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
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
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
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
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
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
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
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
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
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
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
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
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
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
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
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
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
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
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
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
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
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
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
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
383</v>
      </c>
      <c r="B88" s="850" t="s">
        <v>
415</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c r="AG88" s="902"/>
      <c r="AH88" s="902"/>
      <c r="AI88" s="902"/>
      <c r="AJ88" s="902"/>
      <c r="AK88" s="899"/>
      <c r="AL88" s="899"/>
      <c r="AM88" s="899"/>
      <c r="AN88" s="899"/>
      <c r="AO88" s="899"/>
      <c r="AP88" s="902"/>
      <c r="AQ88" s="902"/>
      <c r="AR88" s="902"/>
      <c r="AS88" s="902"/>
      <c r="AT88" s="902"/>
      <c r="AU88" s="902"/>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
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
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
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
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
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
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
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
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
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
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
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
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
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
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
383</v>
      </c>
      <c r="BR102" s="850" t="s">
        <v>
416</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
417</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
418</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
419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
420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
421</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
422</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
423</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
424</v>
      </c>
      <c r="AB109" s="955"/>
      <c r="AC109" s="955"/>
      <c r="AD109" s="955"/>
      <c r="AE109" s="956"/>
      <c r="AF109" s="954" t="s">
        <v>
302</v>
      </c>
      <c r="AG109" s="955"/>
      <c r="AH109" s="955"/>
      <c r="AI109" s="955"/>
      <c r="AJ109" s="956"/>
      <c r="AK109" s="954" t="s">
        <v>
301</v>
      </c>
      <c r="AL109" s="955"/>
      <c r="AM109" s="955"/>
      <c r="AN109" s="955"/>
      <c r="AO109" s="956"/>
      <c r="AP109" s="954" t="s">
        <v>
425</v>
      </c>
      <c r="AQ109" s="955"/>
      <c r="AR109" s="955"/>
      <c r="AS109" s="955"/>
      <c r="AT109" s="957"/>
      <c r="AU109" s="974" t="s">
        <v>
423</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
424</v>
      </c>
      <c r="BR109" s="955"/>
      <c r="BS109" s="955"/>
      <c r="BT109" s="955"/>
      <c r="BU109" s="956"/>
      <c r="BV109" s="954" t="s">
        <v>
302</v>
      </c>
      <c r="BW109" s="955"/>
      <c r="BX109" s="955"/>
      <c r="BY109" s="955"/>
      <c r="BZ109" s="956"/>
      <c r="CA109" s="954" t="s">
        <v>
301</v>
      </c>
      <c r="CB109" s="955"/>
      <c r="CC109" s="955"/>
      <c r="CD109" s="955"/>
      <c r="CE109" s="956"/>
      <c r="CF109" s="975" t="s">
        <v>
425</v>
      </c>
      <c r="CG109" s="975"/>
      <c r="CH109" s="975"/>
      <c r="CI109" s="975"/>
      <c r="CJ109" s="975"/>
      <c r="CK109" s="954" t="s">
        <v>
426</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
424</v>
      </c>
      <c r="DH109" s="955"/>
      <c r="DI109" s="955"/>
      <c r="DJ109" s="955"/>
      <c r="DK109" s="956"/>
      <c r="DL109" s="954" t="s">
        <v>
302</v>
      </c>
      <c r="DM109" s="955"/>
      <c r="DN109" s="955"/>
      <c r="DO109" s="955"/>
      <c r="DP109" s="956"/>
      <c r="DQ109" s="954" t="s">
        <v>
301</v>
      </c>
      <c r="DR109" s="955"/>
      <c r="DS109" s="955"/>
      <c r="DT109" s="955"/>
      <c r="DU109" s="956"/>
      <c r="DV109" s="954" t="s">
        <v>
425</v>
      </c>
      <c r="DW109" s="955"/>
      <c r="DX109" s="955"/>
      <c r="DY109" s="955"/>
      <c r="DZ109" s="957"/>
    </row>
    <row r="110" spans="1:131" s="226" customFormat="1" ht="26.25" customHeight="1">
      <c r="A110" s="958" t="s">
        <v>
427</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
6052086</v>
      </c>
      <c r="AB110" s="962"/>
      <c r="AC110" s="962"/>
      <c r="AD110" s="962"/>
      <c r="AE110" s="963"/>
      <c r="AF110" s="964">
        <v>
6260799</v>
      </c>
      <c r="AG110" s="962"/>
      <c r="AH110" s="962"/>
      <c r="AI110" s="962"/>
      <c r="AJ110" s="963"/>
      <c r="AK110" s="964">
        <v>
6476605</v>
      </c>
      <c r="AL110" s="962"/>
      <c r="AM110" s="962"/>
      <c r="AN110" s="962"/>
      <c r="AO110" s="963"/>
      <c r="AP110" s="965">
        <v>
9</v>
      </c>
      <c r="AQ110" s="966"/>
      <c r="AR110" s="966"/>
      <c r="AS110" s="966"/>
      <c r="AT110" s="967"/>
      <c r="AU110" s="968" t="s">
        <v>
67</v>
      </c>
      <c r="AV110" s="969"/>
      <c r="AW110" s="969"/>
      <c r="AX110" s="969"/>
      <c r="AY110" s="969"/>
      <c r="AZ110" s="1010" t="s">
        <v>
428</v>
      </c>
      <c r="BA110" s="959"/>
      <c r="BB110" s="959"/>
      <c r="BC110" s="959"/>
      <c r="BD110" s="959"/>
      <c r="BE110" s="959"/>
      <c r="BF110" s="959"/>
      <c r="BG110" s="959"/>
      <c r="BH110" s="959"/>
      <c r="BI110" s="959"/>
      <c r="BJ110" s="959"/>
      <c r="BK110" s="959"/>
      <c r="BL110" s="959"/>
      <c r="BM110" s="959"/>
      <c r="BN110" s="959"/>
      <c r="BO110" s="959"/>
      <c r="BP110" s="960"/>
      <c r="BQ110" s="996">
        <v>
75193974</v>
      </c>
      <c r="BR110" s="997"/>
      <c r="BS110" s="997"/>
      <c r="BT110" s="997"/>
      <c r="BU110" s="997"/>
      <c r="BV110" s="997">
        <v>
74360500</v>
      </c>
      <c r="BW110" s="997"/>
      <c r="BX110" s="997"/>
      <c r="BY110" s="997"/>
      <c r="BZ110" s="997"/>
      <c r="CA110" s="997">
        <v>
74424457</v>
      </c>
      <c r="CB110" s="997"/>
      <c r="CC110" s="997"/>
      <c r="CD110" s="997"/>
      <c r="CE110" s="997"/>
      <c r="CF110" s="1011">
        <v>
103.8</v>
      </c>
      <c r="CG110" s="1012"/>
      <c r="CH110" s="1012"/>
      <c r="CI110" s="1012"/>
      <c r="CJ110" s="1012"/>
      <c r="CK110" s="1013" t="s">
        <v>
429</v>
      </c>
      <c r="CL110" s="1014"/>
      <c r="CM110" s="993" t="s">
        <v>
430</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
140</v>
      </c>
      <c r="DH110" s="997"/>
      <c r="DI110" s="997"/>
      <c r="DJ110" s="997"/>
      <c r="DK110" s="997"/>
      <c r="DL110" s="997" t="s">
        <v>
431</v>
      </c>
      <c r="DM110" s="997"/>
      <c r="DN110" s="997"/>
      <c r="DO110" s="997"/>
      <c r="DP110" s="997"/>
      <c r="DQ110" s="997" t="s">
        <v>
431</v>
      </c>
      <c r="DR110" s="997"/>
      <c r="DS110" s="997"/>
      <c r="DT110" s="997"/>
      <c r="DU110" s="997"/>
      <c r="DV110" s="998" t="s">
        <v>
432</v>
      </c>
      <c r="DW110" s="998"/>
      <c r="DX110" s="998"/>
      <c r="DY110" s="998"/>
      <c r="DZ110" s="999"/>
    </row>
    <row r="111" spans="1:131" s="226" customFormat="1" ht="26.25" customHeight="1">
      <c r="A111" s="1000" t="s">
        <v>
433</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
434</v>
      </c>
      <c r="AB111" s="1004"/>
      <c r="AC111" s="1004"/>
      <c r="AD111" s="1004"/>
      <c r="AE111" s="1005"/>
      <c r="AF111" s="1006" t="s">
        <v>
432</v>
      </c>
      <c r="AG111" s="1004"/>
      <c r="AH111" s="1004"/>
      <c r="AI111" s="1004"/>
      <c r="AJ111" s="1005"/>
      <c r="AK111" s="1006" t="s">
        <v>
431</v>
      </c>
      <c r="AL111" s="1004"/>
      <c r="AM111" s="1004"/>
      <c r="AN111" s="1004"/>
      <c r="AO111" s="1005"/>
      <c r="AP111" s="1007" t="s">
        <v>
431</v>
      </c>
      <c r="AQ111" s="1008"/>
      <c r="AR111" s="1008"/>
      <c r="AS111" s="1008"/>
      <c r="AT111" s="1009"/>
      <c r="AU111" s="970"/>
      <c r="AV111" s="971"/>
      <c r="AW111" s="971"/>
      <c r="AX111" s="971"/>
      <c r="AY111" s="971"/>
      <c r="AZ111" s="1019" t="s">
        <v>
435</v>
      </c>
      <c r="BA111" s="1020"/>
      <c r="BB111" s="1020"/>
      <c r="BC111" s="1020"/>
      <c r="BD111" s="1020"/>
      <c r="BE111" s="1020"/>
      <c r="BF111" s="1020"/>
      <c r="BG111" s="1020"/>
      <c r="BH111" s="1020"/>
      <c r="BI111" s="1020"/>
      <c r="BJ111" s="1020"/>
      <c r="BK111" s="1020"/>
      <c r="BL111" s="1020"/>
      <c r="BM111" s="1020"/>
      <c r="BN111" s="1020"/>
      <c r="BO111" s="1020"/>
      <c r="BP111" s="1021"/>
      <c r="BQ111" s="989">
        <v>
2593868</v>
      </c>
      <c r="BR111" s="990"/>
      <c r="BS111" s="990"/>
      <c r="BT111" s="990"/>
      <c r="BU111" s="990"/>
      <c r="BV111" s="990">
        <v>
2283191</v>
      </c>
      <c r="BW111" s="990"/>
      <c r="BX111" s="990"/>
      <c r="BY111" s="990"/>
      <c r="BZ111" s="990"/>
      <c r="CA111" s="990">
        <v>
2374429</v>
      </c>
      <c r="CB111" s="990"/>
      <c r="CC111" s="990"/>
      <c r="CD111" s="990"/>
      <c r="CE111" s="990"/>
      <c r="CF111" s="984">
        <v>
3.3</v>
      </c>
      <c r="CG111" s="985"/>
      <c r="CH111" s="985"/>
      <c r="CI111" s="985"/>
      <c r="CJ111" s="985"/>
      <c r="CK111" s="1015"/>
      <c r="CL111" s="1016"/>
      <c r="CM111" s="986" t="s">
        <v>
436</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
432</v>
      </c>
      <c r="DH111" s="990"/>
      <c r="DI111" s="990"/>
      <c r="DJ111" s="990"/>
      <c r="DK111" s="990"/>
      <c r="DL111" s="990" t="s">
        <v>
432</v>
      </c>
      <c r="DM111" s="990"/>
      <c r="DN111" s="990"/>
      <c r="DO111" s="990"/>
      <c r="DP111" s="990"/>
      <c r="DQ111" s="990" t="s">
        <v>
432</v>
      </c>
      <c r="DR111" s="990"/>
      <c r="DS111" s="990"/>
      <c r="DT111" s="990"/>
      <c r="DU111" s="990"/>
      <c r="DV111" s="991" t="s">
        <v>
140</v>
      </c>
      <c r="DW111" s="991"/>
      <c r="DX111" s="991"/>
      <c r="DY111" s="991"/>
      <c r="DZ111" s="992"/>
    </row>
    <row r="112" spans="1:131" s="226" customFormat="1" ht="26.25" customHeight="1">
      <c r="A112" s="1022" t="s">
        <v>
437</v>
      </c>
      <c r="B112" s="1023"/>
      <c r="C112" s="1020" t="s">
        <v>
438</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
431</v>
      </c>
      <c r="AB112" s="1029"/>
      <c r="AC112" s="1029"/>
      <c r="AD112" s="1029"/>
      <c r="AE112" s="1030"/>
      <c r="AF112" s="1031" t="s">
        <v>
431</v>
      </c>
      <c r="AG112" s="1029"/>
      <c r="AH112" s="1029"/>
      <c r="AI112" s="1029"/>
      <c r="AJ112" s="1030"/>
      <c r="AK112" s="1031" t="s">
        <v>
431</v>
      </c>
      <c r="AL112" s="1029"/>
      <c r="AM112" s="1029"/>
      <c r="AN112" s="1029"/>
      <c r="AO112" s="1030"/>
      <c r="AP112" s="1032" t="s">
        <v>
439</v>
      </c>
      <c r="AQ112" s="1033"/>
      <c r="AR112" s="1033"/>
      <c r="AS112" s="1033"/>
      <c r="AT112" s="1034"/>
      <c r="AU112" s="970"/>
      <c r="AV112" s="971"/>
      <c r="AW112" s="971"/>
      <c r="AX112" s="971"/>
      <c r="AY112" s="971"/>
      <c r="AZ112" s="1019" t="s">
        <v>
440</v>
      </c>
      <c r="BA112" s="1020"/>
      <c r="BB112" s="1020"/>
      <c r="BC112" s="1020"/>
      <c r="BD112" s="1020"/>
      <c r="BE112" s="1020"/>
      <c r="BF112" s="1020"/>
      <c r="BG112" s="1020"/>
      <c r="BH112" s="1020"/>
      <c r="BI112" s="1020"/>
      <c r="BJ112" s="1020"/>
      <c r="BK112" s="1020"/>
      <c r="BL112" s="1020"/>
      <c r="BM112" s="1020"/>
      <c r="BN112" s="1020"/>
      <c r="BO112" s="1020"/>
      <c r="BP112" s="1021"/>
      <c r="BQ112" s="989">
        <v>
28742460</v>
      </c>
      <c r="BR112" s="990"/>
      <c r="BS112" s="990"/>
      <c r="BT112" s="990"/>
      <c r="BU112" s="990"/>
      <c r="BV112" s="990">
        <v>
27463209</v>
      </c>
      <c r="BW112" s="990"/>
      <c r="BX112" s="990"/>
      <c r="BY112" s="990"/>
      <c r="BZ112" s="990"/>
      <c r="CA112" s="990">
        <v>
26330905</v>
      </c>
      <c r="CB112" s="990"/>
      <c r="CC112" s="990"/>
      <c r="CD112" s="990"/>
      <c r="CE112" s="990"/>
      <c r="CF112" s="984">
        <v>
36.700000000000003</v>
      </c>
      <c r="CG112" s="985"/>
      <c r="CH112" s="985"/>
      <c r="CI112" s="985"/>
      <c r="CJ112" s="985"/>
      <c r="CK112" s="1015"/>
      <c r="CL112" s="1016"/>
      <c r="CM112" s="986" t="s">
        <v>
441</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
442</v>
      </c>
      <c r="DH112" s="990"/>
      <c r="DI112" s="990"/>
      <c r="DJ112" s="990"/>
      <c r="DK112" s="990"/>
      <c r="DL112" s="990" t="s">
        <v>
439</v>
      </c>
      <c r="DM112" s="990"/>
      <c r="DN112" s="990"/>
      <c r="DO112" s="990"/>
      <c r="DP112" s="990"/>
      <c r="DQ112" s="990" t="s">
        <v>
431</v>
      </c>
      <c r="DR112" s="990"/>
      <c r="DS112" s="990"/>
      <c r="DT112" s="990"/>
      <c r="DU112" s="990"/>
      <c r="DV112" s="991" t="s">
        <v>
434</v>
      </c>
      <c r="DW112" s="991"/>
      <c r="DX112" s="991"/>
      <c r="DY112" s="991"/>
      <c r="DZ112" s="992"/>
    </row>
    <row r="113" spans="1:130" s="226" customFormat="1" ht="26.25" customHeight="1">
      <c r="A113" s="1024"/>
      <c r="B113" s="1025"/>
      <c r="C113" s="1020" t="s">
        <v>
443</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
1630714</v>
      </c>
      <c r="AB113" s="1004"/>
      <c r="AC113" s="1004"/>
      <c r="AD113" s="1004"/>
      <c r="AE113" s="1005"/>
      <c r="AF113" s="1006">
        <v>
1590743</v>
      </c>
      <c r="AG113" s="1004"/>
      <c r="AH113" s="1004"/>
      <c r="AI113" s="1004"/>
      <c r="AJ113" s="1005"/>
      <c r="AK113" s="1006">
        <v>
1602279</v>
      </c>
      <c r="AL113" s="1004"/>
      <c r="AM113" s="1004"/>
      <c r="AN113" s="1004"/>
      <c r="AO113" s="1005"/>
      <c r="AP113" s="1007">
        <v>
2.2000000000000002</v>
      </c>
      <c r="AQ113" s="1008"/>
      <c r="AR113" s="1008"/>
      <c r="AS113" s="1008"/>
      <c r="AT113" s="1009"/>
      <c r="AU113" s="970"/>
      <c r="AV113" s="971"/>
      <c r="AW113" s="971"/>
      <c r="AX113" s="971"/>
      <c r="AY113" s="971"/>
      <c r="AZ113" s="1019" t="s">
        <v>
444</v>
      </c>
      <c r="BA113" s="1020"/>
      <c r="BB113" s="1020"/>
      <c r="BC113" s="1020"/>
      <c r="BD113" s="1020"/>
      <c r="BE113" s="1020"/>
      <c r="BF113" s="1020"/>
      <c r="BG113" s="1020"/>
      <c r="BH113" s="1020"/>
      <c r="BI113" s="1020"/>
      <c r="BJ113" s="1020"/>
      <c r="BK113" s="1020"/>
      <c r="BL113" s="1020"/>
      <c r="BM113" s="1020"/>
      <c r="BN113" s="1020"/>
      <c r="BO113" s="1020"/>
      <c r="BP113" s="1021"/>
      <c r="BQ113" s="989">
        <v>
728798</v>
      </c>
      <c r="BR113" s="990"/>
      <c r="BS113" s="990"/>
      <c r="BT113" s="990"/>
      <c r="BU113" s="990"/>
      <c r="BV113" s="990">
        <v>
535955</v>
      </c>
      <c r="BW113" s="990"/>
      <c r="BX113" s="990"/>
      <c r="BY113" s="990"/>
      <c r="BZ113" s="990"/>
      <c r="CA113" s="990">
        <v>
361254</v>
      </c>
      <c r="CB113" s="990"/>
      <c r="CC113" s="990"/>
      <c r="CD113" s="990"/>
      <c r="CE113" s="990"/>
      <c r="CF113" s="984">
        <v>
0.5</v>
      </c>
      <c r="CG113" s="985"/>
      <c r="CH113" s="985"/>
      <c r="CI113" s="985"/>
      <c r="CJ113" s="985"/>
      <c r="CK113" s="1015"/>
      <c r="CL113" s="1016"/>
      <c r="CM113" s="986" t="s">
        <v>
445</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
431</v>
      </c>
      <c r="DH113" s="1029"/>
      <c r="DI113" s="1029"/>
      <c r="DJ113" s="1029"/>
      <c r="DK113" s="1030"/>
      <c r="DL113" s="1031" t="s">
        <v>
432</v>
      </c>
      <c r="DM113" s="1029"/>
      <c r="DN113" s="1029"/>
      <c r="DO113" s="1029"/>
      <c r="DP113" s="1030"/>
      <c r="DQ113" s="1031" t="s">
        <v>
439</v>
      </c>
      <c r="DR113" s="1029"/>
      <c r="DS113" s="1029"/>
      <c r="DT113" s="1029"/>
      <c r="DU113" s="1030"/>
      <c r="DV113" s="1032" t="s">
        <v>
431</v>
      </c>
      <c r="DW113" s="1033"/>
      <c r="DX113" s="1033"/>
      <c r="DY113" s="1033"/>
      <c r="DZ113" s="1034"/>
    </row>
    <row r="114" spans="1:130" s="226" customFormat="1" ht="26.25" customHeight="1">
      <c r="A114" s="1024"/>
      <c r="B114" s="1025"/>
      <c r="C114" s="1020" t="s">
        <v>
446</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
201736</v>
      </c>
      <c r="AB114" s="1029"/>
      <c r="AC114" s="1029"/>
      <c r="AD114" s="1029"/>
      <c r="AE114" s="1030"/>
      <c r="AF114" s="1031">
        <v>
190300</v>
      </c>
      <c r="AG114" s="1029"/>
      <c r="AH114" s="1029"/>
      <c r="AI114" s="1029"/>
      <c r="AJ114" s="1030"/>
      <c r="AK114" s="1031">
        <v>
170558</v>
      </c>
      <c r="AL114" s="1029"/>
      <c r="AM114" s="1029"/>
      <c r="AN114" s="1029"/>
      <c r="AO114" s="1030"/>
      <c r="AP114" s="1032">
        <v>
0.2</v>
      </c>
      <c r="AQ114" s="1033"/>
      <c r="AR114" s="1033"/>
      <c r="AS114" s="1033"/>
      <c r="AT114" s="1034"/>
      <c r="AU114" s="970"/>
      <c r="AV114" s="971"/>
      <c r="AW114" s="971"/>
      <c r="AX114" s="971"/>
      <c r="AY114" s="971"/>
      <c r="AZ114" s="1019" t="s">
        <v>
447</v>
      </c>
      <c r="BA114" s="1020"/>
      <c r="BB114" s="1020"/>
      <c r="BC114" s="1020"/>
      <c r="BD114" s="1020"/>
      <c r="BE114" s="1020"/>
      <c r="BF114" s="1020"/>
      <c r="BG114" s="1020"/>
      <c r="BH114" s="1020"/>
      <c r="BI114" s="1020"/>
      <c r="BJ114" s="1020"/>
      <c r="BK114" s="1020"/>
      <c r="BL114" s="1020"/>
      <c r="BM114" s="1020"/>
      <c r="BN114" s="1020"/>
      <c r="BO114" s="1020"/>
      <c r="BP114" s="1021"/>
      <c r="BQ114" s="989">
        <v>
14346851</v>
      </c>
      <c r="BR114" s="990"/>
      <c r="BS114" s="990"/>
      <c r="BT114" s="990"/>
      <c r="BU114" s="990"/>
      <c r="BV114" s="990">
        <v>
14056576</v>
      </c>
      <c r="BW114" s="990"/>
      <c r="BX114" s="990"/>
      <c r="BY114" s="990"/>
      <c r="BZ114" s="990"/>
      <c r="CA114" s="990">
        <v>
13944416</v>
      </c>
      <c r="CB114" s="990"/>
      <c r="CC114" s="990"/>
      <c r="CD114" s="990"/>
      <c r="CE114" s="990"/>
      <c r="CF114" s="984">
        <v>
19.399999999999999</v>
      </c>
      <c r="CG114" s="985"/>
      <c r="CH114" s="985"/>
      <c r="CI114" s="985"/>
      <c r="CJ114" s="985"/>
      <c r="CK114" s="1015"/>
      <c r="CL114" s="1016"/>
      <c r="CM114" s="986" t="s">
        <v>
448</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
431</v>
      </c>
      <c r="DH114" s="1029"/>
      <c r="DI114" s="1029"/>
      <c r="DJ114" s="1029"/>
      <c r="DK114" s="1030"/>
      <c r="DL114" s="1031" t="s">
        <v>
432</v>
      </c>
      <c r="DM114" s="1029"/>
      <c r="DN114" s="1029"/>
      <c r="DO114" s="1029"/>
      <c r="DP114" s="1030"/>
      <c r="DQ114" s="1031" t="s">
        <v>
140</v>
      </c>
      <c r="DR114" s="1029"/>
      <c r="DS114" s="1029"/>
      <c r="DT114" s="1029"/>
      <c r="DU114" s="1030"/>
      <c r="DV114" s="1032" t="s">
        <v>
431</v>
      </c>
      <c r="DW114" s="1033"/>
      <c r="DX114" s="1033"/>
      <c r="DY114" s="1033"/>
      <c r="DZ114" s="1034"/>
    </row>
    <row r="115" spans="1:130" s="226" customFormat="1" ht="26.25" customHeight="1">
      <c r="A115" s="1024"/>
      <c r="B115" s="1025"/>
      <c r="C115" s="1020" t="s">
        <v>
449</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
326533</v>
      </c>
      <c r="AB115" s="1004"/>
      <c r="AC115" s="1004"/>
      <c r="AD115" s="1004"/>
      <c r="AE115" s="1005"/>
      <c r="AF115" s="1006">
        <v>
243570</v>
      </c>
      <c r="AG115" s="1004"/>
      <c r="AH115" s="1004"/>
      <c r="AI115" s="1004"/>
      <c r="AJ115" s="1005"/>
      <c r="AK115" s="1006">
        <v>
236378</v>
      </c>
      <c r="AL115" s="1004"/>
      <c r="AM115" s="1004"/>
      <c r="AN115" s="1004"/>
      <c r="AO115" s="1005"/>
      <c r="AP115" s="1007">
        <v>
0.3</v>
      </c>
      <c r="AQ115" s="1008"/>
      <c r="AR115" s="1008"/>
      <c r="AS115" s="1008"/>
      <c r="AT115" s="1009"/>
      <c r="AU115" s="970"/>
      <c r="AV115" s="971"/>
      <c r="AW115" s="971"/>
      <c r="AX115" s="971"/>
      <c r="AY115" s="971"/>
      <c r="AZ115" s="1019" t="s">
        <v>
450</v>
      </c>
      <c r="BA115" s="1020"/>
      <c r="BB115" s="1020"/>
      <c r="BC115" s="1020"/>
      <c r="BD115" s="1020"/>
      <c r="BE115" s="1020"/>
      <c r="BF115" s="1020"/>
      <c r="BG115" s="1020"/>
      <c r="BH115" s="1020"/>
      <c r="BI115" s="1020"/>
      <c r="BJ115" s="1020"/>
      <c r="BK115" s="1020"/>
      <c r="BL115" s="1020"/>
      <c r="BM115" s="1020"/>
      <c r="BN115" s="1020"/>
      <c r="BO115" s="1020"/>
      <c r="BP115" s="1021"/>
      <c r="BQ115" s="989" t="s">
        <v>
432</v>
      </c>
      <c r="BR115" s="990"/>
      <c r="BS115" s="990"/>
      <c r="BT115" s="990"/>
      <c r="BU115" s="990"/>
      <c r="BV115" s="990">
        <v>
196158</v>
      </c>
      <c r="BW115" s="990"/>
      <c r="BX115" s="990"/>
      <c r="BY115" s="990"/>
      <c r="BZ115" s="990"/>
      <c r="CA115" s="990" t="s">
        <v>
439</v>
      </c>
      <c r="CB115" s="990"/>
      <c r="CC115" s="990"/>
      <c r="CD115" s="990"/>
      <c r="CE115" s="990"/>
      <c r="CF115" s="984" t="s">
        <v>
431</v>
      </c>
      <c r="CG115" s="985"/>
      <c r="CH115" s="985"/>
      <c r="CI115" s="985"/>
      <c r="CJ115" s="985"/>
      <c r="CK115" s="1015"/>
      <c r="CL115" s="1016"/>
      <c r="CM115" s="1019" t="s">
        <v>
451</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v>
513720</v>
      </c>
      <c r="DH115" s="1029"/>
      <c r="DI115" s="1029"/>
      <c r="DJ115" s="1029"/>
      <c r="DK115" s="1030"/>
      <c r="DL115" s="1031">
        <v>
236877</v>
      </c>
      <c r="DM115" s="1029"/>
      <c r="DN115" s="1029"/>
      <c r="DO115" s="1029"/>
      <c r="DP115" s="1030"/>
      <c r="DQ115" s="1031">
        <v>
475068</v>
      </c>
      <c r="DR115" s="1029"/>
      <c r="DS115" s="1029"/>
      <c r="DT115" s="1029"/>
      <c r="DU115" s="1030"/>
      <c r="DV115" s="1032">
        <v>
0.7</v>
      </c>
      <c r="DW115" s="1033"/>
      <c r="DX115" s="1033"/>
      <c r="DY115" s="1033"/>
      <c r="DZ115" s="1034"/>
    </row>
    <row r="116" spans="1:130" s="226" customFormat="1" ht="26.25" customHeight="1">
      <c r="A116" s="1026"/>
      <c r="B116" s="1027"/>
      <c r="C116" s="1035" t="s">
        <v>
452</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
432</v>
      </c>
      <c r="AB116" s="1029"/>
      <c r="AC116" s="1029"/>
      <c r="AD116" s="1029"/>
      <c r="AE116" s="1030"/>
      <c r="AF116" s="1031" t="s">
        <v>
453</v>
      </c>
      <c r="AG116" s="1029"/>
      <c r="AH116" s="1029"/>
      <c r="AI116" s="1029"/>
      <c r="AJ116" s="1030"/>
      <c r="AK116" s="1031" t="s">
        <v>
432</v>
      </c>
      <c r="AL116" s="1029"/>
      <c r="AM116" s="1029"/>
      <c r="AN116" s="1029"/>
      <c r="AO116" s="1030"/>
      <c r="AP116" s="1032" t="s">
        <v>
431</v>
      </c>
      <c r="AQ116" s="1033"/>
      <c r="AR116" s="1033"/>
      <c r="AS116" s="1033"/>
      <c r="AT116" s="1034"/>
      <c r="AU116" s="970"/>
      <c r="AV116" s="971"/>
      <c r="AW116" s="971"/>
      <c r="AX116" s="971"/>
      <c r="AY116" s="971"/>
      <c r="AZ116" s="1037" t="s">
        <v>
454</v>
      </c>
      <c r="BA116" s="1038"/>
      <c r="BB116" s="1038"/>
      <c r="BC116" s="1038"/>
      <c r="BD116" s="1038"/>
      <c r="BE116" s="1038"/>
      <c r="BF116" s="1038"/>
      <c r="BG116" s="1038"/>
      <c r="BH116" s="1038"/>
      <c r="BI116" s="1038"/>
      <c r="BJ116" s="1038"/>
      <c r="BK116" s="1038"/>
      <c r="BL116" s="1038"/>
      <c r="BM116" s="1038"/>
      <c r="BN116" s="1038"/>
      <c r="BO116" s="1038"/>
      <c r="BP116" s="1039"/>
      <c r="BQ116" s="989" t="s">
        <v>
439</v>
      </c>
      <c r="BR116" s="990"/>
      <c r="BS116" s="990"/>
      <c r="BT116" s="990"/>
      <c r="BU116" s="990"/>
      <c r="BV116" s="990" t="s">
        <v>
140</v>
      </c>
      <c r="BW116" s="990"/>
      <c r="BX116" s="990"/>
      <c r="BY116" s="990"/>
      <c r="BZ116" s="990"/>
      <c r="CA116" s="990" t="s">
        <v>
432</v>
      </c>
      <c r="CB116" s="990"/>
      <c r="CC116" s="990"/>
      <c r="CD116" s="990"/>
      <c r="CE116" s="990"/>
      <c r="CF116" s="984" t="s">
        <v>
431</v>
      </c>
      <c r="CG116" s="985"/>
      <c r="CH116" s="985"/>
      <c r="CI116" s="985"/>
      <c r="CJ116" s="985"/>
      <c r="CK116" s="1015"/>
      <c r="CL116" s="1016"/>
      <c r="CM116" s="986" t="s">
        <v>
455</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v>
2080148</v>
      </c>
      <c r="DH116" s="1029"/>
      <c r="DI116" s="1029"/>
      <c r="DJ116" s="1029"/>
      <c r="DK116" s="1030"/>
      <c r="DL116" s="1031">
        <v>
2046314</v>
      </c>
      <c r="DM116" s="1029"/>
      <c r="DN116" s="1029"/>
      <c r="DO116" s="1029"/>
      <c r="DP116" s="1030"/>
      <c r="DQ116" s="1031">
        <v>
1899361</v>
      </c>
      <c r="DR116" s="1029"/>
      <c r="DS116" s="1029"/>
      <c r="DT116" s="1029"/>
      <c r="DU116" s="1030"/>
      <c r="DV116" s="1032">
        <v>
2.6</v>
      </c>
      <c r="DW116" s="1033"/>
      <c r="DX116" s="1033"/>
      <c r="DY116" s="1033"/>
      <c r="DZ116" s="1034"/>
    </row>
    <row r="117" spans="1:130" s="226" customFormat="1" ht="26.25" customHeight="1">
      <c r="A117" s="974" t="s">
        <v>
182</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
456</v>
      </c>
      <c r="Z117" s="956"/>
      <c r="AA117" s="1046">
        <v>
8211069</v>
      </c>
      <c r="AB117" s="1047"/>
      <c r="AC117" s="1047"/>
      <c r="AD117" s="1047"/>
      <c r="AE117" s="1048"/>
      <c r="AF117" s="1049">
        <v>
8285412</v>
      </c>
      <c r="AG117" s="1047"/>
      <c r="AH117" s="1047"/>
      <c r="AI117" s="1047"/>
      <c r="AJ117" s="1048"/>
      <c r="AK117" s="1049">
        <v>
8485820</v>
      </c>
      <c r="AL117" s="1047"/>
      <c r="AM117" s="1047"/>
      <c r="AN117" s="1047"/>
      <c r="AO117" s="1048"/>
      <c r="AP117" s="1050"/>
      <c r="AQ117" s="1051"/>
      <c r="AR117" s="1051"/>
      <c r="AS117" s="1051"/>
      <c r="AT117" s="1052"/>
      <c r="AU117" s="970"/>
      <c r="AV117" s="971"/>
      <c r="AW117" s="971"/>
      <c r="AX117" s="971"/>
      <c r="AY117" s="971"/>
      <c r="AZ117" s="1037" t="s">
        <v>
457</v>
      </c>
      <c r="BA117" s="1038"/>
      <c r="BB117" s="1038"/>
      <c r="BC117" s="1038"/>
      <c r="BD117" s="1038"/>
      <c r="BE117" s="1038"/>
      <c r="BF117" s="1038"/>
      <c r="BG117" s="1038"/>
      <c r="BH117" s="1038"/>
      <c r="BI117" s="1038"/>
      <c r="BJ117" s="1038"/>
      <c r="BK117" s="1038"/>
      <c r="BL117" s="1038"/>
      <c r="BM117" s="1038"/>
      <c r="BN117" s="1038"/>
      <c r="BO117" s="1038"/>
      <c r="BP117" s="1039"/>
      <c r="BQ117" s="989" t="s">
        <v>
431</v>
      </c>
      <c r="BR117" s="990"/>
      <c r="BS117" s="990"/>
      <c r="BT117" s="990"/>
      <c r="BU117" s="990"/>
      <c r="BV117" s="990" t="s">
        <v>
140</v>
      </c>
      <c r="BW117" s="990"/>
      <c r="BX117" s="990"/>
      <c r="BY117" s="990"/>
      <c r="BZ117" s="990"/>
      <c r="CA117" s="990" t="s">
        <v>
431</v>
      </c>
      <c r="CB117" s="990"/>
      <c r="CC117" s="990"/>
      <c r="CD117" s="990"/>
      <c r="CE117" s="990"/>
      <c r="CF117" s="984" t="s">
        <v>
458</v>
      </c>
      <c r="CG117" s="985"/>
      <c r="CH117" s="985"/>
      <c r="CI117" s="985"/>
      <c r="CJ117" s="985"/>
      <c r="CK117" s="1015"/>
      <c r="CL117" s="1016"/>
      <c r="CM117" s="986" t="s">
        <v>
459</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
140</v>
      </c>
      <c r="DH117" s="1029"/>
      <c r="DI117" s="1029"/>
      <c r="DJ117" s="1029"/>
      <c r="DK117" s="1030"/>
      <c r="DL117" s="1031" t="s">
        <v>
431</v>
      </c>
      <c r="DM117" s="1029"/>
      <c r="DN117" s="1029"/>
      <c r="DO117" s="1029"/>
      <c r="DP117" s="1030"/>
      <c r="DQ117" s="1031" t="s">
        <v>
431</v>
      </c>
      <c r="DR117" s="1029"/>
      <c r="DS117" s="1029"/>
      <c r="DT117" s="1029"/>
      <c r="DU117" s="1030"/>
      <c r="DV117" s="1032" t="s">
        <v>
140</v>
      </c>
      <c r="DW117" s="1033"/>
      <c r="DX117" s="1033"/>
      <c r="DY117" s="1033"/>
      <c r="DZ117" s="1034"/>
    </row>
    <row r="118" spans="1:130" s="226" customFormat="1" ht="26.25" customHeight="1">
      <c r="A118" s="974" t="s">
        <v>
426</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
424</v>
      </c>
      <c r="AB118" s="955"/>
      <c r="AC118" s="955"/>
      <c r="AD118" s="955"/>
      <c r="AE118" s="956"/>
      <c r="AF118" s="954" t="s">
        <v>
302</v>
      </c>
      <c r="AG118" s="955"/>
      <c r="AH118" s="955"/>
      <c r="AI118" s="955"/>
      <c r="AJ118" s="956"/>
      <c r="AK118" s="954" t="s">
        <v>
301</v>
      </c>
      <c r="AL118" s="955"/>
      <c r="AM118" s="955"/>
      <c r="AN118" s="955"/>
      <c r="AO118" s="956"/>
      <c r="AP118" s="1041" t="s">
        <v>
425</v>
      </c>
      <c r="AQ118" s="1042"/>
      <c r="AR118" s="1042"/>
      <c r="AS118" s="1042"/>
      <c r="AT118" s="1043"/>
      <c r="AU118" s="970"/>
      <c r="AV118" s="971"/>
      <c r="AW118" s="971"/>
      <c r="AX118" s="971"/>
      <c r="AY118" s="971"/>
      <c r="AZ118" s="1044" t="s">
        <v>
460</v>
      </c>
      <c r="BA118" s="1035"/>
      <c r="BB118" s="1035"/>
      <c r="BC118" s="1035"/>
      <c r="BD118" s="1035"/>
      <c r="BE118" s="1035"/>
      <c r="BF118" s="1035"/>
      <c r="BG118" s="1035"/>
      <c r="BH118" s="1035"/>
      <c r="BI118" s="1035"/>
      <c r="BJ118" s="1035"/>
      <c r="BK118" s="1035"/>
      <c r="BL118" s="1035"/>
      <c r="BM118" s="1035"/>
      <c r="BN118" s="1035"/>
      <c r="BO118" s="1035"/>
      <c r="BP118" s="1036"/>
      <c r="BQ118" s="1067" t="s">
        <v>
431</v>
      </c>
      <c r="BR118" s="1068"/>
      <c r="BS118" s="1068"/>
      <c r="BT118" s="1068"/>
      <c r="BU118" s="1068"/>
      <c r="BV118" s="1068" t="s">
        <v>
432</v>
      </c>
      <c r="BW118" s="1068"/>
      <c r="BX118" s="1068"/>
      <c r="BY118" s="1068"/>
      <c r="BZ118" s="1068"/>
      <c r="CA118" s="1068" t="s">
        <v>
431</v>
      </c>
      <c r="CB118" s="1068"/>
      <c r="CC118" s="1068"/>
      <c r="CD118" s="1068"/>
      <c r="CE118" s="1068"/>
      <c r="CF118" s="984" t="s">
        <v>
439</v>
      </c>
      <c r="CG118" s="985"/>
      <c r="CH118" s="985"/>
      <c r="CI118" s="985"/>
      <c r="CJ118" s="985"/>
      <c r="CK118" s="1015"/>
      <c r="CL118" s="1016"/>
      <c r="CM118" s="986" t="s">
        <v>
461</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
439</v>
      </c>
      <c r="DH118" s="1029"/>
      <c r="DI118" s="1029"/>
      <c r="DJ118" s="1029"/>
      <c r="DK118" s="1030"/>
      <c r="DL118" s="1031" t="s">
        <v>
431</v>
      </c>
      <c r="DM118" s="1029"/>
      <c r="DN118" s="1029"/>
      <c r="DO118" s="1029"/>
      <c r="DP118" s="1030"/>
      <c r="DQ118" s="1031" t="s">
        <v>
431</v>
      </c>
      <c r="DR118" s="1029"/>
      <c r="DS118" s="1029"/>
      <c r="DT118" s="1029"/>
      <c r="DU118" s="1030"/>
      <c r="DV118" s="1032" t="s">
        <v>
140</v>
      </c>
      <c r="DW118" s="1033"/>
      <c r="DX118" s="1033"/>
      <c r="DY118" s="1033"/>
      <c r="DZ118" s="1034"/>
    </row>
    <row r="119" spans="1:130" s="226" customFormat="1" ht="26.25" customHeight="1">
      <c r="A119" s="1128" t="s">
        <v>
429</v>
      </c>
      <c r="B119" s="1014"/>
      <c r="C119" s="993" t="s">
        <v>
430</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
431</v>
      </c>
      <c r="AB119" s="962"/>
      <c r="AC119" s="962"/>
      <c r="AD119" s="962"/>
      <c r="AE119" s="963"/>
      <c r="AF119" s="964" t="s">
        <v>
458</v>
      </c>
      <c r="AG119" s="962"/>
      <c r="AH119" s="962"/>
      <c r="AI119" s="962"/>
      <c r="AJ119" s="963"/>
      <c r="AK119" s="964" t="s">
        <v>
140</v>
      </c>
      <c r="AL119" s="962"/>
      <c r="AM119" s="962"/>
      <c r="AN119" s="962"/>
      <c r="AO119" s="963"/>
      <c r="AP119" s="965" t="s">
        <v>
140</v>
      </c>
      <c r="AQ119" s="966"/>
      <c r="AR119" s="966"/>
      <c r="AS119" s="966"/>
      <c r="AT119" s="967"/>
      <c r="AU119" s="972"/>
      <c r="AV119" s="973"/>
      <c r="AW119" s="973"/>
      <c r="AX119" s="973"/>
      <c r="AY119" s="973"/>
      <c r="AZ119" s="257" t="s">
        <v>
182</v>
      </c>
      <c r="BA119" s="257"/>
      <c r="BB119" s="257"/>
      <c r="BC119" s="257"/>
      <c r="BD119" s="257"/>
      <c r="BE119" s="257"/>
      <c r="BF119" s="257"/>
      <c r="BG119" s="257"/>
      <c r="BH119" s="257"/>
      <c r="BI119" s="257"/>
      <c r="BJ119" s="257"/>
      <c r="BK119" s="257"/>
      <c r="BL119" s="257"/>
      <c r="BM119" s="257"/>
      <c r="BN119" s="257"/>
      <c r="BO119" s="1045" t="s">
        <v>
462</v>
      </c>
      <c r="BP119" s="1076"/>
      <c r="BQ119" s="1067">
        <v>
121605951</v>
      </c>
      <c r="BR119" s="1068"/>
      <c r="BS119" s="1068"/>
      <c r="BT119" s="1068"/>
      <c r="BU119" s="1068"/>
      <c r="BV119" s="1068">
        <v>
118895589</v>
      </c>
      <c r="BW119" s="1068"/>
      <c r="BX119" s="1068"/>
      <c r="BY119" s="1068"/>
      <c r="BZ119" s="1068"/>
      <c r="CA119" s="1068">
        <v>
117435461</v>
      </c>
      <c r="CB119" s="1068"/>
      <c r="CC119" s="1068"/>
      <c r="CD119" s="1068"/>
      <c r="CE119" s="1068"/>
      <c r="CF119" s="1069"/>
      <c r="CG119" s="1070"/>
      <c r="CH119" s="1070"/>
      <c r="CI119" s="1070"/>
      <c r="CJ119" s="1071"/>
      <c r="CK119" s="1017"/>
      <c r="CL119" s="1018"/>
      <c r="CM119" s="1072" t="s">
        <v>
463</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
432</v>
      </c>
      <c r="DH119" s="1054"/>
      <c r="DI119" s="1054"/>
      <c r="DJ119" s="1054"/>
      <c r="DK119" s="1055"/>
      <c r="DL119" s="1053" t="s">
        <v>
439</v>
      </c>
      <c r="DM119" s="1054"/>
      <c r="DN119" s="1054"/>
      <c r="DO119" s="1054"/>
      <c r="DP119" s="1055"/>
      <c r="DQ119" s="1053" t="s">
        <v>
439</v>
      </c>
      <c r="DR119" s="1054"/>
      <c r="DS119" s="1054"/>
      <c r="DT119" s="1054"/>
      <c r="DU119" s="1055"/>
      <c r="DV119" s="1056" t="s">
        <v>
140</v>
      </c>
      <c r="DW119" s="1057"/>
      <c r="DX119" s="1057"/>
      <c r="DY119" s="1057"/>
      <c r="DZ119" s="1058"/>
    </row>
    <row r="120" spans="1:130" s="226" customFormat="1" ht="26.25" customHeight="1">
      <c r="A120" s="1129"/>
      <c r="B120" s="1016"/>
      <c r="C120" s="986" t="s">
        <v>
436</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
431</v>
      </c>
      <c r="AB120" s="1029"/>
      <c r="AC120" s="1029"/>
      <c r="AD120" s="1029"/>
      <c r="AE120" s="1030"/>
      <c r="AF120" s="1031" t="s">
        <v>
431</v>
      </c>
      <c r="AG120" s="1029"/>
      <c r="AH120" s="1029"/>
      <c r="AI120" s="1029"/>
      <c r="AJ120" s="1030"/>
      <c r="AK120" s="1031" t="s">
        <v>
431</v>
      </c>
      <c r="AL120" s="1029"/>
      <c r="AM120" s="1029"/>
      <c r="AN120" s="1029"/>
      <c r="AO120" s="1030"/>
      <c r="AP120" s="1032" t="s">
        <v>
140</v>
      </c>
      <c r="AQ120" s="1033"/>
      <c r="AR120" s="1033"/>
      <c r="AS120" s="1033"/>
      <c r="AT120" s="1034"/>
      <c r="AU120" s="1059" t="s">
        <v>
464</v>
      </c>
      <c r="AV120" s="1060"/>
      <c r="AW120" s="1060"/>
      <c r="AX120" s="1060"/>
      <c r="AY120" s="1061"/>
      <c r="AZ120" s="1010" t="s">
        <v>
465</v>
      </c>
      <c r="BA120" s="959"/>
      <c r="BB120" s="959"/>
      <c r="BC120" s="959"/>
      <c r="BD120" s="959"/>
      <c r="BE120" s="959"/>
      <c r="BF120" s="959"/>
      <c r="BG120" s="959"/>
      <c r="BH120" s="959"/>
      <c r="BI120" s="959"/>
      <c r="BJ120" s="959"/>
      <c r="BK120" s="959"/>
      <c r="BL120" s="959"/>
      <c r="BM120" s="959"/>
      <c r="BN120" s="959"/>
      <c r="BO120" s="959"/>
      <c r="BP120" s="960"/>
      <c r="BQ120" s="996">
        <v>
16342536</v>
      </c>
      <c r="BR120" s="997"/>
      <c r="BS120" s="997"/>
      <c r="BT120" s="997"/>
      <c r="BU120" s="997"/>
      <c r="BV120" s="997">
        <v>
18443463</v>
      </c>
      <c r="BW120" s="997"/>
      <c r="BX120" s="997"/>
      <c r="BY120" s="997"/>
      <c r="BZ120" s="997"/>
      <c r="CA120" s="997">
        <v>
21386134</v>
      </c>
      <c r="CB120" s="997"/>
      <c r="CC120" s="997"/>
      <c r="CD120" s="997"/>
      <c r="CE120" s="997"/>
      <c r="CF120" s="1011">
        <v>
29.8</v>
      </c>
      <c r="CG120" s="1012"/>
      <c r="CH120" s="1012"/>
      <c r="CI120" s="1012"/>
      <c r="CJ120" s="1012"/>
      <c r="CK120" s="1077" t="s">
        <v>
466</v>
      </c>
      <c r="CL120" s="1078"/>
      <c r="CM120" s="1078"/>
      <c r="CN120" s="1078"/>
      <c r="CO120" s="1079"/>
      <c r="CP120" s="1085" t="s">
        <v>
467</v>
      </c>
      <c r="CQ120" s="1086"/>
      <c r="CR120" s="1086"/>
      <c r="CS120" s="1086"/>
      <c r="CT120" s="1086"/>
      <c r="CU120" s="1086"/>
      <c r="CV120" s="1086"/>
      <c r="CW120" s="1086"/>
      <c r="CX120" s="1086"/>
      <c r="CY120" s="1086"/>
      <c r="CZ120" s="1086"/>
      <c r="DA120" s="1086"/>
      <c r="DB120" s="1086"/>
      <c r="DC120" s="1086"/>
      <c r="DD120" s="1086"/>
      <c r="DE120" s="1086"/>
      <c r="DF120" s="1087"/>
      <c r="DG120" s="996">
        <v>
20294495</v>
      </c>
      <c r="DH120" s="997"/>
      <c r="DI120" s="997"/>
      <c r="DJ120" s="997"/>
      <c r="DK120" s="997"/>
      <c r="DL120" s="997">
        <v>
19148733</v>
      </c>
      <c r="DM120" s="997"/>
      <c r="DN120" s="997"/>
      <c r="DO120" s="997"/>
      <c r="DP120" s="997"/>
      <c r="DQ120" s="997">
        <v>
18441684</v>
      </c>
      <c r="DR120" s="997"/>
      <c r="DS120" s="997"/>
      <c r="DT120" s="997"/>
      <c r="DU120" s="997"/>
      <c r="DV120" s="998">
        <v>
25.7</v>
      </c>
      <c r="DW120" s="998"/>
      <c r="DX120" s="998"/>
      <c r="DY120" s="998"/>
      <c r="DZ120" s="999"/>
    </row>
    <row r="121" spans="1:130" s="226" customFormat="1" ht="26.25" customHeight="1">
      <c r="A121" s="1129"/>
      <c r="B121" s="1016"/>
      <c r="C121" s="1037" t="s">
        <v>
468</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
140</v>
      </c>
      <c r="AB121" s="1029"/>
      <c r="AC121" s="1029"/>
      <c r="AD121" s="1029"/>
      <c r="AE121" s="1030"/>
      <c r="AF121" s="1031" t="s">
        <v>
453</v>
      </c>
      <c r="AG121" s="1029"/>
      <c r="AH121" s="1029"/>
      <c r="AI121" s="1029"/>
      <c r="AJ121" s="1030"/>
      <c r="AK121" s="1031" t="s">
        <v>
431</v>
      </c>
      <c r="AL121" s="1029"/>
      <c r="AM121" s="1029"/>
      <c r="AN121" s="1029"/>
      <c r="AO121" s="1030"/>
      <c r="AP121" s="1032" t="s">
        <v>
431</v>
      </c>
      <c r="AQ121" s="1033"/>
      <c r="AR121" s="1033"/>
      <c r="AS121" s="1033"/>
      <c r="AT121" s="1034"/>
      <c r="AU121" s="1062"/>
      <c r="AV121" s="1063"/>
      <c r="AW121" s="1063"/>
      <c r="AX121" s="1063"/>
      <c r="AY121" s="1064"/>
      <c r="AZ121" s="1019" t="s">
        <v>
469</v>
      </c>
      <c r="BA121" s="1020"/>
      <c r="BB121" s="1020"/>
      <c r="BC121" s="1020"/>
      <c r="BD121" s="1020"/>
      <c r="BE121" s="1020"/>
      <c r="BF121" s="1020"/>
      <c r="BG121" s="1020"/>
      <c r="BH121" s="1020"/>
      <c r="BI121" s="1020"/>
      <c r="BJ121" s="1020"/>
      <c r="BK121" s="1020"/>
      <c r="BL121" s="1020"/>
      <c r="BM121" s="1020"/>
      <c r="BN121" s="1020"/>
      <c r="BO121" s="1020"/>
      <c r="BP121" s="1021"/>
      <c r="BQ121" s="989">
        <v>
25518858</v>
      </c>
      <c r="BR121" s="990"/>
      <c r="BS121" s="990"/>
      <c r="BT121" s="990"/>
      <c r="BU121" s="990"/>
      <c r="BV121" s="990">
        <v>
22852481</v>
      </c>
      <c r="BW121" s="990"/>
      <c r="BX121" s="990"/>
      <c r="BY121" s="990"/>
      <c r="BZ121" s="990"/>
      <c r="CA121" s="990">
        <v>
20061750</v>
      </c>
      <c r="CB121" s="990"/>
      <c r="CC121" s="990"/>
      <c r="CD121" s="990"/>
      <c r="CE121" s="990"/>
      <c r="CF121" s="984">
        <v>
28</v>
      </c>
      <c r="CG121" s="985"/>
      <c r="CH121" s="985"/>
      <c r="CI121" s="985"/>
      <c r="CJ121" s="985"/>
      <c r="CK121" s="1080"/>
      <c r="CL121" s="1081"/>
      <c r="CM121" s="1081"/>
      <c r="CN121" s="1081"/>
      <c r="CO121" s="1082"/>
      <c r="CP121" s="1090" t="s">
        <v>
470</v>
      </c>
      <c r="CQ121" s="1091"/>
      <c r="CR121" s="1091"/>
      <c r="CS121" s="1091"/>
      <c r="CT121" s="1091"/>
      <c r="CU121" s="1091"/>
      <c r="CV121" s="1091"/>
      <c r="CW121" s="1091"/>
      <c r="CX121" s="1091"/>
      <c r="CY121" s="1091"/>
      <c r="CZ121" s="1091"/>
      <c r="DA121" s="1091"/>
      <c r="DB121" s="1091"/>
      <c r="DC121" s="1091"/>
      <c r="DD121" s="1091"/>
      <c r="DE121" s="1091"/>
      <c r="DF121" s="1092"/>
      <c r="DG121" s="989">
        <v>
8447965</v>
      </c>
      <c r="DH121" s="990"/>
      <c r="DI121" s="990"/>
      <c r="DJ121" s="990"/>
      <c r="DK121" s="990"/>
      <c r="DL121" s="990">
        <v>
8314476</v>
      </c>
      <c r="DM121" s="990"/>
      <c r="DN121" s="990"/>
      <c r="DO121" s="990"/>
      <c r="DP121" s="990"/>
      <c r="DQ121" s="990">
        <v>
7889221</v>
      </c>
      <c r="DR121" s="990"/>
      <c r="DS121" s="990"/>
      <c r="DT121" s="990"/>
      <c r="DU121" s="990"/>
      <c r="DV121" s="991">
        <v>
11</v>
      </c>
      <c r="DW121" s="991"/>
      <c r="DX121" s="991"/>
      <c r="DY121" s="991"/>
      <c r="DZ121" s="992"/>
    </row>
    <row r="122" spans="1:130" s="226" customFormat="1" ht="26.25" customHeight="1">
      <c r="A122" s="1129"/>
      <c r="B122" s="1016"/>
      <c r="C122" s="986" t="s">
        <v>
448</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
431</v>
      </c>
      <c r="AB122" s="1029"/>
      <c r="AC122" s="1029"/>
      <c r="AD122" s="1029"/>
      <c r="AE122" s="1030"/>
      <c r="AF122" s="1031" t="s">
        <v>
140</v>
      </c>
      <c r="AG122" s="1029"/>
      <c r="AH122" s="1029"/>
      <c r="AI122" s="1029"/>
      <c r="AJ122" s="1030"/>
      <c r="AK122" s="1031" t="s">
        <v>
432</v>
      </c>
      <c r="AL122" s="1029"/>
      <c r="AM122" s="1029"/>
      <c r="AN122" s="1029"/>
      <c r="AO122" s="1030"/>
      <c r="AP122" s="1032" t="s">
        <v>
434</v>
      </c>
      <c r="AQ122" s="1033"/>
      <c r="AR122" s="1033"/>
      <c r="AS122" s="1033"/>
      <c r="AT122" s="1034"/>
      <c r="AU122" s="1062"/>
      <c r="AV122" s="1063"/>
      <c r="AW122" s="1063"/>
      <c r="AX122" s="1063"/>
      <c r="AY122" s="1064"/>
      <c r="AZ122" s="1044" t="s">
        <v>
471</v>
      </c>
      <c r="BA122" s="1035"/>
      <c r="BB122" s="1035"/>
      <c r="BC122" s="1035"/>
      <c r="BD122" s="1035"/>
      <c r="BE122" s="1035"/>
      <c r="BF122" s="1035"/>
      <c r="BG122" s="1035"/>
      <c r="BH122" s="1035"/>
      <c r="BI122" s="1035"/>
      <c r="BJ122" s="1035"/>
      <c r="BK122" s="1035"/>
      <c r="BL122" s="1035"/>
      <c r="BM122" s="1035"/>
      <c r="BN122" s="1035"/>
      <c r="BO122" s="1035"/>
      <c r="BP122" s="1036"/>
      <c r="BQ122" s="1067">
        <v>
80884509</v>
      </c>
      <c r="BR122" s="1068"/>
      <c r="BS122" s="1068"/>
      <c r="BT122" s="1068"/>
      <c r="BU122" s="1068"/>
      <c r="BV122" s="1068">
        <v>
79119797</v>
      </c>
      <c r="BW122" s="1068"/>
      <c r="BX122" s="1068"/>
      <c r="BY122" s="1068"/>
      <c r="BZ122" s="1068"/>
      <c r="CA122" s="1068">
        <v>
78194161</v>
      </c>
      <c r="CB122" s="1068"/>
      <c r="CC122" s="1068"/>
      <c r="CD122" s="1068"/>
      <c r="CE122" s="1068"/>
      <c r="CF122" s="1088">
        <v>
109</v>
      </c>
      <c r="CG122" s="1089"/>
      <c r="CH122" s="1089"/>
      <c r="CI122" s="1089"/>
      <c r="CJ122" s="1089"/>
      <c r="CK122" s="1080"/>
      <c r="CL122" s="1081"/>
      <c r="CM122" s="1081"/>
      <c r="CN122" s="1081"/>
      <c r="CO122" s="1082"/>
      <c r="CP122" s="1090"/>
      <c r="CQ122" s="1091"/>
      <c r="CR122" s="1091"/>
      <c r="CS122" s="1091"/>
      <c r="CT122" s="1091"/>
      <c r="CU122" s="1091"/>
      <c r="CV122" s="1091"/>
      <c r="CW122" s="1091"/>
      <c r="CX122" s="1091"/>
      <c r="CY122" s="1091"/>
      <c r="CZ122" s="1091"/>
      <c r="DA122" s="1091"/>
      <c r="DB122" s="1091"/>
      <c r="DC122" s="1091"/>
      <c r="DD122" s="1091"/>
      <c r="DE122" s="1091"/>
      <c r="DF122" s="1092"/>
      <c r="DG122" s="989"/>
      <c r="DH122" s="990"/>
      <c r="DI122" s="990"/>
      <c r="DJ122" s="990"/>
      <c r="DK122" s="990"/>
      <c r="DL122" s="990"/>
      <c r="DM122" s="990"/>
      <c r="DN122" s="990"/>
      <c r="DO122" s="990"/>
      <c r="DP122" s="990"/>
      <c r="DQ122" s="990"/>
      <c r="DR122" s="990"/>
      <c r="DS122" s="990"/>
      <c r="DT122" s="990"/>
      <c r="DU122" s="990"/>
      <c r="DV122" s="991"/>
      <c r="DW122" s="991"/>
      <c r="DX122" s="991"/>
      <c r="DY122" s="991"/>
      <c r="DZ122" s="992"/>
    </row>
    <row r="123" spans="1:130" s="226" customFormat="1" ht="26.25" customHeight="1">
      <c r="A123" s="1129"/>
      <c r="B123" s="1016"/>
      <c r="C123" s="986" t="s">
        <v>
455</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v>
223838</v>
      </c>
      <c r="AB123" s="1029"/>
      <c r="AC123" s="1029"/>
      <c r="AD123" s="1029"/>
      <c r="AE123" s="1030"/>
      <c r="AF123" s="1031">
        <v>
143450</v>
      </c>
      <c r="AG123" s="1029"/>
      <c r="AH123" s="1029"/>
      <c r="AI123" s="1029"/>
      <c r="AJ123" s="1030"/>
      <c r="AK123" s="1031">
        <v>
124616</v>
      </c>
      <c r="AL123" s="1029"/>
      <c r="AM123" s="1029"/>
      <c r="AN123" s="1029"/>
      <c r="AO123" s="1030"/>
      <c r="AP123" s="1032">
        <v>
0.2</v>
      </c>
      <c r="AQ123" s="1033"/>
      <c r="AR123" s="1033"/>
      <c r="AS123" s="1033"/>
      <c r="AT123" s="1034"/>
      <c r="AU123" s="1065"/>
      <c r="AV123" s="1066"/>
      <c r="AW123" s="1066"/>
      <c r="AX123" s="1066"/>
      <c r="AY123" s="1066"/>
      <c r="AZ123" s="257" t="s">
        <v>
182</v>
      </c>
      <c r="BA123" s="257"/>
      <c r="BB123" s="257"/>
      <c r="BC123" s="257"/>
      <c r="BD123" s="257"/>
      <c r="BE123" s="257"/>
      <c r="BF123" s="257"/>
      <c r="BG123" s="257"/>
      <c r="BH123" s="257"/>
      <c r="BI123" s="257"/>
      <c r="BJ123" s="257"/>
      <c r="BK123" s="257"/>
      <c r="BL123" s="257"/>
      <c r="BM123" s="257"/>
      <c r="BN123" s="257"/>
      <c r="BO123" s="1045" t="s">
        <v>
472</v>
      </c>
      <c r="BP123" s="1076"/>
      <c r="BQ123" s="1135">
        <v>
122745903</v>
      </c>
      <c r="BR123" s="1136"/>
      <c r="BS123" s="1136"/>
      <c r="BT123" s="1136"/>
      <c r="BU123" s="1136"/>
      <c r="BV123" s="1136">
        <v>
120415741</v>
      </c>
      <c r="BW123" s="1136"/>
      <c r="BX123" s="1136"/>
      <c r="BY123" s="1136"/>
      <c r="BZ123" s="1136"/>
      <c r="CA123" s="1136">
        <v>
119642045</v>
      </c>
      <c r="CB123" s="1136"/>
      <c r="CC123" s="1136"/>
      <c r="CD123" s="1136"/>
      <c r="CE123" s="1136"/>
      <c r="CF123" s="1069"/>
      <c r="CG123" s="1070"/>
      <c r="CH123" s="1070"/>
      <c r="CI123" s="1070"/>
      <c r="CJ123" s="1071"/>
      <c r="CK123" s="1080"/>
      <c r="CL123" s="1081"/>
      <c r="CM123" s="1081"/>
      <c r="CN123" s="1081"/>
      <c r="CO123" s="1082"/>
      <c r="CP123" s="1090"/>
      <c r="CQ123" s="1091"/>
      <c r="CR123" s="1091"/>
      <c r="CS123" s="1091"/>
      <c r="CT123" s="1091"/>
      <c r="CU123" s="1091"/>
      <c r="CV123" s="1091"/>
      <c r="CW123" s="1091"/>
      <c r="CX123" s="1091"/>
      <c r="CY123" s="1091"/>
      <c r="CZ123" s="1091"/>
      <c r="DA123" s="1091"/>
      <c r="DB123" s="1091"/>
      <c r="DC123" s="1091"/>
      <c r="DD123" s="1091"/>
      <c r="DE123" s="1091"/>
      <c r="DF123" s="1092"/>
      <c r="DG123" s="1028"/>
      <c r="DH123" s="1029"/>
      <c r="DI123" s="1029"/>
      <c r="DJ123" s="1029"/>
      <c r="DK123" s="1030"/>
      <c r="DL123" s="1031"/>
      <c r="DM123" s="1029"/>
      <c r="DN123" s="1029"/>
      <c r="DO123" s="1029"/>
      <c r="DP123" s="1030"/>
      <c r="DQ123" s="1031"/>
      <c r="DR123" s="1029"/>
      <c r="DS123" s="1029"/>
      <c r="DT123" s="1029"/>
      <c r="DU123" s="1030"/>
      <c r="DV123" s="1032"/>
      <c r="DW123" s="1033"/>
      <c r="DX123" s="1033"/>
      <c r="DY123" s="1033"/>
      <c r="DZ123" s="1034"/>
    </row>
    <row r="124" spans="1:130" s="226" customFormat="1" ht="26.25" customHeight="1" thickBot="1">
      <c r="A124" s="1129"/>
      <c r="B124" s="1016"/>
      <c r="C124" s="986" t="s">
        <v>
459</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
434</v>
      </c>
      <c r="AB124" s="1029"/>
      <c r="AC124" s="1029"/>
      <c r="AD124" s="1029"/>
      <c r="AE124" s="1030"/>
      <c r="AF124" s="1031" t="s">
        <v>
431</v>
      </c>
      <c r="AG124" s="1029"/>
      <c r="AH124" s="1029"/>
      <c r="AI124" s="1029"/>
      <c r="AJ124" s="1030"/>
      <c r="AK124" s="1031" t="s">
        <v>
140</v>
      </c>
      <c r="AL124" s="1029"/>
      <c r="AM124" s="1029"/>
      <c r="AN124" s="1029"/>
      <c r="AO124" s="1030"/>
      <c r="AP124" s="1032" t="s">
        <v>
431</v>
      </c>
      <c r="AQ124" s="1033"/>
      <c r="AR124" s="1033"/>
      <c r="AS124" s="1033"/>
      <c r="AT124" s="1034"/>
      <c r="AU124" s="1131" t="s">
        <v>
473</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t="s">
        <v>
431</v>
      </c>
      <c r="BR124" s="1098"/>
      <c r="BS124" s="1098"/>
      <c r="BT124" s="1098"/>
      <c r="BU124" s="1098"/>
      <c r="BV124" s="1098" t="s">
        <v>
432</v>
      </c>
      <c r="BW124" s="1098"/>
      <c r="BX124" s="1098"/>
      <c r="BY124" s="1098"/>
      <c r="BZ124" s="1098"/>
      <c r="CA124" s="1098" t="s">
        <v>
432</v>
      </c>
      <c r="CB124" s="1098"/>
      <c r="CC124" s="1098"/>
      <c r="CD124" s="1098"/>
      <c r="CE124" s="1098"/>
      <c r="CF124" s="1099"/>
      <c r="CG124" s="1100"/>
      <c r="CH124" s="1100"/>
      <c r="CI124" s="1100"/>
      <c r="CJ124" s="1101"/>
      <c r="CK124" s="1083"/>
      <c r="CL124" s="1083"/>
      <c r="CM124" s="1083"/>
      <c r="CN124" s="1083"/>
      <c r="CO124" s="1084"/>
      <c r="CP124" s="1090" t="s">
        <v>
474</v>
      </c>
      <c r="CQ124" s="1091"/>
      <c r="CR124" s="1091"/>
      <c r="CS124" s="1091"/>
      <c r="CT124" s="1091"/>
      <c r="CU124" s="1091"/>
      <c r="CV124" s="1091"/>
      <c r="CW124" s="1091"/>
      <c r="CX124" s="1091"/>
      <c r="CY124" s="1091"/>
      <c r="CZ124" s="1091"/>
      <c r="DA124" s="1091"/>
      <c r="DB124" s="1091"/>
      <c r="DC124" s="1091"/>
      <c r="DD124" s="1091"/>
      <c r="DE124" s="1091"/>
      <c r="DF124" s="1092"/>
      <c r="DG124" s="1075" t="s">
        <v>
140</v>
      </c>
      <c r="DH124" s="1054"/>
      <c r="DI124" s="1054"/>
      <c r="DJ124" s="1054"/>
      <c r="DK124" s="1055"/>
      <c r="DL124" s="1053" t="s">
        <v>
434</v>
      </c>
      <c r="DM124" s="1054"/>
      <c r="DN124" s="1054"/>
      <c r="DO124" s="1054"/>
      <c r="DP124" s="1055"/>
      <c r="DQ124" s="1053" t="s">
        <v>
431</v>
      </c>
      <c r="DR124" s="1054"/>
      <c r="DS124" s="1054"/>
      <c r="DT124" s="1054"/>
      <c r="DU124" s="1055"/>
      <c r="DV124" s="1056" t="s">
        <v>
434</v>
      </c>
      <c r="DW124" s="1057"/>
      <c r="DX124" s="1057"/>
      <c r="DY124" s="1057"/>
      <c r="DZ124" s="1058"/>
    </row>
    <row r="125" spans="1:130" s="226" customFormat="1" ht="26.25" customHeight="1">
      <c r="A125" s="1129"/>
      <c r="B125" s="1016"/>
      <c r="C125" s="986" t="s">
        <v>
461</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
405</v>
      </c>
      <c r="AB125" s="1029"/>
      <c r="AC125" s="1029"/>
      <c r="AD125" s="1029"/>
      <c r="AE125" s="1030"/>
      <c r="AF125" s="1031" t="s">
        <v>
431</v>
      </c>
      <c r="AG125" s="1029"/>
      <c r="AH125" s="1029"/>
      <c r="AI125" s="1029"/>
      <c r="AJ125" s="1030"/>
      <c r="AK125" s="1031" t="s">
        <v>
432</v>
      </c>
      <c r="AL125" s="1029"/>
      <c r="AM125" s="1029"/>
      <c r="AN125" s="1029"/>
      <c r="AO125" s="1030"/>
      <c r="AP125" s="1032" t="s">
        <v>
431</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
475</v>
      </c>
      <c r="CL125" s="1078"/>
      <c r="CM125" s="1078"/>
      <c r="CN125" s="1078"/>
      <c r="CO125" s="1079"/>
      <c r="CP125" s="1010" t="s">
        <v>
476</v>
      </c>
      <c r="CQ125" s="959"/>
      <c r="CR125" s="959"/>
      <c r="CS125" s="959"/>
      <c r="CT125" s="959"/>
      <c r="CU125" s="959"/>
      <c r="CV125" s="959"/>
      <c r="CW125" s="959"/>
      <c r="CX125" s="959"/>
      <c r="CY125" s="959"/>
      <c r="CZ125" s="959"/>
      <c r="DA125" s="959"/>
      <c r="DB125" s="959"/>
      <c r="DC125" s="959"/>
      <c r="DD125" s="959"/>
      <c r="DE125" s="959"/>
      <c r="DF125" s="960"/>
      <c r="DG125" s="996" t="s">
        <v>
431</v>
      </c>
      <c r="DH125" s="997"/>
      <c r="DI125" s="997"/>
      <c r="DJ125" s="997"/>
      <c r="DK125" s="997"/>
      <c r="DL125" s="997" t="s">
        <v>
431</v>
      </c>
      <c r="DM125" s="997"/>
      <c r="DN125" s="997"/>
      <c r="DO125" s="997"/>
      <c r="DP125" s="997"/>
      <c r="DQ125" s="997" t="s">
        <v>
431</v>
      </c>
      <c r="DR125" s="997"/>
      <c r="DS125" s="997"/>
      <c r="DT125" s="997"/>
      <c r="DU125" s="997"/>
      <c r="DV125" s="998" t="s">
        <v>
431</v>
      </c>
      <c r="DW125" s="998"/>
      <c r="DX125" s="998"/>
      <c r="DY125" s="998"/>
      <c r="DZ125" s="999"/>
    </row>
    <row r="126" spans="1:130" s="226" customFormat="1" ht="26.25" customHeight="1" thickBot="1">
      <c r="A126" s="1129"/>
      <c r="B126" s="1016"/>
      <c r="C126" s="986" t="s">
        <v>
463</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v>
9637</v>
      </c>
      <c r="AB126" s="1029"/>
      <c r="AC126" s="1029"/>
      <c r="AD126" s="1029"/>
      <c r="AE126" s="1030"/>
      <c r="AF126" s="1031" t="s">
        <v>
432</v>
      </c>
      <c r="AG126" s="1029"/>
      <c r="AH126" s="1029"/>
      <c r="AI126" s="1029"/>
      <c r="AJ126" s="1030"/>
      <c r="AK126" s="1031">
        <v>
200</v>
      </c>
      <c r="AL126" s="1029"/>
      <c r="AM126" s="1029"/>
      <c r="AN126" s="1029"/>
      <c r="AO126" s="1030"/>
      <c r="AP126" s="1032">
        <v>
0</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
477</v>
      </c>
      <c r="CQ126" s="1020"/>
      <c r="CR126" s="1020"/>
      <c r="CS126" s="1020"/>
      <c r="CT126" s="1020"/>
      <c r="CU126" s="1020"/>
      <c r="CV126" s="1020"/>
      <c r="CW126" s="1020"/>
      <c r="CX126" s="1020"/>
      <c r="CY126" s="1020"/>
      <c r="CZ126" s="1020"/>
      <c r="DA126" s="1020"/>
      <c r="DB126" s="1020"/>
      <c r="DC126" s="1020"/>
      <c r="DD126" s="1020"/>
      <c r="DE126" s="1020"/>
      <c r="DF126" s="1021"/>
      <c r="DG126" s="989" t="s">
        <v>
432</v>
      </c>
      <c r="DH126" s="990"/>
      <c r="DI126" s="990"/>
      <c r="DJ126" s="990"/>
      <c r="DK126" s="990"/>
      <c r="DL126" s="990">
        <v>
196158</v>
      </c>
      <c r="DM126" s="990"/>
      <c r="DN126" s="990"/>
      <c r="DO126" s="990"/>
      <c r="DP126" s="990"/>
      <c r="DQ126" s="990" t="s">
        <v>
453</v>
      </c>
      <c r="DR126" s="990"/>
      <c r="DS126" s="990"/>
      <c r="DT126" s="990"/>
      <c r="DU126" s="990"/>
      <c r="DV126" s="991" t="s">
        <v>
432</v>
      </c>
      <c r="DW126" s="991"/>
      <c r="DX126" s="991"/>
      <c r="DY126" s="991"/>
      <c r="DZ126" s="992"/>
    </row>
    <row r="127" spans="1:130" s="226" customFormat="1" ht="26.25" customHeight="1">
      <c r="A127" s="1130"/>
      <c r="B127" s="1018"/>
      <c r="C127" s="1072" t="s">
        <v>
478</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
93058</v>
      </c>
      <c r="AB127" s="1029"/>
      <c r="AC127" s="1029"/>
      <c r="AD127" s="1029"/>
      <c r="AE127" s="1030"/>
      <c r="AF127" s="1031">
        <v>
100120</v>
      </c>
      <c r="AG127" s="1029"/>
      <c r="AH127" s="1029"/>
      <c r="AI127" s="1029"/>
      <c r="AJ127" s="1030"/>
      <c r="AK127" s="1031">
        <v>
111562</v>
      </c>
      <c r="AL127" s="1029"/>
      <c r="AM127" s="1029"/>
      <c r="AN127" s="1029"/>
      <c r="AO127" s="1030"/>
      <c r="AP127" s="1032">
        <v>
0.2</v>
      </c>
      <c r="AQ127" s="1033"/>
      <c r="AR127" s="1033"/>
      <c r="AS127" s="1033"/>
      <c r="AT127" s="1034"/>
      <c r="AU127" s="262"/>
      <c r="AV127" s="262"/>
      <c r="AW127" s="262"/>
      <c r="AX127" s="1102" t="s">
        <v>
479</v>
      </c>
      <c r="AY127" s="1103"/>
      <c r="AZ127" s="1103"/>
      <c r="BA127" s="1103"/>
      <c r="BB127" s="1103"/>
      <c r="BC127" s="1103"/>
      <c r="BD127" s="1103"/>
      <c r="BE127" s="1104"/>
      <c r="BF127" s="1105" t="s">
        <v>
480</v>
      </c>
      <c r="BG127" s="1103"/>
      <c r="BH127" s="1103"/>
      <c r="BI127" s="1103"/>
      <c r="BJ127" s="1103"/>
      <c r="BK127" s="1103"/>
      <c r="BL127" s="1104"/>
      <c r="BM127" s="1105" t="s">
        <v>
481</v>
      </c>
      <c r="BN127" s="1103"/>
      <c r="BO127" s="1103"/>
      <c r="BP127" s="1103"/>
      <c r="BQ127" s="1103"/>
      <c r="BR127" s="1103"/>
      <c r="BS127" s="1104"/>
      <c r="BT127" s="1105" t="s">
        <v>
482</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
483</v>
      </c>
      <c r="CQ127" s="1020"/>
      <c r="CR127" s="1020"/>
      <c r="CS127" s="1020"/>
      <c r="CT127" s="1020"/>
      <c r="CU127" s="1020"/>
      <c r="CV127" s="1020"/>
      <c r="CW127" s="1020"/>
      <c r="CX127" s="1020"/>
      <c r="CY127" s="1020"/>
      <c r="CZ127" s="1020"/>
      <c r="DA127" s="1020"/>
      <c r="DB127" s="1020"/>
      <c r="DC127" s="1020"/>
      <c r="DD127" s="1020"/>
      <c r="DE127" s="1020"/>
      <c r="DF127" s="1021"/>
      <c r="DG127" s="989" t="s">
        <v>
431</v>
      </c>
      <c r="DH127" s="990"/>
      <c r="DI127" s="990"/>
      <c r="DJ127" s="990"/>
      <c r="DK127" s="990"/>
      <c r="DL127" s="990" t="s">
        <v>
405</v>
      </c>
      <c r="DM127" s="990"/>
      <c r="DN127" s="990"/>
      <c r="DO127" s="990"/>
      <c r="DP127" s="990"/>
      <c r="DQ127" s="990" t="s">
        <v>
431</v>
      </c>
      <c r="DR127" s="990"/>
      <c r="DS127" s="990"/>
      <c r="DT127" s="990"/>
      <c r="DU127" s="990"/>
      <c r="DV127" s="991" t="s">
        <v>
432</v>
      </c>
      <c r="DW127" s="991"/>
      <c r="DX127" s="991"/>
      <c r="DY127" s="991"/>
      <c r="DZ127" s="992"/>
    </row>
    <row r="128" spans="1:130" s="226" customFormat="1" ht="26.25" customHeight="1" thickBot="1">
      <c r="A128" s="1113" t="s">
        <v>
484</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
485</v>
      </c>
      <c r="X128" s="1115"/>
      <c r="Y128" s="1115"/>
      <c r="Z128" s="1116"/>
      <c r="AA128" s="1117">
        <v>
2425463</v>
      </c>
      <c r="AB128" s="1118"/>
      <c r="AC128" s="1118"/>
      <c r="AD128" s="1118"/>
      <c r="AE128" s="1119"/>
      <c r="AF128" s="1120">
        <v>
2260653</v>
      </c>
      <c r="AG128" s="1118"/>
      <c r="AH128" s="1118"/>
      <c r="AI128" s="1118"/>
      <c r="AJ128" s="1119"/>
      <c r="AK128" s="1120">
        <v>
1617518</v>
      </c>
      <c r="AL128" s="1118"/>
      <c r="AM128" s="1118"/>
      <c r="AN128" s="1118"/>
      <c r="AO128" s="1119"/>
      <c r="AP128" s="1121"/>
      <c r="AQ128" s="1122"/>
      <c r="AR128" s="1122"/>
      <c r="AS128" s="1122"/>
      <c r="AT128" s="1123"/>
      <c r="AU128" s="262"/>
      <c r="AV128" s="262"/>
      <c r="AW128" s="262"/>
      <c r="AX128" s="958" t="s">
        <v>
486</v>
      </c>
      <c r="AY128" s="959"/>
      <c r="AZ128" s="959"/>
      <c r="BA128" s="959"/>
      <c r="BB128" s="959"/>
      <c r="BC128" s="959"/>
      <c r="BD128" s="959"/>
      <c r="BE128" s="960"/>
      <c r="BF128" s="1124" t="s">
        <v>
432</v>
      </c>
      <c r="BG128" s="1125"/>
      <c r="BH128" s="1125"/>
      <c r="BI128" s="1125"/>
      <c r="BJ128" s="1125"/>
      <c r="BK128" s="1125"/>
      <c r="BL128" s="1126"/>
      <c r="BM128" s="1124">
        <v>
11.25</v>
      </c>
      <c r="BN128" s="1125"/>
      <c r="BO128" s="1125"/>
      <c r="BP128" s="1125"/>
      <c r="BQ128" s="1125"/>
      <c r="BR128" s="1125"/>
      <c r="BS128" s="1126"/>
      <c r="BT128" s="1124">
        <v>
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
487</v>
      </c>
      <c r="CQ128" s="1107"/>
      <c r="CR128" s="1107"/>
      <c r="CS128" s="1107"/>
      <c r="CT128" s="1107"/>
      <c r="CU128" s="1107"/>
      <c r="CV128" s="1107"/>
      <c r="CW128" s="1107"/>
      <c r="CX128" s="1107"/>
      <c r="CY128" s="1107"/>
      <c r="CZ128" s="1107"/>
      <c r="DA128" s="1107"/>
      <c r="DB128" s="1107"/>
      <c r="DC128" s="1107"/>
      <c r="DD128" s="1107"/>
      <c r="DE128" s="1107"/>
      <c r="DF128" s="1108"/>
      <c r="DG128" s="1109" t="s">
        <v>
432</v>
      </c>
      <c r="DH128" s="1110"/>
      <c r="DI128" s="1110"/>
      <c r="DJ128" s="1110"/>
      <c r="DK128" s="1110"/>
      <c r="DL128" s="1110" t="s">
        <v>
453</v>
      </c>
      <c r="DM128" s="1110"/>
      <c r="DN128" s="1110"/>
      <c r="DO128" s="1110"/>
      <c r="DP128" s="1110"/>
      <c r="DQ128" s="1110" t="s">
        <v>
453</v>
      </c>
      <c r="DR128" s="1110"/>
      <c r="DS128" s="1110"/>
      <c r="DT128" s="1110"/>
      <c r="DU128" s="1110"/>
      <c r="DV128" s="1111" t="s">
        <v>
432</v>
      </c>
      <c r="DW128" s="1111"/>
      <c r="DX128" s="1111"/>
      <c r="DY128" s="1111"/>
      <c r="DZ128" s="1112"/>
    </row>
    <row r="129" spans="1:131" s="226" customFormat="1" ht="26.25" customHeight="1">
      <c r="A129" s="1000" t="s">
        <v>
102</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
488</v>
      </c>
      <c r="X129" s="1144"/>
      <c r="Y129" s="1144"/>
      <c r="Z129" s="1145"/>
      <c r="AA129" s="1028">
        <v>
76655268</v>
      </c>
      <c r="AB129" s="1029"/>
      <c r="AC129" s="1029"/>
      <c r="AD129" s="1029"/>
      <c r="AE129" s="1030"/>
      <c r="AF129" s="1031">
        <v>
77188344</v>
      </c>
      <c r="AG129" s="1029"/>
      <c r="AH129" s="1029"/>
      <c r="AI129" s="1029"/>
      <c r="AJ129" s="1030"/>
      <c r="AK129" s="1031">
        <v>
78603966</v>
      </c>
      <c r="AL129" s="1029"/>
      <c r="AM129" s="1029"/>
      <c r="AN129" s="1029"/>
      <c r="AO129" s="1030"/>
      <c r="AP129" s="1146"/>
      <c r="AQ129" s="1147"/>
      <c r="AR129" s="1147"/>
      <c r="AS129" s="1147"/>
      <c r="AT129" s="1148"/>
      <c r="AU129" s="264"/>
      <c r="AV129" s="264"/>
      <c r="AW129" s="264"/>
      <c r="AX129" s="1137" t="s">
        <v>
489</v>
      </c>
      <c r="AY129" s="1020"/>
      <c r="AZ129" s="1020"/>
      <c r="BA129" s="1020"/>
      <c r="BB129" s="1020"/>
      <c r="BC129" s="1020"/>
      <c r="BD129" s="1020"/>
      <c r="BE129" s="1021"/>
      <c r="BF129" s="1138" t="s">
        <v>
453</v>
      </c>
      <c r="BG129" s="1139"/>
      <c r="BH129" s="1139"/>
      <c r="BI129" s="1139"/>
      <c r="BJ129" s="1139"/>
      <c r="BK129" s="1139"/>
      <c r="BL129" s="1140"/>
      <c r="BM129" s="1138">
        <v>
16.25</v>
      </c>
      <c r="BN129" s="1139"/>
      <c r="BO129" s="1139"/>
      <c r="BP129" s="1139"/>
      <c r="BQ129" s="1139"/>
      <c r="BR129" s="1139"/>
      <c r="BS129" s="1140"/>
      <c r="BT129" s="1138">
        <v>
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
490</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
491</v>
      </c>
      <c r="X130" s="1144"/>
      <c r="Y130" s="1144"/>
      <c r="Z130" s="1145"/>
      <c r="AA130" s="1028">
        <v>
6484826</v>
      </c>
      <c r="AB130" s="1029"/>
      <c r="AC130" s="1029"/>
      <c r="AD130" s="1029"/>
      <c r="AE130" s="1030"/>
      <c r="AF130" s="1031">
        <v>
6678697</v>
      </c>
      <c r="AG130" s="1029"/>
      <c r="AH130" s="1029"/>
      <c r="AI130" s="1029"/>
      <c r="AJ130" s="1030"/>
      <c r="AK130" s="1031">
        <v>
6889152</v>
      </c>
      <c r="AL130" s="1029"/>
      <c r="AM130" s="1029"/>
      <c r="AN130" s="1029"/>
      <c r="AO130" s="1030"/>
      <c r="AP130" s="1146"/>
      <c r="AQ130" s="1147"/>
      <c r="AR130" s="1147"/>
      <c r="AS130" s="1147"/>
      <c r="AT130" s="1148"/>
      <c r="AU130" s="264"/>
      <c r="AV130" s="264"/>
      <c r="AW130" s="264"/>
      <c r="AX130" s="1137" t="s">
        <v>
492</v>
      </c>
      <c r="AY130" s="1020"/>
      <c r="AZ130" s="1020"/>
      <c r="BA130" s="1020"/>
      <c r="BB130" s="1020"/>
      <c r="BC130" s="1020"/>
      <c r="BD130" s="1020"/>
      <c r="BE130" s="1021"/>
      <c r="BF130" s="1174">
        <v>
-0.6</v>
      </c>
      <c r="BG130" s="1175"/>
      <c r="BH130" s="1175"/>
      <c r="BI130" s="1175"/>
      <c r="BJ130" s="1175"/>
      <c r="BK130" s="1175"/>
      <c r="BL130" s="1176"/>
      <c r="BM130" s="1174">
        <v>
25</v>
      </c>
      <c r="BN130" s="1175"/>
      <c r="BO130" s="1175"/>
      <c r="BP130" s="1175"/>
      <c r="BQ130" s="1175"/>
      <c r="BR130" s="1175"/>
      <c r="BS130" s="1176"/>
      <c r="BT130" s="1174">
        <v>
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
493</v>
      </c>
      <c r="X131" s="1182"/>
      <c r="Y131" s="1182"/>
      <c r="Z131" s="1183"/>
      <c r="AA131" s="1075">
        <v>
70170442</v>
      </c>
      <c r="AB131" s="1054"/>
      <c r="AC131" s="1054"/>
      <c r="AD131" s="1054"/>
      <c r="AE131" s="1055"/>
      <c r="AF131" s="1053">
        <v>
70509647</v>
      </c>
      <c r="AG131" s="1054"/>
      <c r="AH131" s="1054"/>
      <c r="AI131" s="1054"/>
      <c r="AJ131" s="1055"/>
      <c r="AK131" s="1053">
        <v>
71714814</v>
      </c>
      <c r="AL131" s="1054"/>
      <c r="AM131" s="1054"/>
      <c r="AN131" s="1054"/>
      <c r="AO131" s="1055"/>
      <c r="AP131" s="1184"/>
      <c r="AQ131" s="1185"/>
      <c r="AR131" s="1185"/>
      <c r="AS131" s="1185"/>
      <c r="AT131" s="1186"/>
      <c r="AU131" s="264"/>
      <c r="AV131" s="264"/>
      <c r="AW131" s="264"/>
      <c r="AX131" s="1156" t="s">
        <v>
494</v>
      </c>
      <c r="AY131" s="1107"/>
      <c r="AZ131" s="1107"/>
      <c r="BA131" s="1107"/>
      <c r="BB131" s="1107"/>
      <c r="BC131" s="1107"/>
      <c r="BD131" s="1107"/>
      <c r="BE131" s="1108"/>
      <c r="BF131" s="1157" t="s">
        <v>
453</v>
      </c>
      <c r="BG131" s="1158"/>
      <c r="BH131" s="1158"/>
      <c r="BI131" s="1158"/>
      <c r="BJ131" s="1158"/>
      <c r="BK131" s="1158"/>
      <c r="BL131" s="1159"/>
      <c r="BM131" s="1157">
        <v>
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
495</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
496</v>
      </c>
      <c r="W132" s="1167"/>
      <c r="X132" s="1167"/>
      <c r="Y132" s="1167"/>
      <c r="Z132" s="1168"/>
      <c r="AA132" s="1169">
        <v>
-0.99645944900000005</v>
      </c>
      <c r="AB132" s="1170"/>
      <c r="AC132" s="1170"/>
      <c r="AD132" s="1170"/>
      <c r="AE132" s="1171"/>
      <c r="AF132" s="1172">
        <v>
-0.92744472300000003</v>
      </c>
      <c r="AG132" s="1170"/>
      <c r="AH132" s="1170"/>
      <c r="AI132" s="1170"/>
      <c r="AJ132" s="1171"/>
      <c r="AK132" s="1172">
        <v>
-2.9073491E-2</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
497</v>
      </c>
      <c r="W133" s="1150"/>
      <c r="X133" s="1150"/>
      <c r="Y133" s="1150"/>
      <c r="Z133" s="1151"/>
      <c r="AA133" s="1152">
        <v>
-1.7</v>
      </c>
      <c r="AB133" s="1153"/>
      <c r="AC133" s="1153"/>
      <c r="AD133" s="1153"/>
      <c r="AE133" s="1154"/>
      <c r="AF133" s="1152">
        <v>
-1.3</v>
      </c>
      <c r="AG133" s="1153"/>
      <c r="AH133" s="1153"/>
      <c r="AI133" s="1153"/>
      <c r="AJ133" s="1154"/>
      <c r="AK133" s="1152">
        <v>
-0.6</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rYve98pe1FbiLSs0gRb1300pqt0BCE85C7dJNMBK3Ao8wpplULfaPO9XoVPCrcfCiWBMvqnJdj3arD1J6Bf0oA==" saltValue="bu7PUGg+3HGpNYD1ff1Wr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
&amp;C&amp;P/&amp;N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X46" zoomScale="85" zoomScaleNormal="85" zoomScaleSheetLayoutView="85" workbookViewId="0">
      <selection activeCell="CX29" sqref="CX29"/>
    </sheetView>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
498</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Yz+N1DD4eKv4UJbz4jJa+cC3RD8kOYCTdn7HiZFYLrzWYMsnov4FDnJ14UYen/mHm872J8dJ7XbP0gqa2/ATWA==" saltValue="zFeMnbQ1HvHt2wTa6JkQGw==" spinCount="100000" sheet="1" objects="1" scenarios="1"/>
  <dataConsolidate/>
  <phoneticPr fontId="2"/>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5" zoomScaleNormal="85"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idDyYdinHj9V/U2dXBDd9/SVmoZSAriungfjvH9v4OPlrxNniVDCaTGwdtrJuHw2aHo5zkKXTx5RF99MrOMlrQ==" saltValue="En+FzTo5F4ZJbhxbXmPDtA==" spinCount="100000" sheet="1" objects="1" scenarios="1"/>
  <dataConsolidate/>
  <phoneticPr fontId="2"/>
  <printOptions horizontalCentered="1" verticalCentered="1"/>
  <pageMargins left="0" right="0" top="0" bottom="0" header="0" footer="0"/>
  <headerFooter alignWithMargins="0">
    <oddFooter>
&amp;C&amp;P/&amp;N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55" zoomScaleSheetLayoutView="55"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
499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
500</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
501</v>
      </c>
      <c r="AP7" s="283"/>
      <c r="AQ7" s="284" t="s">
        <v>
502</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
503</v>
      </c>
      <c r="AQ8" s="290" t="s">
        <v>
504</v>
      </c>
      <c r="AR8" s="291" t="s">
        <v>
505</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
506</v>
      </c>
      <c r="AL9" s="1193"/>
      <c r="AM9" s="1193"/>
      <c r="AN9" s="1194"/>
      <c r="AO9" s="292">
        <v>
21359719</v>
      </c>
      <c r="AP9" s="292">
        <v>
49820</v>
      </c>
      <c r="AQ9" s="293">
        <v>
56117</v>
      </c>
      <c r="AR9" s="294">
        <v>
-11.2</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
507</v>
      </c>
      <c r="AL10" s="1193"/>
      <c r="AM10" s="1193"/>
      <c r="AN10" s="1194"/>
      <c r="AO10" s="295">
        <v>
413699</v>
      </c>
      <c r="AP10" s="295">
        <v>
965</v>
      </c>
      <c r="AQ10" s="296">
        <v>
3759</v>
      </c>
      <c r="AR10" s="297">
        <v>
-74.3</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
508</v>
      </c>
      <c r="AL11" s="1193"/>
      <c r="AM11" s="1193"/>
      <c r="AN11" s="1194"/>
      <c r="AO11" s="295">
        <v>
93524</v>
      </c>
      <c r="AP11" s="295">
        <v>
218</v>
      </c>
      <c r="AQ11" s="296">
        <v>
1477</v>
      </c>
      <c r="AR11" s="297">
        <v>
-85.2</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
509</v>
      </c>
      <c r="AL12" s="1193"/>
      <c r="AM12" s="1193"/>
      <c r="AN12" s="1194"/>
      <c r="AO12" s="295">
        <v>
401652</v>
      </c>
      <c r="AP12" s="295">
        <v>
937</v>
      </c>
      <c r="AQ12" s="296">
        <v>
889</v>
      </c>
      <c r="AR12" s="297">
        <v>
5.4</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
510</v>
      </c>
      <c r="AL13" s="1193"/>
      <c r="AM13" s="1193"/>
      <c r="AN13" s="1194"/>
      <c r="AO13" s="295" t="s">
        <v>
511</v>
      </c>
      <c r="AP13" s="295" t="s">
        <v>
511</v>
      </c>
      <c r="AQ13" s="296">
        <v>
18</v>
      </c>
      <c r="AR13" s="297" t="s">
        <v>
511</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
512</v>
      </c>
      <c r="AL14" s="1193"/>
      <c r="AM14" s="1193"/>
      <c r="AN14" s="1194"/>
      <c r="AO14" s="295">
        <v>
986591</v>
      </c>
      <c r="AP14" s="295">
        <v>
2301</v>
      </c>
      <c r="AQ14" s="296">
        <v>
2517</v>
      </c>
      <c r="AR14" s="297">
        <v>
-8.6</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
513</v>
      </c>
      <c r="AL15" s="1193"/>
      <c r="AM15" s="1193"/>
      <c r="AN15" s="1194"/>
      <c r="AO15" s="295">
        <v>
323424</v>
      </c>
      <c r="AP15" s="295">
        <v>
754</v>
      </c>
      <c r="AQ15" s="296">
        <v>
1398</v>
      </c>
      <c r="AR15" s="297">
        <v>
-46.1</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
514</v>
      </c>
      <c r="AL16" s="1196"/>
      <c r="AM16" s="1196"/>
      <c r="AN16" s="1197"/>
      <c r="AO16" s="295">
        <v>
-1095884</v>
      </c>
      <c r="AP16" s="295">
        <v>
-2556</v>
      </c>
      <c r="AQ16" s="296">
        <v>
-4107</v>
      </c>
      <c r="AR16" s="297">
        <v>
-37.799999999999997</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
182</v>
      </c>
      <c r="AL17" s="1196"/>
      <c r="AM17" s="1196"/>
      <c r="AN17" s="1197"/>
      <c r="AO17" s="295">
        <v>
22482725</v>
      </c>
      <c r="AP17" s="295">
        <v>
52439</v>
      </c>
      <c r="AQ17" s="296">
        <v>
62068</v>
      </c>
      <c r="AR17" s="297">
        <v>
-15.5</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
515</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
516</v>
      </c>
      <c r="AP20" s="303" t="s">
        <v>
517</v>
      </c>
      <c r="AQ20" s="304" t="s">
        <v>
518</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
519</v>
      </c>
      <c r="AL21" s="1188"/>
      <c r="AM21" s="1188"/>
      <c r="AN21" s="1189"/>
      <c r="AO21" s="307">
        <v>
4.8899999999999997</v>
      </c>
      <c r="AP21" s="308">
        <v>
6.06</v>
      </c>
      <c r="AQ21" s="309">
        <v>
-1.17</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
520</v>
      </c>
      <c r="AL22" s="1188"/>
      <c r="AM22" s="1188"/>
      <c r="AN22" s="1189"/>
      <c r="AO22" s="312">
        <v>
101</v>
      </c>
      <c r="AP22" s="313">
        <v>
100.6</v>
      </c>
      <c r="AQ22" s="314">
        <v>
0.4</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
521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
522</v>
      </c>
      <c r="AO27" s="273"/>
      <c r="AP27" s="273"/>
      <c r="AQ27" s="273"/>
      <c r="AR27" s="273"/>
      <c r="AS27" s="273"/>
      <c r="AT27" s="273"/>
    </row>
    <row r="28" spans="1:46" ht="17.25">
      <c r="A28" s="274" t="s">
        <v>
523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
524</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
501</v>
      </c>
      <c r="AP30" s="283"/>
      <c r="AQ30" s="284" t="s">
        <v>
502</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
503</v>
      </c>
      <c r="AQ31" s="290" t="s">
        <v>
504</v>
      </c>
      <c r="AR31" s="291" t="s">
        <v>
505</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
525</v>
      </c>
      <c r="AL32" s="1204"/>
      <c r="AM32" s="1204"/>
      <c r="AN32" s="1205"/>
      <c r="AO32" s="322">
        <v>
6476605</v>
      </c>
      <c r="AP32" s="322">
        <v>
15106</v>
      </c>
      <c r="AQ32" s="323">
        <v>
26789</v>
      </c>
      <c r="AR32" s="324">
        <v>
-43.6</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
526</v>
      </c>
      <c r="AL33" s="1204"/>
      <c r="AM33" s="1204"/>
      <c r="AN33" s="1205"/>
      <c r="AO33" s="322" t="s">
        <v>
511</v>
      </c>
      <c r="AP33" s="322" t="s">
        <v>
511</v>
      </c>
      <c r="AQ33" s="323">
        <v>
12</v>
      </c>
      <c r="AR33" s="324" t="s">
        <v>
511</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
527</v>
      </c>
      <c r="AL34" s="1204"/>
      <c r="AM34" s="1204"/>
      <c r="AN34" s="1205"/>
      <c r="AO34" s="322" t="s">
        <v>
511</v>
      </c>
      <c r="AP34" s="322" t="s">
        <v>
511</v>
      </c>
      <c r="AQ34" s="323">
        <v>
31</v>
      </c>
      <c r="AR34" s="324" t="s">
        <v>
511</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
528</v>
      </c>
      <c r="AL35" s="1204"/>
      <c r="AM35" s="1204"/>
      <c r="AN35" s="1205"/>
      <c r="AO35" s="322">
        <v>
1602279</v>
      </c>
      <c r="AP35" s="322">
        <v>
3737</v>
      </c>
      <c r="AQ35" s="323">
        <v>
6601</v>
      </c>
      <c r="AR35" s="324">
        <v>
-43.4</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
529</v>
      </c>
      <c r="AL36" s="1204"/>
      <c r="AM36" s="1204"/>
      <c r="AN36" s="1205"/>
      <c r="AO36" s="322">
        <v>
170558</v>
      </c>
      <c r="AP36" s="322">
        <v>
398</v>
      </c>
      <c r="AQ36" s="323">
        <v>
691</v>
      </c>
      <c r="AR36" s="324">
        <v>
-42.4</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
530</v>
      </c>
      <c r="AL37" s="1204"/>
      <c r="AM37" s="1204"/>
      <c r="AN37" s="1205"/>
      <c r="AO37" s="322">
        <v>
236378</v>
      </c>
      <c r="AP37" s="322">
        <v>
551</v>
      </c>
      <c r="AQ37" s="323">
        <v>
1718</v>
      </c>
      <c r="AR37" s="324">
        <v>
-67.900000000000006</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
531</v>
      </c>
      <c r="AL38" s="1207"/>
      <c r="AM38" s="1207"/>
      <c r="AN38" s="1208"/>
      <c r="AO38" s="325" t="s">
        <v>
511</v>
      </c>
      <c r="AP38" s="325" t="s">
        <v>
511</v>
      </c>
      <c r="AQ38" s="326">
        <v>
1</v>
      </c>
      <c r="AR38" s="314" t="s">
        <v>
511</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
532</v>
      </c>
      <c r="AL39" s="1207"/>
      <c r="AM39" s="1207"/>
      <c r="AN39" s="1208"/>
      <c r="AO39" s="322">
        <v>
-1617518</v>
      </c>
      <c r="AP39" s="322">
        <v>
-3773</v>
      </c>
      <c r="AQ39" s="323">
        <v>
-7529</v>
      </c>
      <c r="AR39" s="324">
        <v>
-49.9</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
533</v>
      </c>
      <c r="AL40" s="1204"/>
      <c r="AM40" s="1204"/>
      <c r="AN40" s="1205"/>
      <c r="AO40" s="322">
        <v>
-6889152</v>
      </c>
      <c r="AP40" s="322">
        <v>
-16068</v>
      </c>
      <c r="AQ40" s="323">
        <v>
-22018</v>
      </c>
      <c r="AR40" s="324">
        <v>
-27</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
296</v>
      </c>
      <c r="AL41" s="1210"/>
      <c r="AM41" s="1210"/>
      <c r="AN41" s="1211"/>
      <c r="AO41" s="322">
        <v>
-20850</v>
      </c>
      <c r="AP41" s="322">
        <v>
-49</v>
      </c>
      <c r="AQ41" s="323">
        <v>
6294</v>
      </c>
      <c r="AR41" s="324">
        <v>
-100.8</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
534</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
535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
536</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
501</v>
      </c>
      <c r="AN49" s="1200" t="s">
        <v>
537</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
538</v>
      </c>
      <c r="AO50" s="339" t="s">
        <v>
539</v>
      </c>
      <c r="AP50" s="340" t="s">
        <v>
540</v>
      </c>
      <c r="AQ50" s="341" t="s">
        <v>
541</v>
      </c>
      <c r="AR50" s="342" t="s">
        <v>
542</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
543</v>
      </c>
      <c r="AL51" s="335"/>
      <c r="AM51" s="343">
        <v>
9983241</v>
      </c>
      <c r="AN51" s="344">
        <v>
23423</v>
      </c>
      <c r="AO51" s="345">
        <v>
-41.7</v>
      </c>
      <c r="AP51" s="346">
        <v>
43141</v>
      </c>
      <c r="AQ51" s="347">
        <v>
9.4</v>
      </c>
      <c r="AR51" s="348">
        <v>
-51.1</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
544</v>
      </c>
      <c r="AM52" s="351">
        <v>
6393607</v>
      </c>
      <c r="AN52" s="352">
        <v>
15001</v>
      </c>
      <c r="AO52" s="353">
        <v>
-51.4</v>
      </c>
      <c r="AP52" s="354">
        <v>
21887</v>
      </c>
      <c r="AQ52" s="355">
        <v>
-2.4</v>
      </c>
      <c r="AR52" s="356">
        <v>
-49</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
545</v>
      </c>
      <c r="AL53" s="335"/>
      <c r="AM53" s="343">
        <v>
13623091</v>
      </c>
      <c r="AN53" s="344">
        <v>
31931</v>
      </c>
      <c r="AO53" s="345">
        <v>
36.299999999999997</v>
      </c>
      <c r="AP53" s="346">
        <v>
45117</v>
      </c>
      <c r="AQ53" s="347">
        <v>
4.5999999999999996</v>
      </c>
      <c r="AR53" s="348">
        <v>
31.7</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
544</v>
      </c>
      <c r="AM54" s="351">
        <v>
8587286</v>
      </c>
      <c r="AN54" s="352">
        <v>
20127</v>
      </c>
      <c r="AO54" s="353">
        <v>
34.200000000000003</v>
      </c>
      <c r="AP54" s="354">
        <v>
25589</v>
      </c>
      <c r="AQ54" s="355">
        <v>
16.899999999999999</v>
      </c>
      <c r="AR54" s="356">
        <v>
17.3</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
546</v>
      </c>
      <c r="AL55" s="335"/>
      <c r="AM55" s="343">
        <v>
12095477</v>
      </c>
      <c r="AN55" s="344">
        <v>
28331</v>
      </c>
      <c r="AO55" s="345">
        <v>
-11.3</v>
      </c>
      <c r="AP55" s="346">
        <v>
43532</v>
      </c>
      <c r="AQ55" s="347">
        <v>
-3.5</v>
      </c>
      <c r="AR55" s="348">
        <v>
-7.8</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
544</v>
      </c>
      <c r="AM56" s="351">
        <v>
8212543</v>
      </c>
      <c r="AN56" s="352">
        <v>
19236</v>
      </c>
      <c r="AO56" s="353">
        <v>
-4.4000000000000004</v>
      </c>
      <c r="AP56" s="354">
        <v>
25435</v>
      </c>
      <c r="AQ56" s="355">
        <v>
-0.6</v>
      </c>
      <c r="AR56" s="356">
        <v>
-3.8</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
547</v>
      </c>
      <c r="AL57" s="335"/>
      <c r="AM57" s="343">
        <v>
9010155</v>
      </c>
      <c r="AN57" s="344">
        <v>
21024</v>
      </c>
      <c r="AO57" s="345">
        <v>
-25.8</v>
      </c>
      <c r="AP57" s="346">
        <v>
39893</v>
      </c>
      <c r="AQ57" s="347">
        <v>
-8.4</v>
      </c>
      <c r="AR57" s="348">
        <v>
-17.399999999999999</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
544</v>
      </c>
      <c r="AM58" s="351">
        <v>
6661168</v>
      </c>
      <c r="AN58" s="352">
        <v>
15543</v>
      </c>
      <c r="AO58" s="353">
        <v>
-19.2</v>
      </c>
      <c r="AP58" s="354">
        <v>
26170</v>
      </c>
      <c r="AQ58" s="355">
        <v>
2.9</v>
      </c>
      <c r="AR58" s="356">
        <v>
-22.1</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
548</v>
      </c>
      <c r="AL59" s="335"/>
      <c r="AM59" s="343">
        <v>
12529169</v>
      </c>
      <c r="AN59" s="344">
        <v>
29223</v>
      </c>
      <c r="AO59" s="345">
        <v>
39</v>
      </c>
      <c r="AP59" s="346">
        <v>
41080</v>
      </c>
      <c r="AQ59" s="347">
        <v>
3</v>
      </c>
      <c r="AR59" s="348">
        <v>
36</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
544</v>
      </c>
      <c r="AM60" s="351">
        <v>
7182692</v>
      </c>
      <c r="AN60" s="352">
        <v>
16753</v>
      </c>
      <c r="AO60" s="353">
        <v>
7.8</v>
      </c>
      <c r="AP60" s="354">
        <v>
27265</v>
      </c>
      <c r="AQ60" s="355">
        <v>
4.2</v>
      </c>
      <c r="AR60" s="356">
        <v>
3.6</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
549</v>
      </c>
      <c r="AL61" s="357"/>
      <c r="AM61" s="358">
        <v>
11448227</v>
      </c>
      <c r="AN61" s="359">
        <v>
26786</v>
      </c>
      <c r="AO61" s="360">
        <v>
-0.7</v>
      </c>
      <c r="AP61" s="361">
        <v>
42553</v>
      </c>
      <c r="AQ61" s="362">
        <v>
1</v>
      </c>
      <c r="AR61" s="348">
        <v>
-1.7</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
544</v>
      </c>
      <c r="AM62" s="351">
        <v>
7407459</v>
      </c>
      <c r="AN62" s="352">
        <v>
17332</v>
      </c>
      <c r="AO62" s="353">
        <v>
-6.6</v>
      </c>
      <c r="AP62" s="354">
        <v>
25269</v>
      </c>
      <c r="AQ62" s="355">
        <v>
4.2</v>
      </c>
      <c r="AR62" s="356">
        <v>
-10.8</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0SnUmswrHxTFV9kwhtddVbxUjM5csdSwY6s4ZDqUosjtpXicHinwqAW8BJe78HrTb4QoGHyBTVjqkaF30xJAFg==" saltValue="fFqMfBqMAHY1d+LqcJ0m/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E61" zoomScale="85" zoomScaleNormal="85" zoomScaleSheetLayoutView="55" workbookViewId="0">
      <selection activeCell="A108" sqref="A108"/>
    </sheetView>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
551</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an1BuYipRzvWsk+LB5hr0k2zaPf7jumcsRUX20dBdeRzFOfo/XeoCAez4ek/UHrZjAlOl7WXpfOke89VAI+4FQ==" saltValue="fMl1pGqfjblbGFwUu80k7g=="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election activeCell="AD101" sqref="AD101"/>
    </sheetView>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
552</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OUqeQ8Af3PCWOsjkNL0Dwi/i6ayJoHVof6wrrVgNcryCaleY5KA1X06By5GupYLVBnMf8TzR3LTGVWsl9sv5bA==" saltValue="AZc+SgVA35ntYmHJ7DIYgA=="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10" zoomScale="70" zoomScaleNormal="70" zoomScaleSheetLayoutView="100" workbookViewId="0">
      <selection activeCell="J48" sqref="J48"/>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
0</v>
      </c>
    </row>
    <row r="46" spans="2:10" ht="29.25" customHeight="1" thickBot="1">
      <c r="B46" s="4" t="s">
        <v>
1</v>
      </c>
      <c r="C46" s="5"/>
      <c r="D46" s="5"/>
      <c r="E46" s="6" t="s">
        <v>
2</v>
      </c>
      <c r="F46" s="7" t="s">
        <v>
553</v>
      </c>
      <c r="G46" s="8" t="s">
        <v>
554</v>
      </c>
      <c r="H46" s="8" t="s">
        <v>
555</v>
      </c>
      <c r="I46" s="8" t="s">
        <v>
556</v>
      </c>
      <c r="J46" s="9" t="s">
        <v>
557</v>
      </c>
    </row>
    <row r="47" spans="2:10" ht="57.75" customHeight="1">
      <c r="B47" s="10"/>
      <c r="C47" s="1212" t="s">
        <v>
3</v>
      </c>
      <c r="D47" s="1212"/>
      <c r="E47" s="1213"/>
      <c r="F47" s="11">
        <v>
8.4499999999999993</v>
      </c>
      <c r="G47" s="12">
        <v>
7.07</v>
      </c>
      <c r="H47" s="12">
        <v>
8.77</v>
      </c>
      <c r="I47" s="12">
        <v>
9.75</v>
      </c>
      <c r="J47" s="13">
        <v>
12.34</v>
      </c>
    </row>
    <row r="48" spans="2:10" ht="57.75" customHeight="1">
      <c r="B48" s="14"/>
      <c r="C48" s="1214" t="s">
        <v>
4</v>
      </c>
      <c r="D48" s="1214"/>
      <c r="E48" s="1215"/>
      <c r="F48" s="15">
        <v>
5.52</v>
      </c>
      <c r="G48" s="16">
        <v>
5.62</v>
      </c>
      <c r="H48" s="16">
        <v>
5.98</v>
      </c>
      <c r="I48" s="16">
        <v>
5.65</v>
      </c>
      <c r="J48" s="17">
        <v>
5.86</v>
      </c>
    </row>
    <row r="49" spans="2:10" ht="57.75" customHeight="1" thickBot="1">
      <c r="B49" s="18"/>
      <c r="C49" s="1216" t="s">
        <v>
5</v>
      </c>
      <c r="D49" s="1216"/>
      <c r="E49" s="1217"/>
      <c r="F49" s="19" t="s">
        <v>
558</v>
      </c>
      <c r="G49" s="20" t="s">
        <v>
559</v>
      </c>
      <c r="H49" s="20">
        <v>
2.1800000000000002</v>
      </c>
      <c r="I49" s="20">
        <v>
0.76</v>
      </c>
      <c r="J49" s="21">
        <v>
3.08</v>
      </c>
    </row>
    <row r="50" spans="2:10" ht="13.5" customHeight="1"/>
    <row r="51" spans="2:10" ht="13.5" hidden="1" customHeight="1"/>
    <row r="52" spans="2:10" ht="13.5" hidden="1" customHeight="1"/>
    <row r="53" spans="2:10" ht="13.5" hidden="1" customHeight="1"/>
  </sheetData>
  <sheetProtection algorithmName="SHA-512" hashValue="xp44ifcG+7YvhqKQwuTcehmYq5IN4h4vladJiWlG8pgcCDVK9T/7bwIXYHWZPmBfTPEJ8xAVbL7lhPsfkvsUBg==" saltValue="IzD4+aqKrrLb832YumKtX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
&amp;C&amp;P/&amp;N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cp:lastPrinted>2019-10-25T08:28:07Z</cp:lastPrinted>
  <dcterms:created xsi:type="dcterms:W3CDTF">2019-02-14T02:23:23Z</dcterms:created>
  <dcterms:modified xsi:type="dcterms:W3CDTF">2019-10-30T05:16:31Z</dcterms:modified>
  <cp:category/>
</cp:coreProperties>
</file>