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BE34" i="10" l="1"/>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<sst xmlns="http://schemas.openxmlformats.org/spreadsheetml/2006/main" count="1108" uniqueCount="596">
  <si>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</si>
  <si>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</si>
  <si>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</si>
  <si>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</si>
  <si>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</si>
  <si>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</si>
  <si>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</si>
  <si>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</si>
  <si>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</si>
  <si>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</si>
  <si>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</si>
  <si>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</si>
  <si>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</si>
  <si>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</si>
  <si>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</si>
  <si>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</si>
  <si>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</si>
  <si>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</si>
  <si>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</si>
  <si>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</si>
  <si>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</si>
  <si>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</si>
  <si>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</si>
  <si>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</si>
  <si>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</si>
  <si>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</si>
  <si>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</si>
  <si>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</si>
  <si>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</si>
  <si>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</si>
  <si>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</si>
  <si>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</si>
  <si>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</si>
  <si>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</si>
  <si>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</si>
  <si>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</si>
  <si>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</si>
  <si>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</si>
  <si>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</si>
  <si>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</si>
  <si>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</si>
  <si>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</si>
  <si>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</si>
  <si>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</si>
  <si>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</si>
  <si>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</si>
  <si>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</si>
  <si>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</si>
  <si>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</si>
  <si>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</si>
  <si>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</si>
  <si>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</si>
  <si>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</si>
  <si>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</si>
  <si>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</si>
  <si>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</si>
  <si>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</si>
  <si>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</si>
  <si>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</si>
  <si>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</si>
  <si>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</si>
  <si>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</si>
  <si>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</si>
  <si>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</si>
  <si>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</si>
  <si>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</si>
  <si>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</si>
  <si>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</si>
  <si>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</si>
  <si>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</si>
  <si>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</si>
  <si>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</si>
  <si>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</si>
  <si>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</si>
  <si>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</si>
  <si>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</si>
  <si>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</si>
  <si>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</si>
  <si>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</si>
  <si>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</si>
  <si>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</si>
  <si>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</si>
  <si>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</si>
  <si>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</si>
  <si>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</si>
  <si>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</si>
  <si>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</si>
  <si>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</si>
  <si>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</si>
  <si>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</si>
  <si>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</si>
  <si>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</si>
  <si>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</si>
  <si>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</si>
  <si>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</si>
  <si>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</si>
  <si>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</si>
  <si>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</si>
  <si>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</si>
  <si>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</si>
  <si>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</si>
  <si>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</si>
  <si>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</si>
  <si>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</si>
  <si>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</si>
  <si>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</si>
  <si>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</si>
  <si>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</si>
  <si>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</si>
  <si>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</si>
  <si>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</si>
  <si>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</si>
  <si>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</si>
  <si>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</si>
  <si>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</si>
  <si>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</si>
  <si>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</si>
  <si>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</si>
  <si>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</si>
  <si>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</si>
  <si>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</si>
  <si>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</si>
  <si>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</si>
  <si>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</si>
  <si>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</si>
  <si>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</si>
  <si>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</si>
  <si>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</si>
  <si>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</si>
  <si>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</si>
  <si>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</si>
  <si>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</si>
  <si>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</si>
  <si>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</si>
  <si>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</si>
  <si>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</si>
  <si>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</si>
  <si>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</si>
  <si>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</si>
  <si>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</si>
  <si>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</si>
  <si>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</si>
  <si>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</si>
  <si>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</si>
  <si>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</si>
  <si>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</si>
  <si>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</si>
  <si>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</si>
  <si>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</si>
  <si>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</si>
  <si>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</si>
  <si>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</si>
  <si>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</si>
  <si>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</si>
  <si>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</si>
  <si>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</si>
  <si>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</si>
  <si>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</si>
  <si>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</si>
  <si>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</si>
  <si>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</si>
  <si>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</si>
  <si>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</si>
  <si>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</si>
  <si>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</si>
  <si>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</si>
  <si>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</si>
  <si>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</si>
  <si>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</si>
  <si>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</si>
  <si>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</si>
  <si>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</si>
  <si>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</si>
  <si>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</si>
  <si>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</si>
  <si>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</si>
  <si>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</si>
  <si>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</si>
  <si>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</si>
  <si>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</si>
  <si>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</si>
  <si>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</si>
  <si>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</si>
  <si>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</si>
  <si>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</si>
  <si>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</si>
  <si>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</si>
  <si>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</si>
  <si>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</si>
  <si>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</si>
  <si>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</si>
  <si>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</si>
  <si>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</si>
  <si>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</si>
  <si>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</si>
  <si>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</si>
  <si>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</si>
  <si>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</si>
  <si>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</si>
  <si>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</si>
  <si>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</si>
  <si>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</si>
  <si>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</si>
  <si>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</si>
  <si>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</si>
  <si>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東京都府中市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</si>
  <si>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</si>
  <si>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</si>
  <si>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</si>
  <si>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</si>
  <si>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</si>
  <si>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</si>
  <si>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</si>
  <si>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</si>
  <si>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</si>
  <si>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</si>
  <si>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</si>
  <si>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</si>
  <si>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</si>
  <si>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</si>
  <si>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</si>
  <si>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</si>
  <si>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</si>
  <si>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</si>
  <si>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</si>
  <si>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</si>
  <si>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</si>
  <si>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</si>
  <si>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</si>
  <si>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</si>
  <si>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</si>
  <si>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</si>
  <si>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</si>
  <si>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</si>
  <si>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</si>
  <si>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</si>
  <si>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</si>
  <si>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</si>
  <si>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</si>
  <si>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</si>
  <si>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</si>
  <si>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</si>
  <si>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</si>
  <si>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</si>
  <si>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</si>
  <si>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</si>
  <si>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</si>
  <si>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</si>
  <si>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</si>
  <si>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</si>
  <si>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</si>
  <si>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</si>
  <si>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</si>
  <si>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</si>
  <si>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</si>
  <si>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</si>
  <si>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</si>
  <si>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</si>
  <si>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</si>
  <si>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</si>
  <si>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</si>
  <si>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</si>
  <si>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</si>
  <si>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</si>
  <si>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</si>
  <si>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</si>
  <si>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</si>
  <si>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</si>
  <si>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</si>
  <si>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</si>
  <si>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</si>
  <si>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</si>
  <si>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</si>
  <si>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</si>
  <si>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</si>
  <si>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</si>
  <si>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</si>
  <si>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</si>
  <si>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</si>
  <si>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</si>
  <si>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</si>
  <si>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</si>
  <si>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</si>
  <si>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</si>
  <si>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</si>
  <si>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</si>
  <si>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</si>
  <si>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</si>
  <si>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</si>
  <si>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</si>
  <si>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</si>
  <si>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</si>
  <si>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</si>
  <si>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</si>
  <si>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</si>
  <si>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</si>
  <si>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</si>
  <si>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</si>
  <si>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</si>
  <si>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</si>
  <si>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</si>
  <si>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</si>
  <si>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</si>
  <si>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</si>
  <si>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</si>
  <si>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</si>
  <si>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</si>
  <si>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</si>
  <si>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</si>
  <si>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</si>
  <si>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</si>
  <si>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</si>
  <si>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</si>
  <si>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</si>
  <si>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</si>
  <si>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</si>
  <si>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</si>
  <si>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</si>
  <si>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</si>
  <si>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</si>
  <si>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</si>
  <si>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</si>
  <si>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</si>
  <si>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</si>
  <si>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</si>
  <si>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</si>
  <si>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</si>
  <si>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</si>
  <si>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</si>
  <si>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</si>
  <si>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</si>
  <si>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</si>
  <si>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</si>
  <si>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</si>
  <si>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</si>
  <si>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</si>
  <si>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</si>
  <si>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</si>
  <si>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</si>
  <si>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</si>
  <si>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</si>
  <si>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</si>
  <si>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</si>
  <si>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</si>
  <si>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</si>
  <si>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</si>
  <si>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</si>
  <si>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</si>
  <si>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</si>
  <si>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</si>
  <si>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</si>
  <si>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</si>
  <si>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</si>
  <si>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</si>
  <si>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</si>
  <si>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</si>
  <si>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東京都府中市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</si>
  <si>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</si>
  <si>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</si>
  <si>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</si>
  <si>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</si>
  <si>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</si>
  <si>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</si>
  <si>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</si>
  <si>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</si>
  <si>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</si>
  <si>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</si>
  <si>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</si>
  <si>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</si>
  <si>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</si>
  <si>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</si>
  <si>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</si>
  <si>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</si>
  <si>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</si>
  <si>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</si>
  <si>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</si>
  <si>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</si>
  <si>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公共用地特別会計</t>
    <phoneticPr fontId="5"/>
  </si>
  <si>
    <t>火災共済事業特別会計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</si>
  <si>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</si>
  <si>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</si>
  <si>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</si>
  <si>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</si>
  <si>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</si>
  <si>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</si>
  <si>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</si>
  <si>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</si>
  <si>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</si>
  <si>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</si>
  <si>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</si>
  <si>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</si>
  <si>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</si>
  <si>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</si>
  <si>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</si>
  <si>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</si>
  <si>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</si>
  <si>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</si>
  <si>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</si>
  <si>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</si>
  <si>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</si>
  <si>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</si>
  <si>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</si>
  <si>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</si>
  <si>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</si>
  <si>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</si>
  <si>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</si>
  <si>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</si>
  <si>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</si>
  <si>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</si>
  <si>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</si>
  <si>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</si>
  <si>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</si>
  <si>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</si>
  <si>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</si>
  <si>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</si>
  <si>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</si>
  <si>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</si>
  <si>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</si>
  <si>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</si>
  <si>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</si>
  <si>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</si>
  <si>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</si>
  <si>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</si>
  <si>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</si>
  <si>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</si>
  <si>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</si>
  <si>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</si>
  <si>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</si>
  <si>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</si>
  <si>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</si>
  <si>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</si>
  <si>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</si>
  <si>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</si>
  <si>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</si>
  <si>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</si>
  <si>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</si>
  <si>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</si>
  <si>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</si>
  <si>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</si>
  <si>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</si>
  <si>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</si>
  <si>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</si>
  <si>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</si>
  <si>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</si>
  <si>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</si>
  <si>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</si>
  <si>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</si>
  <si>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</si>
  <si>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</si>
  <si>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</si>
  <si>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</si>
  <si>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</si>
  <si>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</si>
  <si>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</si>
  <si>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</si>
  <si>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</si>
  <si>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</si>
  <si>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</si>
  <si>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</si>
  <si>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</si>
  <si>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</si>
  <si>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</si>
  <si>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</si>
  <si>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</si>
  <si>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</si>
  <si>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</si>
  <si>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</si>
  <si>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</si>
  <si>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</si>
  <si>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</si>
  <si>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</si>
  <si>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</si>
  <si>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</si>
  <si>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</si>
  <si>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</si>
  <si>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</si>
  <si>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</si>
  <si>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</si>
  <si>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</si>
  <si>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</si>
  <si>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</si>
  <si>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</si>
  <si>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</si>
  <si>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</si>
  <si>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</si>
  <si>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</si>
  <si>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</si>
  <si>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</si>
  <si>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</si>
  <si>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</si>
  <si>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</si>
  <si>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</si>
  <si>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</si>
  <si>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</si>
  <si>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</si>
  <si>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</si>
  <si>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</si>
  <si>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</si>
  <si>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</si>
  <si>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</si>
  <si>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</si>
  <si>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</si>
  <si>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</si>
  <si>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</si>
  <si>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</si>
  <si>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</si>
  <si>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</si>
  <si>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</si>
  <si>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</si>
  <si>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</si>
  <si>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</si>
  <si>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</si>
  <si>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</si>
  <si>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</si>
  <si>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</si>
  <si>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</si>
  <si>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</si>
  <si>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</si>
  <si>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</si>
  <si>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</si>
  <si>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</si>
  <si>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</si>
  <si>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</si>
  <si>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</si>
  <si>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</si>
  <si>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</si>
  <si>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</si>
  <si>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</si>
  <si>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</si>
  <si>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</si>
  <si>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</si>
  <si>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</si>
  <si>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</si>
  <si>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</si>
  <si>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</si>
  <si>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</si>
  <si>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</si>
  <si>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</si>
  <si>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</si>
  <si>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</si>
  <si>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</si>
  <si>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</si>
  <si>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</si>
  <si>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</si>
  <si>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</si>
  <si>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</si>
  <si>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</si>
  <si>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</si>
  <si>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0.28</t>
  </si>
  <si>
    <t>一般会計</t>
  </si>
  <si>
    <t>競走事業会計</t>
  </si>
  <si>
    <t>介護保険特別会計</t>
  </si>
  <si>
    <t>下水道事業特別会計</t>
  </si>
  <si>
    <t>公共用地特別会計</t>
  </si>
  <si>
    <t>国民健康保険特別会計</t>
  </si>
  <si>
    <t>後期高齢者医療特別会計</t>
  </si>
  <si>
    <t>火災共済事業特別会計</t>
  </si>
  <si>
    <t>その他会計（赤字）</t>
  </si>
  <si>
    <t>その他会計（黒字）</t>
  </si>
  <si>
    <t>-</t>
    <phoneticPr fontId="2"/>
  </si>
  <si>
    <t>-</t>
    <phoneticPr fontId="2"/>
  </si>
  <si>
    <t>-</t>
    <phoneticPr fontId="11"/>
  </si>
  <si>
    <t>東京たま広域資源循環組合</t>
    <rPh sb="0" eb="2">
      <t>トウキョウ</t>
    </rPh>
    <rPh sb="4" eb="6">
      <t>コウイキ</t>
    </rPh>
    <rPh sb="6" eb="8">
      <t>シゲン</t>
    </rPh>
    <rPh sb="8" eb="10">
      <t>ジュンカン</t>
    </rPh>
    <rPh sb="10" eb="12">
      <t>クミアイ</t>
    </rPh>
    <phoneticPr fontId="11"/>
  </si>
  <si>
    <t>多摩川衛生組合</t>
    <rPh sb="0" eb="3">
      <t>タマガワ</t>
    </rPh>
    <rPh sb="3" eb="5">
      <t>エイセイ</t>
    </rPh>
    <rPh sb="5" eb="7">
      <t>クミアイ</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</si>
  <si>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1"/>
  </si>
  <si>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1"/>
  </si>
  <si>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1"/>
  </si>
  <si>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11"/>
  </si>
  <si>
    <t>稲城・府中墓苑組合</t>
    <rPh sb="0" eb="2">
      <t>イナギ</t>
    </rPh>
    <rPh sb="3" eb="5">
      <t>フチュウ</t>
    </rPh>
    <rPh sb="5" eb="7">
      <t>ボエン</t>
    </rPh>
    <rPh sb="7" eb="9">
      <t>クミアイ</t>
    </rPh>
    <phoneticPr fontId="11"/>
  </si>
  <si>
    <t>（公財）府中市勤労者福祉振興公社</t>
    <rPh sb="1" eb="2">
      <t>コウ</t>
    </rPh>
    <rPh sb="2" eb="3">
      <t>ザイ</t>
    </rPh>
    <rPh sb="4" eb="7">
      <t>フチュウシ</t>
    </rPh>
    <rPh sb="7" eb="10">
      <t>キンロウシャ</t>
    </rPh>
    <rPh sb="10" eb="12">
      <t>フクシ</t>
    </rPh>
    <rPh sb="12" eb="14">
      <t>シンコウ</t>
    </rPh>
    <rPh sb="14" eb="16">
      <t>コウシャ</t>
    </rPh>
    <phoneticPr fontId="2"/>
  </si>
  <si>
    <t>府中市土地開発公社</t>
    <rPh sb="0" eb="3">
      <t>フチュウシ</t>
    </rPh>
    <rPh sb="3" eb="5">
      <t>トチ</t>
    </rPh>
    <rPh sb="5" eb="7">
      <t>カイハツ</t>
    </rPh>
    <rPh sb="7" eb="9">
      <t>コウシャ</t>
    </rPh>
    <phoneticPr fontId="2"/>
  </si>
  <si>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</si>
  <si>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</si>
  <si>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11"/>
  </si>
  <si>
    <t>-</t>
    <phoneticPr fontId="2"/>
  </si>
  <si>
    <t>公共施設整備基金</t>
    <phoneticPr fontId="11"/>
  </si>
  <si>
    <t>庁舎建設基金</t>
    <phoneticPr fontId="11"/>
  </si>
  <si>
    <t>公共施設管理基金</t>
    <phoneticPr fontId="11"/>
  </si>
  <si>
    <t>公園・緑化基金</t>
    <phoneticPr fontId="11"/>
  </si>
  <si>
    <t>生活・環境基金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</si>
  <si>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</si>
  <si>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</si>
  <si>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</si>
  <si>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</si>
  <si>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前年度から5.6ポイント改善し、一方で将来負担比率は、参考値として▲53.2％で、前年度から2.0ポイントの増となっている。その要因として市民活動センター等の府中駅南口の再開発事業の完了や学校給食センターの新築に際し市債の発行により整備したことで地方債現在高が増となったことが寄与している。引き続き、将来負担比率はマイナスとなっている状況から、将来世代への負担については適切に配分し施設・インフラの整備を図る。</t>
    <rPh sb="0" eb="2">
      <t>ユウケイ</t>
    </rPh>
    <rPh sb="2" eb="4">
      <t>コテイ</t>
    </rPh>
    <rPh sb="4" eb="6">
      <t>シサン</t>
    </rPh>
    <rPh sb="6" eb="8">
      <t>ゲンカ</t>
    </rPh>
    <rPh sb="8" eb="10">
      <t>ショウキャク</t>
    </rPh>
    <rPh sb="10" eb="11">
      <t>リツ</t>
    </rPh>
    <rPh sb="12" eb="15">
      <t>ゼンネンド</t>
    </rPh>
    <rPh sb="24" eb="26">
      <t>カイゼン</t>
    </rPh>
    <rPh sb="28" eb="30">
      <t>イッポウ</t>
    </rPh>
    <rPh sb="31" eb="33">
      <t>ショウライ</t>
    </rPh>
    <rPh sb="33" eb="35">
      <t>フタン</t>
    </rPh>
    <rPh sb="35" eb="37">
      <t>ヒリツ</t>
    </rPh>
    <rPh sb="39" eb="41">
      <t>サンコウ</t>
    </rPh>
    <rPh sb="41" eb="42">
      <t>チ</t>
    </rPh>
    <rPh sb="76" eb="78">
      <t>ヨウイン</t>
    </rPh>
    <rPh sb="81" eb="83">
      <t>シミン</t>
    </rPh>
    <rPh sb="118" eb="119">
      <t>サイ</t>
    </rPh>
    <rPh sb="120" eb="122">
      <t>シサイ</t>
    </rPh>
    <rPh sb="123" eb="125">
      <t>ハッコウ</t>
    </rPh>
    <rPh sb="128" eb="130">
      <t>セイビ</t>
    </rPh>
    <rPh sb="135" eb="138">
      <t>チホウサイ</t>
    </rPh>
    <rPh sb="138" eb="140">
      <t>ゲンザイ</t>
    </rPh>
    <rPh sb="140" eb="141">
      <t>ダカ</t>
    </rPh>
    <rPh sb="142" eb="143">
      <t>ゾウ</t>
    </rPh>
    <rPh sb="150" eb="152">
      <t>キヨ</t>
    </rPh>
    <rPh sb="179" eb="181">
      <t>ジョウキョウ</t>
    </rPh>
    <rPh sb="197" eb="199">
      <t>テキセツ</t>
    </rPh>
    <rPh sb="200" eb="202">
      <t>ハイブン</t>
    </rPh>
    <rPh sb="203" eb="205">
      <t>シセツ</t>
    </rPh>
    <rPh sb="211" eb="213">
      <t>セイビ</t>
    </rPh>
    <rPh sb="214" eb="215">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</si>
  <si>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</si>
  <si>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</si>
  <si>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</si>
  <si>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</si>
  <si>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</si>
  <si>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</si>
  <si>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</si>
  <si>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参考値として▲53.2％でマイナスの数値を維持し、実質公債費比率も近年は３％前後で推移している。引き続き、計画的な施設整備を進め適正な借入れ・返済を行い、目標値としている実質公債費比率８％以下の維持を図る。
</t>
    <rPh sb="26" eb="28">
      <t>スウチ</t>
    </rPh>
    <rPh sb="29" eb="31">
      <t>イジ</t>
    </rPh>
    <rPh sb="33" eb="35">
      <t>ジッシツ</t>
    </rPh>
    <rPh sb="35" eb="38">
      <t>コウサイヒ</t>
    </rPh>
    <rPh sb="38" eb="40">
      <t>ヒリツ</t>
    </rPh>
    <rPh sb="41" eb="43">
      <t>キンネン</t>
    </rPh>
    <rPh sb="46" eb="48">
      <t>ゼンゴ</t>
    </rPh>
    <rPh sb="49" eb="51">
      <t>スイイ</t>
    </rPh>
    <rPh sb="56" eb="57">
      <t>ヒ</t>
    </rPh>
    <rPh sb="58" eb="59">
      <t>ツヅ</t>
    </rPh>
    <rPh sb="61" eb="63">
      <t>ケイカク</t>
    </rPh>
    <rPh sb="63" eb="64">
      <t>テキ</t>
    </rPh>
    <rPh sb="65" eb="67">
      <t>シセツ</t>
    </rPh>
    <rPh sb="67" eb="69">
      <t>セイビ</t>
    </rPh>
    <rPh sb="70" eb="71">
      <t>スス</t>
    </rPh>
    <rPh sb="72" eb="74">
      <t>テキセイ</t>
    </rPh>
    <rPh sb="75" eb="77">
      <t>カリイ</t>
    </rPh>
    <rPh sb="79" eb="81">
      <t>ヘンサイ</t>
    </rPh>
    <rPh sb="82" eb="83">
      <t>オコナ</t>
    </rPh>
    <rPh sb="85" eb="88">
      <t>モクヒョウチ</t>
    </rPh>
    <rPh sb="93" eb="95">
      <t>ジッシツ</t>
    </rPh>
    <rPh sb="95" eb="98">
      <t>コウサイヒ</t>
    </rPh>
    <rPh sb="98" eb="100">
      <t>ヒリツ</t>
    </rPh>
    <rPh sb="102" eb="104">
      <t>イカ</t>
    </rPh>
    <rPh sb="105" eb="107">
      <t>イジ</t>
    </rPh>
    <rPh sb="108" eb="109">
      <t>ハカ</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</si>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</sst>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2"/>
      <name val="ＭＳ Ｐ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5" fillId="0" borderId="0">
      <alignment vertical="center"/>
    </xf>
    <xf numFmtId="38" fontId="35" fillId="0" borderId="0" applyFont="0" applyFill="0" applyBorder="0" applyAlignment="0" applyProtection="0">
      <alignment vertical="center"/>
    </xf>
    <xf numFmtId="0" fontId="35" fillId="0" borderId="0">
      <alignment vertical="center"/>
    </xf>
    <xf numFmtId="0" fontId="36"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7" fillId="0" borderId="0" xfId="23"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vertical="center" shrinkToFit="1"/>
      <protection locked="0"/>
    </xf>
    <xf numFmtId="0" fontId="33" fillId="0" borderId="99" xfId="15" applyFont="1" applyBorder="1" applyAlignment="1" applyProtection="1">
      <alignment vertical="center" shrinkToFit="1"/>
      <protection locked="0"/>
    </xf>
    <xf numFmtId="0" fontId="33" fillId="0" borderId="100" xfId="15" applyFont="1" applyBorder="1" applyAlignment="1" applyProtection="1">
      <alignmen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33" fillId="0" borderId="102" xfId="12" applyNumberFormat="1" applyFont="1" applyFill="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33" fillId="0" borderId="98" xfId="12" applyFont="1" applyFill="1" applyBorder="1" applyAlignment="1" applyProtection="1">
      <alignment horizontal="left" vertical="center" shrinkToFit="1"/>
      <protection locked="0"/>
    </xf>
    <xf numFmtId="0" fontId="33" fillId="0" borderId="99" xfId="12" applyFont="1" applyFill="1" applyBorder="1" applyAlignment="1" applyProtection="1">
      <alignment horizontal="left" vertical="center" shrinkToFit="1"/>
      <protection locked="0"/>
    </xf>
    <xf numFmtId="0" fontId="33" fillId="0" borderId="100" xfId="12" applyFont="1" applyFill="1" applyBorder="1" applyAlignment="1" applyProtection="1">
      <alignment horizontal="left" vertical="center" shrinkToFit="1"/>
      <protection locked="0"/>
    </xf>
    <xf numFmtId="177" fontId="33" fillId="0" borderId="101" xfId="12" applyNumberFormat="1" applyFont="1" applyFill="1" applyBorder="1" applyAlignment="1" applyProtection="1">
      <alignment horizontal="right" vertical="center" shrinkToFit="1"/>
      <protection locked="0"/>
    </xf>
    <xf numFmtId="0" fontId="33" fillId="0" borderId="112" xfId="12" applyFont="1" applyFill="1" applyBorder="1" applyAlignment="1" applyProtection="1">
      <alignment horizontal="left" vertical="center" shrinkToFit="1"/>
      <protection locked="0"/>
    </xf>
    <xf numFmtId="0" fontId="33" fillId="0" borderId="113" xfId="12" applyFont="1" applyFill="1" applyBorder="1" applyAlignment="1" applyProtection="1">
      <alignment horizontal="left" vertical="center" shrinkToFit="1"/>
      <protection locked="0"/>
    </xf>
    <xf numFmtId="0" fontId="33" fillId="0" borderId="114" xfId="12" applyFont="1" applyFill="1" applyBorder="1" applyAlignment="1" applyProtection="1">
      <alignment horizontal="left" vertical="center" shrinkToFit="1"/>
      <protection locked="0"/>
    </xf>
    <xf numFmtId="177" fontId="33" fillId="0" borderId="115" xfId="12" applyNumberFormat="1" applyFont="1" applyFill="1" applyBorder="1" applyAlignment="1" applyProtection="1">
      <alignment horizontal="right" vertical="center" shrinkToFit="1"/>
      <protection locked="0"/>
    </xf>
    <xf numFmtId="177" fontId="33" fillId="0" borderId="116" xfId="12" applyNumberFormat="1" applyFont="1" applyFill="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33" fillId="0" borderId="112" xfId="12" applyNumberFormat="1" applyFont="1" applyFill="1" applyBorder="1" applyAlignment="1" applyProtection="1">
      <alignment horizontal="right" vertical="center" shrinkToFit="1"/>
      <protection locked="0"/>
    </xf>
    <xf numFmtId="177" fontId="33" fillId="0" borderId="113" xfId="12" applyNumberFormat="1" applyFont="1" applyFill="1" applyBorder="1" applyAlignment="1" applyProtection="1">
      <alignment horizontal="right" vertical="center" shrinkToFit="1"/>
      <protection locked="0"/>
    </xf>
    <xf numFmtId="177" fontId="33" fillId="0" borderId="120" xfId="12" applyNumberFormat="1" applyFont="1" applyFill="1" applyBorder="1" applyAlignment="1" applyProtection="1">
      <alignment horizontal="right" vertical="center" shrinkToFit="1"/>
      <protection locked="0"/>
    </xf>
    <xf numFmtId="177" fontId="33" fillId="0" borderId="117" xfId="12" applyNumberFormat="1" applyFont="1" applyFill="1" applyBorder="1" applyAlignment="1" applyProtection="1">
      <alignment vertical="center" shrinkToFit="1"/>
      <protection locked="0"/>
    </xf>
    <xf numFmtId="177" fontId="33" fillId="0" borderId="113" xfId="12" applyNumberFormat="1" applyFont="1" applyFill="1" applyBorder="1" applyAlignment="1" applyProtection="1">
      <alignment vertical="center" shrinkToFit="1"/>
      <protection locked="0"/>
    </xf>
    <xf numFmtId="177" fontId="33" fillId="0" borderId="120" xfId="12" applyNumberFormat="1" applyFont="1" applyFill="1" applyBorder="1" applyAlignment="1" applyProtection="1">
      <alignment vertical="center" shrinkToFit="1"/>
      <protection locked="0"/>
    </xf>
    <xf numFmtId="177" fontId="33" fillId="0" borderId="117" xfId="12" applyNumberFormat="1" applyFont="1" applyFill="1" applyBorder="1" applyAlignment="1" applyProtection="1">
      <alignment horizontal="right" vertical="center" shrinkToFit="1"/>
      <protection locked="0"/>
    </xf>
    <xf numFmtId="0" fontId="34" fillId="0" borderId="112" xfId="12" applyFont="1" applyFill="1" applyBorder="1" applyAlignment="1" applyProtection="1">
      <alignment horizontal="left" vertical="center" wrapText="1" shrinkToFit="1"/>
      <protection locked="0"/>
    </xf>
    <xf numFmtId="0" fontId="34" fillId="0" borderId="113" xfId="12" applyFont="1" applyFill="1" applyBorder="1" applyAlignment="1" applyProtection="1">
      <alignment horizontal="left" vertical="center" shrinkToFit="1"/>
      <protection locked="0"/>
    </xf>
    <xf numFmtId="0" fontId="34" fillId="0" borderId="114" xfId="12" applyFont="1" applyFill="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xmlns:c16r2="http://schemas.microsoft.com/office/drawing/2015/06/chart">
            <c:ext xmlns:c16="http://schemas.microsoft.com/office/drawing/2014/chart" uri="{C3380CC4-5D6E-409C-BE32-E72D297353CC}">
              <c16:uniqueId val="{00000000-210B-432A-A86D-FEA6729A77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61461</c:v>
                </c:pt>
                <c:pt idx="1">
                  <c:v>41365</c:v>
                </c:pt>
                <c:pt idx="2">
                  <c:v>47934</c:v>
                </c:pt>
                <c:pt idx="3">
                  <c:v>79242</c:v>
                </c:pt>
                <c:pt idx="4">
                  <c:v>76765</c:v>
                </c:pt>
              </c:numCache>
            </c:numRef>
          </c:val>
          <c:smooth val="0"/>
          <c:extLst xmlns:c16r2="http://schemas.microsoft.com/office/drawing/2015/06/chart">
            <c:ext xmlns:c16="http://schemas.microsoft.com/office/drawing/2014/chart" uri="{C3380CC4-5D6E-409C-BE32-E72D297353CC}">
              <c16:uniqueId val="{00000001-210B-432A-A86D-FEA6729A772D}"/>
            </c:ext>
          </c:extLst>
        </c:ser>
        <c:dLbls>
          <c:showLegendKey val="0"/>
          <c:showVal val="0"/>
          <c:showCatName val="0"/>
          <c:showSerName val="0"/>
          <c:showPercent val="0"/>
          <c:showBubbleSize val="0"/>
        </c:dLbls>
        <c:marker val="1"/>
        <c:smooth val="0"/>
        <c:axId val="140038528"/>
        <c:axId val="140040448"/>
      </c:lineChart>
      <c:catAx>
        <c:axId val="14003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40448"/>
        <c:crosses val="autoZero"/>
        <c:auto val="1"/>
        <c:lblAlgn val="ctr"/>
        <c:lblOffset val="100"/>
        <c:tickLblSkip val="1"/>
        <c:tickMarkSkip val="1"/>
        <c:noMultiLvlLbl val="0"/>
      </c:catAx>
      <c:valAx>
        <c:axId val="140040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3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7.18</c:v>
                </c:pt>
                <c:pt idx="1">
                  <c:v>4.28</c:v>
                </c:pt>
                <c:pt idx="2">
                  <c:v>5.51</c:v>
                </c:pt>
                <c:pt idx="3">
                  <c:v>5.03</c:v>
                </c:pt>
                <c:pt idx="4">
                  <c:v>5.73</c:v>
                </c:pt>
              </c:numCache>
            </c:numRef>
          </c:val>
          <c:extLst xmlns:c16r2="http://schemas.microsoft.com/office/drawing/2015/06/chart">
            <c:ext xmlns:c16="http://schemas.microsoft.com/office/drawing/2014/chart" uri="{C3380CC4-5D6E-409C-BE32-E72D297353CC}">
              <c16:uniqueId val="{00000000-0C9F-4E0F-9BE2-4B175C3E2D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10.89</c:v>
                </c:pt>
                <c:pt idx="1">
                  <c:v>13.28</c:v>
                </c:pt>
                <c:pt idx="2">
                  <c:v>13.17</c:v>
                </c:pt>
                <c:pt idx="3">
                  <c:v>12.91</c:v>
                </c:pt>
                <c:pt idx="4">
                  <c:v>14.87</c:v>
                </c:pt>
              </c:numCache>
            </c:numRef>
          </c:val>
          <c:extLst xmlns:c16r2="http://schemas.microsoft.com/office/drawing/2015/06/chart">
            <c:ext xmlns:c16="http://schemas.microsoft.com/office/drawing/2014/chart" uri="{C3380CC4-5D6E-409C-BE32-E72D297353CC}">
              <c16:uniqueId val="{00000001-0C9F-4E0F-9BE2-4B175C3E2D07}"/>
            </c:ext>
          </c:extLst>
        </c:ser>
        <c:dLbls>
          <c:showLegendKey val="0"/>
          <c:showVal val="0"/>
          <c:showCatName val="0"/>
          <c:showSerName val="0"/>
          <c:showPercent val="0"/>
          <c:showBubbleSize val="0"/>
        </c:dLbls>
        <c:gapWidth val="250"/>
        <c:overlap val="100"/>
        <c:axId val="147160064"/>
        <c:axId val="14717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3.54</c:v>
                </c:pt>
                <c:pt idx="1">
                  <c:v>0.67</c:v>
                </c:pt>
                <c:pt idx="2">
                  <c:v>1.37</c:v>
                </c:pt>
                <c:pt idx="3">
                  <c:v>-0.28000000000000003</c:v>
                </c:pt>
                <c:pt idx="4">
                  <c:v>2.13</c:v>
                </c:pt>
              </c:numCache>
            </c:numRef>
          </c:val>
          <c:smooth val="0"/>
          <c:extLst xmlns:c16r2="http://schemas.microsoft.com/office/drawing/2015/06/chart">
            <c:ext xmlns:c16="http://schemas.microsoft.com/office/drawing/2014/chart" uri="{C3380CC4-5D6E-409C-BE32-E72D297353CC}">
              <c16:uniqueId val="{00000002-0C9F-4E0F-9BE2-4B175C3E2D07}"/>
            </c:ext>
          </c:extLst>
        </c:ser>
        <c:dLbls>
          <c:showLegendKey val="0"/>
          <c:showVal val="0"/>
          <c:showCatName val="0"/>
          <c:showSerName val="0"/>
          <c:showPercent val="0"/>
          <c:showBubbleSize val="0"/>
        </c:dLbls>
        <c:marker val="1"/>
        <c:smooth val="0"/>
        <c:axId val="147160064"/>
        <c:axId val="147178624"/>
      </c:lineChart>
      <c:catAx>
        <c:axId val="14716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178624"/>
        <c:crosses val="autoZero"/>
        <c:auto val="1"/>
        <c:lblAlgn val="ctr"/>
        <c:lblOffset val="100"/>
        <c:tickLblSkip val="1"/>
        <c:tickMarkSkip val="1"/>
        <c:noMultiLvlLbl val="0"/>
      </c:catAx>
      <c:valAx>
        <c:axId val="14717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6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0.71</c:v>
                </c:pt>
                <c:pt idx="2">
                  <c:v>#N/A</c:v>
                </c:pt>
                <c:pt idx="3">
                  <c:v>2.29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389-4C20-AF19-3153470A02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89-4C20-AF19-3153470A021A}"/>
            </c:ext>
          </c:extLst>
        </c:ser>
        <c:ser>
          <c:idx val="2"/>
          <c:order val="2"/>
          <c:tx>
            <c:strRef>
              <c:f>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389-4C20-AF19-3153470A02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0.04</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389-4C20-AF19-3153470A021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6389-4C20-AF19-3153470A021A}"/>
            </c:ext>
          </c:extLst>
        </c:ser>
        <c:ser>
          <c:idx val="5"/>
          <c:order val="5"/>
          <c:tx>
            <c:strRef>
              <c:f>データシート!$A$32</c:f>
              <c:strCache>
                <c:ptCount val="1"/>
                <c:pt idx="0">
                  <c:v>公共用地特別会計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0.37</c:v>
                </c:pt>
                <c:pt idx="4">
                  <c:v>#N/A</c:v>
                </c:pt>
                <c:pt idx="5">
                  <c:v>0.48</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5-6389-4C20-AF19-3153470A021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0.45</c:v>
                </c:pt>
                <c:pt idx="2">
                  <c:v>#N/A</c:v>
                </c:pt>
                <c:pt idx="3">
                  <c:v>0.48</c:v>
                </c:pt>
                <c:pt idx="4">
                  <c:v>#N/A</c:v>
                </c:pt>
                <c:pt idx="5">
                  <c:v>0.67</c:v>
                </c:pt>
                <c:pt idx="6">
                  <c:v>#N/A</c:v>
                </c:pt>
                <c:pt idx="7">
                  <c:v>0.44</c:v>
                </c:pt>
                <c:pt idx="8">
                  <c:v>#N/A</c:v>
                </c:pt>
                <c:pt idx="9">
                  <c:v>0.11</c:v>
                </c:pt>
              </c:numCache>
            </c:numRef>
          </c:val>
          <c:extLst xmlns:c16r2="http://schemas.microsoft.com/office/drawing/2015/06/chart">
            <c:ext xmlns:c16="http://schemas.microsoft.com/office/drawing/2014/chart" uri="{C3380CC4-5D6E-409C-BE32-E72D297353CC}">
              <c16:uniqueId val="{00000006-6389-4C20-AF19-3153470A021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0.56000000000000005</c:v>
                </c:pt>
                <c:pt idx="2">
                  <c:v>#N/A</c:v>
                </c:pt>
                <c:pt idx="3">
                  <c:v>0.62</c:v>
                </c:pt>
                <c:pt idx="4">
                  <c:v>#N/A</c:v>
                </c:pt>
                <c:pt idx="5">
                  <c:v>0.74</c:v>
                </c:pt>
                <c:pt idx="6">
                  <c:v>#N/A</c:v>
                </c:pt>
                <c:pt idx="7">
                  <c:v>1.27</c:v>
                </c:pt>
                <c:pt idx="8">
                  <c:v>#N/A</c:v>
                </c:pt>
                <c:pt idx="9">
                  <c:v>1.19</c:v>
                </c:pt>
              </c:numCache>
            </c:numRef>
          </c:val>
          <c:extLst xmlns:c16r2="http://schemas.microsoft.com/office/drawing/2015/06/chart">
            <c:ext xmlns:c16="http://schemas.microsoft.com/office/drawing/2014/chart" uri="{C3380CC4-5D6E-409C-BE32-E72D297353CC}">
              <c16:uniqueId val="{00000007-6389-4C20-AF19-3153470A021A}"/>
            </c:ext>
          </c:extLst>
        </c:ser>
        <c:ser>
          <c:idx val="8"/>
          <c:order val="8"/>
          <c:tx>
            <c:strRef>
              <c:f>データシート!$A$35</c:f>
              <c:strCache>
                <c:ptCount val="1"/>
                <c:pt idx="0">
                  <c:v>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#N/A</c:v>
                </c:pt>
                <c:pt idx="5">
                  <c:v>2.2999999999999998</c:v>
                </c:pt>
                <c:pt idx="6">
                  <c:v>#N/A</c:v>
                </c:pt>
                <c:pt idx="7">
                  <c:v>3.51</c:v>
                </c:pt>
                <c:pt idx="8">
                  <c:v>#N/A</c:v>
                </c:pt>
                <c:pt idx="9">
                  <c:v>4.58</c:v>
                </c:pt>
              </c:numCache>
            </c:numRef>
          </c:val>
          <c:extLst xmlns:c16r2="http://schemas.microsoft.com/office/drawing/2015/06/chart">
            <c:ext xmlns:c16="http://schemas.microsoft.com/office/drawing/2014/chart" uri="{C3380CC4-5D6E-409C-BE32-E72D297353CC}">
              <c16:uniqueId val="{00000008-6389-4C20-AF19-3153470A02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6.61</c:v>
                </c:pt>
                <c:pt idx="2">
                  <c:v>#N/A</c:v>
                </c:pt>
                <c:pt idx="3">
                  <c:v>3.9</c:v>
                </c:pt>
                <c:pt idx="4">
                  <c:v>#N/A</c:v>
                </c:pt>
                <c:pt idx="5">
                  <c:v>5.0199999999999996</c:v>
                </c:pt>
                <c:pt idx="6">
                  <c:v>#N/A</c:v>
                </c:pt>
                <c:pt idx="7">
                  <c:v>4.9000000000000004</c:v>
                </c:pt>
                <c:pt idx="8">
                  <c:v>#N/A</c:v>
                </c:pt>
                <c:pt idx="9">
                  <c:v>5.62</c:v>
                </c:pt>
              </c:numCache>
            </c:numRef>
          </c:val>
          <c:extLst xmlns:c16r2="http://schemas.microsoft.com/office/drawing/2015/06/chart">
            <c:ext xmlns:c16="http://schemas.microsoft.com/office/drawing/2014/chart" uri="{C3380CC4-5D6E-409C-BE32-E72D297353CC}">
              <c16:uniqueId val="{00000009-6389-4C20-AF19-3153470A021A}"/>
            </c:ext>
          </c:extLst>
        </c:ser>
        <c:dLbls>
          <c:showLegendKey val="0"/>
          <c:showVal val="0"/>
          <c:showCatName val="0"/>
          <c:showSerName val="0"/>
          <c:showPercent val="0"/>
          <c:showBubbleSize val="0"/>
        </c:dLbls>
        <c:gapWidth val="150"/>
        <c:overlap val="100"/>
        <c:axId val="146941440"/>
        <c:axId val="146942976"/>
      </c:barChart>
      <c:catAx>
        <c:axId val="1469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942976"/>
        <c:crosses val="autoZero"/>
        <c:auto val="1"/>
        <c:lblAlgn val="ctr"/>
        <c:lblOffset val="100"/>
        <c:tickLblSkip val="1"/>
        <c:tickMarkSkip val="1"/>
        <c:noMultiLvlLbl val="0"/>
      </c:catAx>
      <c:valAx>
        <c:axId val="14694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4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4804</c:v>
                </c:pt>
                <c:pt idx="5">
                  <c:v>4938</c:v>
                </c:pt>
                <c:pt idx="8">
                  <c:v>4400</c:v>
                </c:pt>
                <c:pt idx="11">
                  <c:v>4218</c:v>
                </c:pt>
                <c:pt idx="14">
                  <c:v>4165</c:v>
                </c:pt>
              </c:numCache>
            </c:numRef>
          </c:val>
          <c:extLst xmlns:c16r2="http://schemas.microsoft.com/office/drawing/2015/06/chart">
            <c:ext xmlns:c16="http://schemas.microsoft.com/office/drawing/2014/chart" uri="{C3380CC4-5D6E-409C-BE32-E72D297353CC}">
              <c16:uniqueId val="{00000000-5658-41A2-8B4C-C3BCA9D93E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658-41A2-8B4C-C3BCA9D93E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1735</c:v>
                </c:pt>
                <c:pt idx="3">
                  <c:v>638</c:v>
                </c:pt>
                <c:pt idx="6">
                  <c:v>991</c:v>
                </c:pt>
                <c:pt idx="9">
                  <c:v>1320</c:v>
                </c:pt>
                <c:pt idx="12">
                  <c:v>759</c:v>
                </c:pt>
              </c:numCache>
            </c:numRef>
          </c:val>
          <c:extLst xmlns:c16r2="http://schemas.microsoft.com/office/drawing/2015/06/chart">
            <c:ext xmlns:c16="http://schemas.microsoft.com/office/drawing/2014/chart" uri="{C3380CC4-5D6E-409C-BE32-E72D297353CC}">
              <c16:uniqueId val="{00000002-5658-41A2-8B4C-C3BCA9D93E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79</c:v>
                </c:pt>
                <c:pt idx="3">
                  <c:v>54</c:v>
                </c:pt>
                <c:pt idx="6">
                  <c:v>52</c:v>
                </c:pt>
                <c:pt idx="9">
                  <c:v>72</c:v>
                </c:pt>
                <c:pt idx="12">
                  <c:v>88</c:v>
                </c:pt>
              </c:numCache>
            </c:numRef>
          </c:val>
          <c:extLst xmlns:c16r2="http://schemas.microsoft.com/office/drawing/2015/06/chart">
            <c:ext xmlns:c16="http://schemas.microsoft.com/office/drawing/2014/chart" uri="{C3380CC4-5D6E-409C-BE32-E72D297353CC}">
              <c16:uniqueId val="{00000003-5658-41A2-8B4C-C3BCA9D93E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336</c:v>
                </c:pt>
                <c:pt idx="3">
                  <c:v>286</c:v>
                </c:pt>
                <c:pt idx="6">
                  <c:v>408</c:v>
                </c:pt>
                <c:pt idx="9">
                  <c:v>406</c:v>
                </c:pt>
                <c:pt idx="12">
                  <c:v>386</c:v>
                </c:pt>
              </c:numCache>
            </c:numRef>
          </c:val>
          <c:extLst xmlns:c16r2="http://schemas.microsoft.com/office/drawing/2015/06/chart">
            <c:ext xmlns:c16="http://schemas.microsoft.com/office/drawing/2014/chart" uri="{C3380CC4-5D6E-409C-BE32-E72D297353CC}">
              <c16:uniqueId val="{00000004-5658-41A2-8B4C-C3BCA9D93E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58-41A2-8B4C-C3BCA9D93E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658-41A2-8B4C-C3BCA9D93E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4945</c:v>
                </c:pt>
                <c:pt idx="3">
                  <c:v>4730</c:v>
                </c:pt>
                <c:pt idx="6">
                  <c:v>4440</c:v>
                </c:pt>
                <c:pt idx="9">
                  <c:v>4254</c:v>
                </c:pt>
                <c:pt idx="12">
                  <c:v>4185</c:v>
                </c:pt>
              </c:numCache>
            </c:numRef>
          </c:val>
          <c:extLst xmlns:c16r2="http://schemas.microsoft.com/office/drawing/2015/06/chart">
            <c:ext xmlns:c16="http://schemas.microsoft.com/office/drawing/2014/chart" uri="{C3380CC4-5D6E-409C-BE32-E72D297353CC}">
              <c16:uniqueId val="{00000007-5658-41A2-8B4C-C3BCA9D93E3B}"/>
            </c:ext>
          </c:extLst>
        </c:ser>
        <c:dLbls>
          <c:showLegendKey val="0"/>
          <c:showVal val="0"/>
          <c:showCatName val="0"/>
          <c:showSerName val="0"/>
          <c:showPercent val="0"/>
          <c:showBubbleSize val="0"/>
        </c:dLbls>
        <c:gapWidth val="100"/>
        <c:overlap val="100"/>
        <c:axId val="138027776"/>
        <c:axId val="13802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2291</c:v>
                </c:pt>
                <c:pt idx="2">
                  <c:v>#N/A</c:v>
                </c:pt>
                <c:pt idx="3">
                  <c:v>#N/A</c:v>
                </c:pt>
                <c:pt idx="4">
                  <c:v>770</c:v>
                </c:pt>
                <c:pt idx="5">
                  <c:v>#N/A</c:v>
                </c:pt>
                <c:pt idx="6">
                  <c:v>#N/A</c:v>
                </c:pt>
                <c:pt idx="7">
                  <c:v>1491</c:v>
                </c:pt>
                <c:pt idx="8">
                  <c:v>#N/A</c:v>
                </c:pt>
                <c:pt idx="9">
                  <c:v>#N/A</c:v>
                </c:pt>
                <c:pt idx="10">
                  <c:v>1834</c:v>
                </c:pt>
                <c:pt idx="11">
                  <c:v>#N/A</c:v>
                </c:pt>
                <c:pt idx="12">
                  <c:v>#N/A</c:v>
                </c:pt>
                <c:pt idx="13">
                  <c:v>1253</c:v>
                </c:pt>
                <c:pt idx="14">
                  <c:v>#N/A</c:v>
                </c:pt>
              </c:numCache>
            </c:numRef>
          </c:val>
          <c:smooth val="0"/>
          <c:extLst xmlns:c16r2="http://schemas.microsoft.com/office/drawing/2015/06/chart">
            <c:ext xmlns:c16="http://schemas.microsoft.com/office/drawing/2014/chart" uri="{C3380CC4-5D6E-409C-BE32-E72D297353CC}">
              <c16:uniqueId val="{00000008-5658-41A2-8B4C-C3BCA9D93E3B}"/>
            </c:ext>
          </c:extLst>
        </c:ser>
        <c:dLbls>
          <c:showLegendKey val="0"/>
          <c:showVal val="0"/>
          <c:showCatName val="0"/>
          <c:showSerName val="0"/>
          <c:showPercent val="0"/>
          <c:showBubbleSize val="0"/>
        </c:dLbls>
        <c:marker val="1"/>
        <c:smooth val="0"/>
        <c:axId val="138027776"/>
        <c:axId val="138029696"/>
      </c:lineChart>
      <c:catAx>
        <c:axId val="13802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29696"/>
        <c:crosses val="autoZero"/>
        <c:auto val="1"/>
        <c:lblAlgn val="ctr"/>
        <c:lblOffset val="100"/>
        <c:tickLblSkip val="1"/>
        <c:tickMarkSkip val="1"/>
        <c:noMultiLvlLbl val="0"/>
      </c:catAx>
      <c:valAx>
        <c:axId val="13802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2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28605</c:v>
                </c:pt>
                <c:pt idx="5">
                  <c:v>25732</c:v>
                </c:pt>
                <c:pt idx="8">
                  <c:v>23377</c:v>
                </c:pt>
                <c:pt idx="11">
                  <c:v>21030</c:v>
                </c:pt>
                <c:pt idx="14">
                  <c:v>18732</c:v>
                </c:pt>
              </c:numCache>
            </c:numRef>
          </c:val>
          <c:extLst xmlns:c16r2="http://schemas.microsoft.com/office/drawing/2015/06/chart">
            <c:ext xmlns:c16="http://schemas.microsoft.com/office/drawing/2014/chart" uri="{C3380CC4-5D6E-409C-BE32-E72D297353CC}">
              <c16:uniqueId val="{00000000-C625-4795-8A93-23273E6C79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16363</c:v>
                </c:pt>
                <c:pt idx="5">
                  <c:v>18285</c:v>
                </c:pt>
                <c:pt idx="8">
                  <c:v>17805</c:v>
                </c:pt>
                <c:pt idx="11">
                  <c:v>17539</c:v>
                </c:pt>
                <c:pt idx="14">
                  <c:v>20781</c:v>
                </c:pt>
              </c:numCache>
            </c:numRef>
          </c:val>
          <c:extLst xmlns:c16r2="http://schemas.microsoft.com/office/drawing/2015/06/chart">
            <c:ext xmlns:c16="http://schemas.microsoft.com/office/drawing/2014/chart" uri="{C3380CC4-5D6E-409C-BE32-E72D297353CC}">
              <c16:uniqueId val="{00000001-C625-4795-8A93-23273E6C79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36592</c:v>
                </c:pt>
                <c:pt idx="5">
                  <c:v>39270</c:v>
                </c:pt>
                <c:pt idx="8">
                  <c:v>43043</c:v>
                </c:pt>
                <c:pt idx="11">
                  <c:v>48663</c:v>
                </c:pt>
                <c:pt idx="14">
                  <c:v>49628</c:v>
                </c:pt>
              </c:numCache>
            </c:numRef>
          </c:val>
          <c:extLst xmlns:c16r2="http://schemas.microsoft.com/office/drawing/2015/06/chart">
            <c:ext xmlns:c16="http://schemas.microsoft.com/office/drawing/2014/chart" uri="{C3380CC4-5D6E-409C-BE32-E72D297353CC}">
              <c16:uniqueId val="{00000002-C625-4795-8A93-23273E6C79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25-4795-8A93-23273E6C79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25-4795-8A93-23273E6C79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25-4795-8A93-23273E6C79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8285</c:v>
                </c:pt>
                <c:pt idx="3">
                  <c:v>8153</c:v>
                </c:pt>
                <c:pt idx="6">
                  <c:v>8148</c:v>
                </c:pt>
                <c:pt idx="9">
                  <c:v>8162</c:v>
                </c:pt>
                <c:pt idx="12">
                  <c:v>8111</c:v>
                </c:pt>
              </c:numCache>
            </c:numRef>
          </c:val>
          <c:extLst xmlns:c16r2="http://schemas.microsoft.com/office/drawing/2015/06/chart">
            <c:ext xmlns:c16="http://schemas.microsoft.com/office/drawing/2014/chart" uri="{C3380CC4-5D6E-409C-BE32-E72D297353CC}">
              <c16:uniqueId val="{00000006-C625-4795-8A93-23273E6C79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348</c:v>
                </c:pt>
                <c:pt idx="3">
                  <c:v>273</c:v>
                </c:pt>
                <c:pt idx="6">
                  <c:v>526</c:v>
                </c:pt>
                <c:pt idx="9">
                  <c:v>747</c:v>
                </c:pt>
                <c:pt idx="12">
                  <c:v>665</c:v>
                </c:pt>
              </c:numCache>
            </c:numRef>
          </c:val>
          <c:extLst xmlns:c16r2="http://schemas.microsoft.com/office/drawing/2015/06/chart">
            <c:ext xmlns:c16="http://schemas.microsoft.com/office/drawing/2014/chart" uri="{C3380CC4-5D6E-409C-BE32-E72D297353CC}">
              <c16:uniqueId val="{00000007-C625-4795-8A93-23273E6C79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3809</c:v>
                </c:pt>
                <c:pt idx="3">
                  <c:v>3391</c:v>
                </c:pt>
                <c:pt idx="6">
                  <c:v>3703</c:v>
                </c:pt>
                <c:pt idx="9">
                  <c:v>3964</c:v>
                </c:pt>
                <c:pt idx="12">
                  <c:v>4714</c:v>
                </c:pt>
              </c:numCache>
            </c:numRef>
          </c:val>
          <c:extLst xmlns:c16r2="http://schemas.microsoft.com/office/drawing/2015/06/chart">
            <c:ext xmlns:c16="http://schemas.microsoft.com/office/drawing/2014/chart" uri="{C3380CC4-5D6E-409C-BE32-E72D297353CC}">
              <c16:uniqueId val="{00000008-C625-4795-8A93-23273E6C79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7960</c:v>
                </c:pt>
                <c:pt idx="3">
                  <c:v>7534</c:v>
                </c:pt>
                <c:pt idx="6">
                  <c:v>6259</c:v>
                </c:pt>
                <c:pt idx="9">
                  <c:v>4653</c:v>
                </c:pt>
                <c:pt idx="12">
                  <c:v>4033</c:v>
                </c:pt>
              </c:numCache>
            </c:numRef>
          </c:val>
          <c:extLst xmlns:c16r2="http://schemas.microsoft.com/office/drawing/2015/06/chart">
            <c:ext xmlns:c16="http://schemas.microsoft.com/office/drawing/2014/chart" uri="{C3380CC4-5D6E-409C-BE32-E72D297353CC}">
              <c16:uniqueId val="{00000009-C625-4795-8A93-23273E6C79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43064</c:v>
                </c:pt>
                <c:pt idx="3">
                  <c:v>41371</c:v>
                </c:pt>
                <c:pt idx="6">
                  <c:v>38866</c:v>
                </c:pt>
                <c:pt idx="9">
                  <c:v>40632</c:v>
                </c:pt>
                <c:pt idx="12">
                  <c:v>44391</c:v>
                </c:pt>
              </c:numCache>
            </c:numRef>
          </c:val>
          <c:extLst xmlns:c16r2="http://schemas.microsoft.com/office/drawing/2015/06/chart">
            <c:ext xmlns:c16="http://schemas.microsoft.com/office/drawing/2014/chart" uri="{C3380CC4-5D6E-409C-BE32-E72D297353CC}">
              <c16:uniqueId val="{0000000A-C625-4795-8A93-23273E6C7900}"/>
            </c:ext>
          </c:extLst>
        </c:ser>
        <c:dLbls>
          <c:showLegendKey val="0"/>
          <c:showVal val="0"/>
          <c:showCatName val="0"/>
          <c:showSerName val="0"/>
          <c:showPercent val="0"/>
          <c:showBubbleSize val="0"/>
        </c:dLbls>
        <c:gapWidth val="100"/>
        <c:overlap val="100"/>
        <c:axId val="139661696"/>
        <c:axId val="14777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625-4795-8A93-23273E6C7900}"/>
            </c:ext>
          </c:extLst>
        </c:ser>
        <c:dLbls>
          <c:showLegendKey val="0"/>
          <c:showVal val="0"/>
          <c:showCatName val="0"/>
          <c:showSerName val="0"/>
          <c:showPercent val="0"/>
          <c:showBubbleSize val="0"/>
        </c:dLbls>
        <c:marker val="1"/>
        <c:smooth val="0"/>
        <c:axId val="139661696"/>
        <c:axId val="147778944"/>
      </c:lineChart>
      <c:catAx>
        <c:axId val="1396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778944"/>
        <c:crosses val="autoZero"/>
        <c:auto val="1"/>
        <c:lblAlgn val="ctr"/>
        <c:lblOffset val="100"/>
        <c:tickLblSkip val="1"/>
        <c:tickMarkSkip val="1"/>
        <c:noMultiLvlLbl val="0"/>
      </c:catAx>
      <c:valAx>
        <c:axId val="14777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6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7041</c:v>
                </c:pt>
                <c:pt idx="1">
                  <c:v>7149</c:v>
                </c:pt>
                <c:pt idx="2">
                  <c:v>8000</c:v>
                </c:pt>
              </c:numCache>
            </c:numRef>
          </c:val>
          <c:extLst xmlns:c16r2="http://schemas.microsoft.com/office/drawing/2015/06/chart">
            <c:ext xmlns:c16="http://schemas.microsoft.com/office/drawing/2014/chart" uri="{C3380CC4-5D6E-409C-BE32-E72D297353CC}">
              <c16:uniqueId val="{00000000-454F-4139-88CE-3D5B63F366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54F-4139-88CE-3D5B63F366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33323</c:v>
                </c:pt>
                <c:pt idx="1">
                  <c:v>37602</c:v>
                </c:pt>
                <c:pt idx="2">
                  <c:v>38448</c:v>
                </c:pt>
              </c:numCache>
            </c:numRef>
          </c:val>
          <c:extLst xmlns:c16r2="http://schemas.microsoft.com/office/drawing/2015/06/chart">
            <c:ext xmlns:c16="http://schemas.microsoft.com/office/drawing/2014/chart" uri="{C3380CC4-5D6E-409C-BE32-E72D297353CC}">
              <c16:uniqueId val="{00000002-454F-4139-88CE-3D5B63F3668A}"/>
            </c:ext>
          </c:extLst>
        </c:ser>
        <c:dLbls>
          <c:showLegendKey val="0"/>
          <c:showVal val="0"/>
          <c:showCatName val="0"/>
          <c:showSerName val="0"/>
          <c:showPercent val="0"/>
          <c:showBubbleSize val="0"/>
        </c:dLbls>
        <c:gapWidth val="120"/>
        <c:overlap val="100"/>
        <c:axId val="147534976"/>
        <c:axId val="147536512"/>
      </c:barChart>
      <c:catAx>
        <c:axId val="14753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536512"/>
        <c:crosses val="autoZero"/>
        <c:auto val="1"/>
        <c:lblAlgn val="ctr"/>
        <c:lblOffset val="100"/>
        <c:tickLblSkip val="1"/>
        <c:tickMarkSkip val="1"/>
        <c:noMultiLvlLbl val="0"/>
      </c:catAx>
      <c:valAx>
        <c:axId val="147536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53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{42541B0B-469E-425A-BB94-4917706C2685}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102-4A7C-88E7-2A5AD560FFB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{58F58589-858E-4E14-87F8-BE419D635C9F}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02-4A7C-88E7-2A5AD560FFB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{358517E1-A313-47E1-A11E-98D377C6BC29}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02-4A7C-88E7-2A5AD560FFB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{EB612678-9C25-4317-9E66-6EA4579AF101}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02-4A7C-88E7-2A5AD560FFB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{03807A45-51B9-4833-8932-F95A58252B43}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02-4A7C-88E7-2A5AD560FFB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{32085D7B-C5E9-414F-87FD-88495FBDC344}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102-4A7C-88E7-2A5AD560FFB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{DBC15C21-3532-4EE9-B36A-9AFDB00D4138}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102-4A7C-88E7-2A5AD560FFB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{B952ED38-2B31-4C58-BBB7-E41C9D127BAE}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102-4A7C-88E7-2A5AD560FFB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{9E548A54-485F-4ABE-9B04-FAE3FE562D39}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102-4A7C-88E7-2A5AD560FF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66.5</c:v>
                </c:pt>
                <c:pt idx="32">
                  <c:v>60.9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102-4A7C-88E7-2A5AD560FF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{12BE4C08-2CD2-4ECF-AA67-49BFB92902DD}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102-4A7C-88E7-2A5AD560FFB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{496E3646-FFAF-4604-A431-97F7B6E7C7AA}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02-4A7C-88E7-2A5AD560FFB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{0911AEC5-88E1-48C5-B35F-BC527614071D}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02-4A7C-88E7-2A5AD560FFB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{47852DD2-8F78-4874-8348-7D58B56120B9}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02-4A7C-88E7-2A5AD560FFB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{0899EC35-3808-4767-9463-EAFA91A38084}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02-4A7C-88E7-2A5AD560FFB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{7F52B972-12F4-4ED4-BF62-7C843F619AB0}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102-4A7C-88E7-2A5AD560FFB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{0C04423D-2F01-4F1A-95CA-4E10B6F4DEA5}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102-4A7C-88E7-2A5AD560FFB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{D7CD6B43-BE2F-4D8D-91E7-83842C9BC2C9}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102-4A7C-88E7-2A5AD560FFB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{BB447068-2931-4A3F-B689-43EF4A9BC68C}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102-4A7C-88E7-2A5AD560FF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57.9</c:v>
                </c:pt>
              </c:numCache>
            </c:numRef>
          </c:xVal>
          <c:yVal>
            <c:numRef>
              <c:f>公会計指標分析・財政指標組合せ分析表!$BP$55:$DC$55</c:f>
              <c:numCache>
                <c:formatCode>#,##0.0;"▲ "#,##0.0</c:formatCode>
                <c:ptCount val="40"/>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2102-4A7C-88E7-2A5AD560FFBC}"/>
            </c:ext>
          </c:extLst>
        </c:ser>
        <c:dLbls>
          <c:showLegendKey val="0"/>
          <c:showVal val="1"/>
          <c:showCatName val="0"/>
          <c:showSerName val="0"/>
          <c:showPercent val="0"/>
          <c:showBubbleSize val="0"/>
        </c:dLbls>
        <c:axId val="147247872"/>
        <c:axId val="147249792"/>
      </c:scatterChart>
      <c:valAx>
        <c:axId val="147247872"/>
        <c:scaling>
          <c:orientation val="minMax"/>
          <c:max val="58.7"/>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249792"/>
        <c:crosses val="autoZero"/>
        <c:crossBetween val="midCat"/>
      </c:valAx>
      <c:valAx>
        <c:axId val="147249792"/>
        <c:scaling>
          <c:orientation val="minMax"/>
          <c:max val="17.600000000000001"/>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24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{FD27B4F1-CE9F-4F4F-BFD8-403C8C47CD80}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879-447A-83AD-7FD49455B4C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{4D137A0F-EAFF-45C2-82A9-7D7FBB8682E0}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79-447A-83AD-7FD49455B4C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{8476979E-0165-4ECE-9FD4-352FE7B09D1A}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79-447A-83AD-7FD49455B4C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{12D56AE8-D1B3-447E-9945-4C7630DBE011}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79-447A-83AD-7FD49455B4C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{60F3CB91-4E1D-4D25-BDF6-D58E6AC1CD8E}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79-447A-83AD-7FD49455B4C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{BE390408-2584-4FBD-9B57-3B522F54E8F9}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879-447A-83AD-7FD49455B4C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{06AAB0E9-9640-450A-A5D9-F73882EDB8EC}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879-447A-83AD-7FD49455B4C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{2F5CA37E-7836-4B2C-A0E5-B89C55BA130A}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879-447A-83AD-7FD49455B4C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{6035C8F1-F6FA-4D7D-B81F-172F884B3E9F}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879-447A-83AD-7FD49455B4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3.8</c:v>
                </c:pt>
                <c:pt idx="16">
                  <c:v>3.2</c:v>
                </c:pt>
                <c:pt idx="24">
                  <c:v>2.6</c:v>
                </c:pt>
                <c:pt idx="32">
                  <c:v>2.9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879-447A-83AD-7FD49455B4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{7EFEC2E5-F200-4717-95D5-E9A47D78CE94}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879-447A-83AD-7FD49455B4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{667B4590-A30C-4896-A031-7C2A4E2EDB88}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79-447A-83AD-7FD49455B4C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{16CED3FD-8C7F-41C9-99BA-FD5B38F133D8}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79-447A-83AD-7FD49455B4C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{7456A17F-AC24-4E40-8B3F-06C98986761A}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79-447A-83AD-7FD49455B4C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{E89A6D6C-0FE2-46F1-BD51-FD2E455A97D0}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79-447A-83AD-7FD49455B4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{F76F9F3C-69B7-425F-8B15-94218446EC9C}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879-447A-83AD-7FD49455B4C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{1AC964DD-A680-40DB-AC7A-61AB84A3544C}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879-447A-83AD-7FD49455B4C8}"/>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{5DFFF617-2093-482D-8DCE-BDBC843A8348}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879-447A-83AD-7FD49455B4C8}"/>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{F1365B2C-D31A-4C97-8949-6BC74CE396E0}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879-447A-83AD-7FD49455B4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9879-447A-83AD-7FD49455B4C8}"/>
            </c:ext>
          </c:extLst>
        </c:ser>
        <c:dLbls>
          <c:showLegendKey val="0"/>
          <c:showVal val="1"/>
          <c:showCatName val="0"/>
          <c:showSerName val="0"/>
          <c:showPercent val="0"/>
          <c:showBubbleSize val="0"/>
        </c:dLbls>
        <c:axId val="148332544"/>
        <c:axId val="148334464"/>
      </c:scatterChart>
      <c:valAx>
        <c:axId val="148332544"/>
        <c:scaling>
          <c:orientation val="minMax"/>
          <c:max val="6.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334464"/>
        <c:crosses val="autoZero"/>
        <c:crossBetween val="midCat"/>
      </c:valAx>
      <c:valAx>
        <c:axId val="148334464"/>
        <c:scaling>
          <c:orientation val="minMax"/>
          <c:max val="3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332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単年度の比率は前年度から▲</a:t>
          </a:r>
          <a:r>
            <a:rPr kumimoji="1" lang="en-US" altLang="ja-JP" sz="1400">
              <a:latin typeface="ＭＳ ゴシック" pitchFamily="49" charset="-128"/>
              <a:ea typeface="ＭＳ ゴシック" pitchFamily="49" charset="-128"/>
            </a:rPr>
            <a:t>1.035</a:t>
          </a:r>
          <a:r>
            <a:rPr kumimoji="1" lang="ja-JP" altLang="en-US" sz="1400">
              <a:latin typeface="ＭＳ ゴシック" pitchFamily="49" charset="-128"/>
              <a:ea typeface="ＭＳ ゴシック" pitchFamily="49" charset="-128"/>
            </a:rPr>
            <a:t>ポイント減となっているが、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0.869</a:t>
          </a:r>
          <a:r>
            <a:rPr kumimoji="1" lang="ja-JP" altLang="en-US" sz="1400">
              <a:latin typeface="ＭＳ ゴシック" pitchFamily="49" charset="-128"/>
              <a:ea typeface="ＭＳ ゴシック" pitchFamily="49" charset="-128"/>
            </a:rPr>
            <a:t>ポイント増のため、３か年平均値は増加する結果となった。分子の中でこの増加に最も影響を与えた要因は「災害復旧費等に係る基準財政需要額」の減少（▲</a:t>
          </a:r>
          <a:r>
            <a:rPr kumimoji="1" lang="en-US" altLang="ja-JP" sz="1400">
              <a:latin typeface="ＭＳ ゴシック" pitchFamily="49" charset="-128"/>
              <a:ea typeface="ＭＳ ゴシック" pitchFamily="49" charset="-128"/>
            </a:rPr>
            <a:t>714,775</a:t>
          </a:r>
          <a:r>
            <a:rPr kumimoji="1" lang="ja-JP" altLang="en-US" sz="1400">
              <a:latin typeface="ＭＳ ゴシック" pitchFamily="49" charset="-128"/>
              <a:ea typeface="ＭＳ ゴシック" pitchFamily="49" charset="-128"/>
            </a:rPr>
            <a:t>千円）で、純粋な影響度としては</a:t>
          </a:r>
          <a:r>
            <a:rPr kumimoji="1" lang="en-US" altLang="ja-JP" sz="1400">
              <a:latin typeface="ＭＳ ゴシック" pitchFamily="49" charset="-128"/>
              <a:ea typeface="ＭＳ ゴシック" pitchFamily="49" charset="-128"/>
            </a:rPr>
            <a:t>1.466</a:t>
          </a:r>
          <a:r>
            <a:rPr kumimoji="1" lang="ja-JP" altLang="en-US" sz="1400">
              <a:latin typeface="ＭＳ ゴシック" pitchFamily="49" charset="-128"/>
              <a:ea typeface="ＭＳ ゴシック" pitchFamily="49" charset="-128"/>
            </a:rPr>
            <a:t>ポイント押し上げる効果があり、その内訳としては減税補填債償還費の減少（</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1,031,083</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388,080</a:t>
          </a:r>
          <a:r>
            <a:rPr kumimoji="1" lang="ja-JP" altLang="en-US" sz="1400">
              <a:latin typeface="ＭＳ ゴシック" pitchFamily="49" charset="-128"/>
              <a:ea typeface="ＭＳ ゴシック" pitchFamily="49" charset="-128"/>
            </a:rPr>
            <a:t>千円）が効いている。経年変化でも適正水準となっていることから、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引き続き計画に基づく借入れ・返済を行い、目標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としている実質公債費比率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の維持を目指す。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平成２９年度決算の将来負担比率は▲</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％で、前年度から</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ポイントの増となっている。分子の変動についてみると、増分の最大の要因は「地方債の現在高」の増加（</a:t>
          </a:r>
          <a:r>
            <a:rPr kumimoji="1" lang="en-US" altLang="ja-JP" sz="1400">
              <a:latin typeface="ＭＳ ゴシック" pitchFamily="49" charset="-128"/>
              <a:ea typeface="ＭＳ ゴシック" pitchFamily="49" charset="-128"/>
            </a:rPr>
            <a:t>3,759,656</a:t>
          </a:r>
          <a:r>
            <a:rPr kumimoji="1" lang="ja-JP" altLang="en-US" sz="1400">
              <a:latin typeface="ＭＳ ゴシック" pitchFamily="49" charset="-128"/>
              <a:ea typeface="ＭＳ ゴシック" pitchFamily="49" charset="-128"/>
            </a:rPr>
            <a:t>千円）で純粋な影響度としては</a:t>
          </a:r>
          <a:r>
            <a:rPr kumimoji="1" lang="en-US" altLang="ja-JP" sz="1400">
              <a:latin typeface="ＭＳ ゴシック" pitchFamily="49" charset="-128"/>
              <a:ea typeface="ＭＳ ゴシック" pitchFamily="49" charset="-128"/>
            </a:rPr>
            <a:t>7.143</a:t>
          </a:r>
          <a:r>
            <a:rPr kumimoji="1" lang="ja-JP" altLang="en-US" sz="1400">
              <a:latin typeface="ＭＳ ゴシック" pitchFamily="49" charset="-128"/>
              <a:ea typeface="ＭＳ ゴシック" pitchFamily="49" charset="-128"/>
            </a:rPr>
            <a:t>ポイント押し上げており、内訳としては市民活動センター整備事業債（</a:t>
          </a:r>
          <a:r>
            <a:rPr kumimoji="1" lang="en-US" altLang="ja-JP" sz="1400">
              <a:latin typeface="ＭＳ ゴシック" pitchFamily="49" charset="-128"/>
              <a:ea typeface="ＭＳ ゴシック" pitchFamily="49" charset="-128"/>
            </a:rPr>
            <a:t>2,844,888</a:t>
          </a:r>
          <a:r>
            <a:rPr kumimoji="1" lang="ja-JP" altLang="en-US" sz="1400">
              <a:latin typeface="ＭＳ ゴシック" pitchFamily="49" charset="-128"/>
              <a:ea typeface="ＭＳ ゴシック" pitchFamily="49" charset="-128"/>
            </a:rPr>
            <a:t>千円）及び給食センター新築事業債（</a:t>
          </a:r>
          <a:r>
            <a:rPr kumimoji="1" lang="en-US" altLang="ja-JP" sz="1400">
              <a:latin typeface="ＭＳ ゴシック" pitchFamily="49" charset="-128"/>
              <a:ea typeface="ＭＳ ゴシック" pitchFamily="49" charset="-128"/>
            </a:rPr>
            <a:t>2,984,700</a:t>
          </a:r>
          <a:r>
            <a:rPr kumimoji="1" lang="ja-JP" altLang="en-US" sz="1400">
              <a:latin typeface="ＭＳ ゴシック" pitchFamily="49" charset="-128"/>
              <a:ea typeface="ＭＳ ゴシック" pitchFamily="49" charset="-128"/>
            </a:rPr>
            <a:t>千円）の増が効いている。一方、減分の要因は「充当可能特定歳入」の増加（</a:t>
          </a:r>
          <a:r>
            <a:rPr kumimoji="1" lang="en-US" altLang="ja-JP" sz="1400">
              <a:latin typeface="ＭＳ ゴシック" pitchFamily="49" charset="-128"/>
              <a:ea typeface="ＭＳ ゴシック" pitchFamily="49" charset="-128"/>
            </a:rPr>
            <a:t>3,242,358</a:t>
          </a:r>
          <a:r>
            <a:rPr kumimoji="1" lang="ja-JP" altLang="en-US" sz="1400">
              <a:latin typeface="ＭＳ ゴシック" pitchFamily="49" charset="-128"/>
              <a:ea typeface="ＭＳ ゴシック" pitchFamily="49" charset="-128"/>
            </a:rPr>
            <a:t>千円）で純粋な影響度としては▲</a:t>
          </a:r>
          <a:r>
            <a:rPr kumimoji="1" lang="en-US" altLang="ja-JP" sz="1400">
              <a:latin typeface="ＭＳ ゴシック" pitchFamily="49" charset="-128"/>
              <a:ea typeface="ＭＳ ゴシック" pitchFamily="49" charset="-128"/>
            </a:rPr>
            <a:t>6.160</a:t>
          </a:r>
          <a:r>
            <a:rPr kumimoji="1" lang="ja-JP" altLang="en-US" sz="1400">
              <a:latin typeface="ＭＳ ゴシック" pitchFamily="49" charset="-128"/>
              <a:ea typeface="ＭＳ ゴシック" pitchFamily="49" charset="-128"/>
            </a:rPr>
            <a:t>ポイント押し下げる効果があり、内訳では都市計画事業に係る地方債現在高の一般会計分の増加（</a:t>
          </a:r>
          <a:r>
            <a:rPr kumimoji="1" lang="en-US" altLang="ja-JP" sz="1400">
              <a:latin typeface="ＭＳ ゴシック" pitchFamily="49" charset="-128"/>
              <a:ea typeface="ＭＳ ゴシック" pitchFamily="49" charset="-128"/>
            </a:rPr>
            <a:t>9,138,448</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12,530,193</a:t>
          </a:r>
          <a:r>
            <a:rPr kumimoji="1" lang="ja-JP" altLang="en-US" sz="1400">
              <a:latin typeface="ＭＳ ゴシック" pitchFamily="49" charset="-128"/>
              <a:ea typeface="ＭＳ ゴシック" pitchFamily="49" charset="-128"/>
            </a:rPr>
            <a:t>千円）が効いている。いずれにしても</a:t>
          </a:r>
          <a:r>
            <a:rPr kumimoji="1" lang="ja-JP" altLang="en-US" sz="1400">
              <a:latin typeface="ＭＳ Ｐゴシック" panose="020B0600070205080204" pitchFamily="50" charset="-128"/>
              <a:ea typeface="ＭＳ Ｐゴシック" panose="020B0600070205080204" pitchFamily="50" charset="-128"/>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保有している基金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将来歳入が見込める財源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等が将来の負担額を上回っており、将来負担比率はマイナスとなっていることから、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後年度への負担</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については抑制を図る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第６次府中市総合計画に掲げる各施策の更なる推進を図る観点から、福祉基金、市民活動推進基金及び環境基金を廃止し、総合計画の基本目標で定める４分野に係る事業の財源として活用する基金として、健康・福祉基金、生活・環境基金、文化・学習基金、都市基盤・産業基金を新設したことや、今後の施設保全に備えるため、</a:t>
          </a:r>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７８億５２００万円積立てたこと等により、基金全体としては１６億９６００万円の増となった。</a:t>
          </a:r>
          <a:endParaRPr lang="ja-JP" altLang="ja-JP" sz="2000">
            <a:effectLst/>
            <a:latin typeface="ＭＳ Ｐゴシック" panose="020B0600070205080204" pitchFamily="50" charset="-128"/>
            <a:ea typeface="ＭＳ Ｐゴシック" panose="020B0600070205080204" pitchFamily="50" charset="-128"/>
          </a:endParaRPr>
        </a:p>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第６次府中市総合計画後期基本計画の計画期間である平成３０年度から平成３４年度までの基金の積立と活用の方針を定め、多様化する市民ニーズや新たな行政需要、公共施設の老朽化対策等に的確に対応していくため、基金を活用していく。</a:t>
          </a:r>
          <a:endParaRPr lang="ja-JP" altLang="ja-JP" sz="2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公共施設の用地取得や新築、改築等の財源</a:t>
          </a:r>
          <a:endParaRPr lang="ja-JP" altLang="ja-JP" sz="2000">
            <a:effectLst/>
            <a:latin typeface="ＭＳ Ｐゴシック" panose="020B0600070205080204" pitchFamily="50" charset="-128"/>
            <a:ea typeface="ＭＳ Ｐゴシック" panose="020B0600070205080204" pitchFamily="50" charset="-128"/>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市庁舎の建設のための財源</a:t>
          </a:r>
          <a:endParaRPr lang="ja-JP" altLang="ja-JP" sz="2000">
            <a:effectLst/>
            <a:latin typeface="ＭＳ Ｐゴシック" panose="020B0600070205080204" pitchFamily="50" charset="-128"/>
            <a:ea typeface="ＭＳ Ｐゴシック" panose="020B0600070205080204" pitchFamily="50" charset="-128"/>
          </a:endParaRPr>
        </a:p>
        <a:p>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公共施設管理基金：公共施設の管理に要する経費の財源</a:t>
          </a:r>
          <a:endParaRPr lang="ja-JP" altLang="ja-JP" sz="2000">
            <a:effectLst/>
            <a:latin typeface="ＭＳ Ｐゴシック" panose="020B0600070205080204" pitchFamily="50" charset="-128"/>
            <a:ea typeface="ＭＳ Ｐゴシック" panose="020B0600070205080204" pitchFamily="50" charset="-128"/>
          </a:endParaRPr>
        </a:p>
        <a:p>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公共施設整備基金：市民活動センター整備事業費や給食センター新築事業費などの財源として、４０億６７００万円を取崩した一方で、</a:t>
          </a: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今後、学校をはじめとした公共施設の老朽化対策が本格化してくることを踏まえ７８億５２００万円を積立てたことにより増加</a:t>
          </a:r>
          <a:endParaRPr lang="ja-JP" altLang="ja-JP" sz="2000">
            <a:effectLst/>
            <a:latin typeface="ＭＳ Ｐゴシック" panose="020B0600070205080204" pitchFamily="50" charset="-128"/>
            <a:ea typeface="ＭＳ Ｐゴシック" panose="020B0600070205080204" pitchFamily="50" charset="-128"/>
          </a:endParaRPr>
        </a:p>
        <a:p>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庁舎建設基金：平成３３（２０２１）年度に開始予定の庁舎の建設工事のため、平成３３（２０２１）年度まで毎年４億円程度を積立予定</a:t>
          </a:r>
          <a:endParaRPr lang="ja-JP" altLang="ja-JP" sz="2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景気の動向による市税等の変動による。</a:t>
          </a:r>
          <a:endParaRPr lang="ja-JP" altLang="ja-JP" sz="2000">
            <a:effectLst/>
            <a:latin typeface="ＭＳ Ｐゴシック" panose="020B0600070205080204" pitchFamily="50" charset="-128"/>
            <a:ea typeface="ＭＳ Ｐゴシック" panose="020B0600070205080204" pitchFamily="50" charset="-128"/>
          </a:endParaRPr>
        </a:p>
        <a:p>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20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2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財政調整基金の残高は、標準財政規模の１５パーセント程度である８０億円を基本額とし、維持に努めることとしている。</a:t>
          </a:r>
          <a:endParaRPr lang="ja-JP" altLang="ja-JP" sz="2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対前年度比較では前年度から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ポイント改善しており、市民活動センター等の府中駅南口再開発ビル「ル・シーニュ」の施設購入や学校給食センターの新築が数値の改善に寄与している。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で、他団体との比較では全国平均及び東京都平均を上回っており、類似団体内順位も６位と上位であることから比較的老朽化が進んでいる状況である。引き続き、老朽化の進んだ施設及びインフラの計画的な保全、</a:t>
          </a:r>
          <a:r>
            <a:rPr kumimoji="1" lang="en-US" altLang="ja-JP" sz="1100">
              <a:latin typeface="ＭＳ Ｐゴシック" panose="020B0600070205080204" pitchFamily="50" charset="-128"/>
              <a:ea typeface="ＭＳ Ｐゴシック" panose="020B0600070205080204" pitchFamily="50" charset="-128"/>
            </a:rPr>
            <a:t>l</a:t>
          </a:r>
          <a:r>
            <a:rPr kumimoji="1" lang="ja-JP" altLang="en-US" sz="1100">
              <a:latin typeface="ＭＳ Ｐゴシック" panose="020B0600070205080204" pitchFamily="50" charset="-128"/>
              <a:ea typeface="ＭＳ Ｐゴシック" panose="020B0600070205080204" pitchFamily="50" charset="-128"/>
            </a:rPr>
            <a:t>施設の再編を検討する必要がある。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9" name="直線コネクタ 68"/>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0"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1" name="直線コネクタ 70"/>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2"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3" name="直線コネクタ 72"/>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74"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75" name="フローチャート: 判断 74"/>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6" name="フローチャート: 判断 75"/>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77" name="フローチャート: 判断 76"/>
        <xdr:cNvSpPr/>
      </xdr:nvSpPr>
      <xdr:spPr>
        <a:xfrm>
          <a:off x="3238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154813</xdr:rowOff>
    </xdr:from>
    <xdr:to>
      <xdr:col>23</xdr:col>
      <xdr:colOff>136525</xdr:colOff>
      <xdr:row>29</xdr:row>
      <xdr:rowOff>84963</xdr:rowOff>
    </xdr:to>
    <xdr:sp macro="" textlink="">
      <xdr:nvSpPr>
        <xdr:cNvPr id="83" name="楕円 82"/>
        <xdr:cNvSpPr/>
      </xdr:nvSpPr>
      <xdr:spPr>
        <a:xfrm>
          <a:off x="47117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6240</xdr:rowOff>
    </xdr:from>
    <xdr:ext cx="405111" cy="259045"/>
    <xdr:sp macro="" textlink="">
      <xdr:nvSpPr>
        <xdr:cNvPr id="84" name="有形固定資産減価償却率該当値テキスト"/>
        <xdr:cNvSpPr txBox="1"/>
      </xdr:nvSpPr>
      <xdr:spPr>
        <a:xfrm>
          <a:off x="4813300" y="557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85" name="楕円 84"/>
        <xdr:cNvSpPr/>
      </xdr:nvSpPr>
      <xdr:spPr>
        <a:xfrm>
          <a:off x="4000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29</xdr:row>
      <xdr:rowOff>34163</xdr:rowOff>
    </xdr:to>
    <xdr:cxnSp macro="">
      <xdr:nvCxnSpPr>
        <xdr:cNvPr id="86" name="直線コネクタ 85"/>
        <xdr:cNvCxnSpPr/>
      </xdr:nvCxnSpPr>
      <xdr:spPr>
        <a:xfrm>
          <a:off x="4051300" y="5535930"/>
          <a:ext cx="7112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7"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8" name="n_2ave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89" name="n_1mainValue有形固定資産減価償却率"/>
        <xdr:cNvSpPr txBox="1"/>
      </xdr:nvSpPr>
      <xdr:spPr>
        <a:xfrm>
          <a:off x="38360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は、債務償還可能年数は１年以内であり、類似団体内順位も１位である。債務の償還可能な原資である経常一般財源等が実質債務を上回っていることとなるが、引き続き、適切な経常経費の抑制に努めることで経常一般財源等の充当額を抑えるとともに、計画に基づく借入れ・返済による将来負担の適正管理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20" name="直線コネクタ 119"/>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23"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4" name="直線コネクタ 123"/>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5"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6" name="フローチャート: 判断 125"/>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4" name="フローチャート: 判断 63"/>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0" name="楕円 69"/>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1" name="【道路】&#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2" name="楕円 71"/>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41910</xdr:rowOff>
    </xdr:to>
    <xdr:cxnSp macro="">
      <xdr:nvCxnSpPr>
        <xdr:cNvPr id="73" name="直線コネクタ 72"/>
        <xdr:cNvCxnSpPr/>
      </xdr:nvCxnSpPr>
      <xdr:spPr>
        <a:xfrm>
          <a:off x="3797300" y="65036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80027</xdr:rowOff>
    </xdr:from>
    <xdr:ext cx="405111" cy="259045"/>
    <xdr:sp macro="" textlink="">
      <xdr:nvSpPr>
        <xdr:cNvPr id="74" name="n_1ave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75" name="n_2ave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76" name="n_1main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98" name="直線コネクタ 97"/>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99" name="【道路】&#10;一人当たり延長最小値テキスト"/>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0" name="直線コネクタ 99"/>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1" name="【道路】&#10;一人当たり延長最大値テキスト"/>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2" name="直線コネクタ 101"/>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3" name="【道路】&#10;一人当たり延長平均値テキスト"/>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4" name="フローチャート: 判断 103"/>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5" name="フローチャート: 判断 104"/>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86025</xdr:rowOff>
    </xdr:from>
    <xdr:to>
      <xdr:col>46</xdr:col>
      <xdr:colOff>38100</xdr:colOff>
      <xdr:row>41</xdr:row>
      <xdr:rowOff>16175</xdr:rowOff>
    </xdr:to>
    <xdr:sp macro="" textlink="">
      <xdr:nvSpPr>
        <xdr:cNvPr id="106" name="フローチャート: 判断 105"/>
        <xdr:cNvSpPr/>
      </xdr:nvSpPr>
      <xdr:spPr>
        <a:xfrm>
          <a:off x="8699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5832</xdr:rowOff>
    </xdr:from>
    <xdr:to>
      <xdr:col>55</xdr:col>
      <xdr:colOff>50800</xdr:colOff>
      <xdr:row>41</xdr:row>
      <xdr:rowOff>107432</xdr:rowOff>
    </xdr:to>
    <xdr:sp macro="" textlink="">
      <xdr:nvSpPr>
        <xdr:cNvPr id="112" name="楕円 111"/>
        <xdr:cNvSpPr/>
      </xdr:nvSpPr>
      <xdr:spPr>
        <a:xfrm>
          <a:off x="104267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92209</xdr:rowOff>
    </xdr:from>
    <xdr:ext cx="469744" cy="259045"/>
    <xdr:sp macro="" textlink="">
      <xdr:nvSpPr>
        <xdr:cNvPr id="113" name="【道路】&#10;一人当たり延長該当値テキスト"/>
        <xdr:cNvSpPr txBox="1"/>
      </xdr:nvSpPr>
      <xdr:spPr>
        <a:xfrm>
          <a:off x="10515600" y="695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6060</xdr:rowOff>
    </xdr:from>
    <xdr:to>
      <xdr:col>50</xdr:col>
      <xdr:colOff>165100</xdr:colOff>
      <xdr:row>41</xdr:row>
      <xdr:rowOff>107660</xdr:rowOff>
    </xdr:to>
    <xdr:sp macro="" textlink="">
      <xdr:nvSpPr>
        <xdr:cNvPr id="114" name="楕円 113"/>
        <xdr:cNvSpPr/>
      </xdr:nvSpPr>
      <xdr:spPr>
        <a:xfrm>
          <a:off x="9588500" y="70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56632</xdr:rowOff>
    </xdr:from>
    <xdr:to>
      <xdr:col>55</xdr:col>
      <xdr:colOff>0</xdr:colOff>
      <xdr:row>41</xdr:row>
      <xdr:rowOff>56860</xdr:rowOff>
    </xdr:to>
    <xdr:cxnSp macro="">
      <xdr:nvCxnSpPr>
        <xdr:cNvPr id="115" name="直線コネクタ 114"/>
        <xdr:cNvCxnSpPr/>
      </xdr:nvCxnSpPr>
      <xdr:spPr>
        <a:xfrm flipV="1">
          <a:off x="9639300" y="708608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16" name="n_1aveValue【道路】&#10;一人当たり延長"/>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32702</xdr:rowOff>
    </xdr:from>
    <xdr:ext cx="469744" cy="259045"/>
    <xdr:sp macro="" textlink="">
      <xdr:nvSpPr>
        <xdr:cNvPr id="117" name="n_2aveValue【道路】&#10;一人当たり延長"/>
        <xdr:cNvSpPr txBox="1"/>
      </xdr:nvSpPr>
      <xdr:spPr>
        <a:xfrm>
          <a:off x="8515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98787</xdr:rowOff>
    </xdr:from>
    <xdr:ext cx="469744" cy="259045"/>
    <xdr:sp macro="" textlink="">
      <xdr:nvSpPr>
        <xdr:cNvPr id="118" name="n_1mainValue【道路】&#10;一人当たり延長"/>
        <xdr:cNvSpPr txBox="1"/>
      </xdr:nvSpPr>
      <xdr:spPr>
        <a:xfrm>
          <a:off x="9391727" y="712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2" name="直線コネクタ 141"/>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3" name="【橋りょう・トンネル】&#10;有形固定資産減価償却率最小値テキスト"/>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44" name="直線コネクタ 143"/>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45" name="【橋りょう・トンネル】&#10;有形固定資産減価償却率最大値テキスト"/>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46" name="直線コネクタ 145"/>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156227</xdr:rowOff>
    </xdr:from>
    <xdr:ext cx="405111" cy="259045"/>
    <xdr:sp macro="" textlink="">
      <xdr:nvSpPr>
        <xdr:cNvPr id="147" name="【橋りょう・トンネル】&#10;有形固定資産減価償却率平均値テキスト"/>
        <xdr:cNvSpPr txBox="1"/>
      </xdr:nvSpPr>
      <xdr:spPr>
        <a:xfrm>
          <a:off x="4673600" y="992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48" name="フローチャート: 判断 147"/>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49" name="フローチャート: 判断 148"/>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19685</xdr:rowOff>
    </xdr:from>
    <xdr:to>
      <xdr:col>15</xdr:col>
      <xdr:colOff>101600</xdr:colOff>
      <xdr:row>58</xdr:row>
      <xdr:rowOff>121285</xdr:rowOff>
    </xdr:to>
    <xdr:sp macro="" textlink="">
      <xdr:nvSpPr>
        <xdr:cNvPr id="150" name="フローチャート: 判断 149"/>
        <xdr:cNvSpPr/>
      </xdr:nvSpPr>
      <xdr:spPr>
        <a:xfrm>
          <a:off x="2857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56" name="楕円 155"/>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157" name="【橋りょう・トンネル】&#10;有形固定資産減価償却率該当値テキスト"/>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58" name="楕円 157"/>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139065</xdr:rowOff>
    </xdr:to>
    <xdr:cxnSp macro="">
      <xdr:nvCxnSpPr>
        <xdr:cNvPr id="159" name="直線コネクタ 158"/>
        <xdr:cNvCxnSpPr/>
      </xdr:nvCxnSpPr>
      <xdr:spPr>
        <a:xfrm flipV="1">
          <a:off x="3797300" y="98793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0" name="n_1aveValue【橋りょう・トンネル】&#10;有形固定資産減価償却率"/>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137812</xdr:rowOff>
    </xdr:from>
    <xdr:ext cx="405111" cy="259045"/>
    <xdr:sp macro="" textlink="">
      <xdr:nvSpPr>
        <xdr:cNvPr id="161" name="n_2aveValue【橋りょう・トンネル】&#10;有形固定資産減価償却率"/>
        <xdr:cNvSpPr txBox="1"/>
      </xdr:nvSpPr>
      <xdr:spPr>
        <a:xfrm>
          <a:off x="2705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62" name="n_1mainValue【橋りょう・トンネ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6" name="テキスト ボックス 17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86" name="直線コネクタ 185"/>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87" name="【橋りょう・トンネル】&#10;一人当たり有形固定資産（償却資産）額最小値テキスト"/>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88" name="直線コネクタ 187"/>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89" name="【橋りょう・トンネル】&#10;一人当たり有形固定資産（償却資産）額最大値テキスト"/>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0" name="直線コネクタ 189"/>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191" name="【橋りょう・トンネル】&#10;一人当たり有形固定資産（償却資産）額平均値テキスト"/>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192" name="フローチャート: 判断 191"/>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193" name="フローチャート: 判断 192"/>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125092</xdr:rowOff>
    </xdr:from>
    <xdr:to>
      <xdr:col>46</xdr:col>
      <xdr:colOff>38100</xdr:colOff>
      <xdr:row>61</xdr:row>
      <xdr:rowOff>55242</xdr:rowOff>
    </xdr:to>
    <xdr:sp macro="" textlink="">
      <xdr:nvSpPr>
        <xdr:cNvPr id="194" name="フローチャート: 判断 193"/>
        <xdr:cNvSpPr/>
      </xdr:nvSpPr>
      <xdr:spPr>
        <a:xfrm>
          <a:off x="8699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129649</xdr:rowOff>
    </xdr:from>
    <xdr:to>
      <xdr:col>55</xdr:col>
      <xdr:colOff>50800</xdr:colOff>
      <xdr:row>64</xdr:row>
      <xdr:rowOff>59799</xdr:rowOff>
    </xdr:to>
    <xdr:sp macro="" textlink="">
      <xdr:nvSpPr>
        <xdr:cNvPr id="200" name="楕円 199"/>
        <xdr:cNvSpPr/>
      </xdr:nvSpPr>
      <xdr:spPr>
        <a:xfrm>
          <a:off x="10426700" y="109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44576</xdr:rowOff>
    </xdr:from>
    <xdr:ext cx="469744" cy="259045"/>
    <xdr:sp macro="" textlink="">
      <xdr:nvSpPr>
        <xdr:cNvPr id="201" name="【橋りょう・トンネル】&#10;一人当たり有形固定資産（償却資産）額該当値テキスト"/>
        <xdr:cNvSpPr txBox="1"/>
      </xdr:nvSpPr>
      <xdr:spPr>
        <a:xfrm>
          <a:off x="10515600" y="108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129481</xdr:rowOff>
    </xdr:from>
    <xdr:to>
      <xdr:col>50</xdr:col>
      <xdr:colOff>165100</xdr:colOff>
      <xdr:row>64</xdr:row>
      <xdr:rowOff>59631</xdr:rowOff>
    </xdr:to>
    <xdr:sp macro="" textlink="">
      <xdr:nvSpPr>
        <xdr:cNvPr id="202" name="楕円 201"/>
        <xdr:cNvSpPr/>
      </xdr:nvSpPr>
      <xdr:spPr>
        <a:xfrm>
          <a:off x="9588500" y="109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8831</xdr:rowOff>
    </xdr:from>
    <xdr:to>
      <xdr:col>55</xdr:col>
      <xdr:colOff>0</xdr:colOff>
      <xdr:row>64</xdr:row>
      <xdr:rowOff>8999</xdr:rowOff>
    </xdr:to>
    <xdr:cxnSp macro="">
      <xdr:nvCxnSpPr>
        <xdr:cNvPr id="203" name="直線コネクタ 202"/>
        <xdr:cNvCxnSpPr/>
      </xdr:nvCxnSpPr>
      <xdr:spPr>
        <a:xfrm>
          <a:off x="9639300" y="10981631"/>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04" name="n_1aveValue【橋りょう・トンネル】&#10;一人当たり有形固定資産（償却資産）額"/>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71769</xdr:rowOff>
    </xdr:from>
    <xdr:ext cx="534377" cy="259045"/>
    <xdr:sp macro="" textlink="">
      <xdr:nvSpPr>
        <xdr:cNvPr id="205" name="n_2aveValue【橋りょう・トンネル】&#10;一人当たり有形固定資産（償却資産）額"/>
        <xdr:cNvSpPr txBox="1"/>
      </xdr:nvSpPr>
      <xdr:spPr>
        <a:xfrm>
          <a:off x="84831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50758</xdr:rowOff>
    </xdr:from>
    <xdr:ext cx="469744" cy="259045"/>
    <xdr:sp macro="" textlink="">
      <xdr:nvSpPr>
        <xdr:cNvPr id="206" name="n_1mainValue【橋りょう・トンネル】&#10;一人当たり有形固定資産（償却資産）額"/>
        <xdr:cNvSpPr txBox="1"/>
      </xdr:nvSpPr>
      <xdr:spPr>
        <a:xfrm>
          <a:off x="9391728" y="1102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29" name="直線コネクタ 228"/>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30" name="【公営住宅】&#10;有形固定資産減価償却率最小値テキスト"/>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31" name="直線コネクタ 230"/>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34" name="【公営住宅】&#10;有形固定資産減価償却率平均値テキスト"/>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35" name="フローチャート: 判断 234"/>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36" name="フローチャート: 判断 235"/>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83313</xdr:rowOff>
    </xdr:from>
    <xdr:to>
      <xdr:col>15</xdr:col>
      <xdr:colOff>101600</xdr:colOff>
      <xdr:row>84</xdr:row>
      <xdr:rowOff>13463</xdr:rowOff>
    </xdr:to>
    <xdr:sp macro="" textlink="">
      <xdr:nvSpPr>
        <xdr:cNvPr id="237" name="フローチャート: 判断 236"/>
        <xdr:cNvSpPr/>
      </xdr:nvSpPr>
      <xdr:spPr>
        <a:xfrm>
          <a:off x="2857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42163</xdr:rowOff>
    </xdr:from>
    <xdr:to>
      <xdr:col>24</xdr:col>
      <xdr:colOff>114300</xdr:colOff>
      <xdr:row>84</xdr:row>
      <xdr:rowOff>143763</xdr:rowOff>
    </xdr:to>
    <xdr:sp macro="" textlink="">
      <xdr:nvSpPr>
        <xdr:cNvPr id="243" name="楕円 242"/>
        <xdr:cNvSpPr/>
      </xdr:nvSpPr>
      <xdr:spPr>
        <a:xfrm>
          <a:off x="4584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20590</xdr:rowOff>
    </xdr:from>
    <xdr:ext cx="405111" cy="259045"/>
    <xdr:sp macro="" textlink="">
      <xdr:nvSpPr>
        <xdr:cNvPr id="244" name="【公営住宅】&#10;有形固定資産減価償却率該当値テキスト"/>
        <xdr:cNvSpPr txBox="1"/>
      </xdr:nvSpPr>
      <xdr:spPr>
        <a:xfrm>
          <a:off x="4673600"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45" name="楕円 244"/>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92963</xdr:rowOff>
    </xdr:from>
    <xdr:to>
      <xdr:col>24</xdr:col>
      <xdr:colOff>63500</xdr:colOff>
      <xdr:row>84</xdr:row>
      <xdr:rowOff>140970</xdr:rowOff>
    </xdr:to>
    <xdr:cxnSp macro="">
      <xdr:nvCxnSpPr>
        <xdr:cNvPr id="246" name="直線コネクタ 245"/>
        <xdr:cNvCxnSpPr/>
      </xdr:nvCxnSpPr>
      <xdr:spPr>
        <a:xfrm flipV="1">
          <a:off x="3797300" y="1449476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47" name="n_1aveValue【公営住宅】&#10;有形固定資産減価償却率"/>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29990</xdr:rowOff>
    </xdr:from>
    <xdr:ext cx="405111" cy="259045"/>
    <xdr:sp macro="" textlink="">
      <xdr:nvSpPr>
        <xdr:cNvPr id="248" name="n_2aveValue【公営住宅】&#10;有形固定資産減価償却率"/>
        <xdr:cNvSpPr txBox="1"/>
      </xdr:nvSpPr>
      <xdr:spPr>
        <a:xfrm>
          <a:off x="2705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49" name="n_1mainValue【公営住宅】&#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71" name="直線コネクタ 270"/>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72"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73" name="直線コネクタ 27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74" name="【公営住宅】&#10;一人当たり面積最大値テキスト"/>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75" name="直線コネクタ 274"/>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76" name="【公営住宅】&#10;一人当たり面積平均値テキスト"/>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77" name="フローチャート: 判断 276"/>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78" name="フローチャート: 判断 277"/>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45822</xdr:rowOff>
    </xdr:from>
    <xdr:to>
      <xdr:col>46</xdr:col>
      <xdr:colOff>38100</xdr:colOff>
      <xdr:row>84</xdr:row>
      <xdr:rowOff>147422</xdr:rowOff>
    </xdr:to>
    <xdr:sp macro="" textlink="">
      <xdr:nvSpPr>
        <xdr:cNvPr id="279" name="フローチャート: 判断 278"/>
        <xdr:cNvSpPr/>
      </xdr:nvSpPr>
      <xdr:spPr>
        <a:xfrm>
          <a:off x="8699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82855</xdr:rowOff>
    </xdr:from>
    <xdr:to>
      <xdr:col>55</xdr:col>
      <xdr:colOff>50800</xdr:colOff>
      <xdr:row>86</xdr:row>
      <xdr:rowOff>13005</xdr:rowOff>
    </xdr:to>
    <xdr:sp macro="" textlink="">
      <xdr:nvSpPr>
        <xdr:cNvPr id="285" name="楕円 284"/>
        <xdr:cNvSpPr/>
      </xdr:nvSpPr>
      <xdr:spPr>
        <a:xfrm>
          <a:off x="104267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169232</xdr:rowOff>
    </xdr:from>
    <xdr:ext cx="469744" cy="259045"/>
    <xdr:sp macro="" textlink="">
      <xdr:nvSpPr>
        <xdr:cNvPr id="286" name="【公営住宅】&#10;一人当たり面積該当値テキスト"/>
        <xdr:cNvSpPr txBox="1"/>
      </xdr:nvSpPr>
      <xdr:spPr>
        <a:xfrm>
          <a:off x="10515600" y="145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82398</xdr:rowOff>
    </xdr:from>
    <xdr:to>
      <xdr:col>50</xdr:col>
      <xdr:colOff>165100</xdr:colOff>
      <xdr:row>86</xdr:row>
      <xdr:rowOff>12548</xdr:rowOff>
    </xdr:to>
    <xdr:sp macro="" textlink="">
      <xdr:nvSpPr>
        <xdr:cNvPr id="287" name="楕円 286"/>
        <xdr:cNvSpPr/>
      </xdr:nvSpPr>
      <xdr:spPr>
        <a:xfrm>
          <a:off x="9588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133198</xdr:rowOff>
    </xdr:from>
    <xdr:to>
      <xdr:col>55</xdr:col>
      <xdr:colOff>0</xdr:colOff>
      <xdr:row>85</xdr:row>
      <xdr:rowOff>133655</xdr:rowOff>
    </xdr:to>
    <xdr:cxnSp macro="">
      <xdr:nvCxnSpPr>
        <xdr:cNvPr id="288" name="直線コネクタ 287"/>
        <xdr:cNvCxnSpPr/>
      </xdr:nvCxnSpPr>
      <xdr:spPr>
        <a:xfrm>
          <a:off x="9639300" y="1470644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289" name="n_1aveValue【公営住宅】&#10;一人当たり面積"/>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163949</xdr:rowOff>
    </xdr:from>
    <xdr:ext cx="469744" cy="259045"/>
    <xdr:sp macro="" textlink="">
      <xdr:nvSpPr>
        <xdr:cNvPr id="290" name="n_2aveValue【公営住宅】&#10;一人当たり面積"/>
        <xdr:cNvSpPr txBox="1"/>
      </xdr:nvSpPr>
      <xdr:spPr>
        <a:xfrm>
          <a:off x="8515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3675</xdr:rowOff>
    </xdr:from>
    <xdr:ext cx="469744" cy="259045"/>
    <xdr:sp macro="" textlink="">
      <xdr:nvSpPr>
        <xdr:cNvPr id="291" name="n_1mainValue【公営住宅】&#10;一人当たり面積"/>
        <xdr:cNvSpPr txBox="1"/>
      </xdr:nvSpPr>
      <xdr:spPr>
        <a:xfrm>
          <a:off x="93917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32" name="直線コネクタ 331"/>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33" name="【認定こども園・幼稚園・保育所】&#10;有形固定資産減価償却率最小値テキスト"/>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34" name="直線コネクタ 333"/>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35" name="【認定こども園・幼稚園・保育所】&#10;有形固定資産減価償却率最大値テキスト"/>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36" name="直線コネクタ 335"/>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37" name="【認定こども園・幼稚園・保育所】&#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8" name="フローチャート: 判断 337"/>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9" name="フローチャート: 判断 338"/>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97790</xdr:rowOff>
    </xdr:from>
    <xdr:to>
      <xdr:col>76</xdr:col>
      <xdr:colOff>165100</xdr:colOff>
      <xdr:row>37</xdr:row>
      <xdr:rowOff>27940</xdr:rowOff>
    </xdr:to>
    <xdr:sp macro="" textlink="">
      <xdr:nvSpPr>
        <xdr:cNvPr id="340" name="フローチャート: 判断 339"/>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46" name="楕円 345"/>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347" name="【認定こども園・幼稚園・保育所】&#10;有形固定資産減価償却率該当値テキスト"/>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348" name="楕円 347"/>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37</xdr:row>
      <xdr:rowOff>83820</xdr:rowOff>
    </xdr:to>
    <xdr:cxnSp macro="">
      <xdr:nvCxnSpPr>
        <xdr:cNvPr id="349" name="直線コネクタ 348"/>
        <xdr:cNvCxnSpPr/>
      </xdr:nvCxnSpPr>
      <xdr:spPr>
        <a:xfrm flipV="1">
          <a:off x="15481300" y="6393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認定こども園・幼稚園・保育所】&#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44467</xdr:rowOff>
    </xdr:from>
    <xdr:ext cx="405111" cy="259045"/>
    <xdr:sp macro="" textlink="">
      <xdr:nvSpPr>
        <xdr:cNvPr id="351" name="n_2aveValue【認定こども園・幼稚園・保育所】&#10;有形固定資産減価償却率"/>
        <xdr:cNvSpPr txBox="1"/>
      </xdr:nvSpPr>
      <xdr:spPr>
        <a:xfrm>
          <a:off x="14389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352" name="n_1mainValue【認定こども園・幼稚園・保育所】&#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74" name="直線コネクタ 373"/>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75" name="【認定こども園・幼稚園・保育所】&#10;一人当たり面積最小値テキスト"/>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76" name="直線コネクタ 375"/>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7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78" name="直線コネクタ 37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379" name="【認定こども園・幼稚園・保育所】&#10;一人当たり面積平均値テキスト"/>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380" name="フローチャート: 判断 379"/>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381" name="フローチャート: 判断 380"/>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155702</xdr:rowOff>
    </xdr:from>
    <xdr:to>
      <xdr:col>107</xdr:col>
      <xdr:colOff>101600</xdr:colOff>
      <xdr:row>40</xdr:row>
      <xdr:rowOff>85852</xdr:rowOff>
    </xdr:to>
    <xdr:sp macro="" textlink="">
      <xdr:nvSpPr>
        <xdr:cNvPr id="382" name="フローチャート: 判断 381"/>
        <xdr:cNvSpPr/>
      </xdr:nvSpPr>
      <xdr:spPr>
        <a:xfrm>
          <a:off x="20383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388" name="楕円 387"/>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389" name="【認定こども園・幼稚園・保育所】&#10;一人当たり面積該当値テキスト"/>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34544</xdr:rowOff>
    </xdr:from>
    <xdr:to>
      <xdr:col>112</xdr:col>
      <xdr:colOff>38100</xdr:colOff>
      <xdr:row>40</xdr:row>
      <xdr:rowOff>136144</xdr:rowOff>
    </xdr:to>
    <xdr:sp macro="" textlink="">
      <xdr:nvSpPr>
        <xdr:cNvPr id="390" name="楕円 389"/>
        <xdr:cNvSpPr/>
      </xdr:nvSpPr>
      <xdr:spPr>
        <a:xfrm>
          <a:off x="21272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85344</xdr:rowOff>
    </xdr:to>
    <xdr:cxnSp macro="">
      <xdr:nvCxnSpPr>
        <xdr:cNvPr id="391" name="直線コネクタ 390"/>
        <xdr:cNvCxnSpPr/>
      </xdr:nvCxnSpPr>
      <xdr:spPr>
        <a:xfrm>
          <a:off x="21323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392" name="n_1aveValue【認定こども園・幼稚園・保育所】&#10;一人当たり面積"/>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102379</xdr:rowOff>
    </xdr:from>
    <xdr:ext cx="469744" cy="259045"/>
    <xdr:sp macro="" textlink="">
      <xdr:nvSpPr>
        <xdr:cNvPr id="393" name="n_2aveValue【認定こども園・幼稚園・保育所】&#10;一人当たり面積"/>
        <xdr:cNvSpPr txBox="1"/>
      </xdr:nvSpPr>
      <xdr:spPr>
        <a:xfrm>
          <a:off x="20199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127271</xdr:rowOff>
    </xdr:from>
    <xdr:ext cx="469744" cy="259045"/>
    <xdr:sp macro="" textlink="">
      <xdr:nvSpPr>
        <xdr:cNvPr id="394" name="n_1mainValue【認定こども園・幼稚園・保育所】&#10;一人当たり面積"/>
        <xdr:cNvSpPr txBox="1"/>
      </xdr:nvSpPr>
      <xdr:spPr>
        <a:xfrm>
          <a:off x="21075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19" name="直線コネクタ 418"/>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20" name="【学校施設】&#10;有形固定資産減価償却率最小値テキスト"/>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21" name="直線コネクタ 420"/>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22" name="【学校施設】&#10;有形固定資産減価償却率最大値テキスト"/>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23" name="直線コネクタ 422"/>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24" name="【学校施設】&#10;有形固定資産減価償却率平均値テキスト"/>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25" name="フローチャート: 判断 424"/>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26" name="フローチャート: 判断 425"/>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27" name="フローチャート: 判断 426"/>
        <xdr:cNvSpPr/>
      </xdr:nvSpPr>
      <xdr:spPr>
        <a:xfrm>
          <a:off x="14541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33" name="楕円 432"/>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34" name="【学校施設】&#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435" name="楕円 434"/>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41910</xdr:rowOff>
    </xdr:to>
    <xdr:cxnSp macro="">
      <xdr:nvCxnSpPr>
        <xdr:cNvPr id="436" name="直線コネクタ 435"/>
        <xdr:cNvCxnSpPr/>
      </xdr:nvCxnSpPr>
      <xdr:spPr>
        <a:xfrm flipV="1">
          <a:off x="15481300" y="99593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37" name="n_1aveValue【学校施設】&#10;有形固定資産減価償却率"/>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38" name="n_2ave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439" name="n_1mainValue【学校施設】&#10;有形固定資産減価償却率"/>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62" name="直線コネクタ 461"/>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63" name="【学校施設】&#10;一人当たり面積最小値テキスト"/>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64" name="直線コネクタ 463"/>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65" name="【学校施設】&#10;一人当たり面積最大値テキスト"/>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66" name="直線コネクタ 465"/>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67" name="【学校施設】&#10;一人当たり面積平均値テキスト"/>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68" name="フローチャート: 判断 467"/>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69" name="フローチャート: 判断 468"/>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52527</xdr:rowOff>
    </xdr:from>
    <xdr:to>
      <xdr:col>107</xdr:col>
      <xdr:colOff>101600</xdr:colOff>
      <xdr:row>63</xdr:row>
      <xdr:rowOff>154127</xdr:rowOff>
    </xdr:to>
    <xdr:sp macro="" textlink="">
      <xdr:nvSpPr>
        <xdr:cNvPr id="470" name="フローチャート: 判断 469"/>
        <xdr:cNvSpPr/>
      </xdr:nvSpPr>
      <xdr:spPr>
        <a:xfrm>
          <a:off x="20383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476" name="楕円 475"/>
        <xdr:cNvSpPr/>
      </xdr:nvSpPr>
      <xdr:spPr>
        <a:xfrm>
          <a:off x="22110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477" name="【学校施設】&#10;一人当たり面積該当値テキスト"/>
        <xdr:cNvSpPr txBox="1"/>
      </xdr:nvSpPr>
      <xdr:spPr>
        <a:xfrm>
          <a:off x="22199600" y="108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100991</xdr:rowOff>
    </xdr:from>
    <xdr:to>
      <xdr:col>112</xdr:col>
      <xdr:colOff>38100</xdr:colOff>
      <xdr:row>64</xdr:row>
      <xdr:rowOff>31141</xdr:rowOff>
    </xdr:to>
    <xdr:sp macro="" textlink="">
      <xdr:nvSpPr>
        <xdr:cNvPr id="478" name="楕円 477"/>
        <xdr:cNvSpPr/>
      </xdr:nvSpPr>
      <xdr:spPr>
        <a:xfrm>
          <a:off x="212725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151791</xdr:rowOff>
    </xdr:from>
    <xdr:to>
      <xdr:col>116</xdr:col>
      <xdr:colOff>63500</xdr:colOff>
      <xdr:row>63</xdr:row>
      <xdr:rowOff>153162</xdr:rowOff>
    </xdr:to>
    <xdr:cxnSp macro="">
      <xdr:nvCxnSpPr>
        <xdr:cNvPr id="479" name="直線コネクタ 478"/>
        <xdr:cNvCxnSpPr/>
      </xdr:nvCxnSpPr>
      <xdr:spPr>
        <a:xfrm>
          <a:off x="21323300" y="1095314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480" name="n_1aveValue【学校施設】&#10;一人当たり面積"/>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170654</xdr:rowOff>
    </xdr:from>
    <xdr:ext cx="469744" cy="259045"/>
    <xdr:sp macro="" textlink="">
      <xdr:nvSpPr>
        <xdr:cNvPr id="481" name="n_2aveValue【学校施設】&#10;一人当たり面積"/>
        <xdr:cNvSpPr txBox="1"/>
      </xdr:nvSpPr>
      <xdr:spPr>
        <a:xfrm>
          <a:off x="20199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22268</xdr:rowOff>
    </xdr:from>
    <xdr:ext cx="469744" cy="259045"/>
    <xdr:sp macro="" textlink="">
      <xdr:nvSpPr>
        <xdr:cNvPr id="482" name="n_1mainValue【学校施設】&#10;一人当たり面積"/>
        <xdr:cNvSpPr txBox="1"/>
      </xdr:nvSpPr>
      <xdr:spPr>
        <a:xfrm>
          <a:off x="21075727" y="109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07" name="直線コネクタ 506"/>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08" name="【児童館】&#10;有形固定資産減価償却率最小値テキスト"/>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09" name="直線コネクタ 508"/>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12" name="【児童館】&#10;有形固定資産減価償却率平均値テキスト"/>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13" name="フローチャート: 判断 512"/>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14" name="フローチャート: 判断 513"/>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76836</xdr:rowOff>
    </xdr:from>
    <xdr:to>
      <xdr:col>76</xdr:col>
      <xdr:colOff>165100</xdr:colOff>
      <xdr:row>84</xdr:row>
      <xdr:rowOff>6986</xdr:rowOff>
    </xdr:to>
    <xdr:sp macro="" textlink="">
      <xdr:nvSpPr>
        <xdr:cNvPr id="515" name="フローチャート: 判断 514"/>
        <xdr:cNvSpPr/>
      </xdr:nvSpPr>
      <xdr:spPr>
        <a:xfrm>
          <a:off x="14541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21" name="楕円 520"/>
        <xdr:cNvSpPr/>
      </xdr:nvSpPr>
      <xdr:spPr>
        <a:xfrm>
          <a:off x="16268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141622</xdr:rowOff>
    </xdr:from>
    <xdr:ext cx="405111" cy="259045"/>
    <xdr:sp macro="" textlink="">
      <xdr:nvSpPr>
        <xdr:cNvPr id="522" name="【児童館】&#10;有形固定資産減価償却率該当値テキスト"/>
        <xdr:cNvSpPr txBox="1"/>
      </xdr:nvSpPr>
      <xdr:spPr>
        <a:xfrm>
          <a:off x="16357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523" name="楕円 522"/>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82</xdr:row>
      <xdr:rowOff>45720</xdr:rowOff>
    </xdr:to>
    <xdr:cxnSp macro="">
      <xdr:nvCxnSpPr>
        <xdr:cNvPr id="524" name="直線コネクタ 523"/>
        <xdr:cNvCxnSpPr/>
      </xdr:nvCxnSpPr>
      <xdr:spPr>
        <a:xfrm flipV="1">
          <a:off x="15481300" y="140569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5" name="n_1aveValue【児童館】&#10;有形固定資産減価償却率"/>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23513</xdr:rowOff>
    </xdr:from>
    <xdr:ext cx="405111" cy="259045"/>
    <xdr:sp macro="" textlink="">
      <xdr:nvSpPr>
        <xdr:cNvPr id="526" name="n_2aveValue【児童館】&#10;有形固定資産減価償却率"/>
        <xdr:cNvSpPr txBox="1"/>
      </xdr:nvSpPr>
      <xdr:spPr>
        <a:xfrm>
          <a:off x="14389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113047</xdr:rowOff>
    </xdr:from>
    <xdr:ext cx="405111" cy="259045"/>
    <xdr:sp macro="" textlink="">
      <xdr:nvSpPr>
        <xdr:cNvPr id="527" name="n_1mainValue【児童館】&#10;有形固定資産減価償却率"/>
        <xdr:cNvSpPr txBox="1"/>
      </xdr:nvSpPr>
      <xdr:spPr>
        <a:xfrm>
          <a:off x="15266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1" name="直線コネクタ 550"/>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3" name="直線コネクタ 55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5" name="直線コネクタ 5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7" name="フローチャート: 判断 5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58" name="フローチャート: 判断 55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59" name="フローチャート: 判断 55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65" name="楕円 564"/>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566"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67" name="楕円 566"/>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68" name="直線コネクタ 567"/>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6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70"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571"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596" name="直線コネクタ 595"/>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9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98" name="直線コネクタ 59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599"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00" name="直線コネクタ 599"/>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01" name="【公民館】&#10;有形固定資産減価償却率平均値テキスト"/>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02" name="フローチャート: 判断 601"/>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03" name="フローチャート: 判断 602"/>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95886</xdr:rowOff>
    </xdr:from>
    <xdr:to>
      <xdr:col>76</xdr:col>
      <xdr:colOff>165100</xdr:colOff>
      <xdr:row>105</xdr:row>
      <xdr:rowOff>26036</xdr:rowOff>
    </xdr:to>
    <xdr:sp macro="" textlink="">
      <xdr:nvSpPr>
        <xdr:cNvPr id="604" name="フローチャート: 判断 603"/>
        <xdr:cNvSpPr/>
      </xdr:nvSpPr>
      <xdr:spPr>
        <a:xfrm>
          <a:off x="14541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10" name="楕円 609"/>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8272</xdr:rowOff>
    </xdr:from>
    <xdr:ext cx="405111" cy="259045"/>
    <xdr:sp macro="" textlink="">
      <xdr:nvSpPr>
        <xdr:cNvPr id="611" name="【公民館】&#10;有形固定資産減価償却率該当値テキスト"/>
        <xdr:cNvSpPr txBox="1"/>
      </xdr:nvSpPr>
      <xdr:spPr>
        <a:xfrm>
          <a:off x="16357600"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33020</xdr:rowOff>
    </xdr:from>
    <xdr:to>
      <xdr:col>81</xdr:col>
      <xdr:colOff>101600</xdr:colOff>
      <xdr:row>104</xdr:row>
      <xdr:rowOff>134620</xdr:rowOff>
    </xdr:to>
    <xdr:sp macro="" textlink="">
      <xdr:nvSpPr>
        <xdr:cNvPr id="612" name="楕円 611"/>
        <xdr:cNvSpPr/>
      </xdr:nvSpPr>
      <xdr:spPr>
        <a:xfrm>
          <a:off x="15430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83820</xdr:rowOff>
    </xdr:to>
    <xdr:cxnSp macro="">
      <xdr:nvCxnSpPr>
        <xdr:cNvPr id="613" name="直線コネクタ 612"/>
        <xdr:cNvCxnSpPr/>
      </xdr:nvCxnSpPr>
      <xdr:spPr>
        <a:xfrm flipV="1">
          <a:off x="15481300" y="178669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42563</xdr:rowOff>
    </xdr:from>
    <xdr:ext cx="405111" cy="259045"/>
    <xdr:sp macro="" textlink="">
      <xdr:nvSpPr>
        <xdr:cNvPr id="615" name="n_2aveValue【公民館】&#10;有形固定資産減価償却率"/>
        <xdr:cNvSpPr txBox="1"/>
      </xdr:nvSpPr>
      <xdr:spPr>
        <a:xfrm>
          <a:off x="14389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151147</xdr:rowOff>
    </xdr:from>
    <xdr:ext cx="405111" cy="259045"/>
    <xdr:sp macro="" textlink="">
      <xdr:nvSpPr>
        <xdr:cNvPr id="616" name="n_1mainValue【公民館】&#10;有形固定資産減価償却率"/>
        <xdr:cNvSpPr txBox="1"/>
      </xdr:nvSpPr>
      <xdr:spPr>
        <a:xfrm>
          <a:off x="152660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40" name="直線コネクタ 639"/>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41"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42" name="直線コネクタ 641"/>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43"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44" name="直線コネクタ 64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45" name="【公民館】&#10;一人当たり面積平均値テキスト"/>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46" name="フローチャート: 判断 645"/>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47" name="フローチャート: 判断 646"/>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48" name="フローチャート: 判断 647"/>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654" name="楕円 653"/>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22877</xdr:rowOff>
    </xdr:from>
    <xdr:ext cx="469744" cy="259045"/>
    <xdr:sp macro="" textlink="">
      <xdr:nvSpPr>
        <xdr:cNvPr id="655" name="【公民館】&#10;一人当たり面積該当値テキスト"/>
        <xdr:cNvSpPr txBox="1"/>
      </xdr:nvSpPr>
      <xdr:spPr>
        <a:xfrm>
          <a:off x="22199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656" name="楕円 655"/>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95250</xdr:rowOff>
    </xdr:to>
    <xdr:cxnSp macro="">
      <xdr:nvCxnSpPr>
        <xdr:cNvPr id="657" name="直線コネクタ 656"/>
        <xdr:cNvCxnSpPr/>
      </xdr:nvCxnSpPr>
      <xdr:spPr>
        <a:xfrm>
          <a:off x="21323300" y="1809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58"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659" name="n_2aveValue【公民館】&#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660" name="n_1mainValue【公民館】&#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インフラにおいて、道路は有形固定資産減価償却率が改善傾向にあり、全国平均及び東京都平均を下回っており一定程度の整備が図られている一方で、橋りょうについては、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東京都平均を上回っている現状で老朽化が進んでおり、平成２９年度に橋梁長寿命化修繕計画を策定し計画的な修繕・架替えを進めている。公営住宅を除く公共施設においては、有形固定資産減価償却率が、全国平均及び東京都平均を上回っており、老朽化が進んでいるといえる。学校施設においては学校施設改築・長寿命化計画の策定を進めており、市立保育所においても６つの市立保育所をを基幹保育所と位置づけ再編を進めているところである。その他公共施設においても公共施設マネジメントに基づく施設の計画的な保全を進め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57785</xdr:rowOff>
    </xdr:from>
    <xdr:to>
      <xdr:col>15</xdr:col>
      <xdr:colOff>101600</xdr:colOff>
      <xdr:row>39</xdr:row>
      <xdr:rowOff>159385</xdr:rowOff>
    </xdr:to>
    <xdr:sp macro="" textlink="">
      <xdr:nvSpPr>
        <xdr:cNvPr id="64" name="フローチャート: 判断 63"/>
        <xdr:cNvSpPr/>
      </xdr:nvSpPr>
      <xdr:spPr>
        <a:xfrm>
          <a:off x="2857500" y="67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0" name="楕円 69"/>
        <xdr:cNvSpPr/>
      </xdr:nvSpPr>
      <xdr:spPr>
        <a:xfrm>
          <a:off x="4584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1" name="【図書館】&#10;有形固定資産減価償却率該当値テキスト"/>
        <xdr:cNvSpPr txBox="1"/>
      </xdr:nvSpPr>
      <xdr:spPr>
        <a:xfrm>
          <a:off x="4673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10160</xdr:rowOff>
    </xdr:from>
    <xdr:to>
      <xdr:col>20</xdr:col>
      <xdr:colOff>38100</xdr:colOff>
      <xdr:row>40</xdr:row>
      <xdr:rowOff>111760</xdr:rowOff>
    </xdr:to>
    <xdr:sp macro="" textlink="">
      <xdr:nvSpPr>
        <xdr:cNvPr id="72" name="楕円 71"/>
        <xdr:cNvSpPr/>
      </xdr:nvSpPr>
      <xdr:spPr>
        <a:xfrm>
          <a:off x="3746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60960</xdr:rowOff>
    </xdr:to>
    <xdr:cxnSp macro="">
      <xdr:nvCxnSpPr>
        <xdr:cNvPr id="73" name="直線コネクタ 72"/>
        <xdr:cNvCxnSpPr/>
      </xdr:nvCxnSpPr>
      <xdr:spPr>
        <a:xfrm flipV="1">
          <a:off x="3797300" y="6877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92092</xdr:rowOff>
    </xdr:from>
    <xdr:ext cx="405111" cy="259045"/>
    <xdr:sp macro="" textlink="">
      <xdr:nvSpPr>
        <xdr:cNvPr id="74" name="n_1aveValue【図書館】&#10;有形固定資産減価償却率"/>
        <xdr:cNvSpPr txBox="1"/>
      </xdr:nvSpPr>
      <xdr:spPr>
        <a:xfrm>
          <a:off x="3582044" y="643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4462</xdr:rowOff>
    </xdr:from>
    <xdr:ext cx="405111" cy="259045"/>
    <xdr:sp macro="" textlink="">
      <xdr:nvSpPr>
        <xdr:cNvPr id="75" name="n_2aveValue【図書館】&#10;有形固定資産減価償却率"/>
        <xdr:cNvSpPr txBox="1"/>
      </xdr:nvSpPr>
      <xdr:spPr>
        <a:xfrm>
          <a:off x="2705744"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102887</xdr:rowOff>
    </xdr:from>
    <xdr:ext cx="405111" cy="259045"/>
    <xdr:sp macro="" textlink="">
      <xdr:nvSpPr>
        <xdr:cNvPr id="76" name="n_1mainValue【図書館】&#10;有形固定資産減価償却率"/>
        <xdr:cNvSpPr txBox="1"/>
      </xdr:nvSpPr>
      <xdr:spPr>
        <a:xfrm>
          <a:off x="3582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98" name="直線コネクタ 97"/>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1"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2" name="直線コネクタ 101"/>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3"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4" name="フローチャート: 判断 103"/>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5" name="フローチャート: 判断 104"/>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06" name="フローチャート: 判断 105"/>
        <xdr:cNvSpPr/>
      </xdr:nvSpPr>
      <xdr:spPr>
        <a:xfrm>
          <a:off x="8699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128270</xdr:rowOff>
    </xdr:from>
    <xdr:to>
      <xdr:col>55</xdr:col>
      <xdr:colOff>50800</xdr:colOff>
      <xdr:row>34</xdr:row>
      <xdr:rowOff>58420</xdr:rowOff>
    </xdr:to>
    <xdr:sp macro="" textlink="">
      <xdr:nvSpPr>
        <xdr:cNvPr id="112" name="楕円 111"/>
        <xdr:cNvSpPr/>
      </xdr:nvSpPr>
      <xdr:spPr>
        <a:xfrm>
          <a:off x="10426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81297</xdr:rowOff>
    </xdr:from>
    <xdr:ext cx="469744" cy="259045"/>
    <xdr:sp macro="" textlink="">
      <xdr:nvSpPr>
        <xdr:cNvPr id="113" name="【図書館】&#10;一人当たり面積該当値テキスト"/>
        <xdr:cNvSpPr txBox="1"/>
      </xdr:nvSpPr>
      <xdr:spPr>
        <a:xfrm>
          <a:off x="10515600"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128270</xdr:rowOff>
    </xdr:from>
    <xdr:to>
      <xdr:col>50</xdr:col>
      <xdr:colOff>165100</xdr:colOff>
      <xdr:row>34</xdr:row>
      <xdr:rowOff>58420</xdr:rowOff>
    </xdr:to>
    <xdr:sp macro="" textlink="">
      <xdr:nvSpPr>
        <xdr:cNvPr id="114" name="楕円 113"/>
        <xdr:cNvSpPr/>
      </xdr:nvSpPr>
      <xdr:spPr>
        <a:xfrm>
          <a:off x="958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xdr:rowOff>
    </xdr:from>
    <xdr:to>
      <xdr:col>55</xdr:col>
      <xdr:colOff>0</xdr:colOff>
      <xdr:row>34</xdr:row>
      <xdr:rowOff>7620</xdr:rowOff>
    </xdr:to>
    <xdr:cxnSp macro="">
      <xdr:nvCxnSpPr>
        <xdr:cNvPr id="115" name="直線コネクタ 114"/>
        <xdr:cNvCxnSpPr/>
      </xdr:nvCxnSpPr>
      <xdr:spPr>
        <a:xfrm>
          <a:off x="9639300" y="5836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16"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17" name="n_2aveValue【図書館】&#10;一人当たり面積"/>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74947</xdr:rowOff>
    </xdr:from>
    <xdr:ext cx="469744" cy="259045"/>
    <xdr:sp macro="" textlink="">
      <xdr:nvSpPr>
        <xdr:cNvPr id="118" name="n_1mainValue【図書館】&#10;一人当たり面積"/>
        <xdr:cNvSpPr txBox="1"/>
      </xdr:nvSpPr>
      <xdr:spPr>
        <a:xfrm>
          <a:off x="93917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44" name="直線コネクタ 143"/>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45" name="【体育館・プー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46" name="直線コネクタ 145"/>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47" name="【体育館・プー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48" name="直線コネクタ 147"/>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49" name="【体育館・プー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0" name="フローチャート: 判断 14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1" name="フローチャート: 判断 150"/>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2" name="フローチャート: 判断 151"/>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22678</xdr:rowOff>
    </xdr:from>
    <xdr:to>
      <xdr:col>24</xdr:col>
      <xdr:colOff>114300</xdr:colOff>
      <xdr:row>57</xdr:row>
      <xdr:rowOff>124278</xdr:rowOff>
    </xdr:to>
    <xdr:sp macro="" textlink="">
      <xdr:nvSpPr>
        <xdr:cNvPr id="158" name="楕円 157"/>
        <xdr:cNvSpPr/>
      </xdr:nvSpPr>
      <xdr:spPr>
        <a:xfrm>
          <a:off x="4584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45555</xdr:rowOff>
    </xdr:from>
    <xdr:ext cx="405111" cy="259045"/>
    <xdr:sp macro="" textlink="">
      <xdr:nvSpPr>
        <xdr:cNvPr id="159" name="【体育館・プール】&#10;有形固定資産減価償却率該当値テキスト"/>
        <xdr:cNvSpPr txBox="1"/>
      </xdr:nvSpPr>
      <xdr:spPr>
        <a:xfrm>
          <a:off x="4673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60" name="楕円 159"/>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58783</xdr:rowOff>
    </xdr:from>
    <xdr:to>
      <xdr:col>24</xdr:col>
      <xdr:colOff>63500</xdr:colOff>
      <xdr:row>57</xdr:row>
      <xdr:rowOff>73478</xdr:rowOff>
    </xdr:to>
    <xdr:cxnSp macro="">
      <xdr:nvCxnSpPr>
        <xdr:cNvPr id="161" name="直線コネクタ 160"/>
        <xdr:cNvCxnSpPr/>
      </xdr:nvCxnSpPr>
      <xdr:spPr>
        <a:xfrm>
          <a:off x="3797300" y="983143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62" name="n_1aveValue【体育館・プー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3" name="n_2aveValue【体育館・プー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126110</xdr:rowOff>
    </xdr:from>
    <xdr:ext cx="405111" cy="259045"/>
    <xdr:sp macro="" textlink="">
      <xdr:nvSpPr>
        <xdr:cNvPr id="164" name="n_1mainValue【体育館・プール】&#10;有形固定資産減価償却率"/>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86" name="直線コネクタ 185"/>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89" name="【体育館・プール】&#10;一人当たり面積最大値テキスト"/>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0" name="直線コネクタ 189"/>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191" name="【体育館・プール】&#10;一人当たり面積平均値テキスト"/>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192" name="フローチャート: 判断 191"/>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193" name="フローチャート: 判断 192"/>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148082</xdr:rowOff>
    </xdr:from>
    <xdr:to>
      <xdr:col>46</xdr:col>
      <xdr:colOff>38100</xdr:colOff>
      <xdr:row>62</xdr:row>
      <xdr:rowOff>78232</xdr:rowOff>
    </xdr:to>
    <xdr:sp macro="" textlink="">
      <xdr:nvSpPr>
        <xdr:cNvPr id="194" name="フローチャート: 判断 193"/>
        <xdr:cNvSpPr/>
      </xdr:nvSpPr>
      <xdr:spPr>
        <a:xfrm>
          <a:off x="8699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00" name="楕円 199"/>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48785</xdr:rowOff>
    </xdr:from>
    <xdr:ext cx="469744" cy="259045"/>
    <xdr:sp macro="" textlink="">
      <xdr:nvSpPr>
        <xdr:cNvPr id="201" name="【体育館・プール】&#10;一人当たり面積該当値テキスト"/>
        <xdr:cNvSpPr txBox="1"/>
      </xdr:nvSpPr>
      <xdr:spPr>
        <a:xfrm>
          <a:off x="10515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65786</xdr:rowOff>
    </xdr:from>
    <xdr:to>
      <xdr:col>50</xdr:col>
      <xdr:colOff>165100</xdr:colOff>
      <xdr:row>61</xdr:row>
      <xdr:rowOff>167386</xdr:rowOff>
    </xdr:to>
    <xdr:sp macro="" textlink="">
      <xdr:nvSpPr>
        <xdr:cNvPr id="202" name="楕円 201"/>
        <xdr:cNvSpPr/>
      </xdr:nvSpPr>
      <xdr:spPr>
        <a:xfrm>
          <a:off x="9588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116586</xdr:rowOff>
    </xdr:from>
    <xdr:to>
      <xdr:col>55</xdr:col>
      <xdr:colOff>0</xdr:colOff>
      <xdr:row>61</xdr:row>
      <xdr:rowOff>121158</xdr:rowOff>
    </xdr:to>
    <xdr:cxnSp macro="">
      <xdr:nvCxnSpPr>
        <xdr:cNvPr id="203" name="直線コネクタ 202"/>
        <xdr:cNvCxnSpPr/>
      </xdr:nvCxnSpPr>
      <xdr:spPr>
        <a:xfrm>
          <a:off x="9639300" y="10575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163085</xdr:rowOff>
    </xdr:from>
    <xdr:ext cx="469744" cy="259045"/>
    <xdr:sp macro="" textlink="">
      <xdr:nvSpPr>
        <xdr:cNvPr id="204"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94759</xdr:rowOff>
    </xdr:from>
    <xdr:ext cx="469744" cy="259045"/>
    <xdr:sp macro="" textlink="">
      <xdr:nvSpPr>
        <xdr:cNvPr id="205" name="n_2aveValue【体育館・プール】&#10;一人当たり面積"/>
        <xdr:cNvSpPr txBox="1"/>
      </xdr:nvSpPr>
      <xdr:spPr>
        <a:xfrm>
          <a:off x="8515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12463</xdr:rowOff>
    </xdr:from>
    <xdr:ext cx="469744" cy="259045"/>
    <xdr:sp macro="" textlink="">
      <xdr:nvSpPr>
        <xdr:cNvPr id="206" name="n_1mainValue【体育館・プール】&#10;一人当たり面積"/>
        <xdr:cNvSpPr txBox="1"/>
      </xdr:nvSpPr>
      <xdr:spPr>
        <a:xfrm>
          <a:off x="93917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8" name="テキスト ボックス 21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30" name="直線コネクタ 229"/>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31" name="【福祉施設】&#10;有形固定資産減価償却率最小値テキスト"/>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32" name="直線コネクタ 231"/>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3"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4" name="直線コネクタ 23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35" name="【福祉施設】&#10;有形固定資産減価償却率平均値テキスト"/>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36" name="フローチャート: 判断 235"/>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37" name="フローチャート: 判断 236"/>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xdr:rowOff>
    </xdr:from>
    <xdr:to>
      <xdr:col>15</xdr:col>
      <xdr:colOff>101600</xdr:colOff>
      <xdr:row>81</xdr:row>
      <xdr:rowOff>117475</xdr:rowOff>
    </xdr:to>
    <xdr:sp macro="" textlink="">
      <xdr:nvSpPr>
        <xdr:cNvPr id="238" name="フローチャート: 判断 237"/>
        <xdr:cNvSpPr/>
      </xdr:nvSpPr>
      <xdr:spPr>
        <a:xfrm>
          <a:off x="2857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116839</xdr:rowOff>
    </xdr:from>
    <xdr:to>
      <xdr:col>24</xdr:col>
      <xdr:colOff>114300</xdr:colOff>
      <xdr:row>79</xdr:row>
      <xdr:rowOff>46989</xdr:rowOff>
    </xdr:to>
    <xdr:sp macro="" textlink="">
      <xdr:nvSpPr>
        <xdr:cNvPr id="244" name="楕円 243"/>
        <xdr:cNvSpPr/>
      </xdr:nvSpPr>
      <xdr:spPr>
        <a:xfrm>
          <a:off x="4584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139716</xdr:rowOff>
    </xdr:from>
    <xdr:ext cx="405111" cy="259045"/>
    <xdr:sp macro="" textlink="">
      <xdr:nvSpPr>
        <xdr:cNvPr id="245" name="【福祉施設】&#10;有形固定資産減価償却率該当値テキスト"/>
        <xdr:cNvSpPr txBox="1"/>
      </xdr:nvSpPr>
      <xdr:spPr>
        <a:xfrm>
          <a:off x="4673600"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116839</xdr:rowOff>
    </xdr:from>
    <xdr:to>
      <xdr:col>20</xdr:col>
      <xdr:colOff>38100</xdr:colOff>
      <xdr:row>79</xdr:row>
      <xdr:rowOff>46989</xdr:rowOff>
    </xdr:to>
    <xdr:sp macro="" textlink="">
      <xdr:nvSpPr>
        <xdr:cNvPr id="246" name="楕円 245"/>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167639</xdr:rowOff>
    </xdr:from>
    <xdr:to>
      <xdr:col>24</xdr:col>
      <xdr:colOff>63500</xdr:colOff>
      <xdr:row>78</xdr:row>
      <xdr:rowOff>167639</xdr:rowOff>
    </xdr:to>
    <xdr:cxnSp macro="">
      <xdr:nvCxnSpPr>
        <xdr:cNvPr id="247" name="直線コネクタ 246"/>
        <xdr:cNvCxnSpPr/>
      </xdr:nvCxnSpPr>
      <xdr:spPr>
        <a:xfrm>
          <a:off x="3797300" y="13540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48"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49" name="n_2aveValue【福祉施設】&#10;有形固定資産減価償却率"/>
        <xdr:cNvSpPr txBox="1"/>
      </xdr:nvSpPr>
      <xdr:spPr>
        <a:xfrm>
          <a:off x="2705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63516</xdr:rowOff>
    </xdr:from>
    <xdr:ext cx="405111" cy="259045"/>
    <xdr:sp macro="" textlink="">
      <xdr:nvSpPr>
        <xdr:cNvPr id="250" name="n_1mainValue【福祉施設】&#10;有形固定資産減価償却率"/>
        <xdr:cNvSpPr txBox="1"/>
      </xdr:nvSpPr>
      <xdr:spPr>
        <a:xfrm>
          <a:off x="3582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76" name="直線コネクタ 275"/>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77" name="【福祉施設】&#10;一人当たり面積最小値テキスト"/>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78" name="直線コネクタ 277"/>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9" name="【福祉施設】&#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0" name="直線コネクタ 279"/>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281" name="【福祉施設】&#10;一人当たり面積平均値テキスト"/>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82" name="フローチャート: 判断 281"/>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83" name="フローチャート: 判断 282"/>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284" name="フローチャート: 判断 28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52614</xdr:rowOff>
    </xdr:from>
    <xdr:to>
      <xdr:col>55</xdr:col>
      <xdr:colOff>50800</xdr:colOff>
      <xdr:row>80</xdr:row>
      <xdr:rowOff>154214</xdr:rowOff>
    </xdr:to>
    <xdr:sp macro="" textlink="">
      <xdr:nvSpPr>
        <xdr:cNvPr id="290" name="楕円 289"/>
        <xdr:cNvSpPr/>
      </xdr:nvSpPr>
      <xdr:spPr>
        <a:xfrm>
          <a:off x="10426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75491</xdr:rowOff>
    </xdr:from>
    <xdr:ext cx="469744" cy="259045"/>
    <xdr:sp macro="" textlink="">
      <xdr:nvSpPr>
        <xdr:cNvPr id="291" name="【福祉施設】&#10;一人当たり面積該当値テキスト"/>
        <xdr:cNvSpPr txBox="1"/>
      </xdr:nvSpPr>
      <xdr:spPr>
        <a:xfrm>
          <a:off x="10515600" y="1362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52614</xdr:rowOff>
    </xdr:from>
    <xdr:to>
      <xdr:col>50</xdr:col>
      <xdr:colOff>165100</xdr:colOff>
      <xdr:row>80</xdr:row>
      <xdr:rowOff>154214</xdr:rowOff>
    </xdr:to>
    <xdr:sp macro="" textlink="">
      <xdr:nvSpPr>
        <xdr:cNvPr id="292" name="楕円 291"/>
        <xdr:cNvSpPr/>
      </xdr:nvSpPr>
      <xdr:spPr>
        <a:xfrm>
          <a:off x="9588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103414</xdr:rowOff>
    </xdr:from>
    <xdr:to>
      <xdr:col>55</xdr:col>
      <xdr:colOff>0</xdr:colOff>
      <xdr:row>80</xdr:row>
      <xdr:rowOff>103414</xdr:rowOff>
    </xdr:to>
    <xdr:cxnSp macro="">
      <xdr:nvCxnSpPr>
        <xdr:cNvPr id="293" name="直線コネクタ 292"/>
        <xdr:cNvCxnSpPr/>
      </xdr:nvCxnSpPr>
      <xdr:spPr>
        <a:xfrm>
          <a:off x="9639300" y="13819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145341</xdr:rowOff>
    </xdr:from>
    <xdr:ext cx="469744" cy="259045"/>
    <xdr:sp macro="" textlink="">
      <xdr:nvSpPr>
        <xdr:cNvPr id="294" name="n_1aveValue【福祉施設】&#10;一人当たり面積"/>
        <xdr:cNvSpPr txBox="1"/>
      </xdr:nvSpPr>
      <xdr:spPr>
        <a:xfrm>
          <a:off x="9391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295"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170741</xdr:rowOff>
    </xdr:from>
    <xdr:ext cx="469744" cy="259045"/>
    <xdr:sp macro="" textlink="">
      <xdr:nvSpPr>
        <xdr:cNvPr id="296" name="n_1mainValue【福祉施設】&#10;一人当たり面積"/>
        <xdr:cNvSpPr txBox="1"/>
      </xdr:nvSpPr>
      <xdr:spPr>
        <a:xfrm>
          <a:off x="9391727" y="135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7" name="テキスト ボックス 30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8" name="直線コネクタ 30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9" name="テキスト ボックス 30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0" name="直線コネクタ 30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1" name="テキスト ボックス 31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2" name="直線コネクタ 31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3" name="テキスト ボックス 31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4" name="直線コネクタ 31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5" name="テキスト ボックス 31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6" name="直線コネクタ 31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7" name="テキスト ボックス 31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21" name="直線コネクタ 320"/>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22" name="【市民会館】&#10;有形固定資産減価償却率最小値テキスト"/>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3" name="直線コネクタ 322"/>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4"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5" name="直線コネクタ 32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164482</xdr:rowOff>
    </xdr:from>
    <xdr:ext cx="405111" cy="259045"/>
    <xdr:sp macro="" textlink="">
      <xdr:nvSpPr>
        <xdr:cNvPr id="326" name="【市民会館】&#10;有形固定資産減価償却率平均値テキスト"/>
        <xdr:cNvSpPr txBox="1"/>
      </xdr:nvSpPr>
      <xdr:spPr>
        <a:xfrm>
          <a:off x="46736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27" name="フローチャート: 判断 32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28" name="フローチャート: 判断 327"/>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29" name="フローチャート: 判断 328"/>
        <xdr:cNvSpPr/>
      </xdr:nvSpPr>
      <xdr:spPr>
        <a:xfrm>
          <a:off x="2857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149225</xdr:rowOff>
    </xdr:from>
    <xdr:to>
      <xdr:col>24</xdr:col>
      <xdr:colOff>114300</xdr:colOff>
      <xdr:row>105</xdr:row>
      <xdr:rowOff>79375</xdr:rowOff>
    </xdr:to>
    <xdr:sp macro="" textlink="">
      <xdr:nvSpPr>
        <xdr:cNvPr id="335" name="楕円 334"/>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127652</xdr:rowOff>
    </xdr:from>
    <xdr:ext cx="405111" cy="259045"/>
    <xdr:sp macro="" textlink="">
      <xdr:nvSpPr>
        <xdr:cNvPr id="336" name="【市民会館】&#10;有形固定資産減価償却率該当値テキスト"/>
        <xdr:cNvSpPr txBox="1"/>
      </xdr:nvSpPr>
      <xdr:spPr>
        <a:xfrm>
          <a:off x="4673600"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74930</xdr:rowOff>
    </xdr:from>
    <xdr:to>
      <xdr:col>20</xdr:col>
      <xdr:colOff>38100</xdr:colOff>
      <xdr:row>104</xdr:row>
      <xdr:rowOff>5080</xdr:rowOff>
    </xdr:to>
    <xdr:sp macro="" textlink="">
      <xdr:nvSpPr>
        <xdr:cNvPr id="337" name="楕円 336"/>
        <xdr:cNvSpPr/>
      </xdr:nvSpPr>
      <xdr:spPr>
        <a:xfrm>
          <a:off x="3746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125730</xdr:rowOff>
    </xdr:from>
    <xdr:to>
      <xdr:col>24</xdr:col>
      <xdr:colOff>63500</xdr:colOff>
      <xdr:row>105</xdr:row>
      <xdr:rowOff>28575</xdr:rowOff>
    </xdr:to>
    <xdr:cxnSp macro="">
      <xdr:nvCxnSpPr>
        <xdr:cNvPr id="338" name="直線コネクタ 337"/>
        <xdr:cNvCxnSpPr/>
      </xdr:nvCxnSpPr>
      <xdr:spPr>
        <a:xfrm>
          <a:off x="3797300" y="17785080"/>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39"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40" name="n_2aveValue【市民会館】&#10;有形固定資産減価償却率"/>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21607</xdr:rowOff>
    </xdr:from>
    <xdr:ext cx="405111" cy="259045"/>
    <xdr:sp macro="" textlink="">
      <xdr:nvSpPr>
        <xdr:cNvPr id="341" name="n_1mainValue【市民会館】&#10;有形固定資産減価償却率"/>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65" name="直線コネクタ 364"/>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7" name="直線コネクタ 36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68"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69" name="直線コネクタ 368"/>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70"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1" name="フローチャート: 判断 370"/>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72" name="フローチャート: 判断 371"/>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78739</xdr:rowOff>
    </xdr:from>
    <xdr:to>
      <xdr:col>46</xdr:col>
      <xdr:colOff>38100</xdr:colOff>
      <xdr:row>107</xdr:row>
      <xdr:rowOff>8889</xdr:rowOff>
    </xdr:to>
    <xdr:sp macro="" textlink="">
      <xdr:nvSpPr>
        <xdr:cNvPr id="373" name="フローチャート: 判断 372"/>
        <xdr:cNvSpPr/>
      </xdr:nvSpPr>
      <xdr:spPr>
        <a:xfrm>
          <a:off x="8699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143511</xdr:rowOff>
    </xdr:from>
    <xdr:to>
      <xdr:col>55</xdr:col>
      <xdr:colOff>50800</xdr:colOff>
      <xdr:row>100</xdr:row>
      <xdr:rowOff>73661</xdr:rowOff>
    </xdr:to>
    <xdr:sp macro="" textlink="">
      <xdr:nvSpPr>
        <xdr:cNvPr id="379" name="楕円 378"/>
        <xdr:cNvSpPr/>
      </xdr:nvSpPr>
      <xdr:spPr>
        <a:xfrm>
          <a:off x="104267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96538</xdr:rowOff>
    </xdr:from>
    <xdr:ext cx="469744" cy="259045"/>
    <xdr:sp macro="" textlink="">
      <xdr:nvSpPr>
        <xdr:cNvPr id="380" name="【市民会館】&#10;一人当たり面積該当値テキスト"/>
        <xdr:cNvSpPr txBox="1"/>
      </xdr:nvSpPr>
      <xdr:spPr>
        <a:xfrm>
          <a:off x="10515600" y="1707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162561</xdr:rowOff>
    </xdr:from>
    <xdr:to>
      <xdr:col>50</xdr:col>
      <xdr:colOff>165100</xdr:colOff>
      <xdr:row>101</xdr:row>
      <xdr:rowOff>92711</xdr:rowOff>
    </xdr:to>
    <xdr:sp macro="" textlink="">
      <xdr:nvSpPr>
        <xdr:cNvPr id="381" name="楕円 380"/>
        <xdr:cNvSpPr/>
      </xdr:nvSpPr>
      <xdr:spPr>
        <a:xfrm>
          <a:off x="9588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22861</xdr:rowOff>
    </xdr:from>
    <xdr:to>
      <xdr:col>55</xdr:col>
      <xdr:colOff>0</xdr:colOff>
      <xdr:row>101</xdr:row>
      <xdr:rowOff>41911</xdr:rowOff>
    </xdr:to>
    <xdr:cxnSp macro="">
      <xdr:nvCxnSpPr>
        <xdr:cNvPr id="382" name="直線コネクタ 381"/>
        <xdr:cNvCxnSpPr/>
      </xdr:nvCxnSpPr>
      <xdr:spPr>
        <a:xfrm flipV="1">
          <a:off x="9639300" y="1716786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72407</xdr:rowOff>
    </xdr:from>
    <xdr:ext cx="469744" cy="259045"/>
    <xdr:sp macro="" textlink="">
      <xdr:nvSpPr>
        <xdr:cNvPr id="383" name="n_1ave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25416</xdr:rowOff>
    </xdr:from>
    <xdr:ext cx="469744" cy="259045"/>
    <xdr:sp macro="" textlink="">
      <xdr:nvSpPr>
        <xdr:cNvPr id="384" name="n_2aveValue【市民会館】&#10;一人当たり面積"/>
        <xdr:cNvSpPr txBox="1"/>
      </xdr:nvSpPr>
      <xdr:spPr>
        <a:xfrm>
          <a:off x="8515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109238</xdr:rowOff>
    </xdr:from>
    <xdr:ext cx="469744" cy="259045"/>
    <xdr:sp macro="" textlink="">
      <xdr:nvSpPr>
        <xdr:cNvPr id="385" name="n_1mainValue【市民会館】&#10;一人当たり面積"/>
        <xdr:cNvSpPr txBox="1"/>
      </xdr:nvSpPr>
      <xdr:spPr>
        <a:xfrm>
          <a:off x="9391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10" name="直線コネクタ 409"/>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1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12" name="直線コネクタ 41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13" name="【一般廃棄物処理施設】&#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14" name="直線コネクタ 413"/>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15" name="【一般廃棄物処理施設】&#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6" name="フローチャート: 判断 415"/>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17" name="フローチャート: 判断 416"/>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71120</xdr:rowOff>
    </xdr:from>
    <xdr:to>
      <xdr:col>76</xdr:col>
      <xdr:colOff>165100</xdr:colOff>
      <xdr:row>37</xdr:row>
      <xdr:rowOff>1270</xdr:rowOff>
    </xdr:to>
    <xdr:sp macro="" textlink="">
      <xdr:nvSpPr>
        <xdr:cNvPr id="418" name="フローチャート: 判断 417"/>
        <xdr:cNvSpPr/>
      </xdr:nvSpPr>
      <xdr:spPr>
        <a:xfrm>
          <a:off x="14541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24" name="楕円 423"/>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425" name="【一般廃棄物処理施設】&#10;有形固定資産減価償却率該当値テキスト"/>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26" name="楕円 425"/>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148590</xdr:rowOff>
    </xdr:to>
    <xdr:cxnSp macro="">
      <xdr:nvCxnSpPr>
        <xdr:cNvPr id="427" name="直線コネクタ 426"/>
        <xdr:cNvCxnSpPr/>
      </xdr:nvCxnSpPr>
      <xdr:spPr>
        <a:xfrm flipV="1">
          <a:off x="15481300" y="6454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28" name="n_1ave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29" name="n_2ave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430" name="n_1mainValue【一般廃棄物処理施設】&#10;有形固定資産減価償却率"/>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4" name="テキスト ボックス 44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54" name="直線コネクタ 453"/>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55" name="【一般廃棄物処理施設】&#10;一人当たり有形固定資産（償却資産）額最小値テキスト"/>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56" name="直線コネクタ 455"/>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57" name="【一般廃棄物処理施設】&#10;一人当たり有形固定資産（償却資産）額最大値テキスト"/>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58" name="直線コネクタ 457"/>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59" name="【一般廃棄物処理施設】&#10;一人当たり有形固定資産（償却資産）額平均値テキスト"/>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60" name="フローチャート: 判断 459"/>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61" name="フローチャート: 判断 460"/>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159733</xdr:rowOff>
    </xdr:from>
    <xdr:to>
      <xdr:col>107</xdr:col>
      <xdr:colOff>101600</xdr:colOff>
      <xdr:row>40</xdr:row>
      <xdr:rowOff>89883</xdr:rowOff>
    </xdr:to>
    <xdr:sp macro="" textlink="">
      <xdr:nvSpPr>
        <xdr:cNvPr id="462" name="フローチャート: 判断 461"/>
        <xdr:cNvSpPr/>
      </xdr:nvSpPr>
      <xdr:spPr>
        <a:xfrm>
          <a:off x="20383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126563</xdr:rowOff>
    </xdr:from>
    <xdr:to>
      <xdr:col>116</xdr:col>
      <xdr:colOff>114300</xdr:colOff>
      <xdr:row>40</xdr:row>
      <xdr:rowOff>56713</xdr:rowOff>
    </xdr:to>
    <xdr:sp macro="" textlink="">
      <xdr:nvSpPr>
        <xdr:cNvPr id="468" name="楕円 467"/>
        <xdr:cNvSpPr/>
      </xdr:nvSpPr>
      <xdr:spPr>
        <a:xfrm>
          <a:off x="22110700" y="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104990</xdr:rowOff>
    </xdr:from>
    <xdr:ext cx="534377" cy="259045"/>
    <xdr:sp macro="" textlink="">
      <xdr:nvSpPr>
        <xdr:cNvPr id="469" name="【一般廃棄物処理施設】&#10;一人当たり有形固定資産（償却資産）額該当値テキスト"/>
        <xdr:cNvSpPr txBox="1"/>
      </xdr:nvSpPr>
      <xdr:spPr>
        <a:xfrm>
          <a:off x="22199600" y="67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118943</xdr:rowOff>
    </xdr:from>
    <xdr:to>
      <xdr:col>112</xdr:col>
      <xdr:colOff>38100</xdr:colOff>
      <xdr:row>40</xdr:row>
      <xdr:rowOff>49093</xdr:rowOff>
    </xdr:to>
    <xdr:sp macro="" textlink="">
      <xdr:nvSpPr>
        <xdr:cNvPr id="470" name="楕円 469"/>
        <xdr:cNvSpPr/>
      </xdr:nvSpPr>
      <xdr:spPr>
        <a:xfrm>
          <a:off x="21272500" y="68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169743</xdr:rowOff>
    </xdr:from>
    <xdr:to>
      <xdr:col>116</xdr:col>
      <xdr:colOff>63500</xdr:colOff>
      <xdr:row>40</xdr:row>
      <xdr:rowOff>5913</xdr:rowOff>
    </xdr:to>
    <xdr:cxnSp macro="">
      <xdr:nvCxnSpPr>
        <xdr:cNvPr id="471" name="直線コネクタ 470"/>
        <xdr:cNvCxnSpPr/>
      </xdr:nvCxnSpPr>
      <xdr:spPr>
        <a:xfrm>
          <a:off x="21323300" y="685629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472" name="n_1aveValue【一般廃棄物処理施設】&#10;一人当たり有形固定資産（償却資産）額"/>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106410</xdr:rowOff>
    </xdr:from>
    <xdr:ext cx="534377" cy="259045"/>
    <xdr:sp macro="" textlink="">
      <xdr:nvSpPr>
        <xdr:cNvPr id="473" name="n_2aveValue【一般廃棄物処理施設】&#10;一人当たり有形固定資産（償却資産）額"/>
        <xdr:cNvSpPr txBox="1"/>
      </xdr:nvSpPr>
      <xdr:spPr>
        <a:xfrm>
          <a:off x="20167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40220</xdr:rowOff>
    </xdr:from>
    <xdr:ext cx="534377" cy="259045"/>
    <xdr:sp macro="" textlink="">
      <xdr:nvSpPr>
        <xdr:cNvPr id="474" name="n_1mainValue【一般廃棄物処理施設】&#10;一人当たり有形固定資産（償却資産）額"/>
        <xdr:cNvSpPr txBox="1"/>
      </xdr:nvSpPr>
      <xdr:spPr>
        <a:xfrm>
          <a:off x="21043411" y="68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5" name="テキスト ボックス 4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7" name="テキスト ボックス 48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497" name="直線コネクタ 496"/>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498" name="【保健センター・保健所】&#10;有形固定資産減価償却率最小値テキスト"/>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499" name="直線コネクタ 498"/>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0" name="【保健センター・保健所】&#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01" name="直線コネクタ 500"/>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02" name="【保健センター・保健所】&#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03" name="フローチャート: 判断 502"/>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04" name="フローチャート: 判断 50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70358</xdr:rowOff>
    </xdr:from>
    <xdr:to>
      <xdr:col>76</xdr:col>
      <xdr:colOff>165100</xdr:colOff>
      <xdr:row>62</xdr:row>
      <xdr:rowOff>508</xdr:rowOff>
    </xdr:to>
    <xdr:sp macro="" textlink="">
      <xdr:nvSpPr>
        <xdr:cNvPr id="505" name="フローチャート: 判断 504"/>
        <xdr:cNvSpPr/>
      </xdr:nvSpPr>
      <xdr:spPr>
        <a:xfrm>
          <a:off x="1454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xdr:rowOff>
    </xdr:from>
    <xdr:to>
      <xdr:col>85</xdr:col>
      <xdr:colOff>177800</xdr:colOff>
      <xdr:row>56</xdr:row>
      <xdr:rowOff>107950</xdr:rowOff>
    </xdr:to>
    <xdr:sp macro="" textlink="">
      <xdr:nvSpPr>
        <xdr:cNvPr id="511" name="楕円 510"/>
        <xdr:cNvSpPr/>
      </xdr:nvSpPr>
      <xdr:spPr>
        <a:xfrm>
          <a:off x="16268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29227</xdr:rowOff>
    </xdr:from>
    <xdr:ext cx="405111" cy="259045"/>
    <xdr:sp macro="" textlink="">
      <xdr:nvSpPr>
        <xdr:cNvPr id="512" name="【保健センター・保健所】&#10;有形固定資産減価償却率該当値テキスト"/>
        <xdr:cNvSpPr txBox="1"/>
      </xdr:nvSpPr>
      <xdr:spPr>
        <a:xfrm>
          <a:off x="16357600"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170942</xdr:rowOff>
    </xdr:from>
    <xdr:to>
      <xdr:col>81</xdr:col>
      <xdr:colOff>101600</xdr:colOff>
      <xdr:row>56</xdr:row>
      <xdr:rowOff>101092</xdr:rowOff>
    </xdr:to>
    <xdr:sp macro="" textlink="">
      <xdr:nvSpPr>
        <xdr:cNvPr id="513" name="楕円 512"/>
        <xdr:cNvSpPr/>
      </xdr:nvSpPr>
      <xdr:spPr>
        <a:xfrm>
          <a:off x="15430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50292</xdr:rowOff>
    </xdr:from>
    <xdr:to>
      <xdr:col>85</xdr:col>
      <xdr:colOff>127000</xdr:colOff>
      <xdr:row>56</xdr:row>
      <xdr:rowOff>57150</xdr:rowOff>
    </xdr:to>
    <xdr:cxnSp macro="">
      <xdr:nvCxnSpPr>
        <xdr:cNvPr id="514" name="直線コネクタ 513"/>
        <xdr:cNvCxnSpPr/>
      </xdr:nvCxnSpPr>
      <xdr:spPr>
        <a:xfrm>
          <a:off x="15481300" y="96514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5" name="n_1ave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17035</xdr:rowOff>
    </xdr:from>
    <xdr:ext cx="405111" cy="259045"/>
    <xdr:sp macro="" textlink="">
      <xdr:nvSpPr>
        <xdr:cNvPr id="516" name="n_2aveValue【保健センター・保健所】&#10;有形固定資産減価償却率"/>
        <xdr:cNvSpPr txBox="1"/>
      </xdr:nvSpPr>
      <xdr:spPr>
        <a:xfrm>
          <a:off x="14389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117619</xdr:rowOff>
    </xdr:from>
    <xdr:ext cx="405111" cy="259045"/>
    <xdr:sp macro="" textlink="">
      <xdr:nvSpPr>
        <xdr:cNvPr id="517" name="n_1mainValue【保健センター・保健所】&#10;有形固定資産減価償却率"/>
        <xdr:cNvSpPr txBox="1"/>
      </xdr:nvSpPr>
      <xdr:spPr>
        <a:xfrm>
          <a:off x="152660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39" name="直線コネクタ 538"/>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4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41" name="直線コネクタ 54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4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43" name="直線コネクタ 54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44"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45" name="フローチャート: 判断 544"/>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46" name="フローチャート: 判断 545"/>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17780</xdr:rowOff>
    </xdr:from>
    <xdr:to>
      <xdr:col>107</xdr:col>
      <xdr:colOff>101600</xdr:colOff>
      <xdr:row>58</xdr:row>
      <xdr:rowOff>119380</xdr:rowOff>
    </xdr:to>
    <xdr:sp macro="" textlink="">
      <xdr:nvSpPr>
        <xdr:cNvPr id="547" name="フローチャート: 判断 546"/>
        <xdr:cNvSpPr/>
      </xdr:nvSpPr>
      <xdr:spPr>
        <a:xfrm>
          <a:off x="2038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53" name="楕円 552"/>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54"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55" name="楕円 554"/>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556" name="直線コネクタ 555"/>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57" name="n_1ave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558" name="n_2aveValue【保健センター・保健所】&#10;一人当たり面積"/>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87647</xdr:rowOff>
    </xdr:from>
    <xdr:ext cx="469744" cy="259045"/>
    <xdr:sp macro="" textlink="">
      <xdr:nvSpPr>
        <xdr:cNvPr id="559" name="n_1main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0" name="テキスト ボックス 5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2" name="テキスト ボックス 57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2" name="テキスト ボックス 58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4" name="テキスト ボックス 58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586" name="直線コネクタ 585"/>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587" name="【消防施設】&#10;有形固定資産減価償却率最小値テキスト"/>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588" name="直線コネクタ 587"/>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589" name="【消防施設】&#10;有形固定資産減価償却率最大値テキスト"/>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590" name="直線コネクタ 58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57529</xdr:rowOff>
    </xdr:from>
    <xdr:ext cx="405111" cy="259045"/>
    <xdr:sp macro="" textlink="">
      <xdr:nvSpPr>
        <xdr:cNvPr id="591" name="【消防施設】&#10;有形固定資産減価償却率平均値テキスト"/>
        <xdr:cNvSpPr txBox="1"/>
      </xdr:nvSpPr>
      <xdr:spPr>
        <a:xfrm>
          <a:off x="16357600" y="1377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592" name="フローチャート: 判断 591"/>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593" name="フローチャート: 判断 592"/>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88537</xdr:rowOff>
    </xdr:from>
    <xdr:to>
      <xdr:col>76</xdr:col>
      <xdr:colOff>165100</xdr:colOff>
      <xdr:row>83</xdr:row>
      <xdr:rowOff>18687</xdr:rowOff>
    </xdr:to>
    <xdr:sp macro="" textlink="">
      <xdr:nvSpPr>
        <xdr:cNvPr id="594" name="フローチャート: 判断 593"/>
        <xdr:cNvSpPr/>
      </xdr:nvSpPr>
      <xdr:spPr>
        <a:xfrm>
          <a:off x="1454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46082</xdr:rowOff>
    </xdr:from>
    <xdr:to>
      <xdr:col>85</xdr:col>
      <xdr:colOff>177800</xdr:colOff>
      <xdr:row>84</xdr:row>
      <xdr:rowOff>147682</xdr:rowOff>
    </xdr:to>
    <xdr:sp macro="" textlink="">
      <xdr:nvSpPr>
        <xdr:cNvPr id="600" name="楕円 599"/>
        <xdr:cNvSpPr/>
      </xdr:nvSpPr>
      <xdr:spPr>
        <a:xfrm>
          <a:off x="16268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24509</xdr:rowOff>
    </xdr:from>
    <xdr:ext cx="405111" cy="259045"/>
    <xdr:sp macro="" textlink="">
      <xdr:nvSpPr>
        <xdr:cNvPr id="601" name="【消防施設】&#10;有形固定資産減価償却率該当値テキスト"/>
        <xdr:cNvSpPr txBox="1"/>
      </xdr:nvSpPr>
      <xdr:spPr>
        <a:xfrm>
          <a:off x="16357600"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602" name="楕円 601"/>
        <xdr:cNvSpPr/>
      </xdr:nvSpPr>
      <xdr:spPr>
        <a:xfrm>
          <a:off x="1543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96882</xdr:rowOff>
    </xdr:from>
    <xdr:to>
      <xdr:col>85</xdr:col>
      <xdr:colOff>127000</xdr:colOff>
      <xdr:row>85</xdr:row>
      <xdr:rowOff>13607</xdr:rowOff>
    </xdr:to>
    <xdr:cxnSp macro="">
      <xdr:nvCxnSpPr>
        <xdr:cNvPr id="603" name="直線コネクタ 602"/>
        <xdr:cNvCxnSpPr/>
      </xdr:nvCxnSpPr>
      <xdr:spPr>
        <a:xfrm flipV="1">
          <a:off x="15481300" y="1449868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102161</xdr:rowOff>
    </xdr:from>
    <xdr:ext cx="405111" cy="259045"/>
    <xdr:sp macro="" textlink="">
      <xdr:nvSpPr>
        <xdr:cNvPr id="604" name="n_1aveValue【消防施設】&#10;有形固定資産減価償却率"/>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35214</xdr:rowOff>
    </xdr:from>
    <xdr:ext cx="405111" cy="259045"/>
    <xdr:sp macro="" textlink="">
      <xdr:nvSpPr>
        <xdr:cNvPr id="605" name="n_2aveValue【消防施設】&#10;有形固定資産減価償却率"/>
        <xdr:cNvSpPr txBox="1"/>
      </xdr:nvSpPr>
      <xdr:spPr>
        <a:xfrm>
          <a:off x="14389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606" name="n_1mainValue【消防施設】&#10;有形固定資産減価償却率"/>
        <xdr:cNvSpPr txBox="1"/>
      </xdr:nvSpPr>
      <xdr:spPr>
        <a:xfrm>
          <a:off x="15266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30" name="直線コネクタ 629"/>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31"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32" name="直線コネクタ 631"/>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33"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34" name="直線コネクタ 633"/>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35" name="【消防施設】&#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36" name="フローチャート: 判断 63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37" name="フローチャート: 判断 63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38" name="フローチャート: 判断 63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44" name="楕円 643"/>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45" name="【消防施設】&#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46" name="楕円 64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47" name="直線コネクタ 646"/>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48"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49" name="n_2aveValue【消防施設】&#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50" name="n_1main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2" name="テキスト ボックス 66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674" name="直線コネクタ 673"/>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675" name="【庁舎】&#10;有形固定資産減価償却率最小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676" name="直線コネクタ 675"/>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77" name="【庁舎】&#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78" name="直線コネクタ 677"/>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9" name="【庁舎】&#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680" name="フローチャート: 判断 679"/>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81" name="フローチャート: 判断 680"/>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97789</xdr:rowOff>
    </xdr:from>
    <xdr:to>
      <xdr:col>76</xdr:col>
      <xdr:colOff>165100</xdr:colOff>
      <xdr:row>102</xdr:row>
      <xdr:rowOff>27939</xdr:rowOff>
    </xdr:to>
    <xdr:sp macro="" textlink="">
      <xdr:nvSpPr>
        <xdr:cNvPr id="682" name="フローチャート: 判断 681"/>
        <xdr:cNvSpPr/>
      </xdr:nvSpPr>
      <xdr:spPr>
        <a:xfrm>
          <a:off x="14541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99695</xdr:rowOff>
    </xdr:from>
    <xdr:to>
      <xdr:col>85</xdr:col>
      <xdr:colOff>177800</xdr:colOff>
      <xdr:row>100</xdr:row>
      <xdr:rowOff>29845</xdr:rowOff>
    </xdr:to>
    <xdr:sp macro="" textlink="">
      <xdr:nvSpPr>
        <xdr:cNvPr id="688" name="楕円 687"/>
        <xdr:cNvSpPr/>
      </xdr:nvSpPr>
      <xdr:spPr>
        <a:xfrm>
          <a:off x="162687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52722</xdr:rowOff>
    </xdr:from>
    <xdr:ext cx="405111" cy="259045"/>
    <xdr:sp macro="" textlink="">
      <xdr:nvSpPr>
        <xdr:cNvPr id="689" name="【庁舎】&#10;有形固定資産減価償却率該当値テキスト"/>
        <xdr:cNvSpPr txBox="1"/>
      </xdr:nvSpPr>
      <xdr:spPr>
        <a:xfrm>
          <a:off x="16357600" y="17026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122555</xdr:rowOff>
    </xdr:from>
    <xdr:to>
      <xdr:col>81</xdr:col>
      <xdr:colOff>101600</xdr:colOff>
      <xdr:row>100</xdr:row>
      <xdr:rowOff>52705</xdr:rowOff>
    </xdr:to>
    <xdr:sp macro="" textlink="">
      <xdr:nvSpPr>
        <xdr:cNvPr id="690" name="楕円 689"/>
        <xdr:cNvSpPr/>
      </xdr:nvSpPr>
      <xdr:spPr>
        <a:xfrm>
          <a:off x="15430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150495</xdr:rowOff>
    </xdr:from>
    <xdr:to>
      <xdr:col>85</xdr:col>
      <xdr:colOff>127000</xdr:colOff>
      <xdr:row>100</xdr:row>
      <xdr:rowOff>1905</xdr:rowOff>
    </xdr:to>
    <xdr:cxnSp macro="">
      <xdr:nvCxnSpPr>
        <xdr:cNvPr id="691" name="直線コネクタ 690"/>
        <xdr:cNvCxnSpPr/>
      </xdr:nvCxnSpPr>
      <xdr:spPr>
        <a:xfrm flipV="1">
          <a:off x="15481300" y="171240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92" name="n_1aveValue【庁舎】&#10;有形固定資産減価償却率"/>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44466</xdr:rowOff>
    </xdr:from>
    <xdr:ext cx="405111" cy="259045"/>
    <xdr:sp macro="" textlink="">
      <xdr:nvSpPr>
        <xdr:cNvPr id="693" name="n_2aveValue【庁舎】&#10;有形固定資産減価償却率"/>
        <xdr:cNvSpPr txBox="1"/>
      </xdr:nvSpPr>
      <xdr:spPr>
        <a:xfrm>
          <a:off x="14389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69232</xdr:rowOff>
    </xdr:from>
    <xdr:ext cx="405111" cy="259045"/>
    <xdr:sp macro="" textlink="">
      <xdr:nvSpPr>
        <xdr:cNvPr id="694" name="n_1mainValue【庁舎】&#10;有形固定資産減価償却率"/>
        <xdr:cNvSpPr txBox="1"/>
      </xdr:nvSpPr>
      <xdr:spPr>
        <a:xfrm>
          <a:off x="152660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18" name="直線コネクタ 717"/>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19" name="【庁舎】&#10;一人当たり面積最小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20" name="直線コネクタ 719"/>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1" name="【庁舎】&#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2" name="直線コネクタ 72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23" name="【庁舎】&#10;一人当たり面積平均値テキスト"/>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24" name="フローチャート: 判断 723"/>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5" name="フローチャート: 判断 7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26" name="フローチャート: 判断 725"/>
        <xdr:cNvSpPr/>
      </xdr:nvSpPr>
      <xdr:spPr>
        <a:xfrm>
          <a:off x="20383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732" name="楕円 731"/>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733" name="【庁舎】&#10;一人当たり面積該当値テキスト"/>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734" name="楕円 733"/>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41911</xdr:rowOff>
    </xdr:to>
    <xdr:cxnSp macro="">
      <xdr:nvCxnSpPr>
        <xdr:cNvPr id="735" name="直線コネクタ 734"/>
        <xdr:cNvCxnSpPr/>
      </xdr:nvCxnSpPr>
      <xdr:spPr>
        <a:xfrm>
          <a:off x="21323300" y="18211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36"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37" name="n_2aveValue【庁舎】&#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738" name="n_1mainValue【庁舎】&#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300">
              <a:latin typeface="ＭＳ Ｐゴシック" panose="020B0600070205080204" pitchFamily="50" charset="-128"/>
              <a:ea typeface="ＭＳ Ｐゴシック" panose="020B0600070205080204" pitchFamily="50" charset="-128"/>
            </a:rPr>
            <a:t>最も全国平均及び東京都平均と乖離のある庁舎については、本庁舎の新築を進めており平成２９年度は庁舎建設の設計を実施したところであり、令和４年度の本庁舎のおもや完成を目指しているところである。また、体育館・プールについても有形固定資産減価償却率が全国平均及び東京都平均を大幅に上回っており、総合体育館の耐震補強など大規模改修を実施しているいる状況である。特に老朽化の進んでいる地域プールについては、存続を含めた見直しを図っているところ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その他公共施設においても有形固定資産減価償却率が全国平均及び東京都平均を上回っているが公共施設マネジメントに基づく施設の計画的な保全を進めている状況である。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一方で、市民会館については、平成２９年度に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府中駅南口再開発ビル「ル・シーニュ」に市民活動センターを開業したことに伴い、有形固定資産減価償却率が前年度に比べ改善している。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平成２９年度の基準財政需要額は前年度と比べて▲</a:t>
          </a:r>
          <a:r>
            <a:rPr kumimoji="1" lang="en-US" altLang="ja-JP" sz="1300">
              <a:latin typeface="ＭＳ Ｐゴシック" panose="020B0600070205080204" pitchFamily="50" charset="-128"/>
              <a:ea typeface="ＭＳ Ｐゴシック" panose="020B0600070205080204" pitchFamily="50" charset="-128"/>
            </a:rPr>
            <a:t>13,881</a:t>
          </a:r>
          <a:r>
            <a:rPr kumimoji="1" lang="ja-JP" altLang="en-US" sz="1300">
              <a:latin typeface="ＭＳ Ｐゴシック" panose="020B0600070205080204" pitchFamily="50" charset="-128"/>
              <a:ea typeface="ＭＳ Ｐゴシック" panose="020B0600070205080204" pitchFamily="50" charset="-128"/>
            </a:rPr>
            <a:t>千円の微減となり、減少額が最大の費目は「包括算定経費（人口）」で要因は単位費用の減だった。一方、基準財政収入額は▲</a:t>
          </a:r>
          <a:r>
            <a:rPr kumimoji="1" lang="en-US" altLang="ja-JP" sz="1300">
              <a:latin typeface="ＭＳ Ｐゴシック" panose="020B0600070205080204" pitchFamily="50" charset="-128"/>
              <a:ea typeface="ＭＳ Ｐゴシック" panose="020B0600070205080204" pitchFamily="50" charset="-128"/>
            </a:rPr>
            <a:t>1,149,200</a:t>
          </a:r>
          <a:r>
            <a:rPr kumimoji="1" lang="ja-JP" altLang="en-US" sz="1300">
              <a:latin typeface="ＭＳ Ｐゴシック" panose="020B0600070205080204" pitchFamily="50" charset="-128"/>
              <a:ea typeface="ＭＳ Ｐゴシック" panose="020B0600070205080204" pitchFamily="50" charset="-128"/>
            </a:rPr>
            <a:t>千円の減少となり、減少額が最大の費目は「市町村民税（法人税割　）」で要因は一部企業における収益の減だった。ただし、平成２６年度よりは高かったため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３か年平均では微増となった。</a:t>
          </a:r>
          <a:r>
            <a:rPr kumimoji="1" lang="ja-JP" altLang="en-US" sz="1300">
              <a:latin typeface="ＭＳ Ｐゴシック" panose="020B0600070205080204" pitchFamily="50" charset="-128"/>
              <a:ea typeface="ＭＳ Ｐゴシック" panose="020B0600070205080204" pitchFamily="50" charset="-128"/>
            </a:rPr>
            <a:t>財政力指数のうち、とりわけ基準財政需要額については本市の裁量はないが、市税の課税標準額の増加等により基準財政収入額が増額となり、結果的に高い水準であることが望ましいと捉えている。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54328</xdr:rowOff>
    </xdr:from>
    <xdr:to>
      <xdr:col>23</xdr:col>
      <xdr:colOff>133350</xdr:colOff>
      <xdr:row>38</xdr:row>
      <xdr:rowOff>81139</xdr:rowOff>
    </xdr:to>
    <xdr:cxnSp macro="">
      <xdr:nvCxnSpPr>
        <xdr:cNvPr id="69" name="直線コネクタ 68"/>
        <xdr:cNvCxnSpPr/>
      </xdr:nvCxnSpPr>
      <xdr:spPr>
        <a:xfrm flipV="1">
          <a:off x="4114800" y="65694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81139</xdr:rowOff>
    </xdr:from>
    <xdr:to>
      <xdr:col>19</xdr:col>
      <xdr:colOff>133350</xdr:colOff>
      <xdr:row>38</xdr:row>
      <xdr:rowOff>148167</xdr:rowOff>
    </xdr:to>
    <xdr:cxnSp macro="">
      <xdr:nvCxnSpPr>
        <xdr:cNvPr id="72" name="直線コネクタ 71"/>
        <xdr:cNvCxnSpPr/>
      </xdr:nvCxnSpPr>
      <xdr:spPr>
        <a:xfrm flipV="1">
          <a:off x="3225800" y="65962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39</xdr:row>
      <xdr:rowOff>16933</xdr:rowOff>
    </xdr:to>
    <xdr:cxnSp macro="">
      <xdr:nvCxnSpPr>
        <xdr:cNvPr id="75" name="直線コネクタ 74"/>
        <xdr:cNvCxnSpPr/>
      </xdr:nvCxnSpPr>
      <xdr:spPr>
        <a:xfrm flipV="1">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30339</xdr:rowOff>
    </xdr:to>
    <xdr:cxnSp macro="">
      <xdr:nvCxnSpPr>
        <xdr:cNvPr id="78" name="直線コネクタ 77"/>
        <xdr:cNvCxnSpPr/>
      </xdr:nvCxnSpPr>
      <xdr:spPr>
        <a:xfrm flipV="1">
          <a:off x="1447800" y="67034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3528</xdr:rowOff>
    </xdr:from>
    <xdr:to>
      <xdr:col>23</xdr:col>
      <xdr:colOff>184150</xdr:colOff>
      <xdr:row>38</xdr:row>
      <xdr:rowOff>105128</xdr:rowOff>
    </xdr:to>
    <xdr:sp macro="" textlink="">
      <xdr:nvSpPr>
        <xdr:cNvPr id="88" name="楕円 87"/>
        <xdr:cNvSpPr/>
      </xdr:nvSpPr>
      <xdr:spPr>
        <a:xfrm>
          <a:off x="4902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20055</xdr:rowOff>
    </xdr:from>
    <xdr:ext cx="762000" cy="259045"/>
    <xdr:sp macro="" textlink="">
      <xdr:nvSpPr>
        <xdr:cNvPr id="89" name="財政力該当値テキスト"/>
        <xdr:cNvSpPr txBox="1"/>
      </xdr:nvSpPr>
      <xdr:spPr>
        <a:xfrm>
          <a:off x="5041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30339</xdr:rowOff>
    </xdr:from>
    <xdr:to>
      <xdr:col>19</xdr:col>
      <xdr:colOff>184150</xdr:colOff>
      <xdr:row>38</xdr:row>
      <xdr:rowOff>131939</xdr:rowOff>
    </xdr:to>
    <xdr:sp macro="" textlink="">
      <xdr:nvSpPr>
        <xdr:cNvPr id="90" name="楕円 89"/>
        <xdr:cNvSpPr/>
      </xdr:nvSpPr>
      <xdr:spPr>
        <a:xfrm>
          <a:off x="4064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142116</xdr:rowOff>
    </xdr:from>
    <xdr:ext cx="736600" cy="259045"/>
    <xdr:sp macro="" textlink="">
      <xdr:nvSpPr>
        <xdr:cNvPr id="91" name="テキスト ボックス 90"/>
        <xdr:cNvSpPr txBox="1"/>
      </xdr:nvSpPr>
      <xdr:spPr>
        <a:xfrm>
          <a:off x="3733800" y="631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150989</xdr:rowOff>
    </xdr:from>
    <xdr:to>
      <xdr:col>7</xdr:col>
      <xdr:colOff>31750</xdr:colOff>
      <xdr:row>39</xdr:row>
      <xdr:rowOff>81139</xdr:rowOff>
    </xdr:to>
    <xdr:sp macro="" textlink="">
      <xdr:nvSpPr>
        <xdr:cNvPr id="96" name="楕円 95"/>
        <xdr:cNvSpPr/>
      </xdr:nvSpPr>
      <xdr:spPr>
        <a:xfrm>
          <a:off x="1397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91316</xdr:rowOff>
    </xdr:from>
    <xdr:ext cx="762000" cy="259045"/>
    <xdr:sp macro="" textlink="">
      <xdr:nvSpPr>
        <xdr:cNvPr id="97" name="テキスト ボックス 96"/>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分母の経常一般財源は</a:t>
          </a:r>
          <a:r>
            <a:rPr kumimoji="1" lang="en-US" altLang="ja-JP" sz="1300">
              <a:latin typeface="ＭＳ Ｐゴシック" panose="020B0600070205080204" pitchFamily="50" charset="-128"/>
              <a:ea typeface="ＭＳ Ｐゴシック" panose="020B0600070205080204" pitchFamily="50" charset="-128"/>
            </a:rPr>
            <a:t>786,130</a:t>
          </a:r>
          <a:r>
            <a:rPr kumimoji="1" lang="ja-JP" altLang="en-US" sz="1300">
              <a:latin typeface="ＭＳ Ｐゴシック" panose="020B0600070205080204" pitchFamily="50" charset="-128"/>
              <a:ea typeface="ＭＳ Ｐゴシック" panose="020B0600070205080204" pitchFamily="50" charset="-128"/>
            </a:rPr>
            <a:t>千円増となった。増加額が最大の項目は「地方税」で、純粋な影響度としては比率を</a:t>
          </a:r>
          <a:r>
            <a:rPr kumimoji="1" lang="en-US" altLang="ja-JP" sz="1300">
              <a:latin typeface="ＭＳ Ｐゴシック" panose="020B0600070205080204" pitchFamily="50" charset="-128"/>
              <a:ea typeface="ＭＳ Ｐゴシック" panose="020B0600070205080204" pitchFamily="50" charset="-128"/>
            </a:rPr>
            <a:t>0.514</a:t>
          </a:r>
          <a:r>
            <a:rPr kumimoji="1" lang="ja-JP" altLang="en-US" sz="1300">
              <a:latin typeface="ＭＳ Ｐゴシック" panose="020B0600070205080204" pitchFamily="50" charset="-128"/>
              <a:ea typeface="ＭＳ Ｐゴシック" panose="020B0600070205080204" pitchFamily="50" charset="-128"/>
            </a:rPr>
            <a:t>ポイント押し下げる効果があった。一方、分子の経常経費充当一般財源は</a:t>
          </a:r>
          <a:r>
            <a:rPr kumimoji="1" lang="en-US" altLang="ja-JP" sz="1300">
              <a:latin typeface="ＭＳ Ｐゴシック" panose="020B0600070205080204" pitchFamily="50" charset="-128"/>
              <a:ea typeface="ＭＳ Ｐゴシック" panose="020B0600070205080204" pitchFamily="50" charset="-128"/>
            </a:rPr>
            <a:t>1,123,575</a:t>
          </a:r>
          <a:r>
            <a:rPr kumimoji="1" lang="ja-JP" altLang="en-US" sz="1300">
              <a:latin typeface="ＭＳ Ｐゴシック" panose="020B0600070205080204" pitchFamily="50" charset="-128"/>
              <a:ea typeface="ＭＳ Ｐゴシック" panose="020B0600070205080204" pitchFamily="50" charset="-128"/>
            </a:rPr>
            <a:t>千円の増となった。増加額が最大の項目は「物件費」で、純粋な影響度としては比率を</a:t>
          </a:r>
          <a:r>
            <a:rPr kumimoji="1" lang="en-US" altLang="ja-JP" sz="1300">
              <a:latin typeface="ＭＳ Ｐゴシック" panose="020B0600070205080204" pitchFamily="50" charset="-128"/>
              <a:ea typeface="ＭＳ Ｐゴシック" panose="020B0600070205080204" pitchFamily="50" charset="-128"/>
            </a:rPr>
            <a:t>1.057</a:t>
          </a:r>
          <a:r>
            <a:rPr kumimoji="1" lang="ja-JP" altLang="en-US" sz="1300">
              <a:latin typeface="ＭＳ Ｐゴシック" panose="020B0600070205080204" pitchFamily="50" charset="-128"/>
              <a:ea typeface="ＭＳ Ｐゴシック" panose="020B0600070205080204" pitchFamily="50" charset="-128"/>
            </a:rPr>
            <a:t>ポイント押し上げた。その要因としては、平成２９年度中に開設を迎えた市民活動センターの指定管理委託料や給食センターの業務運営委託料及び光熱水費の皆増が挙げられる。引き続き経常一般財源や経常経費充当特定財源の確保に加え、経常的経費の抑制にも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23706</xdr:rowOff>
    </xdr:to>
    <xdr:cxnSp macro="">
      <xdr:nvCxnSpPr>
        <xdr:cNvPr id="127" name="直線コネクタ 126"/>
        <xdr:cNvCxnSpPr/>
      </xdr:nvCxnSpPr>
      <xdr:spPr>
        <a:xfrm flipV="1">
          <a:off x="4953000" y="10312400"/>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167233</xdr:rowOff>
    </xdr:from>
    <xdr:ext cx="762000" cy="259045"/>
    <xdr:sp macro="" textlink="">
      <xdr:nvSpPr>
        <xdr:cNvPr id="128"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23706</xdr:rowOff>
    </xdr:from>
    <xdr:to>
      <xdr:col>24</xdr:col>
      <xdr:colOff>12700</xdr:colOff>
      <xdr:row>67</xdr:row>
      <xdr:rowOff>23706</xdr:rowOff>
    </xdr:to>
    <xdr:cxnSp macro="">
      <xdr:nvCxnSpPr>
        <xdr:cNvPr id="129" name="直線コネクタ 128"/>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30"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31" name="直線コネクタ 130"/>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132504</xdr:rowOff>
    </xdr:from>
    <xdr:to>
      <xdr:col>23</xdr:col>
      <xdr:colOff>133350</xdr:colOff>
      <xdr:row>60</xdr:row>
      <xdr:rowOff>25400</xdr:rowOff>
    </xdr:to>
    <xdr:cxnSp macro="">
      <xdr:nvCxnSpPr>
        <xdr:cNvPr id="132" name="直線コネクタ 131"/>
        <xdr:cNvCxnSpPr/>
      </xdr:nvCxnSpPr>
      <xdr:spPr>
        <a:xfrm>
          <a:off x="4114800" y="102480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124054</xdr:rowOff>
    </xdr:from>
    <xdr:ext cx="762000" cy="259045"/>
    <xdr:sp macro="" textlink="">
      <xdr:nvSpPr>
        <xdr:cNvPr id="133" name="財政構造の弾力性平均値テキスト"/>
        <xdr:cNvSpPr txBox="1"/>
      </xdr:nvSpPr>
      <xdr:spPr>
        <a:xfrm>
          <a:off x="5041900" y="109254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34" name="フローチャート: 判断 133"/>
        <xdr:cNvSpPr/>
      </xdr:nvSpPr>
      <xdr:spPr>
        <a:xfrm>
          <a:off x="49022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132504</xdr:rowOff>
    </xdr:to>
    <xdr:cxnSp macro="">
      <xdr:nvCxnSpPr>
        <xdr:cNvPr id="135" name="直線コネクタ 134"/>
        <xdr:cNvCxnSpPr/>
      </xdr:nvCxnSpPr>
      <xdr:spPr>
        <a:xfrm>
          <a:off x="3225800" y="100952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6" name="フローチャート: 判断 135"/>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7" name="テキスト ボックス 136"/>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60</xdr:row>
      <xdr:rowOff>154094</xdr:rowOff>
    </xdr:to>
    <xdr:cxnSp macro="">
      <xdr:nvCxnSpPr>
        <xdr:cNvPr id="138" name="直線コネクタ 137"/>
        <xdr:cNvCxnSpPr/>
      </xdr:nvCxnSpPr>
      <xdr:spPr>
        <a:xfrm flipV="1">
          <a:off x="2336800" y="1009523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9" name="フローチャート: 判断 138"/>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40" name="テキスト ボックス 139"/>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154094</xdr:rowOff>
    </xdr:from>
    <xdr:to>
      <xdr:col>11</xdr:col>
      <xdr:colOff>31750</xdr:colOff>
      <xdr:row>60</xdr:row>
      <xdr:rowOff>170180</xdr:rowOff>
    </xdr:to>
    <xdr:cxnSp macro="">
      <xdr:nvCxnSpPr>
        <xdr:cNvPr id="141" name="直線コネクタ 140"/>
        <xdr:cNvCxnSpPr/>
      </xdr:nvCxnSpPr>
      <xdr:spPr>
        <a:xfrm flipV="1">
          <a:off x="1447800" y="1044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31327</xdr:rowOff>
    </xdr:from>
    <xdr:to>
      <xdr:col>11</xdr:col>
      <xdr:colOff>82550</xdr:colOff>
      <xdr:row>63</xdr:row>
      <xdr:rowOff>132927</xdr:rowOff>
    </xdr:to>
    <xdr:sp macro="" textlink="">
      <xdr:nvSpPr>
        <xdr:cNvPr id="142" name="フローチャート: 判断 141"/>
        <xdr:cNvSpPr/>
      </xdr:nvSpPr>
      <xdr:spPr>
        <a:xfrm>
          <a:off x="2286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43" name="テキスト ボックス 142"/>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1" name="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67327</xdr:rowOff>
    </xdr:from>
    <xdr:ext cx="762000" cy="259045"/>
    <xdr:sp macro="" textlink="">
      <xdr:nvSpPr>
        <xdr:cNvPr id="152" name="財政構造の弾力性該当値テキスト"/>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81704</xdr:rowOff>
    </xdr:from>
    <xdr:to>
      <xdr:col>19</xdr:col>
      <xdr:colOff>184150</xdr:colOff>
      <xdr:row>60</xdr:row>
      <xdr:rowOff>11854</xdr:rowOff>
    </xdr:to>
    <xdr:sp macro="" textlink="">
      <xdr:nvSpPr>
        <xdr:cNvPr id="153" name="楕円 152"/>
        <xdr:cNvSpPr/>
      </xdr:nvSpPr>
      <xdr:spPr>
        <a:xfrm>
          <a:off x="4064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22031</xdr:rowOff>
    </xdr:from>
    <xdr:ext cx="736600" cy="259045"/>
    <xdr:sp macro="" textlink="">
      <xdr:nvSpPr>
        <xdr:cNvPr id="154" name="テキスト ボックス 153"/>
        <xdr:cNvSpPr txBox="1"/>
      </xdr:nvSpPr>
      <xdr:spPr>
        <a:xfrm>
          <a:off x="3733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5" name="楕円 154"/>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6" name="テキスト ボックス 155"/>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7" name="楕円 156"/>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8" name="テキスト ボックス 157"/>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0" name="テキスト ボックス 159"/>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適正化や事務事業の見直しを徹底してきた結果、類似団体や東京都内自治体との比較では、昨年度に引き続き、ともに平均を下回っている状況である。今後も行政サービスの水準を維持するとともに、多様化する市民ニーズに対応しながら、さらなる人件費の抑制及び物件費等の低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2" name="直線コネクタ 191"/>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3"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4" name="直線コネクタ 193"/>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5"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6" name="直線コネクタ 195"/>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122388</xdr:rowOff>
    </xdr:from>
    <xdr:to>
      <xdr:col>23</xdr:col>
      <xdr:colOff>133350</xdr:colOff>
      <xdr:row>83</xdr:row>
      <xdr:rowOff>150138</xdr:rowOff>
    </xdr:to>
    <xdr:cxnSp macro="">
      <xdr:nvCxnSpPr>
        <xdr:cNvPr id="197" name="直線コネクタ 196"/>
        <xdr:cNvCxnSpPr/>
      </xdr:nvCxnSpPr>
      <xdr:spPr>
        <a:xfrm>
          <a:off x="4114800" y="14352738"/>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74798</xdr:rowOff>
    </xdr:from>
    <xdr:ext cx="762000" cy="259045"/>
    <xdr:sp macro="" textlink="">
      <xdr:nvSpPr>
        <xdr:cNvPr id="198" name="人件費・物件費等の状況平均値テキスト"/>
        <xdr:cNvSpPr txBox="1"/>
      </xdr:nvSpPr>
      <xdr:spPr>
        <a:xfrm>
          <a:off x="5041900" y="14133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199" name="フローチャート: 判断 198"/>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108600</xdr:rowOff>
    </xdr:from>
    <xdr:to>
      <xdr:col>19</xdr:col>
      <xdr:colOff>133350</xdr:colOff>
      <xdr:row>83</xdr:row>
      <xdr:rowOff>122388</xdr:rowOff>
    </xdr:to>
    <xdr:cxnSp macro="">
      <xdr:nvCxnSpPr>
        <xdr:cNvPr id="200" name="直線コネクタ 199"/>
        <xdr:cNvCxnSpPr/>
      </xdr:nvCxnSpPr>
      <xdr:spPr>
        <a:xfrm>
          <a:off x="3225800" y="1433895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1" name="フローチャート: 判断 200"/>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2" name="テキスト ボックス 201"/>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60432</xdr:rowOff>
    </xdr:from>
    <xdr:to>
      <xdr:col>15</xdr:col>
      <xdr:colOff>82550</xdr:colOff>
      <xdr:row>83</xdr:row>
      <xdr:rowOff>108600</xdr:rowOff>
    </xdr:to>
    <xdr:cxnSp macro="">
      <xdr:nvCxnSpPr>
        <xdr:cNvPr id="203" name="直線コネクタ 202"/>
        <xdr:cNvCxnSpPr/>
      </xdr:nvCxnSpPr>
      <xdr:spPr>
        <a:xfrm>
          <a:off x="2336800" y="14290782"/>
          <a:ext cx="889000" cy="4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4" name="フローチャート: 判断 203"/>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5" name="テキスト ボックス 204"/>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29959</xdr:rowOff>
    </xdr:from>
    <xdr:to>
      <xdr:col>11</xdr:col>
      <xdr:colOff>31750</xdr:colOff>
      <xdr:row>83</xdr:row>
      <xdr:rowOff>60432</xdr:rowOff>
    </xdr:to>
    <xdr:cxnSp macro="">
      <xdr:nvCxnSpPr>
        <xdr:cNvPr id="206" name="直線コネクタ 205"/>
        <xdr:cNvCxnSpPr/>
      </xdr:nvCxnSpPr>
      <xdr:spPr>
        <a:xfrm>
          <a:off x="1447800" y="14260309"/>
          <a:ext cx="889000" cy="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7" name="フローチャート: 判断 206"/>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08" name="テキスト ボックス 207"/>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09" name="フローチャート: 判断 208"/>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0" name="テキスト ボックス 209"/>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99338</xdr:rowOff>
    </xdr:from>
    <xdr:to>
      <xdr:col>23</xdr:col>
      <xdr:colOff>184150</xdr:colOff>
      <xdr:row>84</xdr:row>
      <xdr:rowOff>29488</xdr:rowOff>
    </xdr:to>
    <xdr:sp macro="" textlink="">
      <xdr:nvSpPr>
        <xdr:cNvPr id="216" name="楕円 215"/>
        <xdr:cNvSpPr/>
      </xdr:nvSpPr>
      <xdr:spPr>
        <a:xfrm>
          <a:off x="4902200" y="143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71415</xdr:rowOff>
    </xdr:from>
    <xdr:ext cx="762000" cy="259045"/>
    <xdr:sp macro="" textlink="">
      <xdr:nvSpPr>
        <xdr:cNvPr id="217" name="人件費・物件費等の状況該当値テキスト"/>
        <xdr:cNvSpPr txBox="1"/>
      </xdr:nvSpPr>
      <xdr:spPr>
        <a:xfrm>
          <a:off x="5041900" y="1430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71588</xdr:rowOff>
    </xdr:from>
    <xdr:to>
      <xdr:col>19</xdr:col>
      <xdr:colOff>184150</xdr:colOff>
      <xdr:row>84</xdr:row>
      <xdr:rowOff>1738</xdr:rowOff>
    </xdr:to>
    <xdr:sp macro="" textlink="">
      <xdr:nvSpPr>
        <xdr:cNvPr id="218" name="楕円 217"/>
        <xdr:cNvSpPr/>
      </xdr:nvSpPr>
      <xdr:spPr>
        <a:xfrm>
          <a:off x="4064000" y="143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11915</xdr:rowOff>
    </xdr:from>
    <xdr:ext cx="736600" cy="259045"/>
    <xdr:sp macro="" textlink="">
      <xdr:nvSpPr>
        <xdr:cNvPr id="219" name="テキスト ボックス 218"/>
        <xdr:cNvSpPr txBox="1"/>
      </xdr:nvSpPr>
      <xdr:spPr>
        <a:xfrm>
          <a:off x="3733800" y="1407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57800</xdr:rowOff>
    </xdr:from>
    <xdr:to>
      <xdr:col>15</xdr:col>
      <xdr:colOff>133350</xdr:colOff>
      <xdr:row>83</xdr:row>
      <xdr:rowOff>159400</xdr:rowOff>
    </xdr:to>
    <xdr:sp macro="" textlink="">
      <xdr:nvSpPr>
        <xdr:cNvPr id="220" name="楕円 219"/>
        <xdr:cNvSpPr/>
      </xdr:nvSpPr>
      <xdr:spPr>
        <a:xfrm>
          <a:off x="3175000" y="14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169577</xdr:rowOff>
    </xdr:from>
    <xdr:ext cx="762000" cy="259045"/>
    <xdr:sp macro="" textlink="">
      <xdr:nvSpPr>
        <xdr:cNvPr id="221" name="テキスト ボックス 220"/>
        <xdr:cNvSpPr txBox="1"/>
      </xdr:nvSpPr>
      <xdr:spPr>
        <a:xfrm>
          <a:off x="2844800" y="140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9632</xdr:rowOff>
    </xdr:from>
    <xdr:to>
      <xdr:col>11</xdr:col>
      <xdr:colOff>82550</xdr:colOff>
      <xdr:row>83</xdr:row>
      <xdr:rowOff>111232</xdr:rowOff>
    </xdr:to>
    <xdr:sp macro="" textlink="">
      <xdr:nvSpPr>
        <xdr:cNvPr id="222" name="楕円 221"/>
        <xdr:cNvSpPr/>
      </xdr:nvSpPr>
      <xdr:spPr>
        <a:xfrm>
          <a:off x="2286000" y="142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121409</xdr:rowOff>
    </xdr:from>
    <xdr:ext cx="762000" cy="259045"/>
    <xdr:sp macro="" textlink="">
      <xdr:nvSpPr>
        <xdr:cNvPr id="223" name="テキスト ボックス 222"/>
        <xdr:cNvSpPr txBox="1"/>
      </xdr:nvSpPr>
      <xdr:spPr>
        <a:xfrm>
          <a:off x="1955800" y="1400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150609</xdr:rowOff>
    </xdr:from>
    <xdr:to>
      <xdr:col>7</xdr:col>
      <xdr:colOff>31750</xdr:colOff>
      <xdr:row>83</xdr:row>
      <xdr:rowOff>80759</xdr:rowOff>
    </xdr:to>
    <xdr:sp macro="" textlink="">
      <xdr:nvSpPr>
        <xdr:cNvPr id="224" name="楕円 223"/>
        <xdr:cNvSpPr/>
      </xdr:nvSpPr>
      <xdr:spPr>
        <a:xfrm>
          <a:off x="1397000" y="1420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90936</xdr:rowOff>
    </xdr:from>
    <xdr:ext cx="762000" cy="259045"/>
    <xdr:sp macro="" textlink="">
      <xdr:nvSpPr>
        <xdr:cNvPr id="225" name="テキスト ボックス 224"/>
        <xdr:cNvSpPr txBox="1"/>
      </xdr:nvSpPr>
      <xdr:spPr>
        <a:xfrm>
          <a:off x="1066800" y="1397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前から、国や東京都に準じた給与構造改革等を実施してきており、平成２８年度からは更なる職務給化を図るため、東京都に準じた給料表への切替を実施した。当該切替による影響から、一時的に指数が上昇することとなったが、平成２９年度は、国の水準及び類似団体平均を下回る状況となっている。今後も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ラスパイレス指数については、前年度数値を引用。</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4" name="直線コネクタ 253"/>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8" name="直線コネクタ 25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9" name="直線コネクタ 258"/>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51859</xdr:rowOff>
    </xdr:to>
    <xdr:cxnSp macro="">
      <xdr:nvCxnSpPr>
        <xdr:cNvPr id="262" name="直線コネクタ 261"/>
        <xdr:cNvCxnSpPr/>
      </xdr:nvCxnSpPr>
      <xdr:spPr>
        <a:xfrm flipV="1">
          <a:off x="15290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32809</xdr:rowOff>
    </xdr:from>
    <xdr:to>
      <xdr:col>72</xdr:col>
      <xdr:colOff>203200</xdr:colOff>
      <xdr:row>85</xdr:row>
      <xdr:rowOff>51859</xdr:rowOff>
    </xdr:to>
    <xdr:cxnSp macro="">
      <xdr:nvCxnSpPr>
        <xdr:cNvPr id="265" name="直線コネクタ 264"/>
        <xdr:cNvCxnSpPr/>
      </xdr:nvCxnSpPr>
      <xdr:spPr>
        <a:xfrm>
          <a:off x="14401800" y="1426315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6" name="フローチャート: 判断 265"/>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7" name="テキスト ボックス 266"/>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86</xdr:row>
      <xdr:rowOff>101600</xdr:rowOff>
    </xdr:to>
    <xdr:cxnSp macro="">
      <xdr:nvCxnSpPr>
        <xdr:cNvPr id="268" name="直線コネクタ 267"/>
        <xdr:cNvCxnSpPr/>
      </xdr:nvCxnSpPr>
      <xdr:spPr>
        <a:xfrm flipV="1">
          <a:off x="13512800" y="14263159"/>
          <a:ext cx="8890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0" name="テキスト ボックス 269"/>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8" name="楕円 277"/>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9"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0" name="楕円 279"/>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1" name="テキスト ボックス 280"/>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2" name="楕円 281"/>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3" name="テキスト ボックス 28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4" name="楕円 283"/>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5" name="テキスト ボックス 284"/>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19" name="直線コネクタ 318"/>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0"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1" name="直線コネクタ 320"/>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2"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3" name="直線コネクタ 322"/>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72753</xdr:rowOff>
    </xdr:from>
    <xdr:to>
      <xdr:col>81</xdr:col>
      <xdr:colOff>44450</xdr:colOff>
      <xdr:row>59</xdr:row>
      <xdr:rowOff>76200</xdr:rowOff>
    </xdr:to>
    <xdr:cxnSp macro="">
      <xdr:nvCxnSpPr>
        <xdr:cNvPr id="324" name="直線コネクタ 323"/>
        <xdr:cNvCxnSpPr/>
      </xdr:nvCxnSpPr>
      <xdr:spPr>
        <a:xfrm flipV="1">
          <a:off x="16179800" y="1018830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5"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6" name="フローチャート: 判断 325"/>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76200</xdr:rowOff>
    </xdr:to>
    <xdr:cxnSp macro="">
      <xdr:nvCxnSpPr>
        <xdr:cNvPr id="327" name="直線コネクタ 326"/>
        <xdr:cNvCxnSpPr/>
      </xdr:nvCxnSpPr>
      <xdr:spPr>
        <a:xfrm>
          <a:off x="15290800" y="10160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8" name="フローチャート: 判断 327"/>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9" name="テキスト ボックス 328"/>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45176</xdr:rowOff>
    </xdr:to>
    <xdr:cxnSp macro="">
      <xdr:nvCxnSpPr>
        <xdr:cNvPr id="330" name="直線コネクタ 329"/>
        <xdr:cNvCxnSpPr/>
      </xdr:nvCxnSpPr>
      <xdr:spPr>
        <a:xfrm>
          <a:off x="14401800" y="101434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1" name="フローチャート: 判断 330"/>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2" name="テキスト ボックス 331"/>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34834</xdr:rowOff>
    </xdr:to>
    <xdr:cxnSp macro="">
      <xdr:nvCxnSpPr>
        <xdr:cNvPr id="333" name="直線コネクタ 332"/>
        <xdr:cNvCxnSpPr/>
      </xdr:nvCxnSpPr>
      <xdr:spPr>
        <a:xfrm flipV="1">
          <a:off x="13512800" y="101434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4" name="フローチャート: 判断 333"/>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5" name="テキスト ボックス 334"/>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6" name="フローチャート: 判断 335"/>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7" name="テキスト ボックス 336"/>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21953</xdr:rowOff>
    </xdr:from>
    <xdr:to>
      <xdr:col>81</xdr:col>
      <xdr:colOff>95250</xdr:colOff>
      <xdr:row>59</xdr:row>
      <xdr:rowOff>123553</xdr:rowOff>
    </xdr:to>
    <xdr:sp macro="" textlink="">
      <xdr:nvSpPr>
        <xdr:cNvPr id="343" name="楕円 342"/>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114680</xdr:rowOff>
    </xdr:from>
    <xdr:ext cx="762000" cy="259045"/>
    <xdr:sp macro="" textlink="">
      <xdr:nvSpPr>
        <xdr:cNvPr id="344" name="定員管理の状況該当値テキスト"/>
        <xdr:cNvSpPr txBox="1"/>
      </xdr:nvSpPr>
      <xdr:spPr>
        <a:xfrm>
          <a:off x="17106900" y="1005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25400</xdr:rowOff>
    </xdr:from>
    <xdr:to>
      <xdr:col>77</xdr:col>
      <xdr:colOff>95250</xdr:colOff>
      <xdr:row>59</xdr:row>
      <xdr:rowOff>127000</xdr:rowOff>
    </xdr:to>
    <xdr:sp macro="" textlink="">
      <xdr:nvSpPr>
        <xdr:cNvPr id="345" name="楕円 344"/>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137177</xdr:rowOff>
    </xdr:from>
    <xdr:ext cx="736600" cy="259045"/>
    <xdr:sp macro="" textlink="">
      <xdr:nvSpPr>
        <xdr:cNvPr id="346" name="テキスト ボックス 345"/>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7" name="楕円 346"/>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8" name="テキスト ボックス 347"/>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9" name="楕円 348"/>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50" name="テキスト ボックス 349"/>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155484</xdr:rowOff>
    </xdr:from>
    <xdr:to>
      <xdr:col>64</xdr:col>
      <xdr:colOff>152400</xdr:colOff>
      <xdr:row>59</xdr:row>
      <xdr:rowOff>85634</xdr:rowOff>
    </xdr:to>
    <xdr:sp macro="" textlink="">
      <xdr:nvSpPr>
        <xdr:cNvPr id="351" name="楕円 350"/>
        <xdr:cNvSpPr/>
      </xdr:nvSpPr>
      <xdr:spPr>
        <a:xfrm>
          <a:off x="13462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95811</xdr:rowOff>
    </xdr:from>
    <xdr:ext cx="762000" cy="259045"/>
    <xdr:sp macro="" textlink="">
      <xdr:nvSpPr>
        <xdr:cNvPr id="352" name="テキスト ボックス 351"/>
        <xdr:cNvSpPr txBox="1"/>
      </xdr:nvSpPr>
      <xdr:spPr>
        <a:xfrm>
          <a:off x="13131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単年度の比率は前年度から▲</a:t>
          </a:r>
          <a:r>
            <a:rPr kumimoji="1" lang="en-US" altLang="ja-JP" sz="1300">
              <a:latin typeface="ＭＳ Ｐゴシック" panose="020B0600070205080204" pitchFamily="50" charset="-128"/>
              <a:ea typeface="ＭＳ Ｐゴシック" panose="020B0600070205080204" pitchFamily="50" charset="-128"/>
            </a:rPr>
            <a:t>1.035</a:t>
          </a:r>
          <a:r>
            <a:rPr kumimoji="1" lang="ja-JP" altLang="en-US" sz="1300">
              <a:latin typeface="ＭＳ Ｐゴシック" panose="020B0600070205080204" pitchFamily="50" charset="-128"/>
              <a:ea typeface="ＭＳ Ｐゴシック" panose="020B0600070205080204" pitchFamily="50" charset="-128"/>
            </a:rPr>
            <a:t>ポイント減となっているが、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0.869</a:t>
          </a:r>
          <a:r>
            <a:rPr kumimoji="1" lang="ja-JP" altLang="en-US" sz="1300">
              <a:latin typeface="ＭＳ Ｐゴシック" panose="020B0600070205080204" pitchFamily="50" charset="-128"/>
              <a:ea typeface="ＭＳ Ｐゴシック" panose="020B0600070205080204" pitchFamily="50" charset="-128"/>
            </a:rPr>
            <a:t>ポイント増のため、３か年平均値は増加する結果となった。この増加に最も影響を与えた要因は「災害復旧費等に係る基準財政需要額」の減少（▲</a:t>
          </a:r>
          <a:r>
            <a:rPr kumimoji="1" lang="en-US" altLang="ja-JP" sz="1300">
              <a:latin typeface="ＭＳ Ｐゴシック" panose="020B0600070205080204" pitchFamily="50" charset="-128"/>
              <a:ea typeface="ＭＳ Ｐゴシック" panose="020B0600070205080204" pitchFamily="50" charset="-128"/>
            </a:rPr>
            <a:t>714,775</a:t>
          </a:r>
          <a:r>
            <a:rPr kumimoji="1" lang="ja-JP" altLang="en-US" sz="1300">
              <a:latin typeface="ＭＳ Ｐゴシック" panose="020B0600070205080204" pitchFamily="50" charset="-128"/>
              <a:ea typeface="ＭＳ Ｐゴシック" panose="020B0600070205080204" pitchFamily="50" charset="-128"/>
            </a:rPr>
            <a:t>千円）で、純粋な影響度としては</a:t>
          </a:r>
          <a:r>
            <a:rPr kumimoji="1" lang="en-US" altLang="ja-JP" sz="1300">
              <a:latin typeface="ＭＳ Ｐゴシック" panose="020B0600070205080204" pitchFamily="50" charset="-128"/>
              <a:ea typeface="ＭＳ Ｐゴシック" panose="020B0600070205080204" pitchFamily="50" charset="-128"/>
            </a:rPr>
            <a:t>1.466</a:t>
          </a:r>
          <a:r>
            <a:rPr kumimoji="1" lang="ja-JP" altLang="en-US" sz="1300">
              <a:latin typeface="ＭＳ Ｐゴシック" panose="020B0600070205080204" pitchFamily="50" charset="-128"/>
              <a:ea typeface="ＭＳ Ｐゴシック" panose="020B0600070205080204" pitchFamily="50" charset="-128"/>
            </a:rPr>
            <a:t>ポイント押し上げる効果があり、その内訳としては減税補填債償還費の減少（</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1,031,083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388,080</a:t>
          </a:r>
          <a:r>
            <a:rPr kumimoji="1" lang="ja-JP" altLang="en-US" sz="1300">
              <a:latin typeface="ＭＳ Ｐゴシック" panose="020B0600070205080204" pitchFamily="50" charset="-128"/>
              <a:ea typeface="ＭＳ Ｐゴシック" panose="020B0600070205080204" pitchFamily="50" charset="-128"/>
            </a:rPr>
            <a:t>千円）が効いている。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今後も市債の計画的な借入れを行いながら、健全財政の維持に努めていく。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2" name="直線コネクタ 381"/>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3"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4" name="直線コネクタ 383"/>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5"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6" name="直線コネクタ 385"/>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80131</xdr:rowOff>
    </xdr:from>
    <xdr:to>
      <xdr:col>81</xdr:col>
      <xdr:colOff>44450</xdr:colOff>
      <xdr:row>39</xdr:row>
      <xdr:rowOff>114602</xdr:rowOff>
    </xdr:to>
    <xdr:cxnSp macro="">
      <xdr:nvCxnSpPr>
        <xdr:cNvPr id="387" name="直線コネクタ 386"/>
        <xdr:cNvCxnSpPr/>
      </xdr:nvCxnSpPr>
      <xdr:spPr>
        <a:xfrm>
          <a:off x="16179800" y="67666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8"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9" name="フローチャート: 判断 388"/>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39</xdr:row>
      <xdr:rowOff>149074</xdr:rowOff>
    </xdr:to>
    <xdr:cxnSp macro="">
      <xdr:nvCxnSpPr>
        <xdr:cNvPr id="390" name="直線コネクタ 389"/>
        <xdr:cNvCxnSpPr/>
      </xdr:nvCxnSpPr>
      <xdr:spPr>
        <a:xfrm flipV="1">
          <a:off x="15290800" y="67666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1" name="フローチャート: 判断 390"/>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2" name="テキスト ボックス 391"/>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40</xdr:row>
      <xdr:rowOff>46567</xdr:rowOff>
    </xdr:to>
    <xdr:cxnSp macro="">
      <xdr:nvCxnSpPr>
        <xdr:cNvPr id="393" name="直線コネクタ 392"/>
        <xdr:cNvCxnSpPr/>
      </xdr:nvCxnSpPr>
      <xdr:spPr>
        <a:xfrm flipV="1">
          <a:off x="14401800" y="68356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4" name="フローチャート: 判断 393"/>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5" name="テキスト ボックス 394"/>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41</xdr:row>
      <xdr:rowOff>70455</xdr:rowOff>
    </xdr:to>
    <xdr:cxnSp macro="">
      <xdr:nvCxnSpPr>
        <xdr:cNvPr id="396" name="直線コネクタ 395"/>
        <xdr:cNvCxnSpPr/>
      </xdr:nvCxnSpPr>
      <xdr:spPr>
        <a:xfrm flipV="1">
          <a:off x="13512800" y="690456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9" name="フローチャート: 判断 39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0" name="テキスト ボックス 399"/>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6" name="楕円 405"/>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80329</xdr:rowOff>
    </xdr:from>
    <xdr:ext cx="762000" cy="259045"/>
    <xdr:sp macro="" textlink="">
      <xdr:nvSpPr>
        <xdr:cNvPr id="407" name="公債費負担の状況該当値テキスト"/>
        <xdr:cNvSpPr txBox="1"/>
      </xdr:nvSpPr>
      <xdr:spPr>
        <a:xfrm>
          <a:off x="17106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29331</xdr:rowOff>
    </xdr:from>
    <xdr:to>
      <xdr:col>77</xdr:col>
      <xdr:colOff>95250</xdr:colOff>
      <xdr:row>39</xdr:row>
      <xdr:rowOff>130931</xdr:rowOff>
    </xdr:to>
    <xdr:sp macro="" textlink="">
      <xdr:nvSpPr>
        <xdr:cNvPr id="408" name="楕円 407"/>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141108</xdr:rowOff>
    </xdr:from>
    <xdr:ext cx="736600" cy="259045"/>
    <xdr:sp macro="" textlink="">
      <xdr:nvSpPr>
        <xdr:cNvPr id="409" name="テキスト ボックス 408"/>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10" name="楕円 409"/>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11" name="テキスト ボックス 410"/>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12" name="楕円 411"/>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13" name="テキスト ボックス 412"/>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4" name="楕円 413"/>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15" name="テキスト ボックス 414"/>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後年度への負担を少しでも軽減するよう財政の健全化に努めて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4" name="直線コネクタ 443"/>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5"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6" name="直線コネクタ 445"/>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49"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0" name="フローチャート: 判断 449"/>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1" name="フローチャート: 判断 450"/>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2" name="テキスト ボックス 451"/>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3" name="フローチャート: 判断 452"/>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4" name="テキスト ボックス 453"/>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5" name="フローチャート: 判断 454"/>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6" name="テキスト ボックス 455"/>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7" name="フローチャート: 判断 456"/>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125465</xdr:rowOff>
    </xdr:from>
    <xdr:ext cx="762000" cy="259045"/>
    <xdr:sp macro="" textlink="">
      <xdr:nvSpPr>
        <xdr:cNvPr id="458" name="テキスト ボックス 457"/>
        <xdr:cNvSpPr txBox="1"/>
      </xdr:nvSpPr>
      <xdr:spPr>
        <a:xfrm>
          <a:off x="13131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平成２９年度の人件費充当一般財源は</a:t>
          </a:r>
          <a:r>
            <a:rPr lang="en-US" altLang="ja-JP" sz="1300">
              <a:effectLst/>
              <a:latin typeface="ＭＳ Ｐゴシック" panose="020B0600070205080204" pitchFamily="50" charset="-128"/>
              <a:ea typeface="ＭＳ Ｐゴシック" panose="020B0600070205080204" pitchFamily="50" charset="-128"/>
            </a:rPr>
            <a:t>9,447,451</a:t>
          </a:r>
          <a:r>
            <a:rPr lang="ja-JP" altLang="en-US" sz="1300">
              <a:effectLst/>
              <a:latin typeface="ＭＳ Ｐゴシック" panose="020B0600070205080204" pitchFamily="50" charset="-128"/>
              <a:ea typeface="ＭＳ Ｐゴシック" panose="020B0600070205080204" pitchFamily="50" charset="-128"/>
            </a:rPr>
            <a:t>千円で、前年度と比べて▲</a:t>
          </a:r>
          <a:r>
            <a:rPr lang="en-US" altLang="ja-JP" sz="1300">
              <a:effectLst/>
              <a:latin typeface="ＭＳ Ｐゴシック" panose="020B0600070205080204" pitchFamily="50" charset="-128"/>
              <a:ea typeface="ＭＳ Ｐゴシック" panose="020B0600070205080204" pitchFamily="50" charset="-128"/>
            </a:rPr>
            <a:t>10,078</a:t>
          </a:r>
          <a:r>
            <a:rPr lang="ja-JP" altLang="en-US" sz="1300">
              <a:effectLst/>
              <a:latin typeface="ＭＳ Ｐゴシック" panose="020B0600070205080204" pitchFamily="50" charset="-128"/>
              <a:ea typeface="ＭＳ Ｐゴシック" panose="020B0600070205080204" pitchFamily="50" charset="-128"/>
            </a:rPr>
            <a:t>千円減少となり、経常収支比率を</a:t>
          </a:r>
          <a:r>
            <a:rPr lang="en-US" altLang="ja-JP" sz="1300">
              <a:effectLst/>
              <a:latin typeface="ＭＳ Ｐゴシック" panose="020B0600070205080204" pitchFamily="50" charset="-128"/>
              <a:ea typeface="ＭＳ Ｐゴシック" panose="020B0600070205080204" pitchFamily="50" charset="-128"/>
            </a:rPr>
            <a:t>0.018</a:t>
          </a:r>
          <a:r>
            <a:rPr lang="ja-JP" altLang="en-US" sz="1300">
              <a:effectLst/>
              <a:latin typeface="ＭＳ Ｐゴシック" panose="020B0600070205080204" pitchFamily="50" charset="-128"/>
              <a:ea typeface="ＭＳ Ｐゴシック" panose="020B0600070205080204" pitchFamily="50" charset="-128"/>
            </a:rPr>
            <a:t>ポイント押し下げる効果があった。また、全国や東京都平均と比較しても低く、類似団体内の順位も一位で最も低くなっている。これは、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早い段階から組織改正など組織・機構の見直しや、事務事業、施設管理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における民営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化などを実施し、職員数の適正化を図ってきた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結果と捉えており、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この取組を推進していく。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79375</xdr:rowOff>
    </xdr:from>
    <xdr:to>
      <xdr:col>24</xdr:col>
      <xdr:colOff>25400</xdr:colOff>
      <xdr:row>33</xdr:row>
      <xdr:rowOff>107950</xdr:rowOff>
    </xdr:to>
    <xdr:cxnSp macro="">
      <xdr:nvCxnSpPr>
        <xdr:cNvPr id="70" name="直線コネクタ 69"/>
        <xdr:cNvCxnSpPr/>
      </xdr:nvCxnSpPr>
      <xdr:spPr>
        <a:xfrm flipV="1">
          <a:off x="3987800" y="5737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98425</xdr:rowOff>
    </xdr:from>
    <xdr:to>
      <xdr:col>19</xdr:col>
      <xdr:colOff>187325</xdr:colOff>
      <xdr:row>33</xdr:row>
      <xdr:rowOff>107950</xdr:rowOff>
    </xdr:to>
    <xdr:cxnSp macro="">
      <xdr:nvCxnSpPr>
        <xdr:cNvPr id="73" name="直線コネクタ 72"/>
        <xdr:cNvCxnSpPr/>
      </xdr:nvCxnSpPr>
      <xdr:spPr>
        <a:xfrm>
          <a:off x="3098800" y="5756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75" name="テキスト ボックス 74"/>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98425</xdr:rowOff>
    </xdr:from>
    <xdr:to>
      <xdr:col>15</xdr:col>
      <xdr:colOff>98425</xdr:colOff>
      <xdr:row>33</xdr:row>
      <xdr:rowOff>165100</xdr:rowOff>
    </xdr:to>
    <xdr:cxnSp macro="">
      <xdr:nvCxnSpPr>
        <xdr:cNvPr id="76" name="直線コネクタ 75"/>
        <xdr:cNvCxnSpPr/>
      </xdr:nvCxnSpPr>
      <xdr:spPr>
        <a:xfrm flipV="1">
          <a:off x="2209800" y="5756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38100</xdr:rowOff>
    </xdr:from>
    <xdr:to>
      <xdr:col>15</xdr:col>
      <xdr:colOff>149225</xdr:colOff>
      <xdr:row>38</xdr:row>
      <xdr:rowOff>139700</xdr:rowOff>
    </xdr:to>
    <xdr:sp macro="" textlink="">
      <xdr:nvSpPr>
        <xdr:cNvPr id="77" name="フローチャート: 判断 76"/>
        <xdr:cNvSpPr/>
      </xdr:nvSpPr>
      <xdr:spPr>
        <a:xfrm>
          <a:off x="3048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78" name="テキスト ボックス 77"/>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34</xdr:row>
      <xdr:rowOff>127000</xdr:rowOff>
    </xdr:to>
    <xdr:cxnSp macro="">
      <xdr:nvCxnSpPr>
        <xdr:cNvPr id="79" name="直線コネクタ 78"/>
        <xdr:cNvCxnSpPr/>
      </xdr:nvCxnSpPr>
      <xdr:spPr>
        <a:xfrm flipV="1">
          <a:off x="1320800" y="582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57802</xdr:rowOff>
    </xdr:from>
    <xdr:ext cx="762000" cy="259045"/>
    <xdr:sp macro="" textlink="">
      <xdr:nvSpPr>
        <xdr:cNvPr id="83" name="テキスト ボックス 82"/>
        <xdr:cNvSpPr txBox="1"/>
      </xdr:nvSpPr>
      <xdr:spPr>
        <a:xfrm>
          <a:off x="939800" y="657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28575</xdr:rowOff>
    </xdr:from>
    <xdr:to>
      <xdr:col>24</xdr:col>
      <xdr:colOff>76200</xdr:colOff>
      <xdr:row>33</xdr:row>
      <xdr:rowOff>130175</xdr:rowOff>
    </xdr:to>
    <xdr:sp macro="" textlink="">
      <xdr:nvSpPr>
        <xdr:cNvPr id="89" name="楕円 88"/>
        <xdr:cNvSpPr/>
      </xdr:nvSpPr>
      <xdr:spPr>
        <a:xfrm>
          <a:off x="47752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108602</xdr:rowOff>
    </xdr:from>
    <xdr:ext cx="762000" cy="259045"/>
    <xdr:sp macro="" textlink="">
      <xdr:nvSpPr>
        <xdr:cNvPr id="90" name="人件費該当値テキスト"/>
        <xdr:cNvSpPr txBox="1"/>
      </xdr:nvSpPr>
      <xdr:spPr>
        <a:xfrm>
          <a:off x="4914900" y="559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91" name="楕円 90"/>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92" name="テキスト ボックス 91"/>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47625</xdr:rowOff>
    </xdr:from>
    <xdr:to>
      <xdr:col>15</xdr:col>
      <xdr:colOff>149225</xdr:colOff>
      <xdr:row>33</xdr:row>
      <xdr:rowOff>149225</xdr:rowOff>
    </xdr:to>
    <xdr:sp macro="" textlink="">
      <xdr:nvSpPr>
        <xdr:cNvPr id="93" name="楕円 92"/>
        <xdr:cNvSpPr/>
      </xdr:nvSpPr>
      <xdr:spPr>
        <a:xfrm>
          <a:off x="3048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159402</xdr:rowOff>
    </xdr:from>
    <xdr:ext cx="762000" cy="259045"/>
    <xdr:sp macro="" textlink="">
      <xdr:nvSpPr>
        <xdr:cNvPr id="94" name="テキスト ボックス 93"/>
        <xdr:cNvSpPr txBox="1"/>
      </xdr:nvSpPr>
      <xdr:spPr>
        <a:xfrm>
          <a:off x="2717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114300</xdr:rowOff>
    </xdr:from>
    <xdr:to>
      <xdr:col>11</xdr:col>
      <xdr:colOff>60325</xdr:colOff>
      <xdr:row>34</xdr:row>
      <xdr:rowOff>44450</xdr:rowOff>
    </xdr:to>
    <xdr:sp macro="" textlink="">
      <xdr:nvSpPr>
        <xdr:cNvPr id="95" name="楕円 94"/>
        <xdr:cNvSpPr/>
      </xdr:nvSpPr>
      <xdr:spPr>
        <a:xfrm>
          <a:off x="2159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54627</xdr:rowOff>
    </xdr:from>
    <xdr:ext cx="762000" cy="259045"/>
    <xdr:sp macro="" textlink="">
      <xdr:nvSpPr>
        <xdr:cNvPr id="96" name="テキスト ボックス 95"/>
        <xdr:cNvSpPr txBox="1"/>
      </xdr:nvSpPr>
      <xdr:spPr>
        <a:xfrm>
          <a:off x="1828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7" name="楕円 96"/>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8" name="テキスト ボックス 97"/>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13,368,744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581,311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ポイント押し上げた。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その要因としては、平成２９年度中に開設を迎えた市民活動センターの指定管理委託料や給食センターの業務運営委託料及び光熱水費の皆増が挙げられる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が、民営化の推進に伴う増額は人件費の減額と不可分で不可避な面もある。今後も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公共施設の最適化によ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管理コストの削減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等を進める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24130</xdr:rowOff>
    </xdr:to>
    <xdr:cxnSp macro="">
      <xdr:nvCxnSpPr>
        <xdr:cNvPr id="129" name="直線コネクタ 128"/>
        <xdr:cNvCxnSpPr/>
      </xdr:nvCxnSpPr>
      <xdr:spPr>
        <a:xfrm>
          <a:off x="15671800" y="29022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30"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159004</xdr:rowOff>
    </xdr:to>
    <xdr:cxnSp macro="">
      <xdr:nvCxnSpPr>
        <xdr:cNvPr id="132" name="直線コネクタ 131"/>
        <xdr:cNvCxnSpPr/>
      </xdr:nvCxnSpPr>
      <xdr:spPr>
        <a:xfrm>
          <a:off x="14782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4" name="テキスト ボックス 133"/>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149860</xdr:rowOff>
    </xdr:to>
    <xdr:cxnSp macro="">
      <xdr:nvCxnSpPr>
        <xdr:cNvPr id="135" name="直線コネクタ 134"/>
        <xdr:cNvCxnSpPr/>
      </xdr:nvCxnSpPr>
      <xdr:spPr>
        <a:xfrm>
          <a:off x="13893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6" name="フローチャート: 判断 135"/>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7" name="テキスト ボックス 13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149860</xdr:rowOff>
    </xdr:to>
    <xdr:cxnSp macro="">
      <xdr:nvCxnSpPr>
        <xdr:cNvPr id="138" name="直線コネクタ 137"/>
        <xdr:cNvCxnSpPr/>
      </xdr:nvCxnSpPr>
      <xdr:spPr>
        <a:xfrm>
          <a:off x="13004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0" name="テキスト ボックス 139"/>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42" name="テキスト ボックス 141"/>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8" name="楕円 147"/>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9"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50" name="楕円 149"/>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51" name="テキスト ボックス 150"/>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3" name="テキスト ボックス 15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4" name="楕円 153"/>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5" name="テキスト ボックス 154"/>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6" name="楕円 155"/>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7" name="テキスト ボックス 156"/>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7,851,331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114,680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げた。また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。主要な事業の中では、私立保育所入所運営費や自立支援訓練等給付費の増額幅が大きかった。義務的経費のため止むを得ない部分もあるが、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今後も資格審査の適正化を図る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抑制を図るとともに、市独自の給付事業等についても他市の状況を把握しながら適正化に努めていく。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90" name="直線コネクタ 189"/>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88900</xdr:rowOff>
    </xdr:to>
    <xdr:cxnSp macro="">
      <xdr:nvCxnSpPr>
        <xdr:cNvPr id="193" name="直線コネクタ 192"/>
        <xdr:cNvCxnSpPr/>
      </xdr:nvCxnSpPr>
      <xdr:spPr>
        <a:xfrm>
          <a:off x="3098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58</xdr:row>
      <xdr:rowOff>12700</xdr:rowOff>
    </xdr:to>
    <xdr:cxnSp macro="">
      <xdr:nvCxnSpPr>
        <xdr:cNvPr id="196" name="直線コネクタ 195"/>
        <xdr:cNvCxnSpPr/>
      </xdr:nvCxnSpPr>
      <xdr:spPr>
        <a:xfrm flipV="1">
          <a:off x="2209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58</xdr:row>
      <xdr:rowOff>12700</xdr:rowOff>
    </xdr:to>
    <xdr:cxnSp macro="">
      <xdr:nvCxnSpPr>
        <xdr:cNvPr id="199" name="直線コネクタ 198"/>
        <xdr:cNvCxnSpPr/>
      </xdr:nvCxnSpPr>
      <xdr:spPr>
        <a:xfrm>
          <a:off x="1320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9" name="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1" name="楕円 210"/>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2" name="テキスト ボックス 211"/>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その他の性質別経費の中で経常収支比率の変動に最も影響を与えたのは繰出金で、平成２９年度の充当一般財源</a:t>
          </a:r>
          <a:r>
            <a:rPr kumimoji="1" lang="en-US" altLang="ja-JP" sz="1300">
              <a:latin typeface="ＭＳ Ｐゴシック" panose="020B0600070205080204" pitchFamily="50" charset="-128"/>
              <a:ea typeface="ＭＳ Ｐゴシック" panose="020B0600070205080204" pitchFamily="50" charset="-128"/>
            </a:rPr>
            <a:t>6,026,660</a:t>
          </a:r>
          <a:r>
            <a:rPr kumimoji="1" lang="ja-JP" altLang="en-US" sz="1300">
              <a:latin typeface="ＭＳ Ｐゴシック" panose="020B0600070205080204" pitchFamily="50" charset="-128"/>
              <a:ea typeface="ＭＳ Ｐゴシック" panose="020B0600070205080204" pitchFamily="50" charset="-128"/>
            </a:rPr>
            <a:t>千円は前年度から</a:t>
          </a:r>
          <a:r>
            <a:rPr kumimoji="1" lang="en-US" altLang="ja-JP" sz="1300">
              <a:latin typeface="ＭＳ Ｐゴシック" panose="020B0600070205080204" pitchFamily="50" charset="-128"/>
              <a:ea typeface="ＭＳ Ｐゴシック" panose="020B0600070205080204" pitchFamily="50" charset="-128"/>
            </a:rPr>
            <a:t>191,691</a:t>
          </a:r>
          <a:r>
            <a:rPr kumimoji="1" lang="ja-JP" altLang="en-US" sz="1300">
              <a:latin typeface="ＭＳ Ｐゴシック" panose="020B0600070205080204" pitchFamily="50" charset="-128"/>
              <a:ea typeface="ＭＳ Ｐゴシック" panose="020B0600070205080204" pitchFamily="50" charset="-128"/>
            </a:rPr>
            <a:t>千年増えており、経常収支比率を</a:t>
          </a:r>
          <a:r>
            <a:rPr kumimoji="1" lang="en-US" altLang="ja-JP" sz="1300">
              <a:latin typeface="ＭＳ Ｐゴシック" panose="020B0600070205080204" pitchFamily="50" charset="-128"/>
              <a:ea typeface="ＭＳ Ｐゴシック" panose="020B0600070205080204" pitchFamily="50" charset="-128"/>
            </a:rPr>
            <a:t>0.349</a:t>
          </a:r>
          <a:r>
            <a:rPr kumimoji="1" lang="ja-JP" altLang="en-US" sz="1300">
              <a:latin typeface="ＭＳ Ｐゴシック" panose="020B0600070205080204" pitchFamily="50" charset="-128"/>
              <a:ea typeface="ＭＳ Ｐゴシック" panose="020B0600070205080204" pitchFamily="50" charset="-128"/>
            </a:rPr>
            <a:t>ポイント押し上げた。その要因を分析すると、介護保険特別会計と後期高齢者医療特別会計の合計で８割を超えるという構成比となっている。いずれも対象者増は避けられないが、予防事業の促進や給付適正化の取組を継続し、抑制を目指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110672</xdr:rowOff>
    </xdr:to>
    <xdr:cxnSp macro="">
      <xdr:nvCxnSpPr>
        <xdr:cNvPr id="253" name="直線コネクタ 252"/>
        <xdr:cNvCxnSpPr/>
      </xdr:nvCxnSpPr>
      <xdr:spPr>
        <a:xfrm>
          <a:off x="15671800" y="969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88900</xdr:rowOff>
    </xdr:to>
    <xdr:cxnSp macro="">
      <xdr:nvCxnSpPr>
        <xdr:cNvPr id="256" name="直線コネクタ 255"/>
        <xdr:cNvCxnSpPr/>
      </xdr:nvCxnSpPr>
      <xdr:spPr>
        <a:xfrm>
          <a:off x="14782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8" name="テキスト ボックス 257"/>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78015</xdr:rowOff>
    </xdr:to>
    <xdr:cxnSp macro="">
      <xdr:nvCxnSpPr>
        <xdr:cNvPr id="259" name="直線コネクタ 258"/>
        <xdr:cNvCxnSpPr/>
      </xdr:nvCxnSpPr>
      <xdr:spPr>
        <a:xfrm flipV="1">
          <a:off x="13893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0" name="フローチャート: 判断 259"/>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1" name="テキスト ボックス 260"/>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78015</xdr:rowOff>
    </xdr:to>
    <xdr:cxnSp macro="">
      <xdr:nvCxnSpPr>
        <xdr:cNvPr id="262" name="直線コネクタ 261"/>
        <xdr:cNvCxnSpPr/>
      </xdr:nvCxnSpPr>
      <xdr:spPr>
        <a:xfrm>
          <a:off x="13004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4" name="テキスト ボックス 263"/>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6" name="テキスト ボックス 265"/>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2" name="楕円 271"/>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3"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6" name="楕円 275"/>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7" name="テキスト ボックス 276"/>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8" name="楕円 277"/>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9" name="テキスト ボックス 278"/>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5,551,840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227,826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ポイント押し上げた。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主な増額要因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としては、平成２９年度中に開設を迎えた市民活動センター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に係る管理組合負担金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の皆増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や、他団体の搬入量の減少に伴う広域資源循環組合負担金の増、保育に関わる各種補助金の増などが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。今後も清掃事業関連の負担金抑制や団体補助金の適正化等に努める。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154214</xdr:rowOff>
    </xdr:from>
    <xdr:to>
      <xdr:col>82</xdr:col>
      <xdr:colOff>107950</xdr:colOff>
      <xdr:row>37</xdr:row>
      <xdr:rowOff>15422</xdr:rowOff>
    </xdr:to>
    <xdr:cxnSp macro="">
      <xdr:nvCxnSpPr>
        <xdr:cNvPr id="316" name="直線コネクタ 315"/>
        <xdr:cNvCxnSpPr/>
      </xdr:nvCxnSpPr>
      <xdr:spPr>
        <a:xfrm>
          <a:off x="15671800" y="63264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36</xdr:row>
      <xdr:rowOff>154214</xdr:rowOff>
    </xdr:to>
    <xdr:cxnSp macro="">
      <xdr:nvCxnSpPr>
        <xdr:cNvPr id="319" name="直線コネクタ 318"/>
        <xdr:cNvCxnSpPr/>
      </xdr:nvCxnSpPr>
      <xdr:spPr>
        <a:xfrm>
          <a:off x="14782800" y="62828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37193</xdr:rowOff>
    </xdr:to>
    <xdr:cxnSp macro="">
      <xdr:nvCxnSpPr>
        <xdr:cNvPr id="322" name="直線コネクタ 321"/>
        <xdr:cNvCxnSpPr/>
      </xdr:nvCxnSpPr>
      <xdr:spPr>
        <a:xfrm flipV="1">
          <a:off x="13893800" y="6282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23" name="フローチャート: 判断 32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24" name="テキスト ボックス 32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37193</xdr:rowOff>
    </xdr:from>
    <xdr:to>
      <xdr:col>69</xdr:col>
      <xdr:colOff>92075</xdr:colOff>
      <xdr:row>37</xdr:row>
      <xdr:rowOff>69850</xdr:rowOff>
    </xdr:to>
    <xdr:cxnSp macro="">
      <xdr:nvCxnSpPr>
        <xdr:cNvPr id="325" name="直線コネクタ 324"/>
        <xdr:cNvCxnSpPr/>
      </xdr:nvCxnSpPr>
      <xdr:spPr>
        <a:xfrm flipV="1">
          <a:off x="13004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35" name="楕円 334"/>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108149</xdr:rowOff>
    </xdr:from>
    <xdr:ext cx="762000" cy="259045"/>
    <xdr:sp macro="" textlink="">
      <xdr:nvSpPr>
        <xdr:cNvPr id="336" name="補助費等該当値テキスト"/>
        <xdr:cNvSpPr txBox="1"/>
      </xdr:nvSpPr>
      <xdr:spPr>
        <a:xfrm>
          <a:off x="16598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37" name="楕円 336"/>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38" name="テキスト ボックス 337"/>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40" name="テキスト ボックス 339"/>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41" name="楕円 340"/>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42" name="テキスト ボックス 341"/>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3" name="楕円 34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4" name="テキスト ボックス 34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充当一般財源は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3,724,736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千円で、前年度と比べて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46,951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下げる効果があっ</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や東京都平均と比較しても低く、類似団体内の順位も一位で最も低くなっている。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この結果については、過去に借り入れた市債の償還が着実に進んでいることの現れと認識している。今後も、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大規模な投資的事業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を除いて、償還額を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上回らないよう計画的な借入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73</xdr:row>
      <xdr:rowOff>138430</xdr:rowOff>
    </xdr:to>
    <xdr:cxnSp macro="">
      <xdr:nvCxnSpPr>
        <xdr:cNvPr id="377" name="直線コネクタ 376"/>
        <xdr:cNvCxnSpPr/>
      </xdr:nvCxnSpPr>
      <xdr:spPr>
        <a:xfrm flipV="1">
          <a:off x="3987800" y="12639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138430</xdr:rowOff>
    </xdr:from>
    <xdr:to>
      <xdr:col>19</xdr:col>
      <xdr:colOff>187325</xdr:colOff>
      <xdr:row>73</xdr:row>
      <xdr:rowOff>153670</xdr:rowOff>
    </xdr:to>
    <xdr:cxnSp macro="">
      <xdr:nvCxnSpPr>
        <xdr:cNvPr id="380" name="直線コネクタ 379"/>
        <xdr:cNvCxnSpPr/>
      </xdr:nvCxnSpPr>
      <xdr:spPr>
        <a:xfrm flipV="1">
          <a:off x="3098800" y="12654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153670</xdr:rowOff>
    </xdr:from>
    <xdr:to>
      <xdr:col>15</xdr:col>
      <xdr:colOff>98425</xdr:colOff>
      <xdr:row>74</xdr:row>
      <xdr:rowOff>50800</xdr:rowOff>
    </xdr:to>
    <xdr:cxnSp macro="">
      <xdr:nvCxnSpPr>
        <xdr:cNvPr id="383" name="直線コネクタ 382"/>
        <xdr:cNvCxnSpPr/>
      </xdr:nvCxnSpPr>
      <xdr:spPr>
        <a:xfrm flipV="1">
          <a:off x="2209800" y="12669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88900</xdr:rowOff>
    </xdr:to>
    <xdr:cxnSp macro="">
      <xdr:nvCxnSpPr>
        <xdr:cNvPr id="386" name="直線コネクタ 385"/>
        <xdr:cNvCxnSpPr/>
      </xdr:nvCxnSpPr>
      <xdr:spPr>
        <a:xfrm flipV="1">
          <a:off x="1320800" y="1273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72390</xdr:rowOff>
    </xdr:from>
    <xdr:to>
      <xdr:col>24</xdr:col>
      <xdr:colOff>76200</xdr:colOff>
      <xdr:row>74</xdr:row>
      <xdr:rowOff>2540</xdr:rowOff>
    </xdr:to>
    <xdr:sp macro="" textlink="">
      <xdr:nvSpPr>
        <xdr:cNvPr id="396" name="楕円 395"/>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152417</xdr:rowOff>
    </xdr:from>
    <xdr:ext cx="762000" cy="259045"/>
    <xdr:sp macro="" textlink="">
      <xdr:nvSpPr>
        <xdr:cNvPr id="397" name="公債費該当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87630</xdr:rowOff>
    </xdr:from>
    <xdr:to>
      <xdr:col>20</xdr:col>
      <xdr:colOff>38100</xdr:colOff>
      <xdr:row>74</xdr:row>
      <xdr:rowOff>17780</xdr:rowOff>
    </xdr:to>
    <xdr:sp macro="" textlink="">
      <xdr:nvSpPr>
        <xdr:cNvPr id="398" name="楕円 397"/>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27957</xdr:rowOff>
    </xdr:from>
    <xdr:ext cx="736600" cy="259045"/>
    <xdr:sp macro="" textlink="">
      <xdr:nvSpPr>
        <xdr:cNvPr id="399" name="テキスト ボックス 398"/>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102870</xdr:rowOff>
    </xdr:from>
    <xdr:to>
      <xdr:col>15</xdr:col>
      <xdr:colOff>149225</xdr:colOff>
      <xdr:row>74</xdr:row>
      <xdr:rowOff>33020</xdr:rowOff>
    </xdr:to>
    <xdr:sp macro="" textlink="">
      <xdr:nvSpPr>
        <xdr:cNvPr id="400" name="楕円 399"/>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43197</xdr:rowOff>
    </xdr:from>
    <xdr:ext cx="762000" cy="259045"/>
    <xdr:sp macro="" textlink="">
      <xdr:nvSpPr>
        <xdr:cNvPr id="401" name="テキスト ボックス 400"/>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402" name="楕円 401"/>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403" name="テキスト ボックス 402"/>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404" name="楕円 403"/>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405" name="テキスト ボックス 404"/>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の経常収支比率の上昇に対する影響度を見ると、物件費、補助費等、繰出金という順で比率を押し上げることとなった。その背景を探ると、平成２９年度中に開設した市民活動センターの指定管理委託料や管理者負担金の皆増、高齢者の医療・介護給付に関わる法定の市負担分の増などが要因となっているが、今後も負担が不可避な面もあるため、特定の性質別経費に限定せず、経常経費全体で最適化を進める必要があ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76</xdr:row>
      <xdr:rowOff>35561</xdr:rowOff>
    </xdr:to>
    <xdr:cxnSp macro="">
      <xdr:nvCxnSpPr>
        <xdr:cNvPr id="438" name="直線コネクタ 437"/>
        <xdr:cNvCxnSpPr/>
      </xdr:nvCxnSpPr>
      <xdr:spPr>
        <a:xfrm>
          <a:off x="15671800" y="1298956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124477</xdr:rowOff>
    </xdr:from>
    <xdr:ext cx="762000" cy="259045"/>
    <xdr:sp macro="" textlink="">
      <xdr:nvSpPr>
        <xdr:cNvPr id="439" name="公債費以外平均値テキスト"/>
        <xdr:cNvSpPr txBox="1"/>
      </xdr:nvSpPr>
      <xdr:spPr>
        <a:xfrm>
          <a:off x="16598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142240</xdr:rowOff>
    </xdr:from>
    <xdr:to>
      <xdr:col>78</xdr:col>
      <xdr:colOff>69850</xdr:colOff>
      <xdr:row>75</xdr:row>
      <xdr:rowOff>130810</xdr:rowOff>
    </xdr:to>
    <xdr:cxnSp macro="">
      <xdr:nvCxnSpPr>
        <xdr:cNvPr id="441" name="直線コネクタ 440"/>
        <xdr:cNvCxnSpPr/>
      </xdr:nvCxnSpPr>
      <xdr:spPr>
        <a:xfrm>
          <a:off x="14782800" y="12829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3" name="テキスト ボックス 442"/>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76</xdr:row>
      <xdr:rowOff>58420</xdr:rowOff>
    </xdr:to>
    <xdr:cxnSp macro="">
      <xdr:nvCxnSpPr>
        <xdr:cNvPr id="444" name="直線コネクタ 443"/>
        <xdr:cNvCxnSpPr/>
      </xdr:nvCxnSpPr>
      <xdr:spPr>
        <a:xfrm flipV="1">
          <a:off x="13893800" y="128295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5" name="フローチャート: 判断 44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6" name="テキスト ボックス 445"/>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58420</xdr:rowOff>
    </xdr:to>
    <xdr:cxnSp macro="">
      <xdr:nvCxnSpPr>
        <xdr:cNvPr id="447" name="直線コネクタ 446"/>
        <xdr:cNvCxnSpPr/>
      </xdr:nvCxnSpPr>
      <xdr:spPr>
        <a:xfrm>
          <a:off x="13004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7" name="楕円 456"/>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8"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59" name="楕円 458"/>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20337</xdr:rowOff>
    </xdr:from>
    <xdr:ext cx="736600" cy="259045"/>
    <xdr:sp macro="" textlink="">
      <xdr:nvSpPr>
        <xdr:cNvPr id="460" name="テキスト ボックス 459"/>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61" name="楕円 460"/>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31767</xdr:rowOff>
    </xdr:from>
    <xdr:ext cx="762000" cy="259045"/>
    <xdr:sp macro="" textlink="">
      <xdr:nvSpPr>
        <xdr:cNvPr id="462" name="テキスト ボックス 461"/>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3" name="楕円 462"/>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64" name="テキスト ボックス 46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65" name="楕円 464"/>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66" name="テキスト ボックス 465"/>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37617</xdr:rowOff>
    </xdr:from>
    <xdr:to>
      <xdr:col>29</xdr:col>
      <xdr:colOff>127000</xdr:colOff>
      <xdr:row>18</xdr:row>
      <xdr:rowOff>126200</xdr:rowOff>
    </xdr:to>
    <xdr:cxnSp macro="">
      <xdr:nvCxnSpPr>
        <xdr:cNvPr id="45" name="直線コネクタ 44"/>
        <xdr:cNvCxnSpPr/>
      </xdr:nvCxnSpPr>
      <xdr:spPr bwMode="auto">
        <a:xfrm flipV="1">
          <a:off x="5651500" y="1971192"/>
          <a:ext cx="0" cy="12887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136377</xdr:rowOff>
    </xdr:from>
    <xdr:ext cx="762000" cy="259045"/>
    <xdr:sp macro="" textlink="">
      <xdr:nvSpPr>
        <xdr:cNvPr id="46" name="人口1人当たり決算額の推移最小値テキスト130"/>
        <xdr:cNvSpPr txBox="1"/>
      </xdr:nvSpPr>
      <xdr:spPr>
        <a:xfrm>
          <a:off x="5740400" y="32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126200</xdr:rowOff>
    </xdr:from>
    <xdr:to>
      <xdr:col>30</xdr:col>
      <xdr:colOff>25400</xdr:colOff>
      <xdr:row>18</xdr:row>
      <xdr:rowOff>126200</xdr:rowOff>
    </xdr:to>
    <xdr:cxnSp macro="">
      <xdr:nvCxnSpPr>
        <xdr:cNvPr id="47" name="直線コネクタ 46"/>
        <xdr:cNvCxnSpPr/>
      </xdr:nvCxnSpPr>
      <xdr:spPr bwMode="auto">
        <a:xfrm>
          <a:off x="5562600" y="32599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123994</xdr:rowOff>
    </xdr:from>
    <xdr:ext cx="762000" cy="259045"/>
    <xdr:sp macro="" textlink="">
      <xdr:nvSpPr>
        <xdr:cNvPr id="48" name="人口1人当たり決算額の推移最大値テキスト130"/>
        <xdr:cNvSpPr txBox="1"/>
      </xdr:nvSpPr>
      <xdr:spPr>
        <a:xfrm>
          <a:off x="5740400" y="171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37617</xdr:rowOff>
    </xdr:from>
    <xdr:to>
      <xdr:col>30</xdr:col>
      <xdr:colOff>25400</xdr:colOff>
      <xdr:row>11</xdr:row>
      <xdr:rowOff>37617</xdr:rowOff>
    </xdr:to>
    <xdr:cxnSp macro="">
      <xdr:nvCxnSpPr>
        <xdr:cNvPr id="49" name="直線コネクタ 48"/>
        <xdr:cNvCxnSpPr/>
      </xdr:nvCxnSpPr>
      <xdr:spPr bwMode="auto">
        <a:xfrm>
          <a:off x="5562600" y="1971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126200</xdr:rowOff>
    </xdr:from>
    <xdr:to>
      <xdr:col>29</xdr:col>
      <xdr:colOff>127000</xdr:colOff>
      <xdr:row>18</xdr:row>
      <xdr:rowOff>145898</xdr:rowOff>
    </xdr:to>
    <xdr:cxnSp macro="">
      <xdr:nvCxnSpPr>
        <xdr:cNvPr id="50" name="直線コネクタ 49"/>
        <xdr:cNvCxnSpPr/>
      </xdr:nvCxnSpPr>
      <xdr:spPr bwMode="auto">
        <a:xfrm flipV="1">
          <a:off x="5003800" y="3259925"/>
          <a:ext cx="647700" cy="1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61561</xdr:rowOff>
    </xdr:from>
    <xdr:ext cx="762000" cy="259045"/>
    <xdr:sp macro="" textlink="">
      <xdr:nvSpPr>
        <xdr:cNvPr id="51" name="人口1人当たり決算額の推移平均値テキスト130"/>
        <xdr:cNvSpPr txBox="1"/>
      </xdr:nvSpPr>
      <xdr:spPr>
        <a:xfrm>
          <a:off x="5740400" y="2509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45034</xdr:rowOff>
    </xdr:from>
    <xdr:to>
      <xdr:col>29</xdr:col>
      <xdr:colOff>177800</xdr:colOff>
      <xdr:row>15</xdr:row>
      <xdr:rowOff>146634</xdr:rowOff>
    </xdr:to>
    <xdr:sp macro="" textlink="">
      <xdr:nvSpPr>
        <xdr:cNvPr id="52" name="フローチャート: 判断 51"/>
        <xdr:cNvSpPr/>
      </xdr:nvSpPr>
      <xdr:spPr bwMode="auto">
        <a:xfrm>
          <a:off x="5600700" y="266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145898</xdr:rowOff>
    </xdr:from>
    <xdr:to>
      <xdr:col>26</xdr:col>
      <xdr:colOff>50800</xdr:colOff>
      <xdr:row>18</xdr:row>
      <xdr:rowOff>148336</xdr:rowOff>
    </xdr:to>
    <xdr:cxnSp macro="">
      <xdr:nvCxnSpPr>
        <xdr:cNvPr id="53" name="直線コネクタ 52"/>
        <xdr:cNvCxnSpPr/>
      </xdr:nvCxnSpPr>
      <xdr:spPr bwMode="auto">
        <a:xfrm flipV="1">
          <a:off x="4305300" y="3279623"/>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61493</xdr:rowOff>
    </xdr:from>
    <xdr:to>
      <xdr:col>26</xdr:col>
      <xdr:colOff>101600</xdr:colOff>
      <xdr:row>15</xdr:row>
      <xdr:rowOff>163093</xdr:rowOff>
    </xdr:to>
    <xdr:sp macro="" textlink="">
      <xdr:nvSpPr>
        <xdr:cNvPr id="54" name="フローチャート: 判断 53"/>
        <xdr:cNvSpPr/>
      </xdr:nvSpPr>
      <xdr:spPr bwMode="auto">
        <a:xfrm>
          <a:off x="49530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1820</xdr:rowOff>
    </xdr:from>
    <xdr:ext cx="736600" cy="259045"/>
    <xdr:sp macro="" textlink="">
      <xdr:nvSpPr>
        <xdr:cNvPr id="55" name="テキスト ボックス 54"/>
        <xdr:cNvSpPr txBox="1"/>
      </xdr:nvSpPr>
      <xdr:spPr>
        <a:xfrm>
          <a:off x="4622800" y="244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148336</xdr:rowOff>
    </xdr:from>
    <xdr:to>
      <xdr:col>22</xdr:col>
      <xdr:colOff>114300</xdr:colOff>
      <xdr:row>18</xdr:row>
      <xdr:rowOff>167538</xdr:rowOff>
    </xdr:to>
    <xdr:cxnSp macro="">
      <xdr:nvCxnSpPr>
        <xdr:cNvPr id="56" name="直線コネクタ 55"/>
        <xdr:cNvCxnSpPr/>
      </xdr:nvCxnSpPr>
      <xdr:spPr bwMode="auto">
        <a:xfrm flipV="1">
          <a:off x="3606800" y="3282061"/>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17526</xdr:rowOff>
    </xdr:from>
    <xdr:to>
      <xdr:col>22</xdr:col>
      <xdr:colOff>165100</xdr:colOff>
      <xdr:row>15</xdr:row>
      <xdr:rowOff>119126</xdr:rowOff>
    </xdr:to>
    <xdr:sp macro="" textlink="">
      <xdr:nvSpPr>
        <xdr:cNvPr id="57" name="フローチャート: 判断 56"/>
        <xdr:cNvSpPr/>
      </xdr:nvSpPr>
      <xdr:spPr bwMode="auto">
        <a:xfrm>
          <a:off x="42545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129303</xdr:rowOff>
    </xdr:from>
    <xdr:ext cx="762000" cy="259045"/>
    <xdr:sp macro="" textlink="">
      <xdr:nvSpPr>
        <xdr:cNvPr id="58" name="テキスト ボックス 57"/>
        <xdr:cNvSpPr txBox="1"/>
      </xdr:nvSpPr>
      <xdr:spPr>
        <a:xfrm>
          <a:off x="3924300" y="24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153175</xdr:rowOff>
    </xdr:from>
    <xdr:to>
      <xdr:col>18</xdr:col>
      <xdr:colOff>177800</xdr:colOff>
      <xdr:row>18</xdr:row>
      <xdr:rowOff>167538</xdr:rowOff>
    </xdr:to>
    <xdr:cxnSp macro="">
      <xdr:nvCxnSpPr>
        <xdr:cNvPr id="59" name="直線コネクタ 58"/>
        <xdr:cNvCxnSpPr/>
      </xdr:nvCxnSpPr>
      <xdr:spPr bwMode="auto">
        <a:xfrm>
          <a:off x="2908300" y="3286900"/>
          <a:ext cx="698500" cy="1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86754</xdr:rowOff>
    </xdr:from>
    <xdr:to>
      <xdr:col>19</xdr:col>
      <xdr:colOff>38100</xdr:colOff>
      <xdr:row>16</xdr:row>
      <xdr:rowOff>16904</xdr:rowOff>
    </xdr:to>
    <xdr:sp macro="" textlink="">
      <xdr:nvSpPr>
        <xdr:cNvPr id="60" name="フローチャート: 判断 59"/>
        <xdr:cNvSpPr/>
      </xdr:nvSpPr>
      <xdr:spPr bwMode="auto">
        <a:xfrm>
          <a:off x="3556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27081</xdr:rowOff>
    </xdr:from>
    <xdr:ext cx="762000" cy="259045"/>
    <xdr:sp macro="" textlink="">
      <xdr:nvSpPr>
        <xdr:cNvPr id="61" name="テキスト ボックス 60"/>
        <xdr:cNvSpPr txBox="1"/>
      </xdr:nvSpPr>
      <xdr:spPr>
        <a:xfrm>
          <a:off x="32258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89421</xdr:rowOff>
    </xdr:from>
    <xdr:to>
      <xdr:col>15</xdr:col>
      <xdr:colOff>101600</xdr:colOff>
      <xdr:row>16</xdr:row>
      <xdr:rowOff>19571</xdr:rowOff>
    </xdr:to>
    <xdr:sp macro="" textlink="">
      <xdr:nvSpPr>
        <xdr:cNvPr id="62" name="フローチャート: 判断 61"/>
        <xdr:cNvSpPr/>
      </xdr:nvSpPr>
      <xdr:spPr bwMode="auto">
        <a:xfrm>
          <a:off x="2857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29748</xdr:rowOff>
    </xdr:from>
    <xdr:ext cx="762000" cy="259045"/>
    <xdr:sp macro="" textlink="">
      <xdr:nvSpPr>
        <xdr:cNvPr id="63" name="テキスト ボックス 62"/>
        <xdr:cNvSpPr txBox="1"/>
      </xdr:nvSpPr>
      <xdr:spPr>
        <a:xfrm>
          <a:off x="2527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75400</xdr:rowOff>
    </xdr:from>
    <xdr:to>
      <xdr:col>29</xdr:col>
      <xdr:colOff>177800</xdr:colOff>
      <xdr:row>19</xdr:row>
      <xdr:rowOff>5550</xdr:rowOff>
    </xdr:to>
    <xdr:sp macro="" textlink="">
      <xdr:nvSpPr>
        <xdr:cNvPr id="69" name="楕円 68"/>
        <xdr:cNvSpPr/>
      </xdr:nvSpPr>
      <xdr:spPr bwMode="auto">
        <a:xfrm>
          <a:off x="5600700" y="320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155427</xdr:rowOff>
    </xdr:from>
    <xdr:ext cx="762000" cy="259045"/>
    <xdr:sp macro="" textlink="">
      <xdr:nvSpPr>
        <xdr:cNvPr id="70" name="人口1人当たり決算額の推移該当値テキスト130"/>
        <xdr:cNvSpPr txBox="1"/>
      </xdr:nvSpPr>
      <xdr:spPr>
        <a:xfrm>
          <a:off x="5740400" y="31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95098</xdr:rowOff>
    </xdr:from>
    <xdr:to>
      <xdr:col>26</xdr:col>
      <xdr:colOff>101600</xdr:colOff>
      <xdr:row>19</xdr:row>
      <xdr:rowOff>25248</xdr:rowOff>
    </xdr:to>
    <xdr:sp macro="" textlink="">
      <xdr:nvSpPr>
        <xdr:cNvPr id="71" name="楕円 70"/>
        <xdr:cNvSpPr/>
      </xdr:nvSpPr>
      <xdr:spPr bwMode="auto">
        <a:xfrm>
          <a:off x="4953000" y="32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10025</xdr:rowOff>
    </xdr:from>
    <xdr:ext cx="736600" cy="259045"/>
    <xdr:sp macro="" textlink="">
      <xdr:nvSpPr>
        <xdr:cNvPr id="72" name="テキスト ボックス 71"/>
        <xdr:cNvSpPr txBox="1"/>
      </xdr:nvSpPr>
      <xdr:spPr>
        <a:xfrm>
          <a:off x="4622800" y="331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97536</xdr:rowOff>
    </xdr:from>
    <xdr:to>
      <xdr:col>22</xdr:col>
      <xdr:colOff>165100</xdr:colOff>
      <xdr:row>19</xdr:row>
      <xdr:rowOff>27686</xdr:rowOff>
    </xdr:to>
    <xdr:sp macro="" textlink="">
      <xdr:nvSpPr>
        <xdr:cNvPr id="73" name="楕円 72"/>
        <xdr:cNvSpPr/>
      </xdr:nvSpPr>
      <xdr:spPr bwMode="auto">
        <a:xfrm>
          <a:off x="4254500" y="323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12463</xdr:rowOff>
    </xdr:from>
    <xdr:ext cx="762000" cy="259045"/>
    <xdr:sp macro="" textlink="">
      <xdr:nvSpPr>
        <xdr:cNvPr id="74" name="テキスト ボックス 73"/>
        <xdr:cNvSpPr txBox="1"/>
      </xdr:nvSpPr>
      <xdr:spPr>
        <a:xfrm>
          <a:off x="3924300" y="331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116738</xdr:rowOff>
    </xdr:from>
    <xdr:to>
      <xdr:col>19</xdr:col>
      <xdr:colOff>38100</xdr:colOff>
      <xdr:row>19</xdr:row>
      <xdr:rowOff>46889</xdr:rowOff>
    </xdr:to>
    <xdr:sp macro="" textlink="">
      <xdr:nvSpPr>
        <xdr:cNvPr id="75" name="楕円 74"/>
        <xdr:cNvSpPr/>
      </xdr:nvSpPr>
      <xdr:spPr bwMode="auto">
        <a:xfrm>
          <a:off x="3556000" y="32504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31665</xdr:rowOff>
    </xdr:from>
    <xdr:ext cx="762000" cy="259045"/>
    <xdr:sp macro="" textlink="">
      <xdr:nvSpPr>
        <xdr:cNvPr id="76" name="テキスト ボックス 75"/>
        <xdr:cNvSpPr txBox="1"/>
      </xdr:nvSpPr>
      <xdr:spPr>
        <a:xfrm>
          <a:off x="3225800" y="33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102375</xdr:rowOff>
    </xdr:from>
    <xdr:to>
      <xdr:col>15</xdr:col>
      <xdr:colOff>101600</xdr:colOff>
      <xdr:row>19</xdr:row>
      <xdr:rowOff>32525</xdr:rowOff>
    </xdr:to>
    <xdr:sp macro="" textlink="">
      <xdr:nvSpPr>
        <xdr:cNvPr id="77" name="楕円 76"/>
        <xdr:cNvSpPr/>
      </xdr:nvSpPr>
      <xdr:spPr bwMode="auto">
        <a:xfrm>
          <a:off x="2857500" y="323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17302</xdr:rowOff>
    </xdr:from>
    <xdr:ext cx="762000" cy="259045"/>
    <xdr:sp macro="" textlink="">
      <xdr:nvSpPr>
        <xdr:cNvPr id="78" name="テキスト ボックス 77"/>
        <xdr:cNvSpPr txBox="1"/>
      </xdr:nvSpPr>
      <xdr:spPr>
        <a:xfrm>
          <a:off x="2527300" y="33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6" name="直線コネクタ 105"/>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7"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8" name="直線コネクタ 107"/>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9"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10" name="直線コネクタ 109"/>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294374</xdr:rowOff>
    </xdr:from>
    <xdr:to>
      <xdr:col>29</xdr:col>
      <xdr:colOff>127000</xdr:colOff>
      <xdr:row>36</xdr:row>
      <xdr:rowOff>37846</xdr:rowOff>
    </xdr:to>
    <xdr:cxnSp macro="">
      <xdr:nvCxnSpPr>
        <xdr:cNvPr id="111" name="直線コネクタ 110"/>
        <xdr:cNvCxnSpPr/>
      </xdr:nvCxnSpPr>
      <xdr:spPr bwMode="auto">
        <a:xfrm>
          <a:off x="5003800" y="6904724"/>
          <a:ext cx="647700" cy="8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2"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3" name="フローチャート: 判断 112"/>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294374</xdr:rowOff>
    </xdr:from>
    <xdr:to>
      <xdr:col>26</xdr:col>
      <xdr:colOff>50800</xdr:colOff>
      <xdr:row>36</xdr:row>
      <xdr:rowOff>851</xdr:rowOff>
    </xdr:to>
    <xdr:cxnSp macro="">
      <xdr:nvCxnSpPr>
        <xdr:cNvPr id="114" name="直線コネクタ 113"/>
        <xdr:cNvCxnSpPr/>
      </xdr:nvCxnSpPr>
      <xdr:spPr bwMode="auto">
        <a:xfrm flipV="1">
          <a:off x="4305300" y="6904724"/>
          <a:ext cx="6985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5" name="フローチャート: 判断 114"/>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16425</xdr:rowOff>
    </xdr:from>
    <xdr:ext cx="736600" cy="259045"/>
    <xdr:sp macro="" textlink="">
      <xdr:nvSpPr>
        <xdr:cNvPr id="116" name="テキスト ボックス 115"/>
        <xdr:cNvSpPr txBox="1"/>
      </xdr:nvSpPr>
      <xdr:spPr>
        <a:xfrm>
          <a:off x="4622800" y="69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851</xdr:rowOff>
    </xdr:from>
    <xdr:to>
      <xdr:col>22</xdr:col>
      <xdr:colOff>114300</xdr:colOff>
      <xdr:row>36</xdr:row>
      <xdr:rowOff>106959</xdr:rowOff>
    </xdr:to>
    <xdr:cxnSp macro="">
      <xdr:nvCxnSpPr>
        <xdr:cNvPr id="117" name="直線コネクタ 116"/>
        <xdr:cNvCxnSpPr/>
      </xdr:nvCxnSpPr>
      <xdr:spPr bwMode="auto">
        <a:xfrm flipV="1">
          <a:off x="3606800" y="6954101"/>
          <a:ext cx="698500" cy="10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8" name="フローチャート: 判断 117"/>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9" name="テキスト ボックス 118"/>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220535</xdr:rowOff>
    </xdr:from>
    <xdr:to>
      <xdr:col>18</xdr:col>
      <xdr:colOff>177800</xdr:colOff>
      <xdr:row>36</xdr:row>
      <xdr:rowOff>106959</xdr:rowOff>
    </xdr:to>
    <xdr:cxnSp macro="">
      <xdr:nvCxnSpPr>
        <xdr:cNvPr id="120" name="直線コネクタ 119"/>
        <xdr:cNvCxnSpPr/>
      </xdr:nvCxnSpPr>
      <xdr:spPr bwMode="auto">
        <a:xfrm>
          <a:off x="2908300" y="6830885"/>
          <a:ext cx="698500" cy="229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21" name="フローチャート: 判断 120"/>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2" name="テキスト ボックス 121"/>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3" name="フローチャート: 判断 122"/>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4" name="テキスト ボックス 123"/>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30" name="楕円 129"/>
        <xdr:cNvSpPr/>
      </xdr:nvSpPr>
      <xdr:spPr bwMode="auto">
        <a:xfrm>
          <a:off x="5600700" y="69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302023</xdr:rowOff>
    </xdr:from>
    <xdr:ext cx="762000" cy="259045"/>
    <xdr:sp macro="" textlink="">
      <xdr:nvSpPr>
        <xdr:cNvPr id="131" name="人口1人当たり決算額の推移該当値テキスト445"/>
        <xdr:cNvSpPr txBox="1"/>
      </xdr:nvSpPr>
      <xdr:spPr>
        <a:xfrm>
          <a:off x="5740400" y="691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243574</xdr:rowOff>
    </xdr:from>
    <xdr:to>
      <xdr:col>26</xdr:col>
      <xdr:colOff>101600</xdr:colOff>
      <xdr:row>36</xdr:row>
      <xdr:rowOff>2274</xdr:rowOff>
    </xdr:to>
    <xdr:sp macro="" textlink="">
      <xdr:nvSpPr>
        <xdr:cNvPr id="132" name="楕円 131"/>
        <xdr:cNvSpPr/>
      </xdr:nvSpPr>
      <xdr:spPr bwMode="auto">
        <a:xfrm>
          <a:off x="4953000" y="68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12451</xdr:rowOff>
    </xdr:from>
    <xdr:ext cx="736600" cy="259045"/>
    <xdr:sp macro="" textlink="">
      <xdr:nvSpPr>
        <xdr:cNvPr id="133" name="テキスト ボックス 132"/>
        <xdr:cNvSpPr txBox="1"/>
      </xdr:nvSpPr>
      <xdr:spPr>
        <a:xfrm>
          <a:off x="4622800" y="662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292951</xdr:rowOff>
    </xdr:from>
    <xdr:to>
      <xdr:col>22</xdr:col>
      <xdr:colOff>165100</xdr:colOff>
      <xdr:row>36</xdr:row>
      <xdr:rowOff>51651</xdr:rowOff>
    </xdr:to>
    <xdr:sp macro="" textlink="">
      <xdr:nvSpPr>
        <xdr:cNvPr id="134" name="楕円 133"/>
        <xdr:cNvSpPr/>
      </xdr:nvSpPr>
      <xdr:spPr bwMode="auto">
        <a:xfrm>
          <a:off x="42545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36428</xdr:rowOff>
    </xdr:from>
    <xdr:ext cx="762000" cy="259045"/>
    <xdr:sp macro="" textlink="">
      <xdr:nvSpPr>
        <xdr:cNvPr id="135" name="テキスト ボックス 134"/>
        <xdr:cNvSpPr txBox="1"/>
      </xdr:nvSpPr>
      <xdr:spPr>
        <a:xfrm>
          <a:off x="39243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56159</xdr:rowOff>
    </xdr:from>
    <xdr:to>
      <xdr:col>19</xdr:col>
      <xdr:colOff>38100</xdr:colOff>
      <xdr:row>36</xdr:row>
      <xdr:rowOff>157759</xdr:rowOff>
    </xdr:to>
    <xdr:sp macro="" textlink="">
      <xdr:nvSpPr>
        <xdr:cNvPr id="136" name="楕円 135"/>
        <xdr:cNvSpPr/>
      </xdr:nvSpPr>
      <xdr:spPr bwMode="auto">
        <a:xfrm>
          <a:off x="3556000" y="70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142536</xdr:rowOff>
    </xdr:from>
    <xdr:ext cx="762000" cy="259045"/>
    <xdr:sp macro="" textlink="">
      <xdr:nvSpPr>
        <xdr:cNvPr id="137" name="テキスト ボックス 136"/>
        <xdr:cNvSpPr txBox="1"/>
      </xdr:nvSpPr>
      <xdr:spPr>
        <a:xfrm>
          <a:off x="3225800" y="70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169735</xdr:rowOff>
    </xdr:from>
    <xdr:to>
      <xdr:col>15</xdr:col>
      <xdr:colOff>101600</xdr:colOff>
      <xdr:row>35</xdr:row>
      <xdr:rowOff>271335</xdr:rowOff>
    </xdr:to>
    <xdr:sp macro="" textlink="">
      <xdr:nvSpPr>
        <xdr:cNvPr id="138" name="楕円 137"/>
        <xdr:cNvSpPr/>
      </xdr:nvSpPr>
      <xdr:spPr bwMode="auto">
        <a:xfrm>
          <a:off x="2857500" y="678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256112</xdr:rowOff>
    </xdr:from>
    <xdr:ext cx="762000" cy="259045"/>
    <xdr:sp macro="" textlink="">
      <xdr:nvSpPr>
        <xdr:cNvPr id="139" name="テキスト ボックス 138"/>
        <xdr:cNvSpPr txBox="1"/>
      </xdr:nvSpPr>
      <xdr:spPr>
        <a:xfrm>
          <a:off x="2527300" y="686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104229</xdr:rowOff>
    </xdr:from>
    <xdr:to>
      <xdr:col>24</xdr:col>
      <xdr:colOff>63500</xdr:colOff>
      <xdr:row>38</xdr:row>
      <xdr:rowOff>116649</xdr:rowOff>
    </xdr:to>
    <xdr:cxnSp macro="">
      <xdr:nvCxnSpPr>
        <xdr:cNvPr id="61" name="直線コネクタ 60"/>
        <xdr:cNvCxnSpPr/>
      </xdr:nvCxnSpPr>
      <xdr:spPr>
        <a:xfrm>
          <a:off x="3797300" y="6619329"/>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83045</xdr:rowOff>
    </xdr:from>
    <xdr:to>
      <xdr:col>19</xdr:col>
      <xdr:colOff>177800</xdr:colOff>
      <xdr:row>38</xdr:row>
      <xdr:rowOff>104229</xdr:rowOff>
    </xdr:to>
    <xdr:cxnSp macro="">
      <xdr:nvCxnSpPr>
        <xdr:cNvPr id="64" name="直線コネクタ 63"/>
        <xdr:cNvCxnSpPr/>
      </xdr:nvCxnSpPr>
      <xdr:spPr>
        <a:xfrm>
          <a:off x="2908300" y="659814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83045</xdr:rowOff>
    </xdr:from>
    <xdr:to>
      <xdr:col>15</xdr:col>
      <xdr:colOff>50800</xdr:colOff>
      <xdr:row>38</xdr:row>
      <xdr:rowOff>105143</xdr:rowOff>
    </xdr:to>
    <xdr:cxnSp macro="">
      <xdr:nvCxnSpPr>
        <xdr:cNvPr id="67" name="直線コネクタ 66"/>
        <xdr:cNvCxnSpPr/>
      </xdr:nvCxnSpPr>
      <xdr:spPr>
        <a:xfrm flipV="1">
          <a:off x="2019300" y="659814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130751</xdr:rowOff>
    </xdr:from>
    <xdr:ext cx="534377" cy="259045"/>
    <xdr:sp macro="" textlink="">
      <xdr:nvSpPr>
        <xdr:cNvPr id="69" name="テキスト ボックス 68"/>
        <xdr:cNvSpPr txBox="1"/>
      </xdr:nvSpPr>
      <xdr:spPr>
        <a:xfrm>
          <a:off x="2641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24829</xdr:rowOff>
    </xdr:from>
    <xdr:to>
      <xdr:col>10</xdr:col>
      <xdr:colOff>114300</xdr:colOff>
      <xdr:row>38</xdr:row>
      <xdr:rowOff>105143</xdr:rowOff>
    </xdr:to>
    <xdr:cxnSp macro="">
      <xdr:nvCxnSpPr>
        <xdr:cNvPr id="70" name="直線コネクタ 69"/>
        <xdr:cNvCxnSpPr/>
      </xdr:nvCxnSpPr>
      <xdr:spPr>
        <a:xfrm>
          <a:off x="1130300" y="6539929"/>
          <a:ext cx="889000" cy="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65849</xdr:rowOff>
    </xdr:from>
    <xdr:to>
      <xdr:col>24</xdr:col>
      <xdr:colOff>114300</xdr:colOff>
      <xdr:row>38</xdr:row>
      <xdr:rowOff>167449</xdr:rowOff>
    </xdr:to>
    <xdr:sp macro="" textlink="">
      <xdr:nvSpPr>
        <xdr:cNvPr id="80" name="楕円 79"/>
        <xdr:cNvSpPr/>
      </xdr:nvSpPr>
      <xdr:spPr>
        <a:xfrm>
          <a:off x="45847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152226</xdr:rowOff>
    </xdr:from>
    <xdr:ext cx="534377" cy="259045"/>
    <xdr:sp macro="" textlink="">
      <xdr:nvSpPr>
        <xdr:cNvPr id="81" name="人件費該当値テキスト"/>
        <xdr:cNvSpPr txBox="1"/>
      </xdr:nvSpPr>
      <xdr:spPr>
        <a:xfrm>
          <a:off x="4686300" y="64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53429</xdr:rowOff>
    </xdr:from>
    <xdr:to>
      <xdr:col>20</xdr:col>
      <xdr:colOff>38100</xdr:colOff>
      <xdr:row>38</xdr:row>
      <xdr:rowOff>155029</xdr:rowOff>
    </xdr:to>
    <xdr:sp macro="" textlink="">
      <xdr:nvSpPr>
        <xdr:cNvPr id="82" name="楕円 81"/>
        <xdr:cNvSpPr/>
      </xdr:nvSpPr>
      <xdr:spPr>
        <a:xfrm>
          <a:off x="3746500" y="65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146156</xdr:rowOff>
    </xdr:from>
    <xdr:ext cx="534377" cy="259045"/>
    <xdr:sp macro="" textlink="">
      <xdr:nvSpPr>
        <xdr:cNvPr id="83" name="テキスト ボックス 82"/>
        <xdr:cNvSpPr txBox="1"/>
      </xdr:nvSpPr>
      <xdr:spPr>
        <a:xfrm>
          <a:off x="3530111" y="66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32245</xdr:rowOff>
    </xdr:from>
    <xdr:to>
      <xdr:col>15</xdr:col>
      <xdr:colOff>101600</xdr:colOff>
      <xdr:row>38</xdr:row>
      <xdr:rowOff>133845</xdr:rowOff>
    </xdr:to>
    <xdr:sp macro="" textlink="">
      <xdr:nvSpPr>
        <xdr:cNvPr id="84" name="楕円 83"/>
        <xdr:cNvSpPr/>
      </xdr:nvSpPr>
      <xdr:spPr>
        <a:xfrm>
          <a:off x="2857500" y="65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124972</xdr:rowOff>
    </xdr:from>
    <xdr:ext cx="534377" cy="259045"/>
    <xdr:sp macro="" textlink="">
      <xdr:nvSpPr>
        <xdr:cNvPr id="85" name="テキスト ボックス 84"/>
        <xdr:cNvSpPr txBox="1"/>
      </xdr:nvSpPr>
      <xdr:spPr>
        <a:xfrm>
          <a:off x="2641111" y="66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54343</xdr:rowOff>
    </xdr:from>
    <xdr:to>
      <xdr:col>10</xdr:col>
      <xdr:colOff>165100</xdr:colOff>
      <xdr:row>38</xdr:row>
      <xdr:rowOff>155943</xdr:rowOff>
    </xdr:to>
    <xdr:sp macro="" textlink="">
      <xdr:nvSpPr>
        <xdr:cNvPr id="86" name="楕円 85"/>
        <xdr:cNvSpPr/>
      </xdr:nvSpPr>
      <xdr:spPr>
        <a:xfrm>
          <a:off x="1968500" y="65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147070</xdr:rowOff>
    </xdr:from>
    <xdr:ext cx="534377" cy="259045"/>
    <xdr:sp macro="" textlink="">
      <xdr:nvSpPr>
        <xdr:cNvPr id="87" name="テキスト ボックス 86"/>
        <xdr:cNvSpPr txBox="1"/>
      </xdr:nvSpPr>
      <xdr:spPr>
        <a:xfrm>
          <a:off x="1752111" y="666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145478</xdr:rowOff>
    </xdr:from>
    <xdr:to>
      <xdr:col>6</xdr:col>
      <xdr:colOff>38100</xdr:colOff>
      <xdr:row>38</xdr:row>
      <xdr:rowOff>75628</xdr:rowOff>
    </xdr:to>
    <xdr:sp macro="" textlink="">
      <xdr:nvSpPr>
        <xdr:cNvPr id="88" name="楕円 87"/>
        <xdr:cNvSpPr/>
      </xdr:nvSpPr>
      <xdr:spPr>
        <a:xfrm>
          <a:off x="1079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66756</xdr:rowOff>
    </xdr:from>
    <xdr:ext cx="534377" cy="259045"/>
    <xdr:sp macro="" textlink="">
      <xdr:nvSpPr>
        <xdr:cNvPr id="89" name="テキスト ボックス 88"/>
        <xdr:cNvSpPr txBox="1"/>
      </xdr:nvSpPr>
      <xdr:spPr>
        <a:xfrm>
          <a:off x="863111" y="65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56109</xdr:rowOff>
    </xdr:from>
    <xdr:to>
      <xdr:col>24</xdr:col>
      <xdr:colOff>63500</xdr:colOff>
      <xdr:row>56</xdr:row>
      <xdr:rowOff>77877</xdr:rowOff>
    </xdr:to>
    <xdr:cxnSp macro="">
      <xdr:nvCxnSpPr>
        <xdr:cNvPr id="119" name="直線コネクタ 118"/>
        <xdr:cNvCxnSpPr/>
      </xdr:nvCxnSpPr>
      <xdr:spPr>
        <a:xfrm flipV="1">
          <a:off x="3797300" y="9657309"/>
          <a:ext cx="8382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164482</xdr:rowOff>
    </xdr:from>
    <xdr:ext cx="534377" cy="259045"/>
    <xdr:sp macro="" textlink="">
      <xdr:nvSpPr>
        <xdr:cNvPr id="120" name="物件費平均値テキスト"/>
        <xdr:cNvSpPr txBox="1"/>
      </xdr:nvSpPr>
      <xdr:spPr>
        <a:xfrm>
          <a:off x="4686300" y="976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77877</xdr:rowOff>
    </xdr:from>
    <xdr:to>
      <xdr:col>19</xdr:col>
      <xdr:colOff>177800</xdr:colOff>
      <xdr:row>56</xdr:row>
      <xdr:rowOff>90500</xdr:rowOff>
    </xdr:to>
    <xdr:cxnSp macro="">
      <xdr:nvCxnSpPr>
        <xdr:cNvPr id="122" name="直線コネクタ 121"/>
        <xdr:cNvCxnSpPr/>
      </xdr:nvCxnSpPr>
      <xdr:spPr>
        <a:xfrm flipV="1">
          <a:off x="2908300" y="9679077"/>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18775</xdr:rowOff>
    </xdr:from>
    <xdr:ext cx="534377" cy="259045"/>
    <xdr:sp macro="" textlink="">
      <xdr:nvSpPr>
        <xdr:cNvPr id="124" name="テキスト ボックス 123"/>
        <xdr:cNvSpPr txBox="1"/>
      </xdr:nvSpPr>
      <xdr:spPr>
        <a:xfrm>
          <a:off x="3530111" y="97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90500</xdr:rowOff>
    </xdr:from>
    <xdr:to>
      <xdr:col>15</xdr:col>
      <xdr:colOff>50800</xdr:colOff>
      <xdr:row>56</xdr:row>
      <xdr:rowOff>139421</xdr:rowOff>
    </xdr:to>
    <xdr:cxnSp macro="">
      <xdr:nvCxnSpPr>
        <xdr:cNvPr id="125" name="直線コネクタ 124"/>
        <xdr:cNvCxnSpPr/>
      </xdr:nvCxnSpPr>
      <xdr:spPr>
        <a:xfrm flipV="1">
          <a:off x="2019300" y="9691700"/>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3853</xdr:rowOff>
    </xdr:from>
    <xdr:ext cx="534377" cy="259045"/>
    <xdr:sp macro="" textlink="">
      <xdr:nvSpPr>
        <xdr:cNvPr id="127" name="テキスト ボックス 126"/>
        <xdr:cNvSpPr txBox="1"/>
      </xdr:nvSpPr>
      <xdr:spPr>
        <a:xfrm>
          <a:off x="2641111" y="977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139421</xdr:rowOff>
    </xdr:from>
    <xdr:to>
      <xdr:col>10</xdr:col>
      <xdr:colOff>114300</xdr:colOff>
      <xdr:row>56</xdr:row>
      <xdr:rowOff>170942</xdr:rowOff>
    </xdr:to>
    <xdr:cxnSp macro="">
      <xdr:nvCxnSpPr>
        <xdr:cNvPr id="128" name="直線コネクタ 127"/>
        <xdr:cNvCxnSpPr/>
      </xdr:nvCxnSpPr>
      <xdr:spPr>
        <a:xfrm flipV="1">
          <a:off x="1130300" y="9740621"/>
          <a:ext cx="889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109694</xdr:rowOff>
    </xdr:from>
    <xdr:ext cx="534377" cy="259045"/>
    <xdr:sp macro="" textlink="">
      <xdr:nvSpPr>
        <xdr:cNvPr id="130" name="テキスト ボックス 129"/>
        <xdr:cNvSpPr txBox="1"/>
      </xdr:nvSpPr>
      <xdr:spPr>
        <a:xfrm>
          <a:off x="1752111" y="98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151820</xdr:rowOff>
    </xdr:from>
    <xdr:ext cx="534377" cy="259045"/>
    <xdr:sp macro="" textlink="">
      <xdr:nvSpPr>
        <xdr:cNvPr id="132" name="テキスト ボックス 131"/>
        <xdr:cNvSpPr txBox="1"/>
      </xdr:nvSpPr>
      <xdr:spPr>
        <a:xfrm>
          <a:off x="863111" y="99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5309</xdr:rowOff>
    </xdr:from>
    <xdr:to>
      <xdr:col>24</xdr:col>
      <xdr:colOff>114300</xdr:colOff>
      <xdr:row>56</xdr:row>
      <xdr:rowOff>106909</xdr:rowOff>
    </xdr:to>
    <xdr:sp macro="" textlink="">
      <xdr:nvSpPr>
        <xdr:cNvPr id="138" name="楕円 137"/>
        <xdr:cNvSpPr/>
      </xdr:nvSpPr>
      <xdr:spPr>
        <a:xfrm>
          <a:off x="4584700" y="96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28186</xdr:rowOff>
    </xdr:from>
    <xdr:ext cx="534377" cy="259045"/>
    <xdr:sp macro="" textlink="">
      <xdr:nvSpPr>
        <xdr:cNvPr id="139" name="物件費該当値テキスト"/>
        <xdr:cNvSpPr txBox="1"/>
      </xdr:nvSpPr>
      <xdr:spPr>
        <a:xfrm>
          <a:off x="4686300" y="945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27077</xdr:rowOff>
    </xdr:from>
    <xdr:to>
      <xdr:col>20</xdr:col>
      <xdr:colOff>38100</xdr:colOff>
      <xdr:row>56</xdr:row>
      <xdr:rowOff>128677</xdr:rowOff>
    </xdr:to>
    <xdr:sp macro="" textlink="">
      <xdr:nvSpPr>
        <xdr:cNvPr id="140" name="楕円 139"/>
        <xdr:cNvSpPr/>
      </xdr:nvSpPr>
      <xdr:spPr>
        <a:xfrm>
          <a:off x="3746500" y="96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145204</xdr:rowOff>
    </xdr:from>
    <xdr:ext cx="534377" cy="259045"/>
    <xdr:sp macro="" textlink="">
      <xdr:nvSpPr>
        <xdr:cNvPr id="141" name="テキスト ボックス 140"/>
        <xdr:cNvSpPr txBox="1"/>
      </xdr:nvSpPr>
      <xdr:spPr>
        <a:xfrm>
          <a:off x="3530111" y="94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39700</xdr:rowOff>
    </xdr:from>
    <xdr:to>
      <xdr:col>15</xdr:col>
      <xdr:colOff>101600</xdr:colOff>
      <xdr:row>56</xdr:row>
      <xdr:rowOff>141300</xdr:rowOff>
    </xdr:to>
    <xdr:sp macro="" textlink="">
      <xdr:nvSpPr>
        <xdr:cNvPr id="142" name="楕円 141"/>
        <xdr:cNvSpPr/>
      </xdr:nvSpPr>
      <xdr:spPr>
        <a:xfrm>
          <a:off x="2857500" y="96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157827</xdr:rowOff>
    </xdr:from>
    <xdr:ext cx="534377" cy="259045"/>
    <xdr:sp macro="" textlink="">
      <xdr:nvSpPr>
        <xdr:cNvPr id="143" name="テキスト ボックス 142"/>
        <xdr:cNvSpPr txBox="1"/>
      </xdr:nvSpPr>
      <xdr:spPr>
        <a:xfrm>
          <a:off x="2641111" y="941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88621</xdr:rowOff>
    </xdr:from>
    <xdr:to>
      <xdr:col>10</xdr:col>
      <xdr:colOff>165100</xdr:colOff>
      <xdr:row>57</xdr:row>
      <xdr:rowOff>18771</xdr:rowOff>
    </xdr:to>
    <xdr:sp macro="" textlink="">
      <xdr:nvSpPr>
        <xdr:cNvPr id="144" name="楕円 143"/>
        <xdr:cNvSpPr/>
      </xdr:nvSpPr>
      <xdr:spPr>
        <a:xfrm>
          <a:off x="1968500" y="96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35298</xdr:rowOff>
    </xdr:from>
    <xdr:ext cx="534377" cy="259045"/>
    <xdr:sp macro="" textlink="">
      <xdr:nvSpPr>
        <xdr:cNvPr id="145" name="テキスト ボックス 144"/>
        <xdr:cNvSpPr txBox="1"/>
      </xdr:nvSpPr>
      <xdr:spPr>
        <a:xfrm>
          <a:off x="1752111" y="946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120142</xdr:rowOff>
    </xdr:from>
    <xdr:to>
      <xdr:col>6</xdr:col>
      <xdr:colOff>38100</xdr:colOff>
      <xdr:row>57</xdr:row>
      <xdr:rowOff>50292</xdr:rowOff>
    </xdr:to>
    <xdr:sp macro="" textlink="">
      <xdr:nvSpPr>
        <xdr:cNvPr id="146" name="楕円 145"/>
        <xdr:cNvSpPr/>
      </xdr:nvSpPr>
      <xdr:spPr>
        <a:xfrm>
          <a:off x="1079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66819</xdr:rowOff>
    </xdr:from>
    <xdr:ext cx="534377" cy="259045"/>
    <xdr:sp macro="" textlink="">
      <xdr:nvSpPr>
        <xdr:cNvPr id="147" name="テキスト ボックス 146"/>
        <xdr:cNvSpPr txBox="1"/>
      </xdr:nvSpPr>
      <xdr:spPr>
        <a:xfrm>
          <a:off x="863111" y="94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169962</xdr:rowOff>
    </xdr:from>
    <xdr:to>
      <xdr:col>24</xdr:col>
      <xdr:colOff>63500</xdr:colOff>
      <xdr:row>77</xdr:row>
      <xdr:rowOff>4826</xdr:rowOff>
    </xdr:to>
    <xdr:cxnSp macro="">
      <xdr:nvCxnSpPr>
        <xdr:cNvPr id="178" name="直線コネクタ 177"/>
        <xdr:cNvCxnSpPr/>
      </xdr:nvCxnSpPr>
      <xdr:spPr>
        <a:xfrm flipV="1">
          <a:off x="3797300" y="13200162"/>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28683</xdr:rowOff>
    </xdr:from>
    <xdr:ext cx="469744" cy="259045"/>
    <xdr:sp macro="" textlink="">
      <xdr:nvSpPr>
        <xdr:cNvPr id="179" name="維持補修費平均値テキスト"/>
        <xdr:cNvSpPr txBox="1"/>
      </xdr:nvSpPr>
      <xdr:spPr>
        <a:xfrm>
          <a:off x="4686300" y="1323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4826</xdr:rowOff>
    </xdr:from>
    <xdr:to>
      <xdr:col>19</xdr:col>
      <xdr:colOff>177800</xdr:colOff>
      <xdr:row>77</xdr:row>
      <xdr:rowOff>26488</xdr:rowOff>
    </xdr:to>
    <xdr:cxnSp macro="">
      <xdr:nvCxnSpPr>
        <xdr:cNvPr id="181" name="直線コネクタ 180"/>
        <xdr:cNvCxnSpPr/>
      </xdr:nvCxnSpPr>
      <xdr:spPr>
        <a:xfrm flipV="1">
          <a:off x="2908300" y="13206476"/>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128288</xdr:rowOff>
    </xdr:from>
    <xdr:ext cx="469744" cy="259045"/>
    <xdr:sp macro="" textlink="">
      <xdr:nvSpPr>
        <xdr:cNvPr id="183" name="テキスト ボックス 182"/>
        <xdr:cNvSpPr txBox="1"/>
      </xdr:nvSpPr>
      <xdr:spPr>
        <a:xfrm>
          <a:off x="3562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26488</xdr:rowOff>
    </xdr:from>
    <xdr:to>
      <xdr:col>15</xdr:col>
      <xdr:colOff>50800</xdr:colOff>
      <xdr:row>77</xdr:row>
      <xdr:rowOff>27032</xdr:rowOff>
    </xdr:to>
    <xdr:cxnSp macro="">
      <xdr:nvCxnSpPr>
        <xdr:cNvPr id="184" name="直線コネクタ 183"/>
        <xdr:cNvCxnSpPr/>
      </xdr:nvCxnSpPr>
      <xdr:spPr>
        <a:xfrm flipV="1">
          <a:off x="2019300" y="1322813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145487</xdr:rowOff>
    </xdr:from>
    <xdr:ext cx="469744" cy="259045"/>
    <xdr:sp macro="" textlink="">
      <xdr:nvSpPr>
        <xdr:cNvPr id="186" name="テキスト ボックス 185"/>
        <xdr:cNvSpPr txBox="1"/>
      </xdr:nvSpPr>
      <xdr:spPr>
        <a:xfrm>
          <a:off x="2673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27032</xdr:rowOff>
    </xdr:from>
    <xdr:to>
      <xdr:col>10</xdr:col>
      <xdr:colOff>114300</xdr:colOff>
      <xdr:row>77</xdr:row>
      <xdr:rowOff>77107</xdr:rowOff>
    </xdr:to>
    <xdr:cxnSp macro="">
      <xdr:nvCxnSpPr>
        <xdr:cNvPr id="187" name="直線コネクタ 186"/>
        <xdr:cNvCxnSpPr/>
      </xdr:nvCxnSpPr>
      <xdr:spPr>
        <a:xfrm flipV="1">
          <a:off x="1130300" y="13228682"/>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106515</xdr:rowOff>
    </xdr:from>
    <xdr:ext cx="469744" cy="259045"/>
    <xdr:sp macro="" textlink="">
      <xdr:nvSpPr>
        <xdr:cNvPr id="189" name="テキスト ボックス 188"/>
        <xdr:cNvSpPr txBox="1"/>
      </xdr:nvSpPr>
      <xdr:spPr>
        <a:xfrm>
          <a:off x="1784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119162</xdr:rowOff>
    </xdr:from>
    <xdr:to>
      <xdr:col>24</xdr:col>
      <xdr:colOff>114300</xdr:colOff>
      <xdr:row>77</xdr:row>
      <xdr:rowOff>49312</xdr:rowOff>
    </xdr:to>
    <xdr:sp macro="" textlink="">
      <xdr:nvSpPr>
        <xdr:cNvPr id="197" name="楕円 196"/>
        <xdr:cNvSpPr/>
      </xdr:nvSpPr>
      <xdr:spPr>
        <a:xfrm>
          <a:off x="4584700" y="131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142039</xdr:rowOff>
    </xdr:from>
    <xdr:ext cx="469744" cy="259045"/>
    <xdr:sp macro="" textlink="">
      <xdr:nvSpPr>
        <xdr:cNvPr id="198" name="維持補修費該当値テキスト"/>
        <xdr:cNvSpPr txBox="1"/>
      </xdr:nvSpPr>
      <xdr:spPr>
        <a:xfrm>
          <a:off x="4686300" y="130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125476</xdr:rowOff>
    </xdr:from>
    <xdr:to>
      <xdr:col>20</xdr:col>
      <xdr:colOff>38100</xdr:colOff>
      <xdr:row>77</xdr:row>
      <xdr:rowOff>55626</xdr:rowOff>
    </xdr:to>
    <xdr:sp macro="" textlink="">
      <xdr:nvSpPr>
        <xdr:cNvPr id="199" name="楕円 198"/>
        <xdr:cNvSpPr/>
      </xdr:nvSpPr>
      <xdr:spPr>
        <a:xfrm>
          <a:off x="3746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72153</xdr:rowOff>
    </xdr:from>
    <xdr:ext cx="469744" cy="259045"/>
    <xdr:sp macro="" textlink="">
      <xdr:nvSpPr>
        <xdr:cNvPr id="200" name="テキスト ボックス 199"/>
        <xdr:cNvSpPr txBox="1"/>
      </xdr:nvSpPr>
      <xdr:spPr>
        <a:xfrm>
          <a:off x="3562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147138</xdr:rowOff>
    </xdr:from>
    <xdr:to>
      <xdr:col>15</xdr:col>
      <xdr:colOff>101600</xdr:colOff>
      <xdr:row>77</xdr:row>
      <xdr:rowOff>77288</xdr:rowOff>
    </xdr:to>
    <xdr:sp macro="" textlink="">
      <xdr:nvSpPr>
        <xdr:cNvPr id="201" name="楕円 200"/>
        <xdr:cNvSpPr/>
      </xdr:nvSpPr>
      <xdr:spPr>
        <a:xfrm>
          <a:off x="2857500" y="13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93815</xdr:rowOff>
    </xdr:from>
    <xdr:ext cx="469744" cy="259045"/>
    <xdr:sp macro="" textlink="">
      <xdr:nvSpPr>
        <xdr:cNvPr id="202" name="テキスト ボックス 201"/>
        <xdr:cNvSpPr txBox="1"/>
      </xdr:nvSpPr>
      <xdr:spPr>
        <a:xfrm>
          <a:off x="2673428" y="1295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147682</xdr:rowOff>
    </xdr:from>
    <xdr:to>
      <xdr:col>10</xdr:col>
      <xdr:colOff>165100</xdr:colOff>
      <xdr:row>77</xdr:row>
      <xdr:rowOff>77832</xdr:rowOff>
    </xdr:to>
    <xdr:sp macro="" textlink="">
      <xdr:nvSpPr>
        <xdr:cNvPr id="203" name="楕円 202"/>
        <xdr:cNvSpPr/>
      </xdr:nvSpPr>
      <xdr:spPr>
        <a:xfrm>
          <a:off x="1968500" y="131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94360</xdr:rowOff>
    </xdr:from>
    <xdr:ext cx="469744" cy="259045"/>
    <xdr:sp macro="" textlink="">
      <xdr:nvSpPr>
        <xdr:cNvPr id="204" name="テキスト ボックス 203"/>
        <xdr:cNvSpPr txBox="1"/>
      </xdr:nvSpPr>
      <xdr:spPr>
        <a:xfrm>
          <a:off x="1784428" y="129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26307</xdr:rowOff>
    </xdr:from>
    <xdr:to>
      <xdr:col>6</xdr:col>
      <xdr:colOff>38100</xdr:colOff>
      <xdr:row>77</xdr:row>
      <xdr:rowOff>127907</xdr:rowOff>
    </xdr:to>
    <xdr:sp macro="" textlink="">
      <xdr:nvSpPr>
        <xdr:cNvPr id="205" name="楕円 204"/>
        <xdr:cNvSpPr/>
      </xdr:nvSpPr>
      <xdr:spPr>
        <a:xfrm>
          <a:off x="1079500" y="132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119034</xdr:rowOff>
    </xdr:from>
    <xdr:ext cx="469744" cy="259045"/>
    <xdr:sp macro="" textlink="">
      <xdr:nvSpPr>
        <xdr:cNvPr id="206" name="テキスト ボックス 205"/>
        <xdr:cNvSpPr txBox="1"/>
      </xdr:nvSpPr>
      <xdr:spPr>
        <a:xfrm>
          <a:off x="895428" y="1332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128645</xdr:rowOff>
    </xdr:from>
    <xdr:to>
      <xdr:col>24</xdr:col>
      <xdr:colOff>63500</xdr:colOff>
      <xdr:row>94</xdr:row>
      <xdr:rowOff>161482</xdr:rowOff>
    </xdr:to>
    <xdr:cxnSp macro="">
      <xdr:nvCxnSpPr>
        <xdr:cNvPr id="238" name="直線コネクタ 237"/>
        <xdr:cNvCxnSpPr/>
      </xdr:nvCxnSpPr>
      <xdr:spPr>
        <a:xfrm flipV="1">
          <a:off x="3797300" y="16244945"/>
          <a:ext cx="8382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161482</xdr:rowOff>
    </xdr:from>
    <xdr:to>
      <xdr:col>19</xdr:col>
      <xdr:colOff>177800</xdr:colOff>
      <xdr:row>95</xdr:row>
      <xdr:rowOff>56097</xdr:rowOff>
    </xdr:to>
    <xdr:cxnSp macro="">
      <xdr:nvCxnSpPr>
        <xdr:cNvPr id="241" name="直線コネクタ 240"/>
        <xdr:cNvCxnSpPr/>
      </xdr:nvCxnSpPr>
      <xdr:spPr>
        <a:xfrm flipV="1">
          <a:off x="2908300" y="16277782"/>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28829</xdr:rowOff>
    </xdr:from>
    <xdr:to>
      <xdr:col>15</xdr:col>
      <xdr:colOff>50800</xdr:colOff>
      <xdr:row>95</xdr:row>
      <xdr:rowOff>56097</xdr:rowOff>
    </xdr:to>
    <xdr:cxnSp macro="">
      <xdr:nvCxnSpPr>
        <xdr:cNvPr id="244" name="直線コネクタ 243"/>
        <xdr:cNvCxnSpPr/>
      </xdr:nvCxnSpPr>
      <xdr:spPr>
        <a:xfrm>
          <a:off x="2019300" y="1631657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74756</xdr:rowOff>
    </xdr:from>
    <xdr:ext cx="534377" cy="259045"/>
    <xdr:sp macro="" textlink="">
      <xdr:nvSpPr>
        <xdr:cNvPr id="246" name="テキスト ボックス 245"/>
        <xdr:cNvSpPr txBox="1"/>
      </xdr:nvSpPr>
      <xdr:spPr>
        <a:xfrm>
          <a:off x="2641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28829</xdr:rowOff>
    </xdr:from>
    <xdr:to>
      <xdr:col>10</xdr:col>
      <xdr:colOff>114300</xdr:colOff>
      <xdr:row>95</xdr:row>
      <xdr:rowOff>126442</xdr:rowOff>
    </xdr:to>
    <xdr:cxnSp macro="">
      <xdr:nvCxnSpPr>
        <xdr:cNvPr id="247" name="直線コネクタ 246"/>
        <xdr:cNvCxnSpPr/>
      </xdr:nvCxnSpPr>
      <xdr:spPr>
        <a:xfrm flipV="1">
          <a:off x="1130300" y="16316579"/>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114778</xdr:rowOff>
    </xdr:from>
    <xdr:ext cx="534377" cy="259045"/>
    <xdr:sp macro="" textlink="">
      <xdr:nvSpPr>
        <xdr:cNvPr id="251" name="テキスト ボックス 250"/>
        <xdr:cNvSpPr txBox="1"/>
      </xdr:nvSpPr>
      <xdr:spPr>
        <a:xfrm>
          <a:off x="863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77845</xdr:rowOff>
    </xdr:from>
    <xdr:to>
      <xdr:col>24</xdr:col>
      <xdr:colOff>114300</xdr:colOff>
      <xdr:row>95</xdr:row>
      <xdr:rowOff>7995</xdr:rowOff>
    </xdr:to>
    <xdr:sp macro="" textlink="">
      <xdr:nvSpPr>
        <xdr:cNvPr id="257" name="楕円 256"/>
        <xdr:cNvSpPr/>
      </xdr:nvSpPr>
      <xdr:spPr>
        <a:xfrm>
          <a:off x="4584700" y="161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100722</xdr:rowOff>
    </xdr:from>
    <xdr:ext cx="599010" cy="259045"/>
    <xdr:sp macro="" textlink="">
      <xdr:nvSpPr>
        <xdr:cNvPr id="258" name="扶助費該当値テキスト"/>
        <xdr:cNvSpPr txBox="1"/>
      </xdr:nvSpPr>
      <xdr:spPr>
        <a:xfrm>
          <a:off x="4686300" y="1604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110682</xdr:rowOff>
    </xdr:from>
    <xdr:to>
      <xdr:col>20</xdr:col>
      <xdr:colOff>38100</xdr:colOff>
      <xdr:row>95</xdr:row>
      <xdr:rowOff>40832</xdr:rowOff>
    </xdr:to>
    <xdr:sp macro="" textlink="">
      <xdr:nvSpPr>
        <xdr:cNvPr id="259" name="楕円 258"/>
        <xdr:cNvSpPr/>
      </xdr:nvSpPr>
      <xdr:spPr>
        <a:xfrm>
          <a:off x="3746500" y="162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57359</xdr:rowOff>
    </xdr:from>
    <xdr:ext cx="599010" cy="259045"/>
    <xdr:sp macro="" textlink="">
      <xdr:nvSpPr>
        <xdr:cNvPr id="260" name="テキスト ボックス 259"/>
        <xdr:cNvSpPr txBox="1"/>
      </xdr:nvSpPr>
      <xdr:spPr>
        <a:xfrm>
          <a:off x="3497795" y="1600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5297</xdr:rowOff>
    </xdr:from>
    <xdr:to>
      <xdr:col>15</xdr:col>
      <xdr:colOff>101600</xdr:colOff>
      <xdr:row>95</xdr:row>
      <xdr:rowOff>106897</xdr:rowOff>
    </xdr:to>
    <xdr:sp macro="" textlink="">
      <xdr:nvSpPr>
        <xdr:cNvPr id="261" name="楕円 260"/>
        <xdr:cNvSpPr/>
      </xdr:nvSpPr>
      <xdr:spPr>
        <a:xfrm>
          <a:off x="2857500" y="162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123424</xdr:rowOff>
    </xdr:from>
    <xdr:ext cx="599010" cy="259045"/>
    <xdr:sp macro="" textlink="">
      <xdr:nvSpPr>
        <xdr:cNvPr id="262" name="テキスト ボックス 261"/>
        <xdr:cNvSpPr txBox="1"/>
      </xdr:nvSpPr>
      <xdr:spPr>
        <a:xfrm>
          <a:off x="2608795" y="1606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149479</xdr:rowOff>
    </xdr:from>
    <xdr:to>
      <xdr:col>10</xdr:col>
      <xdr:colOff>165100</xdr:colOff>
      <xdr:row>95</xdr:row>
      <xdr:rowOff>79629</xdr:rowOff>
    </xdr:to>
    <xdr:sp macro="" textlink="">
      <xdr:nvSpPr>
        <xdr:cNvPr id="263" name="楕円 262"/>
        <xdr:cNvSpPr/>
      </xdr:nvSpPr>
      <xdr:spPr>
        <a:xfrm>
          <a:off x="1968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96156</xdr:rowOff>
    </xdr:from>
    <xdr:ext cx="599010" cy="259045"/>
    <xdr:sp macro="" textlink="">
      <xdr:nvSpPr>
        <xdr:cNvPr id="264" name="テキスト ボックス 263"/>
        <xdr:cNvSpPr txBox="1"/>
      </xdr:nvSpPr>
      <xdr:spPr>
        <a:xfrm>
          <a:off x="1719795" y="1604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75642</xdr:rowOff>
    </xdr:from>
    <xdr:to>
      <xdr:col>6</xdr:col>
      <xdr:colOff>38100</xdr:colOff>
      <xdr:row>96</xdr:row>
      <xdr:rowOff>5792</xdr:rowOff>
    </xdr:to>
    <xdr:sp macro="" textlink="">
      <xdr:nvSpPr>
        <xdr:cNvPr id="265" name="楕円 264"/>
        <xdr:cNvSpPr/>
      </xdr:nvSpPr>
      <xdr:spPr>
        <a:xfrm>
          <a:off x="1079500" y="163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22319</xdr:rowOff>
    </xdr:from>
    <xdr:ext cx="599010" cy="259045"/>
    <xdr:sp macro="" textlink="">
      <xdr:nvSpPr>
        <xdr:cNvPr id="266" name="テキスト ボックス 265"/>
        <xdr:cNvSpPr txBox="1"/>
      </xdr:nvSpPr>
      <xdr:spPr>
        <a:xfrm>
          <a:off x="830795" y="161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1321</xdr:rowOff>
    </xdr:from>
    <xdr:to>
      <xdr:col>55</xdr:col>
      <xdr:colOff>0</xdr:colOff>
      <xdr:row>34</xdr:row>
      <xdr:rowOff>34773</xdr:rowOff>
    </xdr:to>
    <xdr:cxnSp macro="">
      <xdr:nvCxnSpPr>
        <xdr:cNvPr id="296" name="直線コネクタ 295"/>
        <xdr:cNvCxnSpPr/>
      </xdr:nvCxnSpPr>
      <xdr:spPr>
        <a:xfrm flipV="1">
          <a:off x="9639300" y="5830621"/>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163360</xdr:rowOff>
    </xdr:from>
    <xdr:to>
      <xdr:col>50</xdr:col>
      <xdr:colOff>114300</xdr:colOff>
      <xdr:row>34</xdr:row>
      <xdr:rowOff>34773</xdr:rowOff>
    </xdr:to>
    <xdr:cxnSp macro="">
      <xdr:nvCxnSpPr>
        <xdr:cNvPr id="299" name="直線コネクタ 298"/>
        <xdr:cNvCxnSpPr/>
      </xdr:nvCxnSpPr>
      <xdr:spPr>
        <a:xfrm>
          <a:off x="8750300" y="582121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148234</xdr:rowOff>
    </xdr:from>
    <xdr:to>
      <xdr:col>45</xdr:col>
      <xdr:colOff>177800</xdr:colOff>
      <xdr:row>33</xdr:row>
      <xdr:rowOff>163360</xdr:rowOff>
    </xdr:to>
    <xdr:cxnSp macro="">
      <xdr:nvCxnSpPr>
        <xdr:cNvPr id="302" name="直線コネクタ 301"/>
        <xdr:cNvCxnSpPr/>
      </xdr:nvCxnSpPr>
      <xdr:spPr>
        <a:xfrm>
          <a:off x="7861300" y="5806084"/>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43286</xdr:rowOff>
    </xdr:from>
    <xdr:ext cx="534377" cy="259045"/>
    <xdr:sp macro="" textlink="">
      <xdr:nvSpPr>
        <xdr:cNvPr id="304" name="テキスト ボックス 303"/>
        <xdr:cNvSpPr txBox="1"/>
      </xdr:nvSpPr>
      <xdr:spPr>
        <a:xfrm>
          <a:off x="8483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148234</xdr:rowOff>
    </xdr:from>
    <xdr:to>
      <xdr:col>41</xdr:col>
      <xdr:colOff>50800</xdr:colOff>
      <xdr:row>34</xdr:row>
      <xdr:rowOff>16713</xdr:rowOff>
    </xdr:to>
    <xdr:cxnSp macro="">
      <xdr:nvCxnSpPr>
        <xdr:cNvPr id="305" name="直線コネクタ 304"/>
        <xdr:cNvCxnSpPr/>
      </xdr:nvCxnSpPr>
      <xdr:spPr>
        <a:xfrm flipV="1">
          <a:off x="6972300" y="5806084"/>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121971</xdr:rowOff>
    </xdr:from>
    <xdr:to>
      <xdr:col>55</xdr:col>
      <xdr:colOff>50800</xdr:colOff>
      <xdr:row>34</xdr:row>
      <xdr:rowOff>52121</xdr:rowOff>
    </xdr:to>
    <xdr:sp macro="" textlink="">
      <xdr:nvSpPr>
        <xdr:cNvPr id="315" name="楕円 314"/>
        <xdr:cNvSpPr/>
      </xdr:nvSpPr>
      <xdr:spPr>
        <a:xfrm>
          <a:off x="10426700" y="57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144848</xdr:rowOff>
    </xdr:from>
    <xdr:ext cx="534377" cy="259045"/>
    <xdr:sp macro="" textlink="">
      <xdr:nvSpPr>
        <xdr:cNvPr id="316" name="補助費等該当値テキスト"/>
        <xdr:cNvSpPr txBox="1"/>
      </xdr:nvSpPr>
      <xdr:spPr>
        <a:xfrm>
          <a:off x="10528300" y="563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155423</xdr:rowOff>
    </xdr:from>
    <xdr:to>
      <xdr:col>50</xdr:col>
      <xdr:colOff>165100</xdr:colOff>
      <xdr:row>34</xdr:row>
      <xdr:rowOff>85573</xdr:rowOff>
    </xdr:to>
    <xdr:sp macro="" textlink="">
      <xdr:nvSpPr>
        <xdr:cNvPr id="317" name="楕円 316"/>
        <xdr:cNvSpPr/>
      </xdr:nvSpPr>
      <xdr:spPr>
        <a:xfrm>
          <a:off x="9588500" y="58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102100</xdr:rowOff>
    </xdr:from>
    <xdr:ext cx="534377" cy="259045"/>
    <xdr:sp macro="" textlink="">
      <xdr:nvSpPr>
        <xdr:cNvPr id="318" name="テキスト ボックス 317"/>
        <xdr:cNvSpPr txBox="1"/>
      </xdr:nvSpPr>
      <xdr:spPr>
        <a:xfrm>
          <a:off x="9372111" y="55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112560</xdr:rowOff>
    </xdr:from>
    <xdr:to>
      <xdr:col>46</xdr:col>
      <xdr:colOff>38100</xdr:colOff>
      <xdr:row>34</xdr:row>
      <xdr:rowOff>42710</xdr:rowOff>
    </xdr:to>
    <xdr:sp macro="" textlink="">
      <xdr:nvSpPr>
        <xdr:cNvPr id="319" name="楕円 318"/>
        <xdr:cNvSpPr/>
      </xdr:nvSpPr>
      <xdr:spPr>
        <a:xfrm>
          <a:off x="8699500" y="57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59237</xdr:rowOff>
    </xdr:from>
    <xdr:ext cx="534377" cy="259045"/>
    <xdr:sp macro="" textlink="">
      <xdr:nvSpPr>
        <xdr:cNvPr id="320" name="テキスト ボックス 319"/>
        <xdr:cNvSpPr txBox="1"/>
      </xdr:nvSpPr>
      <xdr:spPr>
        <a:xfrm>
          <a:off x="8483111" y="5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97434</xdr:rowOff>
    </xdr:from>
    <xdr:to>
      <xdr:col>41</xdr:col>
      <xdr:colOff>101600</xdr:colOff>
      <xdr:row>34</xdr:row>
      <xdr:rowOff>27584</xdr:rowOff>
    </xdr:to>
    <xdr:sp macro="" textlink="">
      <xdr:nvSpPr>
        <xdr:cNvPr id="321" name="楕円 320"/>
        <xdr:cNvSpPr/>
      </xdr:nvSpPr>
      <xdr:spPr>
        <a:xfrm>
          <a:off x="7810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44111</xdr:rowOff>
    </xdr:from>
    <xdr:ext cx="534377" cy="259045"/>
    <xdr:sp macro="" textlink="">
      <xdr:nvSpPr>
        <xdr:cNvPr id="322" name="テキスト ボックス 321"/>
        <xdr:cNvSpPr txBox="1"/>
      </xdr:nvSpPr>
      <xdr:spPr>
        <a:xfrm>
          <a:off x="7594111" y="55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137363</xdr:rowOff>
    </xdr:from>
    <xdr:to>
      <xdr:col>36</xdr:col>
      <xdr:colOff>165100</xdr:colOff>
      <xdr:row>34</xdr:row>
      <xdr:rowOff>67513</xdr:rowOff>
    </xdr:to>
    <xdr:sp macro="" textlink="">
      <xdr:nvSpPr>
        <xdr:cNvPr id="323" name="楕円 322"/>
        <xdr:cNvSpPr/>
      </xdr:nvSpPr>
      <xdr:spPr>
        <a:xfrm>
          <a:off x="6921500" y="57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58640</xdr:rowOff>
    </xdr:from>
    <xdr:ext cx="534377" cy="259045"/>
    <xdr:sp macro="" textlink="">
      <xdr:nvSpPr>
        <xdr:cNvPr id="324" name="テキスト ボックス 323"/>
        <xdr:cNvSpPr txBox="1"/>
      </xdr:nvSpPr>
      <xdr:spPr>
        <a:xfrm>
          <a:off x="6705111" y="58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77940</xdr:rowOff>
    </xdr:from>
    <xdr:to>
      <xdr:col>55</xdr:col>
      <xdr:colOff>0</xdr:colOff>
      <xdr:row>50</xdr:row>
      <xdr:rowOff>125126</xdr:rowOff>
    </xdr:to>
    <xdr:cxnSp macro="">
      <xdr:nvCxnSpPr>
        <xdr:cNvPr id="353" name="直線コネクタ 352"/>
        <xdr:cNvCxnSpPr/>
      </xdr:nvCxnSpPr>
      <xdr:spPr>
        <a:xfrm>
          <a:off x="9639300" y="8650440"/>
          <a:ext cx="8382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77940</xdr:rowOff>
    </xdr:from>
    <xdr:to>
      <xdr:col>50</xdr:col>
      <xdr:colOff>114300</xdr:colOff>
      <xdr:row>53</xdr:row>
      <xdr:rowOff>160007</xdr:rowOff>
    </xdr:to>
    <xdr:cxnSp macro="">
      <xdr:nvCxnSpPr>
        <xdr:cNvPr id="356" name="直線コネクタ 355"/>
        <xdr:cNvCxnSpPr/>
      </xdr:nvCxnSpPr>
      <xdr:spPr>
        <a:xfrm flipV="1">
          <a:off x="8750300" y="8650440"/>
          <a:ext cx="889000" cy="5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160007</xdr:rowOff>
    </xdr:from>
    <xdr:to>
      <xdr:col>45</xdr:col>
      <xdr:colOff>177800</xdr:colOff>
      <xdr:row>54</xdr:row>
      <xdr:rowOff>113697</xdr:rowOff>
    </xdr:to>
    <xdr:cxnSp macro="">
      <xdr:nvCxnSpPr>
        <xdr:cNvPr id="359" name="直線コネクタ 358"/>
        <xdr:cNvCxnSpPr/>
      </xdr:nvCxnSpPr>
      <xdr:spPr>
        <a:xfrm flipV="1">
          <a:off x="7861300" y="9246857"/>
          <a:ext cx="889000" cy="1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11110</xdr:rowOff>
    </xdr:from>
    <xdr:ext cx="534377" cy="259045"/>
    <xdr:sp macro="" textlink="">
      <xdr:nvSpPr>
        <xdr:cNvPr id="361" name="テキスト ボックス 360"/>
        <xdr:cNvSpPr txBox="1"/>
      </xdr:nvSpPr>
      <xdr:spPr>
        <a:xfrm>
          <a:off x="8483111" y="94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73768</xdr:rowOff>
    </xdr:from>
    <xdr:to>
      <xdr:col>41</xdr:col>
      <xdr:colOff>50800</xdr:colOff>
      <xdr:row>54</xdr:row>
      <xdr:rowOff>113697</xdr:rowOff>
    </xdr:to>
    <xdr:cxnSp macro="">
      <xdr:nvCxnSpPr>
        <xdr:cNvPr id="362" name="直線コネクタ 361"/>
        <xdr:cNvCxnSpPr/>
      </xdr:nvCxnSpPr>
      <xdr:spPr>
        <a:xfrm>
          <a:off x="6972300" y="8989168"/>
          <a:ext cx="889000" cy="3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121791</xdr:rowOff>
    </xdr:from>
    <xdr:ext cx="534377" cy="259045"/>
    <xdr:sp macro="" textlink="">
      <xdr:nvSpPr>
        <xdr:cNvPr id="366" name="テキスト ボックス 365"/>
        <xdr:cNvSpPr txBox="1"/>
      </xdr:nvSpPr>
      <xdr:spPr>
        <a:xfrm>
          <a:off x="6705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74326</xdr:rowOff>
    </xdr:from>
    <xdr:to>
      <xdr:col>55</xdr:col>
      <xdr:colOff>50800</xdr:colOff>
      <xdr:row>51</xdr:row>
      <xdr:rowOff>4476</xdr:rowOff>
    </xdr:to>
    <xdr:sp macro="" textlink="">
      <xdr:nvSpPr>
        <xdr:cNvPr id="372" name="楕円 371"/>
        <xdr:cNvSpPr/>
      </xdr:nvSpPr>
      <xdr:spPr>
        <a:xfrm>
          <a:off x="10426700" y="86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27353</xdr:rowOff>
    </xdr:from>
    <xdr:ext cx="534377" cy="259045"/>
    <xdr:sp macro="" textlink="">
      <xdr:nvSpPr>
        <xdr:cNvPr id="373" name="普通建設事業費該当値テキスト"/>
        <xdr:cNvSpPr txBox="1"/>
      </xdr:nvSpPr>
      <xdr:spPr>
        <a:xfrm>
          <a:off x="10528300" y="85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27140</xdr:rowOff>
    </xdr:from>
    <xdr:to>
      <xdr:col>50</xdr:col>
      <xdr:colOff>165100</xdr:colOff>
      <xdr:row>50</xdr:row>
      <xdr:rowOff>128740</xdr:rowOff>
    </xdr:to>
    <xdr:sp macro="" textlink="">
      <xdr:nvSpPr>
        <xdr:cNvPr id="374" name="楕円 373"/>
        <xdr:cNvSpPr/>
      </xdr:nvSpPr>
      <xdr:spPr>
        <a:xfrm>
          <a:off x="9588500" y="859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145267</xdr:rowOff>
    </xdr:from>
    <xdr:ext cx="534377" cy="259045"/>
    <xdr:sp macro="" textlink="">
      <xdr:nvSpPr>
        <xdr:cNvPr id="375" name="テキスト ボックス 374"/>
        <xdr:cNvSpPr txBox="1"/>
      </xdr:nvSpPr>
      <xdr:spPr>
        <a:xfrm>
          <a:off x="9372111" y="8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109207</xdr:rowOff>
    </xdr:from>
    <xdr:to>
      <xdr:col>46</xdr:col>
      <xdr:colOff>38100</xdr:colOff>
      <xdr:row>54</xdr:row>
      <xdr:rowOff>39357</xdr:rowOff>
    </xdr:to>
    <xdr:sp macro="" textlink="">
      <xdr:nvSpPr>
        <xdr:cNvPr id="376" name="楕円 375"/>
        <xdr:cNvSpPr/>
      </xdr:nvSpPr>
      <xdr:spPr>
        <a:xfrm>
          <a:off x="8699500" y="91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55884</xdr:rowOff>
    </xdr:from>
    <xdr:ext cx="534377" cy="259045"/>
    <xdr:sp macro="" textlink="">
      <xdr:nvSpPr>
        <xdr:cNvPr id="377" name="テキスト ボックス 376"/>
        <xdr:cNvSpPr txBox="1"/>
      </xdr:nvSpPr>
      <xdr:spPr>
        <a:xfrm>
          <a:off x="8483111" y="89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62897</xdr:rowOff>
    </xdr:from>
    <xdr:to>
      <xdr:col>41</xdr:col>
      <xdr:colOff>101600</xdr:colOff>
      <xdr:row>54</xdr:row>
      <xdr:rowOff>164497</xdr:rowOff>
    </xdr:to>
    <xdr:sp macro="" textlink="">
      <xdr:nvSpPr>
        <xdr:cNvPr id="378" name="楕円 377"/>
        <xdr:cNvSpPr/>
      </xdr:nvSpPr>
      <xdr:spPr>
        <a:xfrm>
          <a:off x="7810500" y="93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155624</xdr:rowOff>
    </xdr:from>
    <xdr:ext cx="534377" cy="259045"/>
    <xdr:sp macro="" textlink="">
      <xdr:nvSpPr>
        <xdr:cNvPr id="379" name="テキスト ボックス 378"/>
        <xdr:cNvSpPr txBox="1"/>
      </xdr:nvSpPr>
      <xdr:spPr>
        <a:xfrm>
          <a:off x="7594111" y="94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22968</xdr:rowOff>
    </xdr:from>
    <xdr:to>
      <xdr:col>36</xdr:col>
      <xdr:colOff>165100</xdr:colOff>
      <xdr:row>52</xdr:row>
      <xdr:rowOff>124568</xdr:rowOff>
    </xdr:to>
    <xdr:sp macro="" textlink="">
      <xdr:nvSpPr>
        <xdr:cNvPr id="380" name="楕円 379"/>
        <xdr:cNvSpPr/>
      </xdr:nvSpPr>
      <xdr:spPr>
        <a:xfrm>
          <a:off x="6921500" y="89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141095</xdr:rowOff>
    </xdr:from>
    <xdr:ext cx="534377" cy="259045"/>
    <xdr:sp macro="" textlink="">
      <xdr:nvSpPr>
        <xdr:cNvPr id="381" name="テキスト ボックス 380"/>
        <xdr:cNvSpPr txBox="1"/>
      </xdr:nvSpPr>
      <xdr:spPr>
        <a:xfrm>
          <a:off x="6705111" y="87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49594</xdr:rowOff>
    </xdr:from>
    <xdr:to>
      <xdr:col>55</xdr:col>
      <xdr:colOff>0</xdr:colOff>
      <xdr:row>78</xdr:row>
      <xdr:rowOff>143244</xdr:rowOff>
    </xdr:to>
    <xdr:cxnSp macro="">
      <xdr:nvCxnSpPr>
        <xdr:cNvPr id="410" name="直線コネクタ 409"/>
        <xdr:cNvCxnSpPr/>
      </xdr:nvCxnSpPr>
      <xdr:spPr>
        <a:xfrm flipV="1">
          <a:off x="9639300" y="12393994"/>
          <a:ext cx="838200" cy="11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11"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49518</xdr:rowOff>
    </xdr:from>
    <xdr:to>
      <xdr:col>50</xdr:col>
      <xdr:colOff>114300</xdr:colOff>
      <xdr:row>78</xdr:row>
      <xdr:rowOff>143244</xdr:rowOff>
    </xdr:to>
    <xdr:cxnSp macro="">
      <xdr:nvCxnSpPr>
        <xdr:cNvPr id="413" name="直線コネクタ 412"/>
        <xdr:cNvCxnSpPr/>
      </xdr:nvCxnSpPr>
      <xdr:spPr>
        <a:xfrm>
          <a:off x="8750300" y="134226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42087</xdr:rowOff>
    </xdr:from>
    <xdr:to>
      <xdr:col>45</xdr:col>
      <xdr:colOff>177800</xdr:colOff>
      <xdr:row>78</xdr:row>
      <xdr:rowOff>49518</xdr:rowOff>
    </xdr:to>
    <xdr:cxnSp macro="">
      <xdr:nvCxnSpPr>
        <xdr:cNvPr id="416" name="直線コネクタ 415"/>
        <xdr:cNvCxnSpPr/>
      </xdr:nvCxnSpPr>
      <xdr:spPr>
        <a:xfrm>
          <a:off x="7861300" y="13415187"/>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170244</xdr:rowOff>
    </xdr:from>
    <xdr:to>
      <xdr:col>55</xdr:col>
      <xdr:colOff>50800</xdr:colOff>
      <xdr:row>72</xdr:row>
      <xdr:rowOff>100394</xdr:rowOff>
    </xdr:to>
    <xdr:sp macro="" textlink="">
      <xdr:nvSpPr>
        <xdr:cNvPr id="426" name="楕円 425"/>
        <xdr:cNvSpPr/>
      </xdr:nvSpPr>
      <xdr:spPr>
        <a:xfrm>
          <a:off x="10426700" y="123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85171</xdr:rowOff>
    </xdr:from>
    <xdr:ext cx="534377" cy="259045"/>
    <xdr:sp macro="" textlink="">
      <xdr:nvSpPr>
        <xdr:cNvPr id="427" name="普通建設事業費 （ うち新規整備　）該当値テキスト"/>
        <xdr:cNvSpPr txBox="1"/>
      </xdr:nvSpPr>
      <xdr:spPr>
        <a:xfrm>
          <a:off x="10528300" y="1225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92444</xdr:rowOff>
    </xdr:from>
    <xdr:to>
      <xdr:col>50</xdr:col>
      <xdr:colOff>165100</xdr:colOff>
      <xdr:row>79</xdr:row>
      <xdr:rowOff>22594</xdr:rowOff>
    </xdr:to>
    <xdr:sp macro="" textlink="">
      <xdr:nvSpPr>
        <xdr:cNvPr id="428" name="楕円 427"/>
        <xdr:cNvSpPr/>
      </xdr:nvSpPr>
      <xdr:spPr>
        <a:xfrm>
          <a:off x="9588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13721</xdr:rowOff>
    </xdr:from>
    <xdr:ext cx="469744" cy="259045"/>
    <xdr:sp macro="" textlink="">
      <xdr:nvSpPr>
        <xdr:cNvPr id="429" name="テキスト ボックス 428"/>
        <xdr:cNvSpPr txBox="1"/>
      </xdr:nvSpPr>
      <xdr:spPr>
        <a:xfrm>
          <a:off x="9404428"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170168</xdr:rowOff>
    </xdr:from>
    <xdr:to>
      <xdr:col>46</xdr:col>
      <xdr:colOff>38100</xdr:colOff>
      <xdr:row>78</xdr:row>
      <xdr:rowOff>100318</xdr:rowOff>
    </xdr:to>
    <xdr:sp macro="" textlink="">
      <xdr:nvSpPr>
        <xdr:cNvPr id="430" name="楕円 429"/>
        <xdr:cNvSpPr/>
      </xdr:nvSpPr>
      <xdr:spPr>
        <a:xfrm>
          <a:off x="8699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91445</xdr:rowOff>
    </xdr:from>
    <xdr:ext cx="469744" cy="259045"/>
    <xdr:sp macro="" textlink="">
      <xdr:nvSpPr>
        <xdr:cNvPr id="431" name="テキスト ボックス 430"/>
        <xdr:cNvSpPr txBox="1"/>
      </xdr:nvSpPr>
      <xdr:spPr>
        <a:xfrm>
          <a:off x="8515428" y="1346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162737</xdr:rowOff>
    </xdr:from>
    <xdr:to>
      <xdr:col>41</xdr:col>
      <xdr:colOff>101600</xdr:colOff>
      <xdr:row>78</xdr:row>
      <xdr:rowOff>92887</xdr:rowOff>
    </xdr:to>
    <xdr:sp macro="" textlink="">
      <xdr:nvSpPr>
        <xdr:cNvPr id="432" name="楕円 431"/>
        <xdr:cNvSpPr/>
      </xdr:nvSpPr>
      <xdr:spPr>
        <a:xfrm>
          <a:off x="7810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84014</xdr:rowOff>
    </xdr:from>
    <xdr:ext cx="469744" cy="259045"/>
    <xdr:sp macro="" textlink="">
      <xdr:nvSpPr>
        <xdr:cNvPr id="433" name="テキスト ボックス 432"/>
        <xdr:cNvSpPr txBox="1"/>
      </xdr:nvSpPr>
      <xdr:spPr>
        <a:xfrm>
          <a:off x="7626428" y="134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121594</xdr:rowOff>
    </xdr:from>
    <xdr:to>
      <xdr:col>55</xdr:col>
      <xdr:colOff>0</xdr:colOff>
      <xdr:row>94</xdr:row>
      <xdr:rowOff>31527</xdr:rowOff>
    </xdr:to>
    <xdr:cxnSp macro="">
      <xdr:nvCxnSpPr>
        <xdr:cNvPr id="460" name="直線コネクタ 459"/>
        <xdr:cNvCxnSpPr/>
      </xdr:nvCxnSpPr>
      <xdr:spPr>
        <a:xfrm>
          <a:off x="9639300" y="16066444"/>
          <a:ext cx="838200" cy="8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74482</xdr:rowOff>
    </xdr:from>
    <xdr:ext cx="534377" cy="259045"/>
    <xdr:sp macro="" textlink="">
      <xdr:nvSpPr>
        <xdr:cNvPr id="461" name="普通建設事業費 （ うち更新整備　）平均値テキスト"/>
        <xdr:cNvSpPr txBox="1"/>
      </xdr:nvSpPr>
      <xdr:spPr>
        <a:xfrm>
          <a:off x="10528300" y="16362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121594</xdr:rowOff>
    </xdr:from>
    <xdr:to>
      <xdr:col>50</xdr:col>
      <xdr:colOff>114300</xdr:colOff>
      <xdr:row>97</xdr:row>
      <xdr:rowOff>28600</xdr:rowOff>
    </xdr:to>
    <xdr:cxnSp macro="">
      <xdr:nvCxnSpPr>
        <xdr:cNvPr id="463" name="直線コネクタ 462"/>
        <xdr:cNvCxnSpPr/>
      </xdr:nvCxnSpPr>
      <xdr:spPr>
        <a:xfrm flipV="1">
          <a:off x="8750300" y="16066444"/>
          <a:ext cx="889000" cy="59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5" name="テキスト ボックス 464"/>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28600</xdr:rowOff>
    </xdr:from>
    <xdr:to>
      <xdr:col>45</xdr:col>
      <xdr:colOff>177800</xdr:colOff>
      <xdr:row>97</xdr:row>
      <xdr:rowOff>135630</xdr:rowOff>
    </xdr:to>
    <xdr:cxnSp macro="">
      <xdr:nvCxnSpPr>
        <xdr:cNvPr id="466" name="直線コネクタ 465"/>
        <xdr:cNvCxnSpPr/>
      </xdr:nvCxnSpPr>
      <xdr:spPr>
        <a:xfrm flipV="1">
          <a:off x="7861300" y="16659250"/>
          <a:ext cx="889000" cy="10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8" name="テキスト ボックス 467"/>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152177</xdr:rowOff>
    </xdr:from>
    <xdr:to>
      <xdr:col>55</xdr:col>
      <xdr:colOff>50800</xdr:colOff>
      <xdr:row>94</xdr:row>
      <xdr:rowOff>82327</xdr:rowOff>
    </xdr:to>
    <xdr:sp macro="" textlink="">
      <xdr:nvSpPr>
        <xdr:cNvPr id="476" name="楕円 475"/>
        <xdr:cNvSpPr/>
      </xdr:nvSpPr>
      <xdr:spPr>
        <a:xfrm>
          <a:off x="10426700" y="160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3604</xdr:rowOff>
    </xdr:from>
    <xdr:ext cx="534377" cy="259045"/>
    <xdr:sp macro="" textlink="">
      <xdr:nvSpPr>
        <xdr:cNvPr id="477" name="普通建設事業費 （ うち更新整備　）該当値テキスト"/>
        <xdr:cNvSpPr txBox="1"/>
      </xdr:nvSpPr>
      <xdr:spPr>
        <a:xfrm>
          <a:off x="10528300" y="159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70794</xdr:rowOff>
    </xdr:from>
    <xdr:to>
      <xdr:col>50</xdr:col>
      <xdr:colOff>165100</xdr:colOff>
      <xdr:row>94</xdr:row>
      <xdr:rowOff>944</xdr:rowOff>
    </xdr:to>
    <xdr:sp macro="" textlink="">
      <xdr:nvSpPr>
        <xdr:cNvPr id="478" name="楕円 477"/>
        <xdr:cNvSpPr/>
      </xdr:nvSpPr>
      <xdr:spPr>
        <a:xfrm>
          <a:off x="9588500" y="160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17471</xdr:rowOff>
    </xdr:from>
    <xdr:ext cx="534377" cy="259045"/>
    <xdr:sp macro="" textlink="">
      <xdr:nvSpPr>
        <xdr:cNvPr id="479" name="テキスト ボックス 478"/>
        <xdr:cNvSpPr txBox="1"/>
      </xdr:nvSpPr>
      <xdr:spPr>
        <a:xfrm>
          <a:off x="9372111" y="157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149250</xdr:rowOff>
    </xdr:from>
    <xdr:to>
      <xdr:col>46</xdr:col>
      <xdr:colOff>38100</xdr:colOff>
      <xdr:row>97</xdr:row>
      <xdr:rowOff>79400</xdr:rowOff>
    </xdr:to>
    <xdr:sp macro="" textlink="">
      <xdr:nvSpPr>
        <xdr:cNvPr id="480" name="楕円 479"/>
        <xdr:cNvSpPr/>
      </xdr:nvSpPr>
      <xdr:spPr>
        <a:xfrm>
          <a:off x="8699500" y="166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70527</xdr:rowOff>
    </xdr:from>
    <xdr:ext cx="534377" cy="259045"/>
    <xdr:sp macro="" textlink="">
      <xdr:nvSpPr>
        <xdr:cNvPr id="481" name="テキスト ボックス 480"/>
        <xdr:cNvSpPr txBox="1"/>
      </xdr:nvSpPr>
      <xdr:spPr>
        <a:xfrm>
          <a:off x="8483111" y="167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84830</xdr:rowOff>
    </xdr:from>
    <xdr:to>
      <xdr:col>41</xdr:col>
      <xdr:colOff>101600</xdr:colOff>
      <xdr:row>98</xdr:row>
      <xdr:rowOff>14980</xdr:rowOff>
    </xdr:to>
    <xdr:sp macro="" textlink="">
      <xdr:nvSpPr>
        <xdr:cNvPr id="482" name="楕円 481"/>
        <xdr:cNvSpPr/>
      </xdr:nvSpPr>
      <xdr:spPr>
        <a:xfrm>
          <a:off x="7810500" y="167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6107</xdr:rowOff>
    </xdr:from>
    <xdr:ext cx="469744" cy="259045"/>
    <xdr:sp macro="" textlink="">
      <xdr:nvSpPr>
        <xdr:cNvPr id="483" name="テキスト ボックス 482"/>
        <xdr:cNvSpPr txBox="1"/>
      </xdr:nvSpPr>
      <xdr:spPr>
        <a:xfrm>
          <a:off x="7626428" y="168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48489</xdr:rowOff>
    </xdr:from>
    <xdr:to>
      <xdr:col>85</xdr:col>
      <xdr:colOff>127000</xdr:colOff>
      <xdr:row>79</xdr:row>
      <xdr:rowOff>55507</xdr:rowOff>
    </xdr:to>
    <xdr:cxnSp macro="">
      <xdr:nvCxnSpPr>
        <xdr:cNvPr id="615" name="直線コネクタ 614"/>
        <xdr:cNvCxnSpPr/>
      </xdr:nvCxnSpPr>
      <xdr:spPr>
        <a:xfrm>
          <a:off x="15481300" y="13593039"/>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30040</xdr:rowOff>
    </xdr:from>
    <xdr:to>
      <xdr:col>81</xdr:col>
      <xdr:colOff>50800</xdr:colOff>
      <xdr:row>79</xdr:row>
      <xdr:rowOff>48489</xdr:rowOff>
    </xdr:to>
    <xdr:cxnSp macro="">
      <xdr:nvCxnSpPr>
        <xdr:cNvPr id="618" name="直線コネクタ 617"/>
        <xdr:cNvCxnSpPr/>
      </xdr:nvCxnSpPr>
      <xdr:spPr>
        <a:xfrm>
          <a:off x="14592300" y="13574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165212</xdr:rowOff>
    </xdr:from>
    <xdr:to>
      <xdr:col>76</xdr:col>
      <xdr:colOff>114300</xdr:colOff>
      <xdr:row>79</xdr:row>
      <xdr:rowOff>30040</xdr:rowOff>
    </xdr:to>
    <xdr:cxnSp macro="">
      <xdr:nvCxnSpPr>
        <xdr:cNvPr id="621" name="直線コネクタ 620"/>
        <xdr:cNvCxnSpPr/>
      </xdr:nvCxnSpPr>
      <xdr:spPr>
        <a:xfrm>
          <a:off x="13703300" y="13538312"/>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3" name="テキスト ボックス 622"/>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149552</xdr:rowOff>
    </xdr:from>
    <xdr:to>
      <xdr:col>71</xdr:col>
      <xdr:colOff>177800</xdr:colOff>
      <xdr:row>78</xdr:row>
      <xdr:rowOff>165212</xdr:rowOff>
    </xdr:to>
    <xdr:cxnSp macro="">
      <xdr:nvCxnSpPr>
        <xdr:cNvPr id="624" name="直線コネクタ 623"/>
        <xdr:cNvCxnSpPr/>
      </xdr:nvCxnSpPr>
      <xdr:spPr>
        <a:xfrm>
          <a:off x="12814300" y="1352265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4707</xdr:rowOff>
    </xdr:from>
    <xdr:to>
      <xdr:col>85</xdr:col>
      <xdr:colOff>177800</xdr:colOff>
      <xdr:row>79</xdr:row>
      <xdr:rowOff>106307</xdr:rowOff>
    </xdr:to>
    <xdr:sp macro="" textlink="">
      <xdr:nvSpPr>
        <xdr:cNvPr id="634" name="楕円 633"/>
        <xdr:cNvSpPr/>
      </xdr:nvSpPr>
      <xdr:spPr>
        <a:xfrm>
          <a:off x="16268700" y="135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91084</xdr:rowOff>
    </xdr:from>
    <xdr:ext cx="534377" cy="259045"/>
    <xdr:sp macro="" textlink="">
      <xdr:nvSpPr>
        <xdr:cNvPr id="635" name="公債費該当値テキスト"/>
        <xdr:cNvSpPr txBox="1"/>
      </xdr:nvSpPr>
      <xdr:spPr>
        <a:xfrm>
          <a:off x="16370300" y="134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169139</xdr:rowOff>
    </xdr:from>
    <xdr:to>
      <xdr:col>81</xdr:col>
      <xdr:colOff>101600</xdr:colOff>
      <xdr:row>79</xdr:row>
      <xdr:rowOff>99289</xdr:rowOff>
    </xdr:to>
    <xdr:sp macro="" textlink="">
      <xdr:nvSpPr>
        <xdr:cNvPr id="636" name="楕円 635"/>
        <xdr:cNvSpPr/>
      </xdr:nvSpPr>
      <xdr:spPr>
        <a:xfrm>
          <a:off x="15430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90416</xdr:rowOff>
    </xdr:from>
    <xdr:ext cx="534377" cy="259045"/>
    <xdr:sp macro="" textlink="">
      <xdr:nvSpPr>
        <xdr:cNvPr id="637" name="テキスト ボックス 636"/>
        <xdr:cNvSpPr txBox="1"/>
      </xdr:nvSpPr>
      <xdr:spPr>
        <a:xfrm>
          <a:off x="15214111" y="136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150690</xdr:rowOff>
    </xdr:from>
    <xdr:to>
      <xdr:col>76</xdr:col>
      <xdr:colOff>165100</xdr:colOff>
      <xdr:row>79</xdr:row>
      <xdr:rowOff>80840</xdr:rowOff>
    </xdr:to>
    <xdr:sp macro="" textlink="">
      <xdr:nvSpPr>
        <xdr:cNvPr id="638" name="楕円 637"/>
        <xdr:cNvSpPr/>
      </xdr:nvSpPr>
      <xdr:spPr>
        <a:xfrm>
          <a:off x="14541500" y="135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71967</xdr:rowOff>
    </xdr:from>
    <xdr:ext cx="534377" cy="259045"/>
    <xdr:sp macro="" textlink="">
      <xdr:nvSpPr>
        <xdr:cNvPr id="639" name="テキスト ボックス 638"/>
        <xdr:cNvSpPr txBox="1"/>
      </xdr:nvSpPr>
      <xdr:spPr>
        <a:xfrm>
          <a:off x="14325111" y="136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114412</xdr:rowOff>
    </xdr:from>
    <xdr:to>
      <xdr:col>72</xdr:col>
      <xdr:colOff>38100</xdr:colOff>
      <xdr:row>79</xdr:row>
      <xdr:rowOff>44562</xdr:rowOff>
    </xdr:to>
    <xdr:sp macro="" textlink="">
      <xdr:nvSpPr>
        <xdr:cNvPr id="640" name="楕円 639"/>
        <xdr:cNvSpPr/>
      </xdr:nvSpPr>
      <xdr:spPr>
        <a:xfrm>
          <a:off x="13652500" y="134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35689</xdr:rowOff>
    </xdr:from>
    <xdr:ext cx="534377" cy="259045"/>
    <xdr:sp macro="" textlink="">
      <xdr:nvSpPr>
        <xdr:cNvPr id="641" name="テキスト ボックス 640"/>
        <xdr:cNvSpPr txBox="1"/>
      </xdr:nvSpPr>
      <xdr:spPr>
        <a:xfrm>
          <a:off x="13436111" y="13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98752</xdr:rowOff>
    </xdr:from>
    <xdr:to>
      <xdr:col>67</xdr:col>
      <xdr:colOff>101600</xdr:colOff>
      <xdr:row>79</xdr:row>
      <xdr:rowOff>28902</xdr:rowOff>
    </xdr:to>
    <xdr:sp macro="" textlink="">
      <xdr:nvSpPr>
        <xdr:cNvPr id="642" name="楕円 641"/>
        <xdr:cNvSpPr/>
      </xdr:nvSpPr>
      <xdr:spPr>
        <a:xfrm>
          <a:off x="12763500" y="134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20029</xdr:rowOff>
    </xdr:from>
    <xdr:ext cx="534377" cy="259045"/>
    <xdr:sp macro="" textlink="">
      <xdr:nvSpPr>
        <xdr:cNvPr id="643" name="テキスト ボックス 642"/>
        <xdr:cNvSpPr txBox="1"/>
      </xdr:nvSpPr>
      <xdr:spPr>
        <a:xfrm>
          <a:off x="12547111" y="135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36700</xdr:rowOff>
    </xdr:from>
    <xdr:to>
      <xdr:col>85</xdr:col>
      <xdr:colOff>127000</xdr:colOff>
      <xdr:row>94</xdr:row>
      <xdr:rowOff>150313</xdr:rowOff>
    </xdr:to>
    <xdr:cxnSp macro="">
      <xdr:nvCxnSpPr>
        <xdr:cNvPr id="674" name="直線コネクタ 673"/>
        <xdr:cNvCxnSpPr/>
      </xdr:nvCxnSpPr>
      <xdr:spPr>
        <a:xfrm flipV="1">
          <a:off x="15481300" y="15467200"/>
          <a:ext cx="838200" cy="7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5"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150313</xdr:rowOff>
    </xdr:from>
    <xdr:to>
      <xdr:col>81</xdr:col>
      <xdr:colOff>50800</xdr:colOff>
      <xdr:row>96</xdr:row>
      <xdr:rowOff>96755</xdr:rowOff>
    </xdr:to>
    <xdr:cxnSp macro="">
      <xdr:nvCxnSpPr>
        <xdr:cNvPr id="677" name="直線コネクタ 676"/>
        <xdr:cNvCxnSpPr/>
      </xdr:nvCxnSpPr>
      <xdr:spPr>
        <a:xfrm flipV="1">
          <a:off x="14592300" y="16266613"/>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64328</xdr:rowOff>
    </xdr:from>
    <xdr:to>
      <xdr:col>76</xdr:col>
      <xdr:colOff>114300</xdr:colOff>
      <xdr:row>96</xdr:row>
      <xdr:rowOff>96755</xdr:rowOff>
    </xdr:to>
    <xdr:cxnSp macro="">
      <xdr:nvCxnSpPr>
        <xdr:cNvPr id="680" name="直線コネクタ 679"/>
        <xdr:cNvCxnSpPr/>
      </xdr:nvCxnSpPr>
      <xdr:spPr>
        <a:xfrm>
          <a:off x="13703300" y="16523528"/>
          <a:ext cx="8890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61448</xdr:rowOff>
    </xdr:from>
    <xdr:ext cx="469744" cy="259045"/>
    <xdr:sp macro="" textlink="">
      <xdr:nvSpPr>
        <xdr:cNvPr id="682" name="テキスト ボックス 681"/>
        <xdr:cNvSpPr txBox="1"/>
      </xdr:nvSpPr>
      <xdr:spPr>
        <a:xfrm>
          <a:off x="14357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64328</xdr:rowOff>
    </xdr:from>
    <xdr:to>
      <xdr:col>71</xdr:col>
      <xdr:colOff>177800</xdr:colOff>
      <xdr:row>97</xdr:row>
      <xdr:rowOff>100315</xdr:rowOff>
    </xdr:to>
    <xdr:cxnSp macro="">
      <xdr:nvCxnSpPr>
        <xdr:cNvPr id="683" name="直線コネクタ 682"/>
        <xdr:cNvCxnSpPr/>
      </xdr:nvCxnSpPr>
      <xdr:spPr>
        <a:xfrm flipV="1">
          <a:off x="12814300" y="16523528"/>
          <a:ext cx="889000" cy="20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157350</xdr:rowOff>
    </xdr:from>
    <xdr:to>
      <xdr:col>85</xdr:col>
      <xdr:colOff>177800</xdr:colOff>
      <xdr:row>90</xdr:row>
      <xdr:rowOff>87500</xdr:rowOff>
    </xdr:to>
    <xdr:sp macro="" textlink="">
      <xdr:nvSpPr>
        <xdr:cNvPr id="693" name="楕円 692"/>
        <xdr:cNvSpPr/>
      </xdr:nvSpPr>
      <xdr:spPr>
        <a:xfrm>
          <a:off x="16268700" y="15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110377</xdr:rowOff>
    </xdr:from>
    <xdr:ext cx="534377" cy="259045"/>
    <xdr:sp macro="" textlink="">
      <xdr:nvSpPr>
        <xdr:cNvPr id="694" name="積立金該当値テキスト"/>
        <xdr:cNvSpPr txBox="1"/>
      </xdr:nvSpPr>
      <xdr:spPr>
        <a:xfrm>
          <a:off x="16370300" y="153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99513</xdr:rowOff>
    </xdr:from>
    <xdr:to>
      <xdr:col>81</xdr:col>
      <xdr:colOff>101600</xdr:colOff>
      <xdr:row>95</xdr:row>
      <xdr:rowOff>29663</xdr:rowOff>
    </xdr:to>
    <xdr:sp macro="" textlink="">
      <xdr:nvSpPr>
        <xdr:cNvPr id="695" name="楕円 694"/>
        <xdr:cNvSpPr/>
      </xdr:nvSpPr>
      <xdr:spPr>
        <a:xfrm>
          <a:off x="15430500" y="16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46190</xdr:rowOff>
    </xdr:from>
    <xdr:ext cx="534377" cy="259045"/>
    <xdr:sp macro="" textlink="">
      <xdr:nvSpPr>
        <xdr:cNvPr id="696" name="テキスト ボックス 695"/>
        <xdr:cNvSpPr txBox="1"/>
      </xdr:nvSpPr>
      <xdr:spPr>
        <a:xfrm>
          <a:off x="15214111" y="159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45955</xdr:rowOff>
    </xdr:from>
    <xdr:to>
      <xdr:col>76</xdr:col>
      <xdr:colOff>165100</xdr:colOff>
      <xdr:row>96</xdr:row>
      <xdr:rowOff>147555</xdr:rowOff>
    </xdr:to>
    <xdr:sp macro="" textlink="">
      <xdr:nvSpPr>
        <xdr:cNvPr id="697" name="楕円 696"/>
        <xdr:cNvSpPr/>
      </xdr:nvSpPr>
      <xdr:spPr>
        <a:xfrm>
          <a:off x="14541500" y="165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164082</xdr:rowOff>
    </xdr:from>
    <xdr:ext cx="534377" cy="259045"/>
    <xdr:sp macro="" textlink="">
      <xdr:nvSpPr>
        <xdr:cNvPr id="698" name="テキスト ボックス 697"/>
        <xdr:cNvSpPr txBox="1"/>
      </xdr:nvSpPr>
      <xdr:spPr>
        <a:xfrm>
          <a:off x="14325111" y="162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13528</xdr:rowOff>
    </xdr:from>
    <xdr:to>
      <xdr:col>72</xdr:col>
      <xdr:colOff>38100</xdr:colOff>
      <xdr:row>96</xdr:row>
      <xdr:rowOff>115128</xdr:rowOff>
    </xdr:to>
    <xdr:sp macro="" textlink="">
      <xdr:nvSpPr>
        <xdr:cNvPr id="699" name="楕円 698"/>
        <xdr:cNvSpPr/>
      </xdr:nvSpPr>
      <xdr:spPr>
        <a:xfrm>
          <a:off x="13652500" y="164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131655</xdr:rowOff>
    </xdr:from>
    <xdr:ext cx="534377" cy="259045"/>
    <xdr:sp macro="" textlink="">
      <xdr:nvSpPr>
        <xdr:cNvPr id="700" name="テキスト ボックス 699"/>
        <xdr:cNvSpPr txBox="1"/>
      </xdr:nvSpPr>
      <xdr:spPr>
        <a:xfrm>
          <a:off x="13436111" y="162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49515</xdr:rowOff>
    </xdr:from>
    <xdr:to>
      <xdr:col>67</xdr:col>
      <xdr:colOff>101600</xdr:colOff>
      <xdr:row>97</xdr:row>
      <xdr:rowOff>151115</xdr:rowOff>
    </xdr:to>
    <xdr:sp macro="" textlink="">
      <xdr:nvSpPr>
        <xdr:cNvPr id="701" name="楕円 700"/>
        <xdr:cNvSpPr/>
      </xdr:nvSpPr>
      <xdr:spPr>
        <a:xfrm>
          <a:off x="127635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142242</xdr:rowOff>
    </xdr:from>
    <xdr:ext cx="534377" cy="259045"/>
    <xdr:sp macro="" textlink="">
      <xdr:nvSpPr>
        <xdr:cNvPr id="702" name="テキスト ボックス 701"/>
        <xdr:cNvSpPr txBox="1"/>
      </xdr:nvSpPr>
      <xdr:spPr>
        <a:xfrm>
          <a:off x="12547111" y="167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39878</xdr:rowOff>
    </xdr:to>
    <xdr:cxnSp macro="">
      <xdr:nvCxnSpPr>
        <xdr:cNvPr id="731" name="直線コネクタ 730"/>
        <xdr:cNvCxnSpPr/>
      </xdr:nvCxnSpPr>
      <xdr:spPr>
        <a:xfrm flipV="1">
          <a:off x="21323300" y="672223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39878</xdr:rowOff>
    </xdr:from>
    <xdr:to>
      <xdr:col>111</xdr:col>
      <xdr:colOff>177800</xdr:colOff>
      <xdr:row>39</xdr:row>
      <xdr:rowOff>44450</xdr:rowOff>
    </xdr:to>
    <xdr:cxnSp macro="">
      <xdr:nvCxnSpPr>
        <xdr:cNvPr id="734" name="直線コネクタ 733"/>
        <xdr:cNvCxnSpPr/>
      </xdr:nvCxnSpPr>
      <xdr:spPr>
        <a:xfrm flipV="1">
          <a:off x="20434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9" name="テキスト ボックス 738"/>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156337</xdr:rowOff>
    </xdr:from>
    <xdr:to>
      <xdr:col>116</xdr:col>
      <xdr:colOff>114300</xdr:colOff>
      <xdr:row>39</xdr:row>
      <xdr:rowOff>86487</xdr:rowOff>
    </xdr:to>
    <xdr:sp macro="" textlink="">
      <xdr:nvSpPr>
        <xdr:cNvPr id="750" name="楕円 749"/>
        <xdr:cNvSpPr/>
      </xdr:nvSpPr>
      <xdr:spPr>
        <a:xfrm>
          <a:off x="22110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71264</xdr:rowOff>
    </xdr:from>
    <xdr:ext cx="313932" cy="259045"/>
    <xdr:sp macro="" textlink="">
      <xdr:nvSpPr>
        <xdr:cNvPr id="751" name="投資及び出資金該当値テキスト"/>
        <xdr:cNvSpPr txBox="1"/>
      </xdr:nvSpPr>
      <xdr:spPr>
        <a:xfrm>
          <a:off x="22212300" y="6586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160528</xdr:rowOff>
    </xdr:from>
    <xdr:to>
      <xdr:col>112</xdr:col>
      <xdr:colOff>38100</xdr:colOff>
      <xdr:row>39</xdr:row>
      <xdr:rowOff>90678</xdr:rowOff>
    </xdr:to>
    <xdr:sp macro="" textlink="">
      <xdr:nvSpPr>
        <xdr:cNvPr id="752" name="楕円 751"/>
        <xdr:cNvSpPr/>
      </xdr:nvSpPr>
      <xdr:spPr>
        <a:xfrm>
          <a:off x="21272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81805</xdr:rowOff>
    </xdr:from>
    <xdr:ext cx="313932" cy="259045"/>
    <xdr:sp macro="" textlink="">
      <xdr:nvSpPr>
        <xdr:cNvPr id="753" name="テキスト ボックス 752"/>
        <xdr:cNvSpPr txBox="1"/>
      </xdr:nvSpPr>
      <xdr:spPr>
        <a:xfrm>
          <a:off x="21166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132659</xdr:rowOff>
    </xdr:from>
    <xdr:to>
      <xdr:col>116</xdr:col>
      <xdr:colOff>63500</xdr:colOff>
      <xdr:row>58</xdr:row>
      <xdr:rowOff>133756</xdr:rowOff>
    </xdr:to>
    <xdr:cxnSp macro="">
      <xdr:nvCxnSpPr>
        <xdr:cNvPr id="786" name="直線コネクタ 785"/>
        <xdr:cNvCxnSpPr/>
      </xdr:nvCxnSpPr>
      <xdr:spPr>
        <a:xfrm>
          <a:off x="21323300" y="10076759"/>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131379</xdr:rowOff>
    </xdr:from>
    <xdr:to>
      <xdr:col>111</xdr:col>
      <xdr:colOff>177800</xdr:colOff>
      <xdr:row>58</xdr:row>
      <xdr:rowOff>132659</xdr:rowOff>
    </xdr:to>
    <xdr:cxnSp macro="">
      <xdr:nvCxnSpPr>
        <xdr:cNvPr id="789" name="直線コネクタ 788"/>
        <xdr:cNvCxnSpPr/>
      </xdr:nvCxnSpPr>
      <xdr:spPr>
        <a:xfrm>
          <a:off x="20434300" y="1007547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130236</xdr:rowOff>
    </xdr:from>
    <xdr:to>
      <xdr:col>107</xdr:col>
      <xdr:colOff>50800</xdr:colOff>
      <xdr:row>58</xdr:row>
      <xdr:rowOff>131379</xdr:rowOff>
    </xdr:to>
    <xdr:cxnSp macro="">
      <xdr:nvCxnSpPr>
        <xdr:cNvPr id="792" name="直線コネクタ 791"/>
        <xdr:cNvCxnSpPr/>
      </xdr:nvCxnSpPr>
      <xdr:spPr>
        <a:xfrm>
          <a:off x="19545300" y="100743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130236</xdr:rowOff>
    </xdr:from>
    <xdr:to>
      <xdr:col>102</xdr:col>
      <xdr:colOff>114300</xdr:colOff>
      <xdr:row>58</xdr:row>
      <xdr:rowOff>130511</xdr:rowOff>
    </xdr:to>
    <xdr:cxnSp macro="">
      <xdr:nvCxnSpPr>
        <xdr:cNvPr id="795" name="直線コネクタ 794"/>
        <xdr:cNvCxnSpPr/>
      </xdr:nvCxnSpPr>
      <xdr:spPr>
        <a:xfrm flipV="1">
          <a:off x="18656300" y="10074336"/>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82956</xdr:rowOff>
    </xdr:from>
    <xdr:to>
      <xdr:col>116</xdr:col>
      <xdr:colOff>114300</xdr:colOff>
      <xdr:row>59</xdr:row>
      <xdr:rowOff>13106</xdr:rowOff>
    </xdr:to>
    <xdr:sp macro="" textlink="">
      <xdr:nvSpPr>
        <xdr:cNvPr id="805" name="楕円 804"/>
        <xdr:cNvSpPr/>
      </xdr:nvSpPr>
      <xdr:spPr>
        <a:xfrm>
          <a:off x="221107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169333</xdr:rowOff>
    </xdr:from>
    <xdr:ext cx="378565" cy="259045"/>
    <xdr:sp macro="" textlink="">
      <xdr:nvSpPr>
        <xdr:cNvPr id="806" name="貸付金該当値テキスト"/>
        <xdr:cNvSpPr txBox="1"/>
      </xdr:nvSpPr>
      <xdr:spPr>
        <a:xfrm>
          <a:off x="22212300" y="994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81859</xdr:rowOff>
    </xdr:from>
    <xdr:to>
      <xdr:col>112</xdr:col>
      <xdr:colOff>38100</xdr:colOff>
      <xdr:row>59</xdr:row>
      <xdr:rowOff>12009</xdr:rowOff>
    </xdr:to>
    <xdr:sp macro="" textlink="">
      <xdr:nvSpPr>
        <xdr:cNvPr id="807" name="楕円 806"/>
        <xdr:cNvSpPr/>
      </xdr:nvSpPr>
      <xdr:spPr>
        <a:xfrm>
          <a:off x="21272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3136</xdr:rowOff>
    </xdr:from>
    <xdr:ext cx="378565" cy="259045"/>
    <xdr:sp macro="" textlink="">
      <xdr:nvSpPr>
        <xdr:cNvPr id="808" name="テキスト ボックス 807"/>
        <xdr:cNvSpPr txBox="1"/>
      </xdr:nvSpPr>
      <xdr:spPr>
        <a:xfrm>
          <a:off x="21134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80579</xdr:rowOff>
    </xdr:from>
    <xdr:to>
      <xdr:col>107</xdr:col>
      <xdr:colOff>101600</xdr:colOff>
      <xdr:row>59</xdr:row>
      <xdr:rowOff>10729</xdr:rowOff>
    </xdr:to>
    <xdr:sp macro="" textlink="">
      <xdr:nvSpPr>
        <xdr:cNvPr id="809" name="楕円 808"/>
        <xdr:cNvSpPr/>
      </xdr:nvSpPr>
      <xdr:spPr>
        <a:xfrm>
          <a:off x="20383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1856</xdr:rowOff>
    </xdr:from>
    <xdr:ext cx="378565" cy="259045"/>
    <xdr:sp macro="" textlink="">
      <xdr:nvSpPr>
        <xdr:cNvPr id="810" name="テキスト ボックス 809"/>
        <xdr:cNvSpPr txBox="1"/>
      </xdr:nvSpPr>
      <xdr:spPr>
        <a:xfrm>
          <a:off x="20245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79436</xdr:rowOff>
    </xdr:from>
    <xdr:to>
      <xdr:col>102</xdr:col>
      <xdr:colOff>165100</xdr:colOff>
      <xdr:row>59</xdr:row>
      <xdr:rowOff>9586</xdr:rowOff>
    </xdr:to>
    <xdr:sp macro="" textlink="">
      <xdr:nvSpPr>
        <xdr:cNvPr id="811" name="楕円 810"/>
        <xdr:cNvSpPr/>
      </xdr:nvSpPr>
      <xdr:spPr>
        <a:xfrm>
          <a:off x="19494500" y="100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713</xdr:rowOff>
    </xdr:from>
    <xdr:ext cx="378565" cy="259045"/>
    <xdr:sp macro="" textlink="">
      <xdr:nvSpPr>
        <xdr:cNvPr id="812" name="テキスト ボックス 811"/>
        <xdr:cNvSpPr txBox="1"/>
      </xdr:nvSpPr>
      <xdr:spPr>
        <a:xfrm>
          <a:off x="19356017" y="1011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79711</xdr:rowOff>
    </xdr:from>
    <xdr:to>
      <xdr:col>98</xdr:col>
      <xdr:colOff>38100</xdr:colOff>
      <xdr:row>59</xdr:row>
      <xdr:rowOff>9861</xdr:rowOff>
    </xdr:to>
    <xdr:sp macro="" textlink="">
      <xdr:nvSpPr>
        <xdr:cNvPr id="813" name="楕円 812"/>
        <xdr:cNvSpPr/>
      </xdr:nvSpPr>
      <xdr:spPr>
        <a:xfrm>
          <a:off x="18605500" y="10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988</xdr:rowOff>
    </xdr:from>
    <xdr:ext cx="378565" cy="259045"/>
    <xdr:sp macro="" textlink="">
      <xdr:nvSpPr>
        <xdr:cNvPr id="814" name="テキスト ボックス 813"/>
        <xdr:cNvSpPr txBox="1"/>
      </xdr:nvSpPr>
      <xdr:spPr>
        <a:xfrm>
          <a:off x="18467017" y="1011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166584</xdr:rowOff>
    </xdr:from>
    <xdr:to>
      <xdr:col>116</xdr:col>
      <xdr:colOff>63500</xdr:colOff>
      <xdr:row>74</xdr:row>
      <xdr:rowOff>9627</xdr:rowOff>
    </xdr:to>
    <xdr:cxnSp macro="">
      <xdr:nvCxnSpPr>
        <xdr:cNvPr id="842" name="直線コネクタ 841"/>
        <xdr:cNvCxnSpPr/>
      </xdr:nvCxnSpPr>
      <xdr:spPr>
        <a:xfrm flipV="1">
          <a:off x="21323300" y="12682434"/>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168366</xdr:rowOff>
    </xdr:from>
    <xdr:to>
      <xdr:col>111</xdr:col>
      <xdr:colOff>177800</xdr:colOff>
      <xdr:row>74</xdr:row>
      <xdr:rowOff>9627</xdr:rowOff>
    </xdr:to>
    <xdr:cxnSp macro="">
      <xdr:nvCxnSpPr>
        <xdr:cNvPr id="845" name="直線コネクタ 844"/>
        <xdr:cNvCxnSpPr/>
      </xdr:nvCxnSpPr>
      <xdr:spPr>
        <a:xfrm>
          <a:off x="20434300" y="1268421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7" name="テキスト ボックス 846"/>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168366</xdr:rowOff>
    </xdr:from>
    <xdr:to>
      <xdr:col>107</xdr:col>
      <xdr:colOff>50800</xdr:colOff>
      <xdr:row>74</xdr:row>
      <xdr:rowOff>55529</xdr:rowOff>
    </xdr:to>
    <xdr:cxnSp macro="">
      <xdr:nvCxnSpPr>
        <xdr:cNvPr id="848" name="直線コネクタ 847"/>
        <xdr:cNvCxnSpPr/>
      </xdr:nvCxnSpPr>
      <xdr:spPr>
        <a:xfrm flipV="1">
          <a:off x="19545300" y="12684216"/>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57772</xdr:rowOff>
    </xdr:from>
    <xdr:ext cx="534377" cy="259045"/>
    <xdr:sp macro="" textlink="">
      <xdr:nvSpPr>
        <xdr:cNvPr id="850" name="テキスト ボックス 849"/>
        <xdr:cNvSpPr txBox="1"/>
      </xdr:nvSpPr>
      <xdr:spPr>
        <a:xfrm>
          <a:off x="20167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55529</xdr:rowOff>
    </xdr:from>
    <xdr:to>
      <xdr:col>102</xdr:col>
      <xdr:colOff>114300</xdr:colOff>
      <xdr:row>74</xdr:row>
      <xdr:rowOff>111216</xdr:rowOff>
    </xdr:to>
    <xdr:cxnSp macro="">
      <xdr:nvCxnSpPr>
        <xdr:cNvPr id="851" name="直線コネクタ 850"/>
        <xdr:cNvCxnSpPr/>
      </xdr:nvCxnSpPr>
      <xdr:spPr>
        <a:xfrm flipV="1">
          <a:off x="18656300" y="12742829"/>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3" name="テキスト ボックス 852"/>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5" name="テキスト ボックス 854"/>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115784</xdr:rowOff>
    </xdr:from>
    <xdr:to>
      <xdr:col>116</xdr:col>
      <xdr:colOff>114300</xdr:colOff>
      <xdr:row>74</xdr:row>
      <xdr:rowOff>45934</xdr:rowOff>
    </xdr:to>
    <xdr:sp macro="" textlink="">
      <xdr:nvSpPr>
        <xdr:cNvPr id="861" name="楕円 860"/>
        <xdr:cNvSpPr/>
      </xdr:nvSpPr>
      <xdr:spPr>
        <a:xfrm>
          <a:off x="22110700" y="12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138661</xdr:rowOff>
    </xdr:from>
    <xdr:ext cx="534377" cy="259045"/>
    <xdr:sp macro="" textlink="">
      <xdr:nvSpPr>
        <xdr:cNvPr id="862" name="繰出金該当値テキスト"/>
        <xdr:cNvSpPr txBox="1"/>
      </xdr:nvSpPr>
      <xdr:spPr>
        <a:xfrm>
          <a:off x="22212300" y="124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130277</xdr:rowOff>
    </xdr:from>
    <xdr:to>
      <xdr:col>112</xdr:col>
      <xdr:colOff>38100</xdr:colOff>
      <xdr:row>74</xdr:row>
      <xdr:rowOff>60427</xdr:rowOff>
    </xdr:to>
    <xdr:sp macro="" textlink="">
      <xdr:nvSpPr>
        <xdr:cNvPr id="863" name="楕円 862"/>
        <xdr:cNvSpPr/>
      </xdr:nvSpPr>
      <xdr:spPr>
        <a:xfrm>
          <a:off x="21272500" y="126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76954</xdr:rowOff>
    </xdr:from>
    <xdr:ext cx="534377" cy="259045"/>
    <xdr:sp macro="" textlink="">
      <xdr:nvSpPr>
        <xdr:cNvPr id="864" name="テキスト ボックス 863"/>
        <xdr:cNvSpPr txBox="1"/>
      </xdr:nvSpPr>
      <xdr:spPr>
        <a:xfrm>
          <a:off x="21056111" y="124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117566</xdr:rowOff>
    </xdr:from>
    <xdr:to>
      <xdr:col>107</xdr:col>
      <xdr:colOff>101600</xdr:colOff>
      <xdr:row>74</xdr:row>
      <xdr:rowOff>47716</xdr:rowOff>
    </xdr:to>
    <xdr:sp macro="" textlink="">
      <xdr:nvSpPr>
        <xdr:cNvPr id="865" name="楕円 864"/>
        <xdr:cNvSpPr/>
      </xdr:nvSpPr>
      <xdr:spPr>
        <a:xfrm>
          <a:off x="20383500" y="126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64243</xdr:rowOff>
    </xdr:from>
    <xdr:ext cx="534377" cy="259045"/>
    <xdr:sp macro="" textlink="">
      <xdr:nvSpPr>
        <xdr:cNvPr id="866" name="テキスト ボックス 865"/>
        <xdr:cNvSpPr txBox="1"/>
      </xdr:nvSpPr>
      <xdr:spPr>
        <a:xfrm>
          <a:off x="20167111" y="124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4729</xdr:rowOff>
    </xdr:from>
    <xdr:to>
      <xdr:col>102</xdr:col>
      <xdr:colOff>165100</xdr:colOff>
      <xdr:row>74</xdr:row>
      <xdr:rowOff>106329</xdr:rowOff>
    </xdr:to>
    <xdr:sp macro="" textlink="">
      <xdr:nvSpPr>
        <xdr:cNvPr id="867" name="楕円 866"/>
        <xdr:cNvSpPr/>
      </xdr:nvSpPr>
      <xdr:spPr>
        <a:xfrm>
          <a:off x="19494500" y="12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122856</xdr:rowOff>
    </xdr:from>
    <xdr:ext cx="534377" cy="259045"/>
    <xdr:sp macro="" textlink="">
      <xdr:nvSpPr>
        <xdr:cNvPr id="868" name="テキスト ボックス 867"/>
        <xdr:cNvSpPr txBox="1"/>
      </xdr:nvSpPr>
      <xdr:spPr>
        <a:xfrm>
          <a:off x="19278111" y="124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60416</xdr:rowOff>
    </xdr:from>
    <xdr:to>
      <xdr:col>98</xdr:col>
      <xdr:colOff>38100</xdr:colOff>
      <xdr:row>74</xdr:row>
      <xdr:rowOff>162016</xdr:rowOff>
    </xdr:to>
    <xdr:sp macro="" textlink="">
      <xdr:nvSpPr>
        <xdr:cNvPr id="869" name="楕円 868"/>
        <xdr:cNvSpPr/>
      </xdr:nvSpPr>
      <xdr:spPr>
        <a:xfrm>
          <a:off x="18605500" y="127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7093</xdr:rowOff>
    </xdr:from>
    <xdr:ext cx="534377" cy="259045"/>
    <xdr:sp macro="" textlink="">
      <xdr:nvSpPr>
        <xdr:cNvPr id="870" name="テキスト ボックス 869"/>
        <xdr:cNvSpPr txBox="1"/>
      </xdr:nvSpPr>
      <xdr:spPr>
        <a:xfrm>
          <a:off x="18389111" y="125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panose="020B0600070205080204" pitchFamily="50" charset="-128"/>
              <a:ea typeface="ＭＳ Ｐゴシック" panose="020B0600070205080204" pitchFamily="50" charset="-128"/>
            </a:rPr>
            <a:t>前年度からの変動という観点で分析すると、顕著な増減が見られる性質別経費としては、</a:t>
          </a:r>
          <a:r>
            <a:rPr kumimoji="1" lang="en-US" altLang="ja-JP" sz="1600">
              <a:latin typeface="ＭＳ Ｐゴシック" panose="020B0600070205080204" pitchFamily="50" charset="-128"/>
              <a:ea typeface="ＭＳ Ｐゴシック" panose="020B0600070205080204" pitchFamily="50" charset="-128"/>
            </a:rPr>
            <a:t>2</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9,458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600">
              <a:latin typeface="ＭＳ Ｐゴシック" panose="020B0600070205080204" pitchFamily="50" charset="-128"/>
              <a:ea typeface="ＭＳ Ｐゴシック" panose="020B0600070205080204" pitchFamily="50" charset="-128"/>
            </a:rPr>
            <a:t>「普通建設事業費（うち新規整備）」及び</a:t>
          </a:r>
          <a:r>
            <a:rPr kumimoji="1" lang="en-US" altLang="ja-JP" sz="1600">
              <a:latin typeface="ＭＳ Ｐゴシック" panose="020B0600070205080204" pitchFamily="50" charset="-128"/>
              <a:ea typeface="ＭＳ Ｐゴシック" panose="020B0600070205080204" pitchFamily="50" charset="-128"/>
            </a:rPr>
            <a:t>24,479</a:t>
          </a:r>
          <a:r>
            <a:rPr kumimoji="1" lang="ja-JP" altLang="en-US" sz="1600">
              <a:latin typeface="ＭＳ Ｐゴシック" panose="020B0600070205080204" pitchFamily="50" charset="-128"/>
              <a:ea typeface="ＭＳ Ｐゴシック" panose="020B0600070205080204" pitchFamily="50" charset="-128"/>
            </a:rPr>
            <a:t>円／人増加の「積立金」が挙げられる。まず、「普通建設事業費（うち新規整備）」については、平成２９年度に完了した府中駅南口市街地再開発事業の一環として、市民活動センター・府中の森芸術劇場分館・府中駅南口市営駐車場・市政情報センターの４つの施設購入費が皆増となったことが数値を押し上げている。続いて、「積立金」については、基金の再編の一環として公園緑化基金や生活・環境基金等の各種基金を新設したことなどにより増額となったものである。次に、他団体との比較という観点で分析すると、類似団体中の順位では「人件費」が３１位と低くなっている。過去の推移見ても同様の傾向が続いており、これは、</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本市が</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早い段階から組織改正など組織・機構の見直しや、事務事業、施設管理における民営化などを実施し、職員数の適正化を図ってきた結果と捉えており、今後もこの取組を推進していく。</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一方、反対に類似団体中の順位が高いのは「普通建設事業費」及び「積立金」だが、これらは前述のとおり新規施設の購入や基金の再編など平成２８年度や平成２９年度に限定した要因に起因する変動であることから、平成３０年度以降の決算では落ち着くと見込んで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258,654
253,714
29.43
117,185,984
114,062,612
3,080,565
53,797,346
44,391,468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5806</xdr:rowOff>
    </xdr:from>
    <xdr:to>
      <xdr:col>24</xdr:col>
      <xdr:colOff>63500</xdr:colOff>
      <xdr:row>36</xdr:row>
      <xdr:rowOff>16692</xdr:rowOff>
    </xdr:to>
    <xdr:cxnSp macro="">
      <xdr:nvCxnSpPr>
        <xdr:cNvPr id="63" name="直線コネクタ 62"/>
        <xdr:cNvCxnSpPr/>
      </xdr:nvCxnSpPr>
      <xdr:spPr>
        <a:xfrm>
          <a:off x="3797300" y="617800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49893</xdr:rowOff>
    </xdr:from>
    <xdr:to>
      <xdr:col>19</xdr:col>
      <xdr:colOff>177800</xdr:colOff>
      <xdr:row>36</xdr:row>
      <xdr:rowOff>5806</xdr:rowOff>
    </xdr:to>
    <xdr:cxnSp macro="">
      <xdr:nvCxnSpPr>
        <xdr:cNvPr id="66" name="直線コネクタ 65"/>
        <xdr:cNvCxnSpPr/>
      </xdr:nvCxnSpPr>
      <xdr:spPr>
        <a:xfrm>
          <a:off x="2908300" y="605064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49893</xdr:rowOff>
    </xdr:from>
    <xdr:to>
      <xdr:col>15</xdr:col>
      <xdr:colOff>50800</xdr:colOff>
      <xdr:row>36</xdr:row>
      <xdr:rowOff>46083</xdr:rowOff>
    </xdr:to>
    <xdr:cxnSp macro="">
      <xdr:nvCxnSpPr>
        <xdr:cNvPr id="69" name="直線コネクタ 68"/>
        <xdr:cNvCxnSpPr/>
      </xdr:nvCxnSpPr>
      <xdr:spPr>
        <a:xfrm flipV="1">
          <a:off x="2019300" y="6050643"/>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46083</xdr:rowOff>
    </xdr:from>
    <xdr:to>
      <xdr:col>10</xdr:col>
      <xdr:colOff>114300</xdr:colOff>
      <xdr:row>36</xdr:row>
      <xdr:rowOff>55880</xdr:rowOff>
    </xdr:to>
    <xdr:cxnSp macro="">
      <xdr:nvCxnSpPr>
        <xdr:cNvPr id="72" name="直線コネクタ 71"/>
        <xdr:cNvCxnSpPr/>
      </xdr:nvCxnSpPr>
      <xdr:spPr>
        <a:xfrm flipV="1">
          <a:off x="1130300" y="62182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137342</xdr:rowOff>
    </xdr:from>
    <xdr:to>
      <xdr:col>24</xdr:col>
      <xdr:colOff>114300</xdr:colOff>
      <xdr:row>36</xdr:row>
      <xdr:rowOff>67492</xdr:rowOff>
    </xdr:to>
    <xdr:sp macro="" textlink="">
      <xdr:nvSpPr>
        <xdr:cNvPr id="82" name="楕円 81"/>
        <xdr:cNvSpPr/>
      </xdr:nvSpPr>
      <xdr:spPr>
        <a:xfrm>
          <a:off x="4584700" y="61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115769</xdr:rowOff>
    </xdr:from>
    <xdr:ext cx="469744" cy="259045"/>
    <xdr:sp macro="" textlink="">
      <xdr:nvSpPr>
        <xdr:cNvPr id="83" name="議会費該当値テキスト"/>
        <xdr:cNvSpPr txBox="1"/>
      </xdr:nvSpPr>
      <xdr:spPr>
        <a:xfrm>
          <a:off x="4686300" y="611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126456</xdr:rowOff>
    </xdr:from>
    <xdr:to>
      <xdr:col>20</xdr:col>
      <xdr:colOff>38100</xdr:colOff>
      <xdr:row>36</xdr:row>
      <xdr:rowOff>56606</xdr:rowOff>
    </xdr:to>
    <xdr:sp macro="" textlink="">
      <xdr:nvSpPr>
        <xdr:cNvPr id="84" name="楕円 83"/>
        <xdr:cNvSpPr/>
      </xdr:nvSpPr>
      <xdr:spPr>
        <a:xfrm>
          <a:off x="3746500" y="61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47733</xdr:rowOff>
    </xdr:from>
    <xdr:ext cx="469744" cy="259045"/>
    <xdr:sp macro="" textlink="">
      <xdr:nvSpPr>
        <xdr:cNvPr id="85" name="テキスト ボックス 84"/>
        <xdr:cNvSpPr txBox="1"/>
      </xdr:nvSpPr>
      <xdr:spPr>
        <a:xfrm>
          <a:off x="3562428"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170543</xdr:rowOff>
    </xdr:from>
    <xdr:to>
      <xdr:col>15</xdr:col>
      <xdr:colOff>101600</xdr:colOff>
      <xdr:row>35</xdr:row>
      <xdr:rowOff>100693</xdr:rowOff>
    </xdr:to>
    <xdr:sp macro="" textlink="">
      <xdr:nvSpPr>
        <xdr:cNvPr id="86" name="楕円 85"/>
        <xdr:cNvSpPr/>
      </xdr:nvSpPr>
      <xdr:spPr>
        <a:xfrm>
          <a:off x="2857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91820</xdr:rowOff>
    </xdr:from>
    <xdr:ext cx="469744" cy="259045"/>
    <xdr:sp macro="" textlink="">
      <xdr:nvSpPr>
        <xdr:cNvPr id="87" name="テキスト ボックス 86"/>
        <xdr:cNvSpPr txBox="1"/>
      </xdr:nvSpPr>
      <xdr:spPr>
        <a:xfrm>
          <a:off x="2673428" y="60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166733</xdr:rowOff>
    </xdr:from>
    <xdr:to>
      <xdr:col>10</xdr:col>
      <xdr:colOff>165100</xdr:colOff>
      <xdr:row>36</xdr:row>
      <xdr:rowOff>96883</xdr:rowOff>
    </xdr:to>
    <xdr:sp macro="" textlink="">
      <xdr:nvSpPr>
        <xdr:cNvPr id="88" name="楕円 87"/>
        <xdr:cNvSpPr/>
      </xdr:nvSpPr>
      <xdr:spPr>
        <a:xfrm>
          <a:off x="19685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88010</xdr:rowOff>
    </xdr:from>
    <xdr:ext cx="469744" cy="259045"/>
    <xdr:sp macro="" textlink="">
      <xdr:nvSpPr>
        <xdr:cNvPr id="89" name="テキスト ボックス 88"/>
        <xdr:cNvSpPr txBox="1"/>
      </xdr:nvSpPr>
      <xdr:spPr>
        <a:xfrm>
          <a:off x="1784428"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5080</xdr:rowOff>
    </xdr:from>
    <xdr:to>
      <xdr:col>6</xdr:col>
      <xdr:colOff>38100</xdr:colOff>
      <xdr:row>36</xdr:row>
      <xdr:rowOff>106680</xdr:rowOff>
    </xdr:to>
    <xdr:sp macro="" textlink="">
      <xdr:nvSpPr>
        <xdr:cNvPr id="90" name="楕円 89"/>
        <xdr:cNvSpPr/>
      </xdr:nvSpPr>
      <xdr:spPr>
        <a:xfrm>
          <a:off x="1079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97807</xdr:rowOff>
    </xdr:from>
    <xdr:ext cx="469744" cy="259045"/>
    <xdr:sp macro="" textlink="">
      <xdr:nvSpPr>
        <xdr:cNvPr id="91" name="テキスト ボックス 90"/>
        <xdr:cNvSpPr txBox="1"/>
      </xdr:nvSpPr>
      <xdr:spPr>
        <a:xfrm>
          <a:off x="895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25971</xdr:rowOff>
    </xdr:from>
    <xdr:to>
      <xdr:col>24</xdr:col>
      <xdr:colOff>63500</xdr:colOff>
      <xdr:row>55</xdr:row>
      <xdr:rowOff>41097</xdr:rowOff>
    </xdr:to>
    <xdr:cxnSp macro="">
      <xdr:nvCxnSpPr>
        <xdr:cNvPr id="121" name="直線コネクタ 120"/>
        <xdr:cNvCxnSpPr/>
      </xdr:nvCxnSpPr>
      <xdr:spPr>
        <a:xfrm flipV="1">
          <a:off x="3797300" y="8598471"/>
          <a:ext cx="838200" cy="8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41097</xdr:rowOff>
    </xdr:from>
    <xdr:to>
      <xdr:col>19</xdr:col>
      <xdr:colOff>177800</xdr:colOff>
      <xdr:row>56</xdr:row>
      <xdr:rowOff>105181</xdr:rowOff>
    </xdr:to>
    <xdr:cxnSp macro="">
      <xdr:nvCxnSpPr>
        <xdr:cNvPr id="124" name="直線コネクタ 123"/>
        <xdr:cNvCxnSpPr/>
      </xdr:nvCxnSpPr>
      <xdr:spPr>
        <a:xfrm flipV="1">
          <a:off x="2908300" y="9470847"/>
          <a:ext cx="889000" cy="2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72394</xdr:rowOff>
    </xdr:from>
    <xdr:ext cx="534377" cy="259045"/>
    <xdr:sp macro="" textlink="">
      <xdr:nvSpPr>
        <xdr:cNvPr id="126" name="テキスト ボックス 125"/>
        <xdr:cNvSpPr txBox="1"/>
      </xdr:nvSpPr>
      <xdr:spPr>
        <a:xfrm>
          <a:off x="3530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26753</xdr:rowOff>
    </xdr:from>
    <xdr:to>
      <xdr:col>15</xdr:col>
      <xdr:colOff>50800</xdr:colOff>
      <xdr:row>56</xdr:row>
      <xdr:rowOff>105181</xdr:rowOff>
    </xdr:to>
    <xdr:cxnSp macro="">
      <xdr:nvCxnSpPr>
        <xdr:cNvPr id="127" name="直線コネクタ 126"/>
        <xdr:cNvCxnSpPr/>
      </xdr:nvCxnSpPr>
      <xdr:spPr>
        <a:xfrm>
          <a:off x="2019300" y="9627953"/>
          <a:ext cx="889000" cy="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90568</xdr:rowOff>
    </xdr:from>
    <xdr:ext cx="534377" cy="259045"/>
    <xdr:sp macro="" textlink="">
      <xdr:nvSpPr>
        <xdr:cNvPr id="129" name="テキスト ボックス 128"/>
        <xdr:cNvSpPr txBox="1"/>
      </xdr:nvSpPr>
      <xdr:spPr>
        <a:xfrm>
          <a:off x="2641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146748</xdr:rowOff>
    </xdr:from>
    <xdr:to>
      <xdr:col>10</xdr:col>
      <xdr:colOff>114300</xdr:colOff>
      <xdr:row>56</xdr:row>
      <xdr:rowOff>26753</xdr:rowOff>
    </xdr:to>
    <xdr:cxnSp macro="">
      <xdr:nvCxnSpPr>
        <xdr:cNvPr id="130" name="直線コネクタ 129"/>
        <xdr:cNvCxnSpPr/>
      </xdr:nvCxnSpPr>
      <xdr:spPr>
        <a:xfrm>
          <a:off x="1130300" y="9576498"/>
          <a:ext cx="889000" cy="5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62089</xdr:rowOff>
    </xdr:from>
    <xdr:ext cx="534377" cy="259045"/>
    <xdr:sp macro="" textlink="">
      <xdr:nvSpPr>
        <xdr:cNvPr id="134" name="テキスト ボックス 133"/>
        <xdr:cNvSpPr txBox="1"/>
      </xdr:nvSpPr>
      <xdr:spPr>
        <a:xfrm>
          <a:off x="863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146621</xdr:rowOff>
    </xdr:from>
    <xdr:to>
      <xdr:col>24</xdr:col>
      <xdr:colOff>114300</xdr:colOff>
      <xdr:row>50</xdr:row>
      <xdr:rowOff>76771</xdr:rowOff>
    </xdr:to>
    <xdr:sp macro="" textlink="">
      <xdr:nvSpPr>
        <xdr:cNvPr id="140" name="楕円 139"/>
        <xdr:cNvSpPr/>
      </xdr:nvSpPr>
      <xdr:spPr>
        <a:xfrm>
          <a:off x="4584700" y="85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99648</xdr:rowOff>
    </xdr:from>
    <xdr:ext cx="599010" cy="259045"/>
    <xdr:sp macro="" textlink="">
      <xdr:nvSpPr>
        <xdr:cNvPr id="141" name="総務費該当値テキスト"/>
        <xdr:cNvSpPr txBox="1"/>
      </xdr:nvSpPr>
      <xdr:spPr>
        <a:xfrm>
          <a:off x="4686300" y="850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161747</xdr:rowOff>
    </xdr:from>
    <xdr:to>
      <xdr:col>20</xdr:col>
      <xdr:colOff>38100</xdr:colOff>
      <xdr:row>55</xdr:row>
      <xdr:rowOff>91897</xdr:rowOff>
    </xdr:to>
    <xdr:sp macro="" textlink="">
      <xdr:nvSpPr>
        <xdr:cNvPr id="142" name="楕円 141"/>
        <xdr:cNvSpPr/>
      </xdr:nvSpPr>
      <xdr:spPr>
        <a:xfrm>
          <a:off x="3746500" y="94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108424</xdr:rowOff>
    </xdr:from>
    <xdr:ext cx="534377" cy="259045"/>
    <xdr:sp macro="" textlink="">
      <xdr:nvSpPr>
        <xdr:cNvPr id="143" name="テキスト ボックス 142"/>
        <xdr:cNvSpPr txBox="1"/>
      </xdr:nvSpPr>
      <xdr:spPr>
        <a:xfrm>
          <a:off x="3530111" y="91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54381</xdr:rowOff>
    </xdr:from>
    <xdr:to>
      <xdr:col>15</xdr:col>
      <xdr:colOff>101600</xdr:colOff>
      <xdr:row>56</xdr:row>
      <xdr:rowOff>155981</xdr:rowOff>
    </xdr:to>
    <xdr:sp macro="" textlink="">
      <xdr:nvSpPr>
        <xdr:cNvPr id="144" name="楕円 143"/>
        <xdr:cNvSpPr/>
      </xdr:nvSpPr>
      <xdr:spPr>
        <a:xfrm>
          <a:off x="2857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1058</xdr:rowOff>
    </xdr:from>
    <xdr:ext cx="534377" cy="259045"/>
    <xdr:sp macro="" textlink="">
      <xdr:nvSpPr>
        <xdr:cNvPr id="145" name="テキスト ボックス 144"/>
        <xdr:cNvSpPr txBox="1"/>
      </xdr:nvSpPr>
      <xdr:spPr>
        <a:xfrm>
          <a:off x="2641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147403</xdr:rowOff>
    </xdr:from>
    <xdr:to>
      <xdr:col>10</xdr:col>
      <xdr:colOff>165100</xdr:colOff>
      <xdr:row>56</xdr:row>
      <xdr:rowOff>77553</xdr:rowOff>
    </xdr:to>
    <xdr:sp macro="" textlink="">
      <xdr:nvSpPr>
        <xdr:cNvPr id="146" name="楕円 145"/>
        <xdr:cNvSpPr/>
      </xdr:nvSpPr>
      <xdr:spPr>
        <a:xfrm>
          <a:off x="1968500" y="95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94080</xdr:rowOff>
    </xdr:from>
    <xdr:ext cx="534377" cy="259045"/>
    <xdr:sp macro="" textlink="">
      <xdr:nvSpPr>
        <xdr:cNvPr id="147" name="テキスト ボックス 146"/>
        <xdr:cNvSpPr txBox="1"/>
      </xdr:nvSpPr>
      <xdr:spPr>
        <a:xfrm>
          <a:off x="1752111" y="93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95948</xdr:rowOff>
    </xdr:from>
    <xdr:to>
      <xdr:col>6</xdr:col>
      <xdr:colOff>38100</xdr:colOff>
      <xdr:row>56</xdr:row>
      <xdr:rowOff>26098</xdr:rowOff>
    </xdr:to>
    <xdr:sp macro="" textlink="">
      <xdr:nvSpPr>
        <xdr:cNvPr id="148" name="楕円 147"/>
        <xdr:cNvSpPr/>
      </xdr:nvSpPr>
      <xdr:spPr>
        <a:xfrm>
          <a:off x="1079500" y="95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42625</xdr:rowOff>
    </xdr:from>
    <xdr:ext cx="534377" cy="259045"/>
    <xdr:sp macro="" textlink="">
      <xdr:nvSpPr>
        <xdr:cNvPr id="149" name="テキスト ボックス 148"/>
        <xdr:cNvSpPr txBox="1"/>
      </xdr:nvSpPr>
      <xdr:spPr>
        <a:xfrm>
          <a:off x="863111" y="93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54345</xdr:rowOff>
    </xdr:from>
    <xdr:to>
      <xdr:col>24</xdr:col>
      <xdr:colOff>63500</xdr:colOff>
      <xdr:row>73</xdr:row>
      <xdr:rowOff>107238</xdr:rowOff>
    </xdr:to>
    <xdr:cxnSp macro="">
      <xdr:nvCxnSpPr>
        <xdr:cNvPr id="181" name="直線コネクタ 180"/>
        <xdr:cNvCxnSpPr/>
      </xdr:nvCxnSpPr>
      <xdr:spPr>
        <a:xfrm flipV="1">
          <a:off x="3797300" y="12570195"/>
          <a:ext cx="8382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107238</xdr:rowOff>
    </xdr:from>
    <xdr:to>
      <xdr:col>19</xdr:col>
      <xdr:colOff>177800</xdr:colOff>
      <xdr:row>73</xdr:row>
      <xdr:rowOff>162440</xdr:rowOff>
    </xdr:to>
    <xdr:cxnSp macro="">
      <xdr:nvCxnSpPr>
        <xdr:cNvPr id="184" name="直線コネクタ 183"/>
        <xdr:cNvCxnSpPr/>
      </xdr:nvCxnSpPr>
      <xdr:spPr>
        <a:xfrm flipV="1">
          <a:off x="2908300" y="12623088"/>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162440</xdr:rowOff>
    </xdr:from>
    <xdr:to>
      <xdr:col>15</xdr:col>
      <xdr:colOff>50800</xdr:colOff>
      <xdr:row>74</xdr:row>
      <xdr:rowOff>35154</xdr:rowOff>
    </xdr:to>
    <xdr:cxnSp macro="">
      <xdr:nvCxnSpPr>
        <xdr:cNvPr id="187" name="直線コネクタ 186"/>
        <xdr:cNvCxnSpPr/>
      </xdr:nvCxnSpPr>
      <xdr:spPr>
        <a:xfrm flipV="1">
          <a:off x="2019300" y="12678290"/>
          <a:ext cx="889000" cy="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168172</xdr:rowOff>
    </xdr:from>
    <xdr:ext cx="599010" cy="259045"/>
    <xdr:sp macro="" textlink="">
      <xdr:nvSpPr>
        <xdr:cNvPr id="189" name="テキスト ボックス 188"/>
        <xdr:cNvSpPr txBox="1"/>
      </xdr:nvSpPr>
      <xdr:spPr>
        <a:xfrm>
          <a:off x="2608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35154</xdr:rowOff>
    </xdr:from>
    <xdr:to>
      <xdr:col>10</xdr:col>
      <xdr:colOff>114300</xdr:colOff>
      <xdr:row>74</xdr:row>
      <xdr:rowOff>123796</xdr:rowOff>
    </xdr:to>
    <xdr:cxnSp macro="">
      <xdr:nvCxnSpPr>
        <xdr:cNvPr id="190" name="直線コネクタ 189"/>
        <xdr:cNvCxnSpPr/>
      </xdr:nvCxnSpPr>
      <xdr:spPr>
        <a:xfrm flipV="1">
          <a:off x="1130300" y="12722454"/>
          <a:ext cx="889000" cy="8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3545</xdr:rowOff>
    </xdr:from>
    <xdr:to>
      <xdr:col>24</xdr:col>
      <xdr:colOff>114300</xdr:colOff>
      <xdr:row>73</xdr:row>
      <xdr:rowOff>105145</xdr:rowOff>
    </xdr:to>
    <xdr:sp macro="" textlink="">
      <xdr:nvSpPr>
        <xdr:cNvPr id="200" name="楕円 199"/>
        <xdr:cNvSpPr/>
      </xdr:nvSpPr>
      <xdr:spPr>
        <a:xfrm>
          <a:off x="4584700" y="125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26422</xdr:rowOff>
    </xdr:from>
    <xdr:ext cx="599010" cy="259045"/>
    <xdr:sp macro="" textlink="">
      <xdr:nvSpPr>
        <xdr:cNvPr id="201" name="民生費該当値テキスト"/>
        <xdr:cNvSpPr txBox="1"/>
      </xdr:nvSpPr>
      <xdr:spPr>
        <a:xfrm>
          <a:off x="4686300" y="1237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56438</xdr:rowOff>
    </xdr:from>
    <xdr:to>
      <xdr:col>20</xdr:col>
      <xdr:colOff>38100</xdr:colOff>
      <xdr:row>73</xdr:row>
      <xdr:rowOff>158038</xdr:rowOff>
    </xdr:to>
    <xdr:sp macro="" textlink="">
      <xdr:nvSpPr>
        <xdr:cNvPr id="202" name="楕円 201"/>
        <xdr:cNvSpPr/>
      </xdr:nvSpPr>
      <xdr:spPr>
        <a:xfrm>
          <a:off x="37465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3115</xdr:rowOff>
    </xdr:from>
    <xdr:ext cx="599010" cy="259045"/>
    <xdr:sp macro="" textlink="">
      <xdr:nvSpPr>
        <xdr:cNvPr id="203" name="テキスト ボックス 202"/>
        <xdr:cNvSpPr txBox="1"/>
      </xdr:nvSpPr>
      <xdr:spPr>
        <a:xfrm>
          <a:off x="3497795" y="1234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111640</xdr:rowOff>
    </xdr:from>
    <xdr:to>
      <xdr:col>15</xdr:col>
      <xdr:colOff>101600</xdr:colOff>
      <xdr:row>74</xdr:row>
      <xdr:rowOff>41790</xdr:rowOff>
    </xdr:to>
    <xdr:sp macro="" textlink="">
      <xdr:nvSpPr>
        <xdr:cNvPr id="204" name="楕円 203"/>
        <xdr:cNvSpPr/>
      </xdr:nvSpPr>
      <xdr:spPr>
        <a:xfrm>
          <a:off x="2857500" y="126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58317</xdr:rowOff>
    </xdr:from>
    <xdr:ext cx="599010" cy="259045"/>
    <xdr:sp macro="" textlink="">
      <xdr:nvSpPr>
        <xdr:cNvPr id="205" name="テキスト ボックス 204"/>
        <xdr:cNvSpPr txBox="1"/>
      </xdr:nvSpPr>
      <xdr:spPr>
        <a:xfrm>
          <a:off x="2608795" y="1240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155804</xdr:rowOff>
    </xdr:from>
    <xdr:to>
      <xdr:col>10</xdr:col>
      <xdr:colOff>165100</xdr:colOff>
      <xdr:row>74</xdr:row>
      <xdr:rowOff>85954</xdr:rowOff>
    </xdr:to>
    <xdr:sp macro="" textlink="">
      <xdr:nvSpPr>
        <xdr:cNvPr id="206" name="楕円 205"/>
        <xdr:cNvSpPr/>
      </xdr:nvSpPr>
      <xdr:spPr>
        <a:xfrm>
          <a:off x="1968500" y="126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102481</xdr:rowOff>
    </xdr:from>
    <xdr:ext cx="599010" cy="259045"/>
    <xdr:sp macro="" textlink="">
      <xdr:nvSpPr>
        <xdr:cNvPr id="207" name="テキスト ボックス 206"/>
        <xdr:cNvSpPr txBox="1"/>
      </xdr:nvSpPr>
      <xdr:spPr>
        <a:xfrm>
          <a:off x="1719795" y="1244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72996</xdr:rowOff>
    </xdr:from>
    <xdr:to>
      <xdr:col>6</xdr:col>
      <xdr:colOff>38100</xdr:colOff>
      <xdr:row>75</xdr:row>
      <xdr:rowOff>3146</xdr:rowOff>
    </xdr:to>
    <xdr:sp macro="" textlink="">
      <xdr:nvSpPr>
        <xdr:cNvPr id="208" name="楕円 207"/>
        <xdr:cNvSpPr/>
      </xdr:nvSpPr>
      <xdr:spPr>
        <a:xfrm>
          <a:off x="1079500" y="127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19673</xdr:rowOff>
    </xdr:from>
    <xdr:ext cx="599010" cy="259045"/>
    <xdr:sp macro="" textlink="">
      <xdr:nvSpPr>
        <xdr:cNvPr id="209" name="テキスト ボックス 208"/>
        <xdr:cNvSpPr txBox="1"/>
      </xdr:nvSpPr>
      <xdr:spPr>
        <a:xfrm>
          <a:off x="830795" y="1253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150444</xdr:rowOff>
    </xdr:from>
    <xdr:to>
      <xdr:col>24</xdr:col>
      <xdr:colOff>63500</xdr:colOff>
      <xdr:row>97</xdr:row>
      <xdr:rowOff>21611</xdr:rowOff>
    </xdr:to>
    <xdr:cxnSp macro="">
      <xdr:nvCxnSpPr>
        <xdr:cNvPr id="241" name="直線コネクタ 240"/>
        <xdr:cNvCxnSpPr/>
      </xdr:nvCxnSpPr>
      <xdr:spPr>
        <a:xfrm>
          <a:off x="3797300" y="16609644"/>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109458</xdr:rowOff>
    </xdr:from>
    <xdr:ext cx="534377" cy="259045"/>
    <xdr:sp macro="" textlink="">
      <xdr:nvSpPr>
        <xdr:cNvPr id="242" name="衛生費平均値テキスト"/>
        <xdr:cNvSpPr txBox="1"/>
      </xdr:nvSpPr>
      <xdr:spPr>
        <a:xfrm>
          <a:off x="4686300" y="16225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114457</xdr:rowOff>
    </xdr:from>
    <xdr:to>
      <xdr:col>19</xdr:col>
      <xdr:colOff>177800</xdr:colOff>
      <xdr:row>96</xdr:row>
      <xdr:rowOff>150444</xdr:rowOff>
    </xdr:to>
    <xdr:cxnSp macro="">
      <xdr:nvCxnSpPr>
        <xdr:cNvPr id="244" name="直線コネクタ 243"/>
        <xdr:cNvCxnSpPr/>
      </xdr:nvCxnSpPr>
      <xdr:spPr>
        <a:xfrm>
          <a:off x="2908300" y="16573657"/>
          <a:ext cx="8890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43218</xdr:rowOff>
    </xdr:from>
    <xdr:ext cx="534377" cy="259045"/>
    <xdr:sp macro="" textlink="">
      <xdr:nvSpPr>
        <xdr:cNvPr id="246" name="テキスト ボックス 245"/>
        <xdr:cNvSpPr txBox="1"/>
      </xdr:nvSpPr>
      <xdr:spPr>
        <a:xfrm>
          <a:off x="3530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87351</xdr:rowOff>
    </xdr:from>
    <xdr:to>
      <xdr:col>15</xdr:col>
      <xdr:colOff>50800</xdr:colOff>
      <xdr:row>96</xdr:row>
      <xdr:rowOff>114457</xdr:rowOff>
    </xdr:to>
    <xdr:cxnSp macro="">
      <xdr:nvCxnSpPr>
        <xdr:cNvPr id="247" name="直線コネクタ 246"/>
        <xdr:cNvCxnSpPr/>
      </xdr:nvCxnSpPr>
      <xdr:spPr>
        <a:xfrm>
          <a:off x="2019300" y="16546551"/>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87351</xdr:rowOff>
    </xdr:from>
    <xdr:to>
      <xdr:col>10</xdr:col>
      <xdr:colOff>114300</xdr:colOff>
      <xdr:row>96</xdr:row>
      <xdr:rowOff>105736</xdr:rowOff>
    </xdr:to>
    <xdr:cxnSp macro="">
      <xdr:nvCxnSpPr>
        <xdr:cNvPr id="250" name="直線コネクタ 249"/>
        <xdr:cNvCxnSpPr/>
      </xdr:nvCxnSpPr>
      <xdr:spPr>
        <a:xfrm flipV="1">
          <a:off x="1130300" y="1654655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142261</xdr:rowOff>
    </xdr:from>
    <xdr:to>
      <xdr:col>24</xdr:col>
      <xdr:colOff>114300</xdr:colOff>
      <xdr:row>97</xdr:row>
      <xdr:rowOff>72411</xdr:rowOff>
    </xdr:to>
    <xdr:sp macro="" textlink="">
      <xdr:nvSpPr>
        <xdr:cNvPr id="260" name="楕円 259"/>
        <xdr:cNvSpPr/>
      </xdr:nvSpPr>
      <xdr:spPr>
        <a:xfrm>
          <a:off x="4584700" y="166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120688</xdr:rowOff>
    </xdr:from>
    <xdr:ext cx="534377" cy="259045"/>
    <xdr:sp macro="" textlink="">
      <xdr:nvSpPr>
        <xdr:cNvPr id="261" name="衛生費該当値テキスト"/>
        <xdr:cNvSpPr txBox="1"/>
      </xdr:nvSpPr>
      <xdr:spPr>
        <a:xfrm>
          <a:off x="4686300" y="165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99644</xdr:rowOff>
    </xdr:from>
    <xdr:to>
      <xdr:col>20</xdr:col>
      <xdr:colOff>38100</xdr:colOff>
      <xdr:row>97</xdr:row>
      <xdr:rowOff>29794</xdr:rowOff>
    </xdr:to>
    <xdr:sp macro="" textlink="">
      <xdr:nvSpPr>
        <xdr:cNvPr id="262" name="楕円 261"/>
        <xdr:cNvSpPr/>
      </xdr:nvSpPr>
      <xdr:spPr>
        <a:xfrm>
          <a:off x="3746500" y="165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20921</xdr:rowOff>
    </xdr:from>
    <xdr:ext cx="534377" cy="259045"/>
    <xdr:sp macro="" textlink="">
      <xdr:nvSpPr>
        <xdr:cNvPr id="263" name="テキスト ボックス 262"/>
        <xdr:cNvSpPr txBox="1"/>
      </xdr:nvSpPr>
      <xdr:spPr>
        <a:xfrm>
          <a:off x="3530111" y="1665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63657</xdr:rowOff>
    </xdr:from>
    <xdr:to>
      <xdr:col>15</xdr:col>
      <xdr:colOff>101600</xdr:colOff>
      <xdr:row>96</xdr:row>
      <xdr:rowOff>165257</xdr:rowOff>
    </xdr:to>
    <xdr:sp macro="" textlink="">
      <xdr:nvSpPr>
        <xdr:cNvPr id="264" name="楕円 263"/>
        <xdr:cNvSpPr/>
      </xdr:nvSpPr>
      <xdr:spPr>
        <a:xfrm>
          <a:off x="2857500" y="1652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156384</xdr:rowOff>
    </xdr:from>
    <xdr:ext cx="534377" cy="259045"/>
    <xdr:sp macro="" textlink="">
      <xdr:nvSpPr>
        <xdr:cNvPr id="265" name="テキスト ボックス 264"/>
        <xdr:cNvSpPr txBox="1"/>
      </xdr:nvSpPr>
      <xdr:spPr>
        <a:xfrm>
          <a:off x="2641111" y="166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36551</xdr:rowOff>
    </xdr:from>
    <xdr:to>
      <xdr:col>10</xdr:col>
      <xdr:colOff>165100</xdr:colOff>
      <xdr:row>96</xdr:row>
      <xdr:rowOff>138151</xdr:rowOff>
    </xdr:to>
    <xdr:sp macro="" textlink="">
      <xdr:nvSpPr>
        <xdr:cNvPr id="266" name="楕円 265"/>
        <xdr:cNvSpPr/>
      </xdr:nvSpPr>
      <xdr:spPr>
        <a:xfrm>
          <a:off x="1968500" y="16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129278</xdr:rowOff>
    </xdr:from>
    <xdr:ext cx="534377" cy="259045"/>
    <xdr:sp macro="" textlink="">
      <xdr:nvSpPr>
        <xdr:cNvPr id="267" name="テキスト ボックス 266"/>
        <xdr:cNvSpPr txBox="1"/>
      </xdr:nvSpPr>
      <xdr:spPr>
        <a:xfrm>
          <a:off x="1752111" y="165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54936</xdr:rowOff>
    </xdr:from>
    <xdr:to>
      <xdr:col>6</xdr:col>
      <xdr:colOff>38100</xdr:colOff>
      <xdr:row>96</xdr:row>
      <xdr:rowOff>156536</xdr:rowOff>
    </xdr:to>
    <xdr:sp macro="" textlink="">
      <xdr:nvSpPr>
        <xdr:cNvPr id="268" name="楕円 267"/>
        <xdr:cNvSpPr/>
      </xdr:nvSpPr>
      <xdr:spPr>
        <a:xfrm>
          <a:off x="1079500" y="165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147663</xdr:rowOff>
    </xdr:from>
    <xdr:ext cx="534377" cy="259045"/>
    <xdr:sp macro="" textlink="">
      <xdr:nvSpPr>
        <xdr:cNvPr id="269" name="テキスト ボックス 268"/>
        <xdr:cNvSpPr txBox="1"/>
      </xdr:nvSpPr>
      <xdr:spPr>
        <a:xfrm>
          <a:off x="863111" y="166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19685</xdr:rowOff>
    </xdr:from>
    <xdr:to>
      <xdr:col>55</xdr:col>
      <xdr:colOff>0</xdr:colOff>
      <xdr:row>34</xdr:row>
      <xdr:rowOff>97028</xdr:rowOff>
    </xdr:to>
    <xdr:cxnSp macro="">
      <xdr:nvCxnSpPr>
        <xdr:cNvPr id="298" name="直線コネクタ 297"/>
        <xdr:cNvCxnSpPr/>
      </xdr:nvCxnSpPr>
      <xdr:spPr>
        <a:xfrm flipV="1">
          <a:off x="9639300" y="5848985"/>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97028</xdr:rowOff>
    </xdr:from>
    <xdr:to>
      <xdr:col>50</xdr:col>
      <xdr:colOff>114300</xdr:colOff>
      <xdr:row>34</xdr:row>
      <xdr:rowOff>127127</xdr:rowOff>
    </xdr:to>
    <xdr:cxnSp macro="">
      <xdr:nvCxnSpPr>
        <xdr:cNvPr id="301" name="直線コネクタ 300"/>
        <xdr:cNvCxnSpPr/>
      </xdr:nvCxnSpPr>
      <xdr:spPr>
        <a:xfrm flipV="1">
          <a:off x="8750300" y="592632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127127</xdr:rowOff>
    </xdr:from>
    <xdr:to>
      <xdr:col>45</xdr:col>
      <xdr:colOff>177800</xdr:colOff>
      <xdr:row>34</xdr:row>
      <xdr:rowOff>129413</xdr:rowOff>
    </xdr:to>
    <xdr:cxnSp macro="">
      <xdr:nvCxnSpPr>
        <xdr:cNvPr id="304" name="直線コネクタ 303"/>
        <xdr:cNvCxnSpPr/>
      </xdr:nvCxnSpPr>
      <xdr:spPr>
        <a:xfrm flipV="1">
          <a:off x="7861300" y="59564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9796</xdr:rowOff>
    </xdr:from>
    <xdr:ext cx="378565" cy="259045"/>
    <xdr:sp macro="" textlink="">
      <xdr:nvSpPr>
        <xdr:cNvPr id="306" name="テキスト ボックス 305"/>
        <xdr:cNvSpPr txBox="1"/>
      </xdr:nvSpPr>
      <xdr:spPr>
        <a:xfrm>
          <a:off x="8561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128651</xdr:rowOff>
    </xdr:from>
    <xdr:to>
      <xdr:col>41</xdr:col>
      <xdr:colOff>50800</xdr:colOff>
      <xdr:row>34</xdr:row>
      <xdr:rowOff>129413</xdr:rowOff>
    </xdr:to>
    <xdr:cxnSp macro="">
      <xdr:nvCxnSpPr>
        <xdr:cNvPr id="307" name="直線コネクタ 306"/>
        <xdr:cNvCxnSpPr/>
      </xdr:nvCxnSpPr>
      <xdr:spPr>
        <a:xfrm>
          <a:off x="6972300" y="59579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140335</xdr:rowOff>
    </xdr:from>
    <xdr:to>
      <xdr:col>55</xdr:col>
      <xdr:colOff>50800</xdr:colOff>
      <xdr:row>34</xdr:row>
      <xdr:rowOff>70485</xdr:rowOff>
    </xdr:to>
    <xdr:sp macro="" textlink="">
      <xdr:nvSpPr>
        <xdr:cNvPr id="317" name="楕円 316"/>
        <xdr:cNvSpPr/>
      </xdr:nvSpPr>
      <xdr:spPr>
        <a:xfrm>
          <a:off x="10426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163212</xdr:rowOff>
    </xdr:from>
    <xdr:ext cx="469744" cy="259045"/>
    <xdr:sp macro="" textlink="">
      <xdr:nvSpPr>
        <xdr:cNvPr id="318" name="労働費該当値テキスト"/>
        <xdr:cNvSpPr txBox="1"/>
      </xdr:nvSpPr>
      <xdr:spPr>
        <a:xfrm>
          <a:off x="10528300"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46228</xdr:rowOff>
    </xdr:from>
    <xdr:to>
      <xdr:col>50</xdr:col>
      <xdr:colOff>165100</xdr:colOff>
      <xdr:row>34</xdr:row>
      <xdr:rowOff>147828</xdr:rowOff>
    </xdr:to>
    <xdr:sp macro="" textlink="">
      <xdr:nvSpPr>
        <xdr:cNvPr id="319" name="楕円 318"/>
        <xdr:cNvSpPr/>
      </xdr:nvSpPr>
      <xdr:spPr>
        <a:xfrm>
          <a:off x="9588500" y="58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164355</xdr:rowOff>
    </xdr:from>
    <xdr:ext cx="469744" cy="259045"/>
    <xdr:sp macro="" textlink="">
      <xdr:nvSpPr>
        <xdr:cNvPr id="320" name="テキスト ボックス 319"/>
        <xdr:cNvSpPr txBox="1"/>
      </xdr:nvSpPr>
      <xdr:spPr>
        <a:xfrm>
          <a:off x="9404428" y="565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76327</xdr:rowOff>
    </xdr:from>
    <xdr:to>
      <xdr:col>46</xdr:col>
      <xdr:colOff>38100</xdr:colOff>
      <xdr:row>35</xdr:row>
      <xdr:rowOff>6477</xdr:rowOff>
    </xdr:to>
    <xdr:sp macro="" textlink="">
      <xdr:nvSpPr>
        <xdr:cNvPr id="321" name="楕円 320"/>
        <xdr:cNvSpPr/>
      </xdr:nvSpPr>
      <xdr:spPr>
        <a:xfrm>
          <a:off x="8699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23004</xdr:rowOff>
    </xdr:from>
    <xdr:ext cx="469744" cy="259045"/>
    <xdr:sp macro="" textlink="">
      <xdr:nvSpPr>
        <xdr:cNvPr id="322" name="テキスト ボックス 321"/>
        <xdr:cNvSpPr txBox="1"/>
      </xdr:nvSpPr>
      <xdr:spPr>
        <a:xfrm>
          <a:off x="8515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78613</xdr:rowOff>
    </xdr:from>
    <xdr:to>
      <xdr:col>41</xdr:col>
      <xdr:colOff>101600</xdr:colOff>
      <xdr:row>35</xdr:row>
      <xdr:rowOff>8763</xdr:rowOff>
    </xdr:to>
    <xdr:sp macro="" textlink="">
      <xdr:nvSpPr>
        <xdr:cNvPr id="323" name="楕円 322"/>
        <xdr:cNvSpPr/>
      </xdr:nvSpPr>
      <xdr:spPr>
        <a:xfrm>
          <a:off x="7810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25290</xdr:rowOff>
    </xdr:from>
    <xdr:ext cx="469744" cy="259045"/>
    <xdr:sp macro="" textlink="">
      <xdr:nvSpPr>
        <xdr:cNvPr id="324" name="テキスト ボックス 323"/>
        <xdr:cNvSpPr txBox="1"/>
      </xdr:nvSpPr>
      <xdr:spPr>
        <a:xfrm>
          <a:off x="7626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77851</xdr:rowOff>
    </xdr:from>
    <xdr:to>
      <xdr:col>36</xdr:col>
      <xdr:colOff>165100</xdr:colOff>
      <xdr:row>35</xdr:row>
      <xdr:rowOff>8001</xdr:rowOff>
    </xdr:to>
    <xdr:sp macro="" textlink="">
      <xdr:nvSpPr>
        <xdr:cNvPr id="325" name="楕円 324"/>
        <xdr:cNvSpPr/>
      </xdr:nvSpPr>
      <xdr:spPr>
        <a:xfrm>
          <a:off x="6921500" y="59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24528</xdr:rowOff>
    </xdr:from>
    <xdr:ext cx="469744" cy="259045"/>
    <xdr:sp macro="" textlink="">
      <xdr:nvSpPr>
        <xdr:cNvPr id="326" name="テキスト ボックス 325"/>
        <xdr:cNvSpPr txBox="1"/>
      </xdr:nvSpPr>
      <xdr:spPr>
        <a:xfrm>
          <a:off x="6737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94894</xdr:rowOff>
    </xdr:from>
    <xdr:to>
      <xdr:col>55</xdr:col>
      <xdr:colOff>0</xdr:colOff>
      <xdr:row>58</xdr:row>
      <xdr:rowOff>102301</xdr:rowOff>
    </xdr:to>
    <xdr:cxnSp macro="">
      <xdr:nvCxnSpPr>
        <xdr:cNvPr id="353" name="直線コネクタ 352"/>
        <xdr:cNvCxnSpPr/>
      </xdr:nvCxnSpPr>
      <xdr:spPr>
        <a:xfrm flipV="1">
          <a:off x="9639300" y="10038994"/>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88402</xdr:rowOff>
    </xdr:from>
    <xdr:to>
      <xdr:col>50</xdr:col>
      <xdr:colOff>114300</xdr:colOff>
      <xdr:row>58</xdr:row>
      <xdr:rowOff>102301</xdr:rowOff>
    </xdr:to>
    <xdr:cxnSp macro="">
      <xdr:nvCxnSpPr>
        <xdr:cNvPr id="356" name="直線コネクタ 355"/>
        <xdr:cNvCxnSpPr/>
      </xdr:nvCxnSpPr>
      <xdr:spPr>
        <a:xfrm>
          <a:off x="8750300" y="10032502"/>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88402</xdr:rowOff>
    </xdr:from>
    <xdr:to>
      <xdr:col>45</xdr:col>
      <xdr:colOff>177800</xdr:colOff>
      <xdr:row>58</xdr:row>
      <xdr:rowOff>91054</xdr:rowOff>
    </xdr:to>
    <xdr:cxnSp macro="">
      <xdr:nvCxnSpPr>
        <xdr:cNvPr id="359" name="直線コネクタ 358"/>
        <xdr:cNvCxnSpPr/>
      </xdr:nvCxnSpPr>
      <xdr:spPr>
        <a:xfrm flipV="1">
          <a:off x="7861300" y="10032502"/>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91054</xdr:rowOff>
    </xdr:from>
    <xdr:to>
      <xdr:col>41</xdr:col>
      <xdr:colOff>50800</xdr:colOff>
      <xdr:row>58</xdr:row>
      <xdr:rowOff>106325</xdr:rowOff>
    </xdr:to>
    <xdr:cxnSp macro="">
      <xdr:nvCxnSpPr>
        <xdr:cNvPr id="362" name="直線コネクタ 361"/>
        <xdr:cNvCxnSpPr/>
      </xdr:nvCxnSpPr>
      <xdr:spPr>
        <a:xfrm flipV="1">
          <a:off x="6972300" y="10035154"/>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44094</xdr:rowOff>
    </xdr:from>
    <xdr:to>
      <xdr:col>55</xdr:col>
      <xdr:colOff>50800</xdr:colOff>
      <xdr:row>58</xdr:row>
      <xdr:rowOff>145694</xdr:rowOff>
    </xdr:to>
    <xdr:sp macro="" textlink="">
      <xdr:nvSpPr>
        <xdr:cNvPr id="372" name="楕円 371"/>
        <xdr:cNvSpPr/>
      </xdr:nvSpPr>
      <xdr:spPr>
        <a:xfrm>
          <a:off x="104267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130471</xdr:rowOff>
    </xdr:from>
    <xdr:ext cx="378565" cy="259045"/>
    <xdr:sp macro="" textlink="">
      <xdr:nvSpPr>
        <xdr:cNvPr id="373" name="農林水産業費該当値テキスト"/>
        <xdr:cNvSpPr txBox="1"/>
      </xdr:nvSpPr>
      <xdr:spPr>
        <a:xfrm>
          <a:off x="10528300" y="990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51501</xdr:rowOff>
    </xdr:from>
    <xdr:to>
      <xdr:col>50</xdr:col>
      <xdr:colOff>165100</xdr:colOff>
      <xdr:row>58</xdr:row>
      <xdr:rowOff>153101</xdr:rowOff>
    </xdr:to>
    <xdr:sp macro="" textlink="">
      <xdr:nvSpPr>
        <xdr:cNvPr id="374" name="楕円 373"/>
        <xdr:cNvSpPr/>
      </xdr:nvSpPr>
      <xdr:spPr>
        <a:xfrm>
          <a:off x="9588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144228</xdr:rowOff>
    </xdr:from>
    <xdr:ext cx="378565" cy="259045"/>
    <xdr:sp macro="" textlink="">
      <xdr:nvSpPr>
        <xdr:cNvPr id="375" name="テキスト ボックス 374"/>
        <xdr:cNvSpPr txBox="1"/>
      </xdr:nvSpPr>
      <xdr:spPr>
        <a:xfrm>
          <a:off x="9450017" y="10088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37602</xdr:rowOff>
    </xdr:from>
    <xdr:to>
      <xdr:col>46</xdr:col>
      <xdr:colOff>38100</xdr:colOff>
      <xdr:row>58</xdr:row>
      <xdr:rowOff>139202</xdr:rowOff>
    </xdr:to>
    <xdr:sp macro="" textlink="">
      <xdr:nvSpPr>
        <xdr:cNvPr id="376" name="楕円 375"/>
        <xdr:cNvSpPr/>
      </xdr:nvSpPr>
      <xdr:spPr>
        <a:xfrm>
          <a:off x="8699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130329</xdr:rowOff>
    </xdr:from>
    <xdr:ext cx="378565" cy="259045"/>
    <xdr:sp macro="" textlink="">
      <xdr:nvSpPr>
        <xdr:cNvPr id="377" name="テキスト ボックス 376"/>
        <xdr:cNvSpPr txBox="1"/>
      </xdr:nvSpPr>
      <xdr:spPr>
        <a:xfrm>
          <a:off x="8561017" y="1007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40254</xdr:rowOff>
    </xdr:from>
    <xdr:to>
      <xdr:col>41</xdr:col>
      <xdr:colOff>101600</xdr:colOff>
      <xdr:row>58</xdr:row>
      <xdr:rowOff>141854</xdr:rowOff>
    </xdr:to>
    <xdr:sp macro="" textlink="">
      <xdr:nvSpPr>
        <xdr:cNvPr id="378" name="楕円 377"/>
        <xdr:cNvSpPr/>
      </xdr:nvSpPr>
      <xdr:spPr>
        <a:xfrm>
          <a:off x="7810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132981</xdr:rowOff>
    </xdr:from>
    <xdr:ext cx="378565" cy="259045"/>
    <xdr:sp macro="" textlink="">
      <xdr:nvSpPr>
        <xdr:cNvPr id="379" name="テキスト ボックス 378"/>
        <xdr:cNvSpPr txBox="1"/>
      </xdr:nvSpPr>
      <xdr:spPr>
        <a:xfrm>
          <a:off x="7672017" y="10077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55525</xdr:rowOff>
    </xdr:from>
    <xdr:to>
      <xdr:col>36</xdr:col>
      <xdr:colOff>165100</xdr:colOff>
      <xdr:row>58</xdr:row>
      <xdr:rowOff>157125</xdr:rowOff>
    </xdr:to>
    <xdr:sp macro="" textlink="">
      <xdr:nvSpPr>
        <xdr:cNvPr id="380" name="楕円 379"/>
        <xdr:cNvSpPr/>
      </xdr:nvSpPr>
      <xdr:spPr>
        <a:xfrm>
          <a:off x="6921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148252</xdr:rowOff>
    </xdr:from>
    <xdr:ext cx="378565" cy="259045"/>
    <xdr:sp macro="" textlink="">
      <xdr:nvSpPr>
        <xdr:cNvPr id="381" name="テキスト ボックス 380"/>
        <xdr:cNvSpPr txBox="1"/>
      </xdr:nvSpPr>
      <xdr:spPr>
        <a:xfrm>
          <a:off x="6783017" y="1009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70069</xdr:rowOff>
    </xdr:from>
    <xdr:to>
      <xdr:col>55</xdr:col>
      <xdr:colOff>0</xdr:colOff>
      <xdr:row>78</xdr:row>
      <xdr:rowOff>71166</xdr:rowOff>
    </xdr:to>
    <xdr:cxnSp macro="">
      <xdr:nvCxnSpPr>
        <xdr:cNvPr id="408" name="直線コネクタ 407"/>
        <xdr:cNvCxnSpPr/>
      </xdr:nvCxnSpPr>
      <xdr:spPr>
        <a:xfrm flipV="1">
          <a:off x="9639300" y="13443169"/>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52237</xdr:rowOff>
    </xdr:from>
    <xdr:to>
      <xdr:col>50</xdr:col>
      <xdr:colOff>114300</xdr:colOff>
      <xdr:row>78</xdr:row>
      <xdr:rowOff>71166</xdr:rowOff>
    </xdr:to>
    <xdr:cxnSp macro="">
      <xdr:nvCxnSpPr>
        <xdr:cNvPr id="411" name="直線コネクタ 410"/>
        <xdr:cNvCxnSpPr/>
      </xdr:nvCxnSpPr>
      <xdr:spPr>
        <a:xfrm>
          <a:off x="8750300" y="13425337"/>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52237</xdr:rowOff>
    </xdr:from>
    <xdr:to>
      <xdr:col>45</xdr:col>
      <xdr:colOff>177800</xdr:colOff>
      <xdr:row>78</xdr:row>
      <xdr:rowOff>67416</xdr:rowOff>
    </xdr:to>
    <xdr:cxnSp macro="">
      <xdr:nvCxnSpPr>
        <xdr:cNvPr id="414" name="直線コネクタ 413"/>
        <xdr:cNvCxnSpPr/>
      </xdr:nvCxnSpPr>
      <xdr:spPr>
        <a:xfrm flipV="1">
          <a:off x="7861300" y="13425337"/>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67416</xdr:rowOff>
    </xdr:from>
    <xdr:to>
      <xdr:col>41</xdr:col>
      <xdr:colOff>50800</xdr:colOff>
      <xdr:row>78</xdr:row>
      <xdr:rowOff>74321</xdr:rowOff>
    </xdr:to>
    <xdr:cxnSp macro="">
      <xdr:nvCxnSpPr>
        <xdr:cNvPr id="417" name="直線コネクタ 416"/>
        <xdr:cNvCxnSpPr/>
      </xdr:nvCxnSpPr>
      <xdr:spPr>
        <a:xfrm flipV="1">
          <a:off x="6972300" y="13440516"/>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19269</xdr:rowOff>
    </xdr:from>
    <xdr:to>
      <xdr:col>55</xdr:col>
      <xdr:colOff>50800</xdr:colOff>
      <xdr:row>78</xdr:row>
      <xdr:rowOff>120869</xdr:rowOff>
    </xdr:to>
    <xdr:sp macro="" textlink="">
      <xdr:nvSpPr>
        <xdr:cNvPr id="427" name="楕円 426"/>
        <xdr:cNvSpPr/>
      </xdr:nvSpPr>
      <xdr:spPr>
        <a:xfrm>
          <a:off x="10426700" y="133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105646</xdr:rowOff>
    </xdr:from>
    <xdr:ext cx="469744" cy="259045"/>
    <xdr:sp macro="" textlink="">
      <xdr:nvSpPr>
        <xdr:cNvPr id="428" name="商工費該当値テキスト"/>
        <xdr:cNvSpPr txBox="1"/>
      </xdr:nvSpPr>
      <xdr:spPr>
        <a:xfrm>
          <a:off x="10528300" y="1330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20366</xdr:rowOff>
    </xdr:from>
    <xdr:to>
      <xdr:col>50</xdr:col>
      <xdr:colOff>165100</xdr:colOff>
      <xdr:row>78</xdr:row>
      <xdr:rowOff>121966</xdr:rowOff>
    </xdr:to>
    <xdr:sp macro="" textlink="">
      <xdr:nvSpPr>
        <xdr:cNvPr id="429" name="楕円 428"/>
        <xdr:cNvSpPr/>
      </xdr:nvSpPr>
      <xdr:spPr>
        <a:xfrm>
          <a:off x="9588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113093</xdr:rowOff>
    </xdr:from>
    <xdr:ext cx="469744" cy="259045"/>
    <xdr:sp macro="" textlink="">
      <xdr:nvSpPr>
        <xdr:cNvPr id="430" name="テキスト ボックス 429"/>
        <xdr:cNvSpPr txBox="1"/>
      </xdr:nvSpPr>
      <xdr:spPr>
        <a:xfrm>
          <a:off x="9404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1437</xdr:rowOff>
    </xdr:from>
    <xdr:to>
      <xdr:col>46</xdr:col>
      <xdr:colOff>38100</xdr:colOff>
      <xdr:row>78</xdr:row>
      <xdr:rowOff>103037</xdr:rowOff>
    </xdr:to>
    <xdr:sp macro="" textlink="">
      <xdr:nvSpPr>
        <xdr:cNvPr id="431" name="楕円 430"/>
        <xdr:cNvSpPr/>
      </xdr:nvSpPr>
      <xdr:spPr>
        <a:xfrm>
          <a:off x="8699500" y="133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94164</xdr:rowOff>
    </xdr:from>
    <xdr:ext cx="469744" cy="259045"/>
    <xdr:sp macro="" textlink="">
      <xdr:nvSpPr>
        <xdr:cNvPr id="432" name="テキスト ボックス 431"/>
        <xdr:cNvSpPr txBox="1"/>
      </xdr:nvSpPr>
      <xdr:spPr>
        <a:xfrm>
          <a:off x="8515428" y="134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16616</xdr:rowOff>
    </xdr:from>
    <xdr:to>
      <xdr:col>41</xdr:col>
      <xdr:colOff>101600</xdr:colOff>
      <xdr:row>78</xdr:row>
      <xdr:rowOff>118216</xdr:rowOff>
    </xdr:to>
    <xdr:sp macro="" textlink="">
      <xdr:nvSpPr>
        <xdr:cNvPr id="433" name="楕円 432"/>
        <xdr:cNvSpPr/>
      </xdr:nvSpPr>
      <xdr:spPr>
        <a:xfrm>
          <a:off x="7810500" y="133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109343</xdr:rowOff>
    </xdr:from>
    <xdr:ext cx="469744" cy="259045"/>
    <xdr:sp macro="" textlink="">
      <xdr:nvSpPr>
        <xdr:cNvPr id="434" name="テキスト ボックス 433"/>
        <xdr:cNvSpPr txBox="1"/>
      </xdr:nvSpPr>
      <xdr:spPr>
        <a:xfrm>
          <a:off x="7626428" y="134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23521</xdr:rowOff>
    </xdr:from>
    <xdr:to>
      <xdr:col>36</xdr:col>
      <xdr:colOff>165100</xdr:colOff>
      <xdr:row>78</xdr:row>
      <xdr:rowOff>125121</xdr:rowOff>
    </xdr:to>
    <xdr:sp macro="" textlink="">
      <xdr:nvSpPr>
        <xdr:cNvPr id="435" name="楕円 434"/>
        <xdr:cNvSpPr/>
      </xdr:nvSpPr>
      <xdr:spPr>
        <a:xfrm>
          <a:off x="6921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116248</xdr:rowOff>
    </xdr:from>
    <xdr:ext cx="469744" cy="259045"/>
    <xdr:sp macro="" textlink="">
      <xdr:nvSpPr>
        <xdr:cNvPr id="436" name="テキスト ボックス 435"/>
        <xdr:cNvSpPr txBox="1"/>
      </xdr:nvSpPr>
      <xdr:spPr>
        <a:xfrm>
          <a:off x="6737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65013</xdr:rowOff>
    </xdr:from>
    <xdr:to>
      <xdr:col>55</xdr:col>
      <xdr:colOff>0</xdr:colOff>
      <xdr:row>97</xdr:row>
      <xdr:rowOff>38005</xdr:rowOff>
    </xdr:to>
    <xdr:cxnSp macro="">
      <xdr:nvCxnSpPr>
        <xdr:cNvPr id="468" name="直線コネクタ 467"/>
        <xdr:cNvCxnSpPr/>
      </xdr:nvCxnSpPr>
      <xdr:spPr>
        <a:xfrm>
          <a:off x="9639300" y="16009863"/>
          <a:ext cx="838200" cy="6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65013</xdr:rowOff>
    </xdr:from>
    <xdr:to>
      <xdr:col>50</xdr:col>
      <xdr:colOff>114300</xdr:colOff>
      <xdr:row>94</xdr:row>
      <xdr:rowOff>126865</xdr:rowOff>
    </xdr:to>
    <xdr:cxnSp macro="">
      <xdr:nvCxnSpPr>
        <xdr:cNvPr id="471" name="直線コネクタ 470"/>
        <xdr:cNvCxnSpPr/>
      </xdr:nvCxnSpPr>
      <xdr:spPr>
        <a:xfrm flipV="1">
          <a:off x="8750300" y="16009863"/>
          <a:ext cx="889000" cy="2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126865</xdr:rowOff>
    </xdr:from>
    <xdr:to>
      <xdr:col>45</xdr:col>
      <xdr:colOff>177800</xdr:colOff>
      <xdr:row>96</xdr:row>
      <xdr:rowOff>81407</xdr:rowOff>
    </xdr:to>
    <xdr:cxnSp macro="">
      <xdr:nvCxnSpPr>
        <xdr:cNvPr id="474" name="直線コネクタ 473"/>
        <xdr:cNvCxnSpPr/>
      </xdr:nvCxnSpPr>
      <xdr:spPr>
        <a:xfrm flipV="1">
          <a:off x="7861300" y="16243165"/>
          <a:ext cx="889000" cy="29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79737</xdr:rowOff>
    </xdr:from>
    <xdr:ext cx="534377" cy="259045"/>
    <xdr:sp macro="" textlink="">
      <xdr:nvSpPr>
        <xdr:cNvPr id="476" name="テキスト ボックス 475"/>
        <xdr:cNvSpPr txBox="1"/>
      </xdr:nvSpPr>
      <xdr:spPr>
        <a:xfrm>
          <a:off x="8483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78011</xdr:rowOff>
    </xdr:from>
    <xdr:to>
      <xdr:col>41</xdr:col>
      <xdr:colOff>50800</xdr:colOff>
      <xdr:row>96</xdr:row>
      <xdr:rowOff>81407</xdr:rowOff>
    </xdr:to>
    <xdr:cxnSp macro="">
      <xdr:nvCxnSpPr>
        <xdr:cNvPr id="477" name="直線コネクタ 476"/>
        <xdr:cNvCxnSpPr/>
      </xdr:nvCxnSpPr>
      <xdr:spPr>
        <a:xfrm>
          <a:off x="6972300" y="16022861"/>
          <a:ext cx="889000" cy="5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14716</xdr:rowOff>
    </xdr:from>
    <xdr:ext cx="534377" cy="259045"/>
    <xdr:sp macro="" textlink="">
      <xdr:nvSpPr>
        <xdr:cNvPr id="481" name="テキスト ボックス 480"/>
        <xdr:cNvSpPr txBox="1"/>
      </xdr:nvSpPr>
      <xdr:spPr>
        <a:xfrm>
          <a:off x="6705111" y="164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158655</xdr:rowOff>
    </xdr:from>
    <xdr:to>
      <xdr:col>55</xdr:col>
      <xdr:colOff>50800</xdr:colOff>
      <xdr:row>97</xdr:row>
      <xdr:rowOff>88805</xdr:rowOff>
    </xdr:to>
    <xdr:sp macro="" textlink="">
      <xdr:nvSpPr>
        <xdr:cNvPr id="487" name="楕円 486"/>
        <xdr:cNvSpPr/>
      </xdr:nvSpPr>
      <xdr:spPr>
        <a:xfrm>
          <a:off x="10426700" y="166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137082</xdr:rowOff>
    </xdr:from>
    <xdr:ext cx="534377" cy="259045"/>
    <xdr:sp macro="" textlink="">
      <xdr:nvSpPr>
        <xdr:cNvPr id="488" name="土木費該当値テキスト"/>
        <xdr:cNvSpPr txBox="1"/>
      </xdr:nvSpPr>
      <xdr:spPr>
        <a:xfrm>
          <a:off x="10528300" y="165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14213</xdr:rowOff>
    </xdr:from>
    <xdr:to>
      <xdr:col>50</xdr:col>
      <xdr:colOff>165100</xdr:colOff>
      <xdr:row>93</xdr:row>
      <xdr:rowOff>115813</xdr:rowOff>
    </xdr:to>
    <xdr:sp macro="" textlink="">
      <xdr:nvSpPr>
        <xdr:cNvPr id="489" name="楕円 488"/>
        <xdr:cNvSpPr/>
      </xdr:nvSpPr>
      <xdr:spPr>
        <a:xfrm>
          <a:off x="9588500" y="1595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132340</xdr:rowOff>
    </xdr:from>
    <xdr:ext cx="534377" cy="259045"/>
    <xdr:sp macro="" textlink="">
      <xdr:nvSpPr>
        <xdr:cNvPr id="490" name="テキスト ボックス 489"/>
        <xdr:cNvSpPr txBox="1"/>
      </xdr:nvSpPr>
      <xdr:spPr>
        <a:xfrm>
          <a:off x="9372111" y="15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76065</xdr:rowOff>
    </xdr:from>
    <xdr:to>
      <xdr:col>46</xdr:col>
      <xdr:colOff>38100</xdr:colOff>
      <xdr:row>95</xdr:row>
      <xdr:rowOff>6215</xdr:rowOff>
    </xdr:to>
    <xdr:sp macro="" textlink="">
      <xdr:nvSpPr>
        <xdr:cNvPr id="491" name="楕円 490"/>
        <xdr:cNvSpPr/>
      </xdr:nvSpPr>
      <xdr:spPr>
        <a:xfrm>
          <a:off x="8699500" y="161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22742</xdr:rowOff>
    </xdr:from>
    <xdr:ext cx="534377" cy="259045"/>
    <xdr:sp macro="" textlink="">
      <xdr:nvSpPr>
        <xdr:cNvPr id="492" name="テキスト ボックス 491"/>
        <xdr:cNvSpPr txBox="1"/>
      </xdr:nvSpPr>
      <xdr:spPr>
        <a:xfrm>
          <a:off x="8483111" y="1596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30607</xdr:rowOff>
    </xdr:from>
    <xdr:to>
      <xdr:col>41</xdr:col>
      <xdr:colOff>101600</xdr:colOff>
      <xdr:row>96</xdr:row>
      <xdr:rowOff>132207</xdr:rowOff>
    </xdr:to>
    <xdr:sp macro="" textlink="">
      <xdr:nvSpPr>
        <xdr:cNvPr id="493" name="楕円 492"/>
        <xdr:cNvSpPr/>
      </xdr:nvSpPr>
      <xdr:spPr>
        <a:xfrm>
          <a:off x="7810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123334</xdr:rowOff>
    </xdr:from>
    <xdr:ext cx="534377" cy="259045"/>
    <xdr:sp macro="" textlink="">
      <xdr:nvSpPr>
        <xdr:cNvPr id="494" name="テキスト ボックス 493"/>
        <xdr:cNvSpPr txBox="1"/>
      </xdr:nvSpPr>
      <xdr:spPr>
        <a:xfrm>
          <a:off x="7594111" y="1658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27211</xdr:rowOff>
    </xdr:from>
    <xdr:to>
      <xdr:col>36</xdr:col>
      <xdr:colOff>165100</xdr:colOff>
      <xdr:row>93</xdr:row>
      <xdr:rowOff>128811</xdr:rowOff>
    </xdr:to>
    <xdr:sp macro="" textlink="">
      <xdr:nvSpPr>
        <xdr:cNvPr id="495" name="楕円 494"/>
        <xdr:cNvSpPr/>
      </xdr:nvSpPr>
      <xdr:spPr>
        <a:xfrm>
          <a:off x="6921500" y="159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145338</xdr:rowOff>
    </xdr:from>
    <xdr:ext cx="534377" cy="259045"/>
    <xdr:sp macro="" textlink="">
      <xdr:nvSpPr>
        <xdr:cNvPr id="496" name="テキスト ボックス 495"/>
        <xdr:cNvSpPr txBox="1"/>
      </xdr:nvSpPr>
      <xdr:spPr>
        <a:xfrm>
          <a:off x="6705111" y="157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40096</xdr:rowOff>
    </xdr:from>
    <xdr:to>
      <xdr:col>85</xdr:col>
      <xdr:colOff>127000</xdr:colOff>
      <xdr:row>36</xdr:row>
      <xdr:rowOff>91694</xdr:rowOff>
    </xdr:to>
    <xdr:cxnSp macro="">
      <xdr:nvCxnSpPr>
        <xdr:cNvPr id="528" name="直線コネクタ 527"/>
        <xdr:cNvCxnSpPr/>
      </xdr:nvCxnSpPr>
      <xdr:spPr>
        <a:xfrm>
          <a:off x="15481300" y="6212296"/>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40096</xdr:rowOff>
    </xdr:from>
    <xdr:to>
      <xdr:col>81</xdr:col>
      <xdr:colOff>50800</xdr:colOff>
      <xdr:row>36</xdr:row>
      <xdr:rowOff>58220</xdr:rowOff>
    </xdr:to>
    <xdr:cxnSp macro="">
      <xdr:nvCxnSpPr>
        <xdr:cNvPr id="531" name="直線コネクタ 530"/>
        <xdr:cNvCxnSpPr/>
      </xdr:nvCxnSpPr>
      <xdr:spPr>
        <a:xfrm flipV="1">
          <a:off x="14592300" y="6212296"/>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113411</xdr:rowOff>
    </xdr:from>
    <xdr:to>
      <xdr:col>76</xdr:col>
      <xdr:colOff>114300</xdr:colOff>
      <xdr:row>36</xdr:row>
      <xdr:rowOff>58220</xdr:rowOff>
    </xdr:to>
    <xdr:cxnSp macro="">
      <xdr:nvCxnSpPr>
        <xdr:cNvPr id="534" name="直線コネクタ 533"/>
        <xdr:cNvCxnSpPr/>
      </xdr:nvCxnSpPr>
      <xdr:spPr>
        <a:xfrm>
          <a:off x="13703300" y="6114161"/>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113411</xdr:rowOff>
    </xdr:from>
    <xdr:to>
      <xdr:col>71</xdr:col>
      <xdr:colOff>177800</xdr:colOff>
      <xdr:row>36</xdr:row>
      <xdr:rowOff>63609</xdr:rowOff>
    </xdr:to>
    <xdr:cxnSp macro="">
      <xdr:nvCxnSpPr>
        <xdr:cNvPr id="537" name="直線コネクタ 536"/>
        <xdr:cNvCxnSpPr/>
      </xdr:nvCxnSpPr>
      <xdr:spPr>
        <a:xfrm flipV="1">
          <a:off x="12814300" y="6114161"/>
          <a:ext cx="8890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40894</xdr:rowOff>
    </xdr:from>
    <xdr:to>
      <xdr:col>85</xdr:col>
      <xdr:colOff>177800</xdr:colOff>
      <xdr:row>36</xdr:row>
      <xdr:rowOff>142494</xdr:rowOff>
    </xdr:to>
    <xdr:sp macro="" textlink="">
      <xdr:nvSpPr>
        <xdr:cNvPr id="547" name="楕円 546"/>
        <xdr:cNvSpPr/>
      </xdr:nvSpPr>
      <xdr:spPr>
        <a:xfrm>
          <a:off x="162687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19321</xdr:rowOff>
    </xdr:from>
    <xdr:ext cx="534377" cy="259045"/>
    <xdr:sp macro="" textlink="">
      <xdr:nvSpPr>
        <xdr:cNvPr id="548" name="消防費該当値テキスト"/>
        <xdr:cNvSpPr txBox="1"/>
      </xdr:nvSpPr>
      <xdr:spPr>
        <a:xfrm>
          <a:off x="16370300" y="61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160746</xdr:rowOff>
    </xdr:from>
    <xdr:to>
      <xdr:col>81</xdr:col>
      <xdr:colOff>101600</xdr:colOff>
      <xdr:row>36</xdr:row>
      <xdr:rowOff>90896</xdr:rowOff>
    </xdr:to>
    <xdr:sp macro="" textlink="">
      <xdr:nvSpPr>
        <xdr:cNvPr id="549" name="楕円 548"/>
        <xdr:cNvSpPr/>
      </xdr:nvSpPr>
      <xdr:spPr>
        <a:xfrm>
          <a:off x="15430500" y="61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82023</xdr:rowOff>
    </xdr:from>
    <xdr:ext cx="534377" cy="259045"/>
    <xdr:sp macro="" textlink="">
      <xdr:nvSpPr>
        <xdr:cNvPr id="550" name="テキスト ボックス 549"/>
        <xdr:cNvSpPr txBox="1"/>
      </xdr:nvSpPr>
      <xdr:spPr>
        <a:xfrm>
          <a:off x="15214111" y="62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7420</xdr:rowOff>
    </xdr:from>
    <xdr:to>
      <xdr:col>76</xdr:col>
      <xdr:colOff>165100</xdr:colOff>
      <xdr:row>36</xdr:row>
      <xdr:rowOff>109020</xdr:rowOff>
    </xdr:to>
    <xdr:sp macro="" textlink="">
      <xdr:nvSpPr>
        <xdr:cNvPr id="551" name="楕円 550"/>
        <xdr:cNvSpPr/>
      </xdr:nvSpPr>
      <xdr:spPr>
        <a:xfrm>
          <a:off x="14541500" y="61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100147</xdr:rowOff>
    </xdr:from>
    <xdr:ext cx="534377" cy="259045"/>
    <xdr:sp macro="" textlink="">
      <xdr:nvSpPr>
        <xdr:cNvPr id="552" name="テキスト ボックス 551"/>
        <xdr:cNvSpPr txBox="1"/>
      </xdr:nvSpPr>
      <xdr:spPr>
        <a:xfrm>
          <a:off x="14325111" y="627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62611</xdr:rowOff>
    </xdr:from>
    <xdr:to>
      <xdr:col>72</xdr:col>
      <xdr:colOff>38100</xdr:colOff>
      <xdr:row>35</xdr:row>
      <xdr:rowOff>164211</xdr:rowOff>
    </xdr:to>
    <xdr:sp macro="" textlink="">
      <xdr:nvSpPr>
        <xdr:cNvPr id="553" name="楕円 552"/>
        <xdr:cNvSpPr/>
      </xdr:nvSpPr>
      <xdr:spPr>
        <a:xfrm>
          <a:off x="13652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155338</xdr:rowOff>
    </xdr:from>
    <xdr:ext cx="534377" cy="259045"/>
    <xdr:sp macro="" textlink="">
      <xdr:nvSpPr>
        <xdr:cNvPr id="554" name="テキスト ボックス 553"/>
        <xdr:cNvSpPr txBox="1"/>
      </xdr:nvSpPr>
      <xdr:spPr>
        <a:xfrm>
          <a:off x="13436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12809</xdr:rowOff>
    </xdr:from>
    <xdr:to>
      <xdr:col>67</xdr:col>
      <xdr:colOff>101600</xdr:colOff>
      <xdr:row>36</xdr:row>
      <xdr:rowOff>114409</xdr:rowOff>
    </xdr:to>
    <xdr:sp macro="" textlink="">
      <xdr:nvSpPr>
        <xdr:cNvPr id="555" name="楕円 554"/>
        <xdr:cNvSpPr/>
      </xdr:nvSpPr>
      <xdr:spPr>
        <a:xfrm>
          <a:off x="12763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105536</xdr:rowOff>
    </xdr:from>
    <xdr:ext cx="534377" cy="259045"/>
    <xdr:sp macro="" textlink="">
      <xdr:nvSpPr>
        <xdr:cNvPr id="556" name="テキスト ボックス 555"/>
        <xdr:cNvSpPr txBox="1"/>
      </xdr:nvSpPr>
      <xdr:spPr>
        <a:xfrm>
          <a:off x="12547111" y="62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163497</xdr:rowOff>
    </xdr:from>
    <xdr:to>
      <xdr:col>85</xdr:col>
      <xdr:colOff>127000</xdr:colOff>
      <xdr:row>53</xdr:row>
      <xdr:rowOff>49586</xdr:rowOff>
    </xdr:to>
    <xdr:cxnSp macro="">
      <xdr:nvCxnSpPr>
        <xdr:cNvPr id="584" name="直線コネクタ 583"/>
        <xdr:cNvCxnSpPr/>
      </xdr:nvCxnSpPr>
      <xdr:spPr>
        <a:xfrm>
          <a:off x="15481300" y="9078897"/>
          <a:ext cx="8382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150263</xdr:rowOff>
    </xdr:from>
    <xdr:ext cx="534377" cy="259045"/>
    <xdr:sp macro="" textlink="">
      <xdr:nvSpPr>
        <xdr:cNvPr id="585" name="教育費平均値テキスト"/>
        <xdr:cNvSpPr txBox="1"/>
      </xdr:nvSpPr>
      <xdr:spPr>
        <a:xfrm>
          <a:off x="16370300" y="958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163497</xdr:rowOff>
    </xdr:from>
    <xdr:to>
      <xdr:col>81</xdr:col>
      <xdr:colOff>50800</xdr:colOff>
      <xdr:row>55</xdr:row>
      <xdr:rowOff>116634</xdr:rowOff>
    </xdr:to>
    <xdr:cxnSp macro="">
      <xdr:nvCxnSpPr>
        <xdr:cNvPr id="587" name="直線コネクタ 586"/>
        <xdr:cNvCxnSpPr/>
      </xdr:nvCxnSpPr>
      <xdr:spPr>
        <a:xfrm flipV="1">
          <a:off x="14592300" y="9078897"/>
          <a:ext cx="889000" cy="4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116634</xdr:rowOff>
    </xdr:from>
    <xdr:to>
      <xdr:col>76</xdr:col>
      <xdr:colOff>114300</xdr:colOff>
      <xdr:row>55</xdr:row>
      <xdr:rowOff>143495</xdr:rowOff>
    </xdr:to>
    <xdr:cxnSp macro="">
      <xdr:nvCxnSpPr>
        <xdr:cNvPr id="590" name="直線コネクタ 589"/>
        <xdr:cNvCxnSpPr/>
      </xdr:nvCxnSpPr>
      <xdr:spPr>
        <a:xfrm flipV="1">
          <a:off x="13703300" y="954638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106943</xdr:rowOff>
    </xdr:from>
    <xdr:ext cx="534377" cy="259045"/>
    <xdr:sp macro="" textlink="">
      <xdr:nvSpPr>
        <xdr:cNvPr id="592" name="テキスト ボックス 591"/>
        <xdr:cNvSpPr txBox="1"/>
      </xdr:nvSpPr>
      <xdr:spPr>
        <a:xfrm>
          <a:off x="14325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143495</xdr:rowOff>
    </xdr:from>
    <xdr:to>
      <xdr:col>71</xdr:col>
      <xdr:colOff>177800</xdr:colOff>
      <xdr:row>56</xdr:row>
      <xdr:rowOff>66228</xdr:rowOff>
    </xdr:to>
    <xdr:cxnSp macro="">
      <xdr:nvCxnSpPr>
        <xdr:cNvPr id="593" name="直線コネクタ 592"/>
        <xdr:cNvCxnSpPr/>
      </xdr:nvCxnSpPr>
      <xdr:spPr>
        <a:xfrm flipV="1">
          <a:off x="12814300" y="9573245"/>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65041</xdr:rowOff>
    </xdr:from>
    <xdr:ext cx="534377" cy="259045"/>
    <xdr:sp macro="" textlink="">
      <xdr:nvSpPr>
        <xdr:cNvPr id="595" name="テキスト ボックス 594"/>
        <xdr:cNvSpPr txBox="1"/>
      </xdr:nvSpPr>
      <xdr:spPr>
        <a:xfrm>
          <a:off x="13436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122969</xdr:rowOff>
    </xdr:from>
    <xdr:ext cx="534377" cy="259045"/>
    <xdr:sp macro="" textlink="">
      <xdr:nvSpPr>
        <xdr:cNvPr id="597" name="テキスト ボックス 596"/>
        <xdr:cNvSpPr txBox="1"/>
      </xdr:nvSpPr>
      <xdr:spPr>
        <a:xfrm>
          <a:off x="12547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170236</xdr:rowOff>
    </xdr:from>
    <xdr:to>
      <xdr:col>85</xdr:col>
      <xdr:colOff>177800</xdr:colOff>
      <xdr:row>53</xdr:row>
      <xdr:rowOff>100386</xdr:rowOff>
    </xdr:to>
    <xdr:sp macro="" textlink="">
      <xdr:nvSpPr>
        <xdr:cNvPr id="603" name="楕円 602"/>
        <xdr:cNvSpPr/>
      </xdr:nvSpPr>
      <xdr:spPr>
        <a:xfrm>
          <a:off x="16268700" y="90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21663</xdr:rowOff>
    </xdr:from>
    <xdr:ext cx="534377" cy="259045"/>
    <xdr:sp macro="" textlink="">
      <xdr:nvSpPr>
        <xdr:cNvPr id="604" name="教育費該当値テキスト"/>
        <xdr:cNvSpPr txBox="1"/>
      </xdr:nvSpPr>
      <xdr:spPr>
        <a:xfrm>
          <a:off x="16370300" y="89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112697</xdr:rowOff>
    </xdr:from>
    <xdr:to>
      <xdr:col>81</xdr:col>
      <xdr:colOff>101600</xdr:colOff>
      <xdr:row>53</xdr:row>
      <xdr:rowOff>42847</xdr:rowOff>
    </xdr:to>
    <xdr:sp macro="" textlink="">
      <xdr:nvSpPr>
        <xdr:cNvPr id="605" name="楕円 604"/>
        <xdr:cNvSpPr/>
      </xdr:nvSpPr>
      <xdr:spPr>
        <a:xfrm>
          <a:off x="15430500" y="90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59374</xdr:rowOff>
    </xdr:from>
    <xdr:ext cx="534377" cy="259045"/>
    <xdr:sp macro="" textlink="">
      <xdr:nvSpPr>
        <xdr:cNvPr id="606" name="テキスト ボックス 605"/>
        <xdr:cNvSpPr txBox="1"/>
      </xdr:nvSpPr>
      <xdr:spPr>
        <a:xfrm>
          <a:off x="15214111" y="88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65834</xdr:rowOff>
    </xdr:from>
    <xdr:to>
      <xdr:col>76</xdr:col>
      <xdr:colOff>165100</xdr:colOff>
      <xdr:row>55</xdr:row>
      <xdr:rowOff>167434</xdr:rowOff>
    </xdr:to>
    <xdr:sp macro="" textlink="">
      <xdr:nvSpPr>
        <xdr:cNvPr id="607" name="楕円 606"/>
        <xdr:cNvSpPr/>
      </xdr:nvSpPr>
      <xdr:spPr>
        <a:xfrm>
          <a:off x="14541500" y="94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12511</xdr:rowOff>
    </xdr:from>
    <xdr:ext cx="534377" cy="259045"/>
    <xdr:sp macro="" textlink="">
      <xdr:nvSpPr>
        <xdr:cNvPr id="608" name="テキスト ボックス 607"/>
        <xdr:cNvSpPr txBox="1"/>
      </xdr:nvSpPr>
      <xdr:spPr>
        <a:xfrm>
          <a:off x="14325111" y="92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92695</xdr:rowOff>
    </xdr:from>
    <xdr:to>
      <xdr:col>72</xdr:col>
      <xdr:colOff>38100</xdr:colOff>
      <xdr:row>56</xdr:row>
      <xdr:rowOff>22845</xdr:rowOff>
    </xdr:to>
    <xdr:sp macro="" textlink="">
      <xdr:nvSpPr>
        <xdr:cNvPr id="609" name="楕円 608"/>
        <xdr:cNvSpPr/>
      </xdr:nvSpPr>
      <xdr:spPr>
        <a:xfrm>
          <a:off x="13652500" y="9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39372</xdr:rowOff>
    </xdr:from>
    <xdr:ext cx="534377" cy="259045"/>
    <xdr:sp macro="" textlink="">
      <xdr:nvSpPr>
        <xdr:cNvPr id="610" name="テキスト ボックス 609"/>
        <xdr:cNvSpPr txBox="1"/>
      </xdr:nvSpPr>
      <xdr:spPr>
        <a:xfrm>
          <a:off x="13436111" y="92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15428</xdr:rowOff>
    </xdr:from>
    <xdr:to>
      <xdr:col>67</xdr:col>
      <xdr:colOff>101600</xdr:colOff>
      <xdr:row>56</xdr:row>
      <xdr:rowOff>117028</xdr:rowOff>
    </xdr:to>
    <xdr:sp macro="" textlink="">
      <xdr:nvSpPr>
        <xdr:cNvPr id="611" name="楕円 610"/>
        <xdr:cNvSpPr/>
      </xdr:nvSpPr>
      <xdr:spPr>
        <a:xfrm>
          <a:off x="12763500" y="96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133555</xdr:rowOff>
    </xdr:from>
    <xdr:ext cx="534377" cy="259045"/>
    <xdr:sp macro="" textlink="">
      <xdr:nvSpPr>
        <xdr:cNvPr id="612" name="テキスト ボックス 611"/>
        <xdr:cNvSpPr txBox="1"/>
      </xdr:nvSpPr>
      <xdr:spPr>
        <a:xfrm>
          <a:off x="12547111" y="93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48489</xdr:rowOff>
    </xdr:from>
    <xdr:to>
      <xdr:col>85</xdr:col>
      <xdr:colOff>127000</xdr:colOff>
      <xdr:row>99</xdr:row>
      <xdr:rowOff>55507</xdr:rowOff>
    </xdr:to>
    <xdr:cxnSp macro="">
      <xdr:nvCxnSpPr>
        <xdr:cNvPr id="695" name="直線コネクタ 694"/>
        <xdr:cNvCxnSpPr/>
      </xdr:nvCxnSpPr>
      <xdr:spPr>
        <a:xfrm>
          <a:off x="15481300" y="17022039"/>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30040</xdr:rowOff>
    </xdr:from>
    <xdr:to>
      <xdr:col>81</xdr:col>
      <xdr:colOff>50800</xdr:colOff>
      <xdr:row>99</xdr:row>
      <xdr:rowOff>48489</xdr:rowOff>
    </xdr:to>
    <xdr:cxnSp macro="">
      <xdr:nvCxnSpPr>
        <xdr:cNvPr id="698" name="直線コネクタ 697"/>
        <xdr:cNvCxnSpPr/>
      </xdr:nvCxnSpPr>
      <xdr:spPr>
        <a:xfrm>
          <a:off x="14592300" y="17003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165212</xdr:rowOff>
    </xdr:from>
    <xdr:to>
      <xdr:col>76</xdr:col>
      <xdr:colOff>114300</xdr:colOff>
      <xdr:row>99</xdr:row>
      <xdr:rowOff>30040</xdr:rowOff>
    </xdr:to>
    <xdr:cxnSp macro="">
      <xdr:nvCxnSpPr>
        <xdr:cNvPr id="701" name="直線コネクタ 700"/>
        <xdr:cNvCxnSpPr/>
      </xdr:nvCxnSpPr>
      <xdr:spPr>
        <a:xfrm>
          <a:off x="13703300" y="16967312"/>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149552</xdr:rowOff>
    </xdr:from>
    <xdr:to>
      <xdr:col>71</xdr:col>
      <xdr:colOff>177800</xdr:colOff>
      <xdr:row>98</xdr:row>
      <xdr:rowOff>165212</xdr:rowOff>
    </xdr:to>
    <xdr:cxnSp macro="">
      <xdr:nvCxnSpPr>
        <xdr:cNvPr id="704" name="直線コネクタ 703"/>
        <xdr:cNvCxnSpPr/>
      </xdr:nvCxnSpPr>
      <xdr:spPr>
        <a:xfrm>
          <a:off x="12814300" y="1695165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4707</xdr:rowOff>
    </xdr:from>
    <xdr:to>
      <xdr:col>85</xdr:col>
      <xdr:colOff>177800</xdr:colOff>
      <xdr:row>99</xdr:row>
      <xdr:rowOff>106307</xdr:rowOff>
    </xdr:to>
    <xdr:sp macro="" textlink="">
      <xdr:nvSpPr>
        <xdr:cNvPr id="714" name="楕円 713"/>
        <xdr:cNvSpPr/>
      </xdr:nvSpPr>
      <xdr:spPr>
        <a:xfrm>
          <a:off x="16268700" y="169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91084</xdr:rowOff>
    </xdr:from>
    <xdr:ext cx="534377" cy="259045"/>
    <xdr:sp macro="" textlink="">
      <xdr:nvSpPr>
        <xdr:cNvPr id="715" name="公債費該当値テキスト"/>
        <xdr:cNvSpPr txBox="1"/>
      </xdr:nvSpPr>
      <xdr:spPr>
        <a:xfrm>
          <a:off x="16370300" y="168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169139</xdr:rowOff>
    </xdr:from>
    <xdr:to>
      <xdr:col>81</xdr:col>
      <xdr:colOff>101600</xdr:colOff>
      <xdr:row>99</xdr:row>
      <xdr:rowOff>99289</xdr:rowOff>
    </xdr:to>
    <xdr:sp macro="" textlink="">
      <xdr:nvSpPr>
        <xdr:cNvPr id="716" name="楕円 715"/>
        <xdr:cNvSpPr/>
      </xdr:nvSpPr>
      <xdr:spPr>
        <a:xfrm>
          <a:off x="15430500" y="169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90416</xdr:rowOff>
    </xdr:from>
    <xdr:ext cx="534377" cy="259045"/>
    <xdr:sp macro="" textlink="">
      <xdr:nvSpPr>
        <xdr:cNvPr id="717" name="テキスト ボックス 716"/>
        <xdr:cNvSpPr txBox="1"/>
      </xdr:nvSpPr>
      <xdr:spPr>
        <a:xfrm>
          <a:off x="15214111" y="170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150690</xdr:rowOff>
    </xdr:from>
    <xdr:to>
      <xdr:col>76</xdr:col>
      <xdr:colOff>165100</xdr:colOff>
      <xdr:row>99</xdr:row>
      <xdr:rowOff>80840</xdr:rowOff>
    </xdr:to>
    <xdr:sp macro="" textlink="">
      <xdr:nvSpPr>
        <xdr:cNvPr id="718" name="楕円 717"/>
        <xdr:cNvSpPr/>
      </xdr:nvSpPr>
      <xdr:spPr>
        <a:xfrm>
          <a:off x="14541500" y="169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71967</xdr:rowOff>
    </xdr:from>
    <xdr:ext cx="534377" cy="259045"/>
    <xdr:sp macro="" textlink="">
      <xdr:nvSpPr>
        <xdr:cNvPr id="719" name="テキスト ボックス 718"/>
        <xdr:cNvSpPr txBox="1"/>
      </xdr:nvSpPr>
      <xdr:spPr>
        <a:xfrm>
          <a:off x="14325111" y="170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114412</xdr:rowOff>
    </xdr:from>
    <xdr:to>
      <xdr:col>72</xdr:col>
      <xdr:colOff>38100</xdr:colOff>
      <xdr:row>99</xdr:row>
      <xdr:rowOff>44562</xdr:rowOff>
    </xdr:to>
    <xdr:sp macro="" textlink="">
      <xdr:nvSpPr>
        <xdr:cNvPr id="720" name="楕円 719"/>
        <xdr:cNvSpPr/>
      </xdr:nvSpPr>
      <xdr:spPr>
        <a:xfrm>
          <a:off x="13652500" y="169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35689</xdr:rowOff>
    </xdr:from>
    <xdr:ext cx="534377" cy="259045"/>
    <xdr:sp macro="" textlink="">
      <xdr:nvSpPr>
        <xdr:cNvPr id="721" name="テキスト ボックス 720"/>
        <xdr:cNvSpPr txBox="1"/>
      </xdr:nvSpPr>
      <xdr:spPr>
        <a:xfrm>
          <a:off x="13436111" y="1700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98752</xdr:rowOff>
    </xdr:from>
    <xdr:to>
      <xdr:col>67</xdr:col>
      <xdr:colOff>101600</xdr:colOff>
      <xdr:row>99</xdr:row>
      <xdr:rowOff>28902</xdr:rowOff>
    </xdr:to>
    <xdr:sp macro="" textlink="">
      <xdr:nvSpPr>
        <xdr:cNvPr id="722" name="楕円 721"/>
        <xdr:cNvSpPr/>
      </xdr:nvSpPr>
      <xdr:spPr>
        <a:xfrm>
          <a:off x="12763500" y="169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20029</xdr:rowOff>
    </xdr:from>
    <xdr:ext cx="534377" cy="259045"/>
    <xdr:sp macro="" textlink="">
      <xdr:nvSpPr>
        <xdr:cNvPr id="723" name="テキスト ボックス 722"/>
        <xdr:cNvSpPr txBox="1"/>
      </xdr:nvSpPr>
      <xdr:spPr>
        <a:xfrm>
          <a:off x="12547111" y="169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前年度からの変動という観点で分析すると、顕著な増減が見られる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目的</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別経費としては、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45,794</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円／人増加の「</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20,173</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円／人</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」が挙げられる。まず、「</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」については、平成２９年度に完了した府中駅南口市街地再開発事業の</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完了に伴う</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市民活動センター施設購入費</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や基金再編に伴う公園緑化基金の増額など</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が数値を押し上げている。続いて、「</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要因は同じく府中駅南口市街地再開発事業の完了だが、こちらは再開発組合への補助金や管理者負担金が大幅に減額となったものである。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次に、他団体との比較という観点で分析すると、類似団体中の順位では「</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が１位、「教育費」</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が３位と</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前述のとおり平成２９年度の増額要因が臨時的な施設購入費や基金積立金であることから、他の要素がなければ平成３０年度決算からは落ち着くものと推測している。一方、「教育費」については、平成２９年度ではなく前年の平成２８年度から高い水準となっている。これは、平成２９年度に完了した給食センターの新築事業費の増加が著しく、平成２９年度決算では新築事業費は減少したものの、他の文化・スポーツ施設の工事費が増加した。本市は文化・スポーツ施設が充実していることから、引き続き、更新・維持管理経費の平準化及び抑制に注力す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財政調整基金残高については、平成２９年度に策定した「</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基金の積立てと活用の方針</a:t>
          </a:r>
          <a:r>
            <a:rPr kumimoji="1" lang="ja-JP" altLang="en-US" sz="1400">
              <a:latin typeface="ＭＳ ゴシック" pitchFamily="49" charset="-128"/>
              <a:ea typeface="ＭＳ ゴシック" pitchFamily="49" charset="-128"/>
            </a:rPr>
            <a:t>」において基本額を８０億円と定めたことに伴い、計画的に積立を実施した結果、適切に残高を増やすことができたと捉えている。また、実質収支比率は５．７３％で前年度比０．７ポイント増となった。この数値については是正が必要なほど過大な水準とは認識していないが、今後も不用額等に留意しながら適切な執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すべての会計において赤字はないため、今後も引き続き健全財政に努めていく。平成２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年度の一般会計における標準財政規模比は実質収支額の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したものの、予算執行において、流用や運用の原則禁止や契約差金の凍結などの執行統制を行っていることなどから、適正規模の実質収支額を維持している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と捉えている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。特別会計においては、一般会計からの繰入金を財源としているものが多く、数値が低い状態である。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heetViews>
  <sheetFormatPr defaultColWidth="0" defaultRowHeight="11.25" zeroHeight="1"/>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c r="A1" s="161"/>
      <c r="B1" s="418" t="s">
        <v>
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c r="A2" s="161"/>
      <c r="B2" s="164" t="s">
        <v>
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c r="A3" s="162"/>
      <c r="B3" s="419" t="s">
        <v>
76</v>
      </c>
      <c r="C3" s="420"/>
      <c r="D3" s="420"/>
      <c r="E3" s="421"/>
      <c r="F3" s="421"/>
      <c r="G3" s="421"/>
      <c r="H3" s="421"/>
      <c r="I3" s="421"/>
      <c r="J3" s="421"/>
      <c r="K3" s="421"/>
      <c r="L3" s="421" t="s">
        <v>
77</v>
      </c>
      <c r="M3" s="421"/>
      <c r="N3" s="421"/>
      <c r="O3" s="421"/>
      <c r="P3" s="421"/>
      <c r="Q3" s="421"/>
      <c r="R3" s="428"/>
      <c r="S3" s="428"/>
      <c r="T3" s="428"/>
      <c r="U3" s="428"/>
      <c r="V3" s="429"/>
      <c r="W3" s="403" t="s">
        <v>
78</v>
      </c>
      <c r="X3" s="404"/>
      <c r="Y3" s="404"/>
      <c r="Z3" s="404"/>
      <c r="AA3" s="404"/>
      <c r="AB3" s="420"/>
      <c r="AC3" s="428" t="s">
        <v>
79</v>
      </c>
      <c r="AD3" s="404"/>
      <c r="AE3" s="404"/>
      <c r="AF3" s="404"/>
      <c r="AG3" s="404"/>
      <c r="AH3" s="404"/>
      <c r="AI3" s="404"/>
      <c r="AJ3" s="404"/>
      <c r="AK3" s="404"/>
      <c r="AL3" s="405"/>
      <c r="AM3" s="403" t="s">
        <v>
80</v>
      </c>
      <c r="AN3" s="404"/>
      <c r="AO3" s="404"/>
      <c r="AP3" s="404"/>
      <c r="AQ3" s="404"/>
      <c r="AR3" s="404"/>
      <c r="AS3" s="404"/>
      <c r="AT3" s="404"/>
      <c r="AU3" s="404"/>
      <c r="AV3" s="404"/>
      <c r="AW3" s="404"/>
      <c r="AX3" s="405"/>
      <c r="AY3" s="440" t="s">
        <v>
1</v>
      </c>
      <c r="AZ3" s="441"/>
      <c r="BA3" s="441"/>
      <c r="BB3" s="441"/>
      <c r="BC3" s="441"/>
      <c r="BD3" s="441"/>
      <c r="BE3" s="441"/>
      <c r="BF3" s="441"/>
      <c r="BG3" s="441"/>
      <c r="BH3" s="441"/>
      <c r="BI3" s="441"/>
      <c r="BJ3" s="441"/>
      <c r="BK3" s="441"/>
      <c r="BL3" s="441"/>
      <c r="BM3" s="442"/>
      <c r="BN3" s="403" t="s">
        <v>
81</v>
      </c>
      <c r="BO3" s="404"/>
      <c r="BP3" s="404"/>
      <c r="BQ3" s="404"/>
      <c r="BR3" s="404"/>
      <c r="BS3" s="404"/>
      <c r="BT3" s="404"/>
      <c r="BU3" s="405"/>
      <c r="BV3" s="403" t="s">
        <v>
82</v>
      </c>
      <c r="BW3" s="404"/>
      <c r="BX3" s="404"/>
      <c r="BY3" s="404"/>
      <c r="BZ3" s="404"/>
      <c r="CA3" s="404"/>
      <c r="CB3" s="404"/>
      <c r="CC3" s="405"/>
      <c r="CD3" s="440" t="s">
        <v>
1</v>
      </c>
      <c r="CE3" s="441"/>
      <c r="CF3" s="441"/>
      <c r="CG3" s="441"/>
      <c r="CH3" s="441"/>
      <c r="CI3" s="441"/>
      <c r="CJ3" s="441"/>
      <c r="CK3" s="441"/>
      <c r="CL3" s="441"/>
      <c r="CM3" s="441"/>
      <c r="CN3" s="441"/>
      <c r="CO3" s="441"/>
      <c r="CP3" s="441"/>
      <c r="CQ3" s="441"/>
      <c r="CR3" s="441"/>
      <c r="CS3" s="442"/>
      <c r="CT3" s="403" t="s">
        <v>
83</v>
      </c>
      <c r="CU3" s="404"/>
      <c r="CV3" s="404"/>
      <c r="CW3" s="404"/>
      <c r="CX3" s="404"/>
      <c r="CY3" s="404"/>
      <c r="CZ3" s="404"/>
      <c r="DA3" s="405"/>
      <c r="DB3" s="403" t="s">
        <v>
84</v>
      </c>
      <c r="DC3" s="404"/>
      <c r="DD3" s="404"/>
      <c r="DE3" s="404"/>
      <c r="DF3" s="404"/>
      <c r="DG3" s="404"/>
      <c r="DH3" s="404"/>
      <c r="DI3" s="405"/>
      <c r="DJ3" s="161"/>
      <c r="DK3" s="161"/>
      <c r="DL3" s="161"/>
      <c r="DM3" s="161"/>
      <c r="DN3" s="161"/>
      <c r="DO3" s="161"/>
    </row>
    <row r="4" spans="1:119" ht="18.75" customHeight="1">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
85</v>
      </c>
      <c r="AZ4" s="407"/>
      <c r="BA4" s="407"/>
      <c r="BB4" s="407"/>
      <c r="BC4" s="407"/>
      <c r="BD4" s="407"/>
      <c r="BE4" s="407"/>
      <c r="BF4" s="407"/>
      <c r="BG4" s="407"/>
      <c r="BH4" s="407"/>
      <c r="BI4" s="407"/>
      <c r="BJ4" s="407"/>
      <c r="BK4" s="407"/>
      <c r="BL4" s="407"/>
      <c r="BM4" s="408"/>
      <c r="BN4" s="409">
        <v>
117185984</v>
      </c>
      <c r="BO4" s="410"/>
      <c r="BP4" s="410"/>
      <c r="BQ4" s="410"/>
      <c r="BR4" s="410"/>
      <c r="BS4" s="410"/>
      <c r="BT4" s="410"/>
      <c r="BU4" s="411"/>
      <c r="BV4" s="409">
        <v>
109896989</v>
      </c>
      <c r="BW4" s="410"/>
      <c r="BX4" s="410"/>
      <c r="BY4" s="410"/>
      <c r="BZ4" s="410"/>
      <c r="CA4" s="410"/>
      <c r="CB4" s="410"/>
      <c r="CC4" s="411"/>
      <c r="CD4" s="412" t="s">
        <v>
86</v>
      </c>
      <c r="CE4" s="413"/>
      <c r="CF4" s="413"/>
      <c r="CG4" s="413"/>
      <c r="CH4" s="413"/>
      <c r="CI4" s="413"/>
      <c r="CJ4" s="413"/>
      <c r="CK4" s="413"/>
      <c r="CL4" s="413"/>
      <c r="CM4" s="413"/>
      <c r="CN4" s="413"/>
      <c r="CO4" s="413"/>
      <c r="CP4" s="413"/>
      <c r="CQ4" s="413"/>
      <c r="CR4" s="413"/>
      <c r="CS4" s="414"/>
      <c r="CT4" s="415">
        <v>
5.7</v>
      </c>
      <c r="CU4" s="416"/>
      <c r="CV4" s="416"/>
      <c r="CW4" s="416"/>
      <c r="CX4" s="416"/>
      <c r="CY4" s="416"/>
      <c r="CZ4" s="416"/>
      <c r="DA4" s="417"/>
      <c r="DB4" s="415">
        <v>
5</v>
      </c>
      <c r="DC4" s="416"/>
      <c r="DD4" s="416"/>
      <c r="DE4" s="416"/>
      <c r="DF4" s="416"/>
      <c r="DG4" s="416"/>
      <c r="DH4" s="416"/>
      <c r="DI4" s="417"/>
      <c r="DJ4" s="161"/>
      <c r="DK4" s="161"/>
      <c r="DL4" s="161"/>
      <c r="DM4" s="161"/>
      <c r="DN4" s="161"/>
      <c r="DO4" s="161"/>
    </row>
    <row r="5" spans="1:119" ht="18.75" customHeight="1">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
87</v>
      </c>
      <c r="AN5" s="476"/>
      <c r="AO5" s="476"/>
      <c r="AP5" s="476"/>
      <c r="AQ5" s="476"/>
      <c r="AR5" s="476"/>
      <c r="AS5" s="476"/>
      <c r="AT5" s="477"/>
      <c r="AU5" s="478" t="s">
        <v>
88</v>
      </c>
      <c r="AV5" s="479"/>
      <c r="AW5" s="479"/>
      <c r="AX5" s="479"/>
      <c r="AY5" s="480" t="s">
        <v>
89</v>
      </c>
      <c r="AZ5" s="481"/>
      <c r="BA5" s="481"/>
      <c r="BB5" s="481"/>
      <c r="BC5" s="481"/>
      <c r="BD5" s="481"/>
      <c r="BE5" s="481"/>
      <c r="BF5" s="481"/>
      <c r="BG5" s="481"/>
      <c r="BH5" s="481"/>
      <c r="BI5" s="481"/>
      <c r="BJ5" s="481"/>
      <c r="BK5" s="481"/>
      <c r="BL5" s="481"/>
      <c r="BM5" s="482"/>
      <c r="BN5" s="446">
        <v>
114062612</v>
      </c>
      <c r="BO5" s="447"/>
      <c r="BP5" s="447"/>
      <c r="BQ5" s="447"/>
      <c r="BR5" s="447"/>
      <c r="BS5" s="447"/>
      <c r="BT5" s="447"/>
      <c r="BU5" s="448"/>
      <c r="BV5" s="446">
        <v>
106980011</v>
      </c>
      <c r="BW5" s="447"/>
      <c r="BX5" s="447"/>
      <c r="BY5" s="447"/>
      <c r="BZ5" s="447"/>
      <c r="CA5" s="447"/>
      <c r="CB5" s="447"/>
      <c r="CC5" s="448"/>
      <c r="CD5" s="449" t="s">
        <v>
90</v>
      </c>
      <c r="CE5" s="450"/>
      <c r="CF5" s="450"/>
      <c r="CG5" s="450"/>
      <c r="CH5" s="450"/>
      <c r="CI5" s="450"/>
      <c r="CJ5" s="450"/>
      <c r="CK5" s="450"/>
      <c r="CL5" s="450"/>
      <c r="CM5" s="450"/>
      <c r="CN5" s="450"/>
      <c r="CO5" s="450"/>
      <c r="CP5" s="450"/>
      <c r="CQ5" s="450"/>
      <c r="CR5" s="450"/>
      <c r="CS5" s="451"/>
      <c r="CT5" s="443">
        <v>
84</v>
      </c>
      <c r="CU5" s="444"/>
      <c r="CV5" s="444"/>
      <c r="CW5" s="444"/>
      <c r="CX5" s="444"/>
      <c r="CY5" s="444"/>
      <c r="CZ5" s="444"/>
      <c r="DA5" s="445"/>
      <c r="DB5" s="443">
        <v>
83.2</v>
      </c>
      <c r="DC5" s="444"/>
      <c r="DD5" s="444"/>
      <c r="DE5" s="444"/>
      <c r="DF5" s="444"/>
      <c r="DG5" s="444"/>
      <c r="DH5" s="444"/>
      <c r="DI5" s="445"/>
      <c r="DJ5" s="161"/>
      <c r="DK5" s="161"/>
      <c r="DL5" s="161"/>
      <c r="DM5" s="161"/>
      <c r="DN5" s="161"/>
      <c r="DO5" s="161"/>
    </row>
    <row r="6" spans="1:119" ht="18.75" customHeight="1">
      <c r="A6" s="162"/>
      <c r="B6" s="452" t="s">
        <v>
91</v>
      </c>
      <c r="C6" s="453"/>
      <c r="D6" s="453"/>
      <c r="E6" s="454"/>
      <c r="F6" s="454"/>
      <c r="G6" s="454"/>
      <c r="H6" s="454"/>
      <c r="I6" s="454"/>
      <c r="J6" s="454"/>
      <c r="K6" s="454"/>
      <c r="L6" s="454" t="s">
        <v>
92</v>
      </c>
      <c r="M6" s="454"/>
      <c r="N6" s="454"/>
      <c r="O6" s="454"/>
      <c r="P6" s="454"/>
      <c r="Q6" s="454"/>
      <c r="R6" s="458"/>
      <c r="S6" s="458"/>
      <c r="T6" s="458"/>
      <c r="U6" s="458"/>
      <c r="V6" s="459"/>
      <c r="W6" s="462" t="s">
        <v>
93</v>
      </c>
      <c r="X6" s="463"/>
      <c r="Y6" s="463"/>
      <c r="Z6" s="463"/>
      <c r="AA6" s="463"/>
      <c r="AB6" s="453"/>
      <c r="AC6" s="466" t="s">
        <v>
94</v>
      </c>
      <c r="AD6" s="467"/>
      <c r="AE6" s="467"/>
      <c r="AF6" s="467"/>
      <c r="AG6" s="467"/>
      <c r="AH6" s="467"/>
      <c r="AI6" s="467"/>
      <c r="AJ6" s="467"/>
      <c r="AK6" s="467"/>
      <c r="AL6" s="468"/>
      <c r="AM6" s="475" t="s">
        <v>
95</v>
      </c>
      <c r="AN6" s="476"/>
      <c r="AO6" s="476"/>
      <c r="AP6" s="476"/>
      <c r="AQ6" s="476"/>
      <c r="AR6" s="476"/>
      <c r="AS6" s="476"/>
      <c r="AT6" s="477"/>
      <c r="AU6" s="478" t="s">
        <v>
96</v>
      </c>
      <c r="AV6" s="479"/>
      <c r="AW6" s="479"/>
      <c r="AX6" s="479"/>
      <c r="AY6" s="480" t="s">
        <v>
97</v>
      </c>
      <c r="AZ6" s="481"/>
      <c r="BA6" s="481"/>
      <c r="BB6" s="481"/>
      <c r="BC6" s="481"/>
      <c r="BD6" s="481"/>
      <c r="BE6" s="481"/>
      <c r="BF6" s="481"/>
      <c r="BG6" s="481"/>
      <c r="BH6" s="481"/>
      <c r="BI6" s="481"/>
      <c r="BJ6" s="481"/>
      <c r="BK6" s="481"/>
      <c r="BL6" s="481"/>
      <c r="BM6" s="482"/>
      <c r="BN6" s="446">
        <v>
3123372</v>
      </c>
      <c r="BO6" s="447"/>
      <c r="BP6" s="447"/>
      <c r="BQ6" s="447"/>
      <c r="BR6" s="447"/>
      <c r="BS6" s="447"/>
      <c r="BT6" s="447"/>
      <c r="BU6" s="448"/>
      <c r="BV6" s="446">
        <v>
2916978</v>
      </c>
      <c r="BW6" s="447"/>
      <c r="BX6" s="447"/>
      <c r="BY6" s="447"/>
      <c r="BZ6" s="447"/>
      <c r="CA6" s="447"/>
      <c r="CB6" s="447"/>
      <c r="CC6" s="448"/>
      <c r="CD6" s="449" t="s">
        <v>
98</v>
      </c>
      <c r="CE6" s="450"/>
      <c r="CF6" s="450"/>
      <c r="CG6" s="450"/>
      <c r="CH6" s="450"/>
      <c r="CI6" s="450"/>
      <c r="CJ6" s="450"/>
      <c r="CK6" s="450"/>
      <c r="CL6" s="450"/>
      <c r="CM6" s="450"/>
      <c r="CN6" s="450"/>
      <c r="CO6" s="450"/>
      <c r="CP6" s="450"/>
      <c r="CQ6" s="450"/>
      <c r="CR6" s="450"/>
      <c r="CS6" s="451"/>
      <c r="CT6" s="483">
        <v>
84</v>
      </c>
      <c r="CU6" s="484"/>
      <c r="CV6" s="484"/>
      <c r="CW6" s="484"/>
      <c r="CX6" s="484"/>
      <c r="CY6" s="484"/>
      <c r="CZ6" s="484"/>
      <c r="DA6" s="485"/>
      <c r="DB6" s="483">
        <v>
83.2</v>
      </c>
      <c r="DC6" s="484"/>
      <c r="DD6" s="484"/>
      <c r="DE6" s="484"/>
      <c r="DF6" s="484"/>
      <c r="DG6" s="484"/>
      <c r="DH6" s="484"/>
      <c r="DI6" s="485"/>
      <c r="DJ6" s="161"/>
      <c r="DK6" s="161"/>
      <c r="DL6" s="161"/>
      <c r="DM6" s="161"/>
      <c r="DN6" s="161"/>
      <c r="DO6" s="161"/>
    </row>
    <row r="7" spans="1:119" ht="18.75" customHeight="1">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
99</v>
      </c>
      <c r="AN7" s="476"/>
      <c r="AO7" s="476"/>
      <c r="AP7" s="476"/>
      <c r="AQ7" s="476"/>
      <c r="AR7" s="476"/>
      <c r="AS7" s="476"/>
      <c r="AT7" s="477"/>
      <c r="AU7" s="478" t="s">
        <v>
100</v>
      </c>
      <c r="AV7" s="479"/>
      <c r="AW7" s="479"/>
      <c r="AX7" s="479"/>
      <c r="AY7" s="480" t="s">
        <v>
101</v>
      </c>
      <c r="AZ7" s="481"/>
      <c r="BA7" s="481"/>
      <c r="BB7" s="481"/>
      <c r="BC7" s="481"/>
      <c r="BD7" s="481"/>
      <c r="BE7" s="481"/>
      <c r="BF7" s="481"/>
      <c r="BG7" s="481"/>
      <c r="BH7" s="481"/>
      <c r="BI7" s="481"/>
      <c r="BJ7" s="481"/>
      <c r="BK7" s="481"/>
      <c r="BL7" s="481"/>
      <c r="BM7" s="482"/>
      <c r="BN7" s="446">
        <v>
42807</v>
      </c>
      <c r="BO7" s="447"/>
      <c r="BP7" s="447"/>
      <c r="BQ7" s="447"/>
      <c r="BR7" s="447"/>
      <c r="BS7" s="447"/>
      <c r="BT7" s="447"/>
      <c r="BU7" s="448"/>
      <c r="BV7" s="446">
        <v>
132714</v>
      </c>
      <c r="BW7" s="447"/>
      <c r="BX7" s="447"/>
      <c r="BY7" s="447"/>
      <c r="BZ7" s="447"/>
      <c r="CA7" s="447"/>
      <c r="CB7" s="447"/>
      <c r="CC7" s="448"/>
      <c r="CD7" s="449" t="s">
        <v>
102</v>
      </c>
      <c r="CE7" s="450"/>
      <c r="CF7" s="450"/>
      <c r="CG7" s="450"/>
      <c r="CH7" s="450"/>
      <c r="CI7" s="450"/>
      <c r="CJ7" s="450"/>
      <c r="CK7" s="450"/>
      <c r="CL7" s="450"/>
      <c r="CM7" s="450"/>
      <c r="CN7" s="450"/>
      <c r="CO7" s="450"/>
      <c r="CP7" s="450"/>
      <c r="CQ7" s="450"/>
      <c r="CR7" s="450"/>
      <c r="CS7" s="451"/>
      <c r="CT7" s="446">
        <v>
53797346</v>
      </c>
      <c r="CU7" s="447"/>
      <c r="CV7" s="447"/>
      <c r="CW7" s="447"/>
      <c r="CX7" s="447"/>
      <c r="CY7" s="447"/>
      <c r="CZ7" s="447"/>
      <c r="DA7" s="448"/>
      <c r="DB7" s="446">
        <v>
55397423</v>
      </c>
      <c r="DC7" s="447"/>
      <c r="DD7" s="447"/>
      <c r="DE7" s="447"/>
      <c r="DF7" s="447"/>
      <c r="DG7" s="447"/>
      <c r="DH7" s="447"/>
      <c r="DI7" s="448"/>
      <c r="DJ7" s="161"/>
      <c r="DK7" s="161"/>
      <c r="DL7" s="161"/>
      <c r="DM7" s="161"/>
      <c r="DN7" s="161"/>
      <c r="DO7" s="161"/>
    </row>
    <row r="8" spans="1:119" ht="18.75" customHeight="1" thickBot="1">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
103</v>
      </c>
      <c r="AN8" s="476"/>
      <c r="AO8" s="476"/>
      <c r="AP8" s="476"/>
      <c r="AQ8" s="476"/>
      <c r="AR8" s="476"/>
      <c r="AS8" s="476"/>
      <c r="AT8" s="477"/>
      <c r="AU8" s="478" t="s">
        <v>
88</v>
      </c>
      <c r="AV8" s="479"/>
      <c r="AW8" s="479"/>
      <c r="AX8" s="479"/>
      <c r="AY8" s="480" t="s">
        <v>
104</v>
      </c>
      <c r="AZ8" s="481"/>
      <c r="BA8" s="481"/>
      <c r="BB8" s="481"/>
      <c r="BC8" s="481"/>
      <c r="BD8" s="481"/>
      <c r="BE8" s="481"/>
      <c r="BF8" s="481"/>
      <c r="BG8" s="481"/>
      <c r="BH8" s="481"/>
      <c r="BI8" s="481"/>
      <c r="BJ8" s="481"/>
      <c r="BK8" s="481"/>
      <c r="BL8" s="481"/>
      <c r="BM8" s="482"/>
      <c r="BN8" s="446">
        <v>
3080565</v>
      </c>
      <c r="BO8" s="447"/>
      <c r="BP8" s="447"/>
      <c r="BQ8" s="447"/>
      <c r="BR8" s="447"/>
      <c r="BS8" s="447"/>
      <c r="BT8" s="447"/>
      <c r="BU8" s="448"/>
      <c r="BV8" s="446">
        <v>
2784264</v>
      </c>
      <c r="BW8" s="447"/>
      <c r="BX8" s="447"/>
      <c r="BY8" s="447"/>
      <c r="BZ8" s="447"/>
      <c r="CA8" s="447"/>
      <c r="CB8" s="447"/>
      <c r="CC8" s="448"/>
      <c r="CD8" s="449" t="s">
        <v>
105</v>
      </c>
      <c r="CE8" s="450"/>
      <c r="CF8" s="450"/>
      <c r="CG8" s="450"/>
      <c r="CH8" s="450"/>
      <c r="CI8" s="450"/>
      <c r="CJ8" s="450"/>
      <c r="CK8" s="450"/>
      <c r="CL8" s="450"/>
      <c r="CM8" s="450"/>
      <c r="CN8" s="450"/>
      <c r="CO8" s="450"/>
      <c r="CP8" s="450"/>
      <c r="CQ8" s="450"/>
      <c r="CR8" s="450"/>
      <c r="CS8" s="451"/>
      <c r="CT8" s="486">
        <v>
1.21</v>
      </c>
      <c r="CU8" s="487"/>
      <c r="CV8" s="487"/>
      <c r="CW8" s="487"/>
      <c r="CX8" s="487"/>
      <c r="CY8" s="487"/>
      <c r="CZ8" s="487"/>
      <c r="DA8" s="488"/>
      <c r="DB8" s="486">
        <v>
1.19</v>
      </c>
      <c r="DC8" s="487"/>
      <c r="DD8" s="487"/>
      <c r="DE8" s="487"/>
      <c r="DF8" s="487"/>
      <c r="DG8" s="487"/>
      <c r="DH8" s="487"/>
      <c r="DI8" s="488"/>
      <c r="DJ8" s="161"/>
      <c r="DK8" s="161"/>
      <c r="DL8" s="161"/>
      <c r="DM8" s="161"/>
      <c r="DN8" s="161"/>
      <c r="DO8" s="161"/>
    </row>
    <row r="9" spans="1:119" ht="18.75" customHeight="1" thickBot="1">
      <c r="A9" s="162"/>
      <c r="B9" s="440" t="s">
        <v>
106</v>
      </c>
      <c r="C9" s="441"/>
      <c r="D9" s="441"/>
      <c r="E9" s="441"/>
      <c r="F9" s="441"/>
      <c r="G9" s="441"/>
      <c r="H9" s="441"/>
      <c r="I9" s="441"/>
      <c r="J9" s="441"/>
      <c r="K9" s="489"/>
      <c r="L9" s="490" t="s">
        <v>
107</v>
      </c>
      <c r="M9" s="491"/>
      <c r="N9" s="491"/>
      <c r="O9" s="491"/>
      <c r="P9" s="491"/>
      <c r="Q9" s="492"/>
      <c r="R9" s="493">
        <v>
260274</v>
      </c>
      <c r="S9" s="494"/>
      <c r="T9" s="494"/>
      <c r="U9" s="494"/>
      <c r="V9" s="495"/>
      <c r="W9" s="403" t="s">
        <v>
108</v>
      </c>
      <c r="X9" s="404"/>
      <c r="Y9" s="404"/>
      <c r="Z9" s="404"/>
      <c r="AA9" s="404"/>
      <c r="AB9" s="404"/>
      <c r="AC9" s="404"/>
      <c r="AD9" s="404"/>
      <c r="AE9" s="404"/>
      <c r="AF9" s="404"/>
      <c r="AG9" s="404"/>
      <c r="AH9" s="404"/>
      <c r="AI9" s="404"/>
      <c r="AJ9" s="404"/>
      <c r="AK9" s="404"/>
      <c r="AL9" s="405"/>
      <c r="AM9" s="475" t="s">
        <v>
109</v>
      </c>
      <c r="AN9" s="476"/>
      <c r="AO9" s="476"/>
      <c r="AP9" s="476"/>
      <c r="AQ9" s="476"/>
      <c r="AR9" s="476"/>
      <c r="AS9" s="476"/>
      <c r="AT9" s="477"/>
      <c r="AU9" s="478" t="s">
        <v>
88</v>
      </c>
      <c r="AV9" s="479"/>
      <c r="AW9" s="479"/>
      <c r="AX9" s="479"/>
      <c r="AY9" s="480" t="s">
        <v>
110</v>
      </c>
      <c r="AZ9" s="481"/>
      <c r="BA9" s="481"/>
      <c r="BB9" s="481"/>
      <c r="BC9" s="481"/>
      <c r="BD9" s="481"/>
      <c r="BE9" s="481"/>
      <c r="BF9" s="481"/>
      <c r="BG9" s="481"/>
      <c r="BH9" s="481"/>
      <c r="BI9" s="481"/>
      <c r="BJ9" s="481"/>
      <c r="BK9" s="481"/>
      <c r="BL9" s="481"/>
      <c r="BM9" s="482"/>
      <c r="BN9" s="446">
        <v>
296301</v>
      </c>
      <c r="BO9" s="447"/>
      <c r="BP9" s="447"/>
      <c r="BQ9" s="447"/>
      <c r="BR9" s="447"/>
      <c r="BS9" s="447"/>
      <c r="BT9" s="447"/>
      <c r="BU9" s="448"/>
      <c r="BV9" s="446">
        <v>
-163242</v>
      </c>
      <c r="BW9" s="447"/>
      <c r="BX9" s="447"/>
      <c r="BY9" s="447"/>
      <c r="BZ9" s="447"/>
      <c r="CA9" s="447"/>
      <c r="CB9" s="447"/>
      <c r="CC9" s="448"/>
      <c r="CD9" s="449" t="s">
        <v>
111</v>
      </c>
      <c r="CE9" s="450"/>
      <c r="CF9" s="450"/>
      <c r="CG9" s="450"/>
      <c r="CH9" s="450"/>
      <c r="CI9" s="450"/>
      <c r="CJ9" s="450"/>
      <c r="CK9" s="450"/>
      <c r="CL9" s="450"/>
      <c r="CM9" s="450"/>
      <c r="CN9" s="450"/>
      <c r="CO9" s="450"/>
      <c r="CP9" s="450"/>
      <c r="CQ9" s="450"/>
      <c r="CR9" s="450"/>
      <c r="CS9" s="451"/>
      <c r="CT9" s="443">
        <v>
5.0999999999999996</v>
      </c>
      <c r="CU9" s="444"/>
      <c r="CV9" s="444"/>
      <c r="CW9" s="444"/>
      <c r="CX9" s="444"/>
      <c r="CY9" s="444"/>
      <c r="CZ9" s="444"/>
      <c r="DA9" s="445"/>
      <c r="DB9" s="443">
        <v>
5.8</v>
      </c>
      <c r="DC9" s="444"/>
      <c r="DD9" s="444"/>
      <c r="DE9" s="444"/>
      <c r="DF9" s="444"/>
      <c r="DG9" s="444"/>
      <c r="DH9" s="444"/>
      <c r="DI9" s="445"/>
      <c r="DJ9" s="161"/>
      <c r="DK9" s="161"/>
      <c r="DL9" s="161"/>
      <c r="DM9" s="161"/>
      <c r="DN9" s="161"/>
      <c r="DO9" s="161"/>
    </row>
    <row r="10" spans="1:119" ht="18.75" customHeight="1" thickBot="1">
      <c r="A10" s="162"/>
      <c r="B10" s="440"/>
      <c r="C10" s="441"/>
      <c r="D10" s="441"/>
      <c r="E10" s="441"/>
      <c r="F10" s="441"/>
      <c r="G10" s="441"/>
      <c r="H10" s="441"/>
      <c r="I10" s="441"/>
      <c r="J10" s="441"/>
      <c r="K10" s="489"/>
      <c r="L10" s="496" t="s">
        <v>
112</v>
      </c>
      <c r="M10" s="476"/>
      <c r="N10" s="476"/>
      <c r="O10" s="476"/>
      <c r="P10" s="476"/>
      <c r="Q10" s="477"/>
      <c r="R10" s="497">
        <v>
255506</v>
      </c>
      <c r="S10" s="498"/>
      <c r="T10" s="498"/>
      <c r="U10" s="498"/>
      <c r="V10" s="499"/>
      <c r="W10" s="434"/>
      <c r="X10" s="435"/>
      <c r="Y10" s="435"/>
      <c r="Z10" s="435"/>
      <c r="AA10" s="435"/>
      <c r="AB10" s="435"/>
      <c r="AC10" s="435"/>
      <c r="AD10" s="435"/>
      <c r="AE10" s="435"/>
      <c r="AF10" s="435"/>
      <c r="AG10" s="435"/>
      <c r="AH10" s="435"/>
      <c r="AI10" s="435"/>
      <c r="AJ10" s="435"/>
      <c r="AK10" s="435"/>
      <c r="AL10" s="438"/>
      <c r="AM10" s="475" t="s">
        <v>
113</v>
      </c>
      <c r="AN10" s="476"/>
      <c r="AO10" s="476"/>
      <c r="AP10" s="476"/>
      <c r="AQ10" s="476"/>
      <c r="AR10" s="476"/>
      <c r="AS10" s="476"/>
      <c r="AT10" s="477"/>
      <c r="AU10" s="478" t="s">
        <v>
88</v>
      </c>
      <c r="AV10" s="479"/>
      <c r="AW10" s="479"/>
      <c r="AX10" s="479"/>
      <c r="AY10" s="480" t="s">
        <v>
114</v>
      </c>
      <c r="AZ10" s="481"/>
      <c r="BA10" s="481"/>
      <c r="BB10" s="481"/>
      <c r="BC10" s="481"/>
      <c r="BD10" s="481"/>
      <c r="BE10" s="481"/>
      <c r="BF10" s="481"/>
      <c r="BG10" s="481"/>
      <c r="BH10" s="481"/>
      <c r="BI10" s="481"/>
      <c r="BJ10" s="481"/>
      <c r="BK10" s="481"/>
      <c r="BL10" s="481"/>
      <c r="BM10" s="482"/>
      <c r="BN10" s="446">
        <v>
850529</v>
      </c>
      <c r="BO10" s="447"/>
      <c r="BP10" s="447"/>
      <c r="BQ10" s="447"/>
      <c r="BR10" s="447"/>
      <c r="BS10" s="447"/>
      <c r="BT10" s="447"/>
      <c r="BU10" s="448"/>
      <c r="BV10" s="446">
        <v>
8000</v>
      </c>
      <c r="BW10" s="447"/>
      <c r="BX10" s="447"/>
      <c r="BY10" s="447"/>
      <c r="BZ10" s="447"/>
      <c r="CA10" s="447"/>
      <c r="CB10" s="447"/>
      <c r="CC10" s="448"/>
      <c r="CD10" s="166" t="s">
        <v>
115</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c r="A11" s="162"/>
      <c r="B11" s="440"/>
      <c r="C11" s="441"/>
      <c r="D11" s="441"/>
      <c r="E11" s="441"/>
      <c r="F11" s="441"/>
      <c r="G11" s="441"/>
      <c r="H11" s="441"/>
      <c r="I11" s="441"/>
      <c r="J11" s="441"/>
      <c r="K11" s="489"/>
      <c r="L11" s="500" t="s">
        <v>
116</v>
      </c>
      <c r="M11" s="501"/>
      <c r="N11" s="501"/>
      <c r="O11" s="501"/>
      <c r="P11" s="501"/>
      <c r="Q11" s="502"/>
      <c r="R11" s="503" t="s">
        <v>
117</v>
      </c>
      <c r="S11" s="504"/>
      <c r="T11" s="504"/>
      <c r="U11" s="504"/>
      <c r="V11" s="505"/>
      <c r="W11" s="434"/>
      <c r="X11" s="435"/>
      <c r="Y11" s="435"/>
      <c r="Z11" s="435"/>
      <c r="AA11" s="435"/>
      <c r="AB11" s="435"/>
      <c r="AC11" s="435"/>
      <c r="AD11" s="435"/>
      <c r="AE11" s="435"/>
      <c r="AF11" s="435"/>
      <c r="AG11" s="435"/>
      <c r="AH11" s="435"/>
      <c r="AI11" s="435"/>
      <c r="AJ11" s="435"/>
      <c r="AK11" s="435"/>
      <c r="AL11" s="438"/>
      <c r="AM11" s="475" t="s">
        <v>
118</v>
      </c>
      <c r="AN11" s="476"/>
      <c r="AO11" s="476"/>
      <c r="AP11" s="476"/>
      <c r="AQ11" s="476"/>
      <c r="AR11" s="476"/>
      <c r="AS11" s="476"/>
      <c r="AT11" s="477"/>
      <c r="AU11" s="478" t="s">
        <v>
88</v>
      </c>
      <c r="AV11" s="479"/>
      <c r="AW11" s="479"/>
      <c r="AX11" s="479"/>
      <c r="AY11" s="480" t="s">
        <v>
119</v>
      </c>
      <c r="AZ11" s="481"/>
      <c r="BA11" s="481"/>
      <c r="BB11" s="481"/>
      <c r="BC11" s="481"/>
      <c r="BD11" s="481"/>
      <c r="BE11" s="481"/>
      <c r="BF11" s="481"/>
      <c r="BG11" s="481"/>
      <c r="BH11" s="481"/>
      <c r="BI11" s="481"/>
      <c r="BJ11" s="481"/>
      <c r="BK11" s="481"/>
      <c r="BL11" s="481"/>
      <c r="BM11" s="482"/>
      <c r="BN11" s="446">
        <v>
0</v>
      </c>
      <c r="BO11" s="447"/>
      <c r="BP11" s="447"/>
      <c r="BQ11" s="447"/>
      <c r="BR11" s="447"/>
      <c r="BS11" s="447"/>
      <c r="BT11" s="447"/>
      <c r="BU11" s="448"/>
      <c r="BV11" s="446">
        <v>
0</v>
      </c>
      <c r="BW11" s="447"/>
      <c r="BX11" s="447"/>
      <c r="BY11" s="447"/>
      <c r="BZ11" s="447"/>
      <c r="CA11" s="447"/>
      <c r="CB11" s="447"/>
      <c r="CC11" s="448"/>
      <c r="CD11" s="449" t="s">
        <v>
120</v>
      </c>
      <c r="CE11" s="450"/>
      <c r="CF11" s="450"/>
      <c r="CG11" s="450"/>
      <c r="CH11" s="450"/>
      <c r="CI11" s="450"/>
      <c r="CJ11" s="450"/>
      <c r="CK11" s="450"/>
      <c r="CL11" s="450"/>
      <c r="CM11" s="450"/>
      <c r="CN11" s="450"/>
      <c r="CO11" s="450"/>
      <c r="CP11" s="450"/>
      <c r="CQ11" s="450"/>
      <c r="CR11" s="450"/>
      <c r="CS11" s="451"/>
      <c r="CT11" s="486" t="s">
        <v>
121</v>
      </c>
      <c r="CU11" s="487"/>
      <c r="CV11" s="487"/>
      <c r="CW11" s="487"/>
      <c r="CX11" s="487"/>
      <c r="CY11" s="487"/>
      <c r="CZ11" s="487"/>
      <c r="DA11" s="488"/>
      <c r="DB11" s="486" t="s">
        <v>
121</v>
      </c>
      <c r="DC11" s="487"/>
      <c r="DD11" s="487"/>
      <c r="DE11" s="487"/>
      <c r="DF11" s="487"/>
      <c r="DG11" s="487"/>
      <c r="DH11" s="487"/>
      <c r="DI11" s="488"/>
      <c r="DJ11" s="161"/>
      <c r="DK11" s="161"/>
      <c r="DL11" s="161"/>
      <c r="DM11" s="161"/>
      <c r="DN11" s="161"/>
      <c r="DO11" s="161"/>
    </row>
    <row r="12" spans="1:119" ht="18.75" customHeight="1">
      <c r="A12" s="162"/>
      <c r="B12" s="506" t="s">
        <v>
122</v>
      </c>
      <c r="C12" s="507"/>
      <c r="D12" s="507"/>
      <c r="E12" s="507"/>
      <c r="F12" s="507"/>
      <c r="G12" s="507"/>
      <c r="H12" s="507"/>
      <c r="I12" s="507"/>
      <c r="J12" s="507"/>
      <c r="K12" s="508"/>
      <c r="L12" s="515" t="s">
        <v>
123</v>
      </c>
      <c r="M12" s="516"/>
      <c r="N12" s="516"/>
      <c r="O12" s="516"/>
      <c r="P12" s="516"/>
      <c r="Q12" s="517"/>
      <c r="R12" s="518">
        <v>
258654</v>
      </c>
      <c r="S12" s="519"/>
      <c r="T12" s="519"/>
      <c r="U12" s="519"/>
      <c r="V12" s="520"/>
      <c r="W12" s="521" t="s">
        <v>
1</v>
      </c>
      <c r="X12" s="479"/>
      <c r="Y12" s="479"/>
      <c r="Z12" s="479"/>
      <c r="AA12" s="479"/>
      <c r="AB12" s="522"/>
      <c r="AC12" s="478" t="s">
        <v>
124</v>
      </c>
      <c r="AD12" s="479"/>
      <c r="AE12" s="479"/>
      <c r="AF12" s="479"/>
      <c r="AG12" s="522"/>
      <c r="AH12" s="478" t="s">
        <v>
125</v>
      </c>
      <c r="AI12" s="479"/>
      <c r="AJ12" s="479"/>
      <c r="AK12" s="479"/>
      <c r="AL12" s="523"/>
      <c r="AM12" s="475" t="s">
        <v>
126</v>
      </c>
      <c r="AN12" s="476"/>
      <c r="AO12" s="476"/>
      <c r="AP12" s="476"/>
      <c r="AQ12" s="476"/>
      <c r="AR12" s="476"/>
      <c r="AS12" s="476"/>
      <c r="AT12" s="477"/>
      <c r="AU12" s="478" t="s">
        <v>
127</v>
      </c>
      <c r="AV12" s="479"/>
      <c r="AW12" s="479"/>
      <c r="AX12" s="479"/>
      <c r="AY12" s="480" t="s">
        <v>
128</v>
      </c>
      <c r="AZ12" s="481"/>
      <c r="BA12" s="481"/>
      <c r="BB12" s="481"/>
      <c r="BC12" s="481"/>
      <c r="BD12" s="481"/>
      <c r="BE12" s="481"/>
      <c r="BF12" s="481"/>
      <c r="BG12" s="481"/>
      <c r="BH12" s="481"/>
      <c r="BI12" s="481"/>
      <c r="BJ12" s="481"/>
      <c r="BK12" s="481"/>
      <c r="BL12" s="481"/>
      <c r="BM12" s="482"/>
      <c r="BN12" s="446">
        <v>
0</v>
      </c>
      <c r="BO12" s="447"/>
      <c r="BP12" s="447"/>
      <c r="BQ12" s="447"/>
      <c r="BR12" s="447"/>
      <c r="BS12" s="447"/>
      <c r="BT12" s="447"/>
      <c r="BU12" s="448"/>
      <c r="BV12" s="446">
        <v>
0</v>
      </c>
      <c r="BW12" s="447"/>
      <c r="BX12" s="447"/>
      <c r="BY12" s="447"/>
      <c r="BZ12" s="447"/>
      <c r="CA12" s="447"/>
      <c r="CB12" s="447"/>
      <c r="CC12" s="448"/>
      <c r="CD12" s="449" t="s">
        <v>
129</v>
      </c>
      <c r="CE12" s="450"/>
      <c r="CF12" s="450"/>
      <c r="CG12" s="450"/>
      <c r="CH12" s="450"/>
      <c r="CI12" s="450"/>
      <c r="CJ12" s="450"/>
      <c r="CK12" s="450"/>
      <c r="CL12" s="450"/>
      <c r="CM12" s="450"/>
      <c r="CN12" s="450"/>
      <c r="CO12" s="450"/>
      <c r="CP12" s="450"/>
      <c r="CQ12" s="450"/>
      <c r="CR12" s="450"/>
      <c r="CS12" s="451"/>
      <c r="CT12" s="486" t="s">
        <v>
121</v>
      </c>
      <c r="CU12" s="487"/>
      <c r="CV12" s="487"/>
      <c r="CW12" s="487"/>
      <c r="CX12" s="487"/>
      <c r="CY12" s="487"/>
      <c r="CZ12" s="487"/>
      <c r="DA12" s="488"/>
      <c r="DB12" s="486" t="s">
        <v>
130</v>
      </c>
      <c r="DC12" s="487"/>
      <c r="DD12" s="487"/>
      <c r="DE12" s="487"/>
      <c r="DF12" s="487"/>
      <c r="DG12" s="487"/>
      <c r="DH12" s="487"/>
      <c r="DI12" s="488"/>
      <c r="DJ12" s="161"/>
      <c r="DK12" s="161"/>
      <c r="DL12" s="161"/>
      <c r="DM12" s="161"/>
      <c r="DN12" s="161"/>
      <c r="DO12" s="161"/>
    </row>
    <row r="13" spans="1:119" ht="18.75" customHeight="1">
      <c r="A13" s="162"/>
      <c r="B13" s="509"/>
      <c r="C13" s="510"/>
      <c r="D13" s="510"/>
      <c r="E13" s="510"/>
      <c r="F13" s="510"/>
      <c r="G13" s="510"/>
      <c r="H13" s="510"/>
      <c r="I13" s="510"/>
      <c r="J13" s="510"/>
      <c r="K13" s="511"/>
      <c r="L13" s="172"/>
      <c r="M13" s="534" t="s">
        <v>
131</v>
      </c>
      <c r="N13" s="535"/>
      <c r="O13" s="535"/>
      <c r="P13" s="535"/>
      <c r="Q13" s="536"/>
      <c r="R13" s="527">
        <v>
253714</v>
      </c>
      <c r="S13" s="528"/>
      <c r="T13" s="528"/>
      <c r="U13" s="528"/>
      <c r="V13" s="529"/>
      <c r="W13" s="462" t="s">
        <v>
132</v>
      </c>
      <c r="X13" s="463"/>
      <c r="Y13" s="463"/>
      <c r="Z13" s="463"/>
      <c r="AA13" s="463"/>
      <c r="AB13" s="453"/>
      <c r="AC13" s="497">
        <v>
770</v>
      </c>
      <c r="AD13" s="498"/>
      <c r="AE13" s="498"/>
      <c r="AF13" s="498"/>
      <c r="AG13" s="537"/>
      <c r="AH13" s="497">
        <v>
783</v>
      </c>
      <c r="AI13" s="498"/>
      <c r="AJ13" s="498"/>
      <c r="AK13" s="498"/>
      <c r="AL13" s="499"/>
      <c r="AM13" s="475" t="s">
        <v>
133</v>
      </c>
      <c r="AN13" s="476"/>
      <c r="AO13" s="476"/>
      <c r="AP13" s="476"/>
      <c r="AQ13" s="476"/>
      <c r="AR13" s="476"/>
      <c r="AS13" s="476"/>
      <c r="AT13" s="477"/>
      <c r="AU13" s="478" t="s">
        <v>
96</v>
      </c>
      <c r="AV13" s="479"/>
      <c r="AW13" s="479"/>
      <c r="AX13" s="479"/>
      <c r="AY13" s="480" t="s">
        <v>
134</v>
      </c>
      <c r="AZ13" s="481"/>
      <c r="BA13" s="481"/>
      <c r="BB13" s="481"/>
      <c r="BC13" s="481"/>
      <c r="BD13" s="481"/>
      <c r="BE13" s="481"/>
      <c r="BF13" s="481"/>
      <c r="BG13" s="481"/>
      <c r="BH13" s="481"/>
      <c r="BI13" s="481"/>
      <c r="BJ13" s="481"/>
      <c r="BK13" s="481"/>
      <c r="BL13" s="481"/>
      <c r="BM13" s="482"/>
      <c r="BN13" s="446">
        <v>
1146830</v>
      </c>
      <c r="BO13" s="447"/>
      <c r="BP13" s="447"/>
      <c r="BQ13" s="447"/>
      <c r="BR13" s="447"/>
      <c r="BS13" s="447"/>
      <c r="BT13" s="447"/>
      <c r="BU13" s="448"/>
      <c r="BV13" s="446">
        <v>
-155242</v>
      </c>
      <c r="BW13" s="447"/>
      <c r="BX13" s="447"/>
      <c r="BY13" s="447"/>
      <c r="BZ13" s="447"/>
      <c r="CA13" s="447"/>
      <c r="CB13" s="447"/>
      <c r="CC13" s="448"/>
      <c r="CD13" s="449" t="s">
        <v>
135</v>
      </c>
      <c r="CE13" s="450"/>
      <c r="CF13" s="450"/>
      <c r="CG13" s="450"/>
      <c r="CH13" s="450"/>
      <c r="CI13" s="450"/>
      <c r="CJ13" s="450"/>
      <c r="CK13" s="450"/>
      <c r="CL13" s="450"/>
      <c r="CM13" s="450"/>
      <c r="CN13" s="450"/>
      <c r="CO13" s="450"/>
      <c r="CP13" s="450"/>
      <c r="CQ13" s="450"/>
      <c r="CR13" s="450"/>
      <c r="CS13" s="451"/>
      <c r="CT13" s="443">
        <v>
2.9</v>
      </c>
      <c r="CU13" s="444"/>
      <c r="CV13" s="444"/>
      <c r="CW13" s="444"/>
      <c r="CX13" s="444"/>
      <c r="CY13" s="444"/>
      <c r="CZ13" s="444"/>
      <c r="DA13" s="445"/>
      <c r="DB13" s="443">
        <v>
2.6</v>
      </c>
      <c r="DC13" s="444"/>
      <c r="DD13" s="444"/>
      <c r="DE13" s="444"/>
      <c r="DF13" s="444"/>
      <c r="DG13" s="444"/>
      <c r="DH13" s="444"/>
      <c r="DI13" s="445"/>
      <c r="DJ13" s="161"/>
      <c r="DK13" s="161"/>
      <c r="DL13" s="161"/>
      <c r="DM13" s="161"/>
      <c r="DN13" s="161"/>
      <c r="DO13" s="161"/>
    </row>
    <row r="14" spans="1:119" ht="18.75" customHeight="1" thickBot="1">
      <c r="A14" s="162"/>
      <c r="B14" s="509"/>
      <c r="C14" s="510"/>
      <c r="D14" s="510"/>
      <c r="E14" s="510"/>
      <c r="F14" s="510"/>
      <c r="G14" s="510"/>
      <c r="H14" s="510"/>
      <c r="I14" s="510"/>
      <c r="J14" s="510"/>
      <c r="K14" s="511"/>
      <c r="L14" s="524" t="s">
        <v>
136</v>
      </c>
      <c r="M14" s="525"/>
      <c r="N14" s="525"/>
      <c r="O14" s="525"/>
      <c r="P14" s="525"/>
      <c r="Q14" s="526"/>
      <c r="R14" s="527">
        <v>
258000</v>
      </c>
      <c r="S14" s="528"/>
      <c r="T14" s="528"/>
      <c r="U14" s="528"/>
      <c r="V14" s="529"/>
      <c r="W14" s="436"/>
      <c r="X14" s="437"/>
      <c r="Y14" s="437"/>
      <c r="Z14" s="437"/>
      <c r="AA14" s="437"/>
      <c r="AB14" s="426"/>
      <c r="AC14" s="530">
        <v>
0.7</v>
      </c>
      <c r="AD14" s="531"/>
      <c r="AE14" s="531"/>
      <c r="AF14" s="531"/>
      <c r="AG14" s="532"/>
      <c r="AH14" s="530">
        <v>
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
137</v>
      </c>
      <c r="CE14" s="539"/>
      <c r="CF14" s="539"/>
      <c r="CG14" s="539"/>
      <c r="CH14" s="539"/>
      <c r="CI14" s="539"/>
      <c r="CJ14" s="539"/>
      <c r="CK14" s="539"/>
      <c r="CL14" s="539"/>
      <c r="CM14" s="539"/>
      <c r="CN14" s="539"/>
      <c r="CO14" s="539"/>
      <c r="CP14" s="539"/>
      <c r="CQ14" s="539"/>
      <c r="CR14" s="539"/>
      <c r="CS14" s="540"/>
      <c r="CT14" s="541" t="s">
        <v>
130</v>
      </c>
      <c r="CU14" s="542"/>
      <c r="CV14" s="542"/>
      <c r="CW14" s="542"/>
      <c r="CX14" s="542"/>
      <c r="CY14" s="542"/>
      <c r="CZ14" s="542"/>
      <c r="DA14" s="543"/>
      <c r="DB14" s="541" t="s">
        <v>
121</v>
      </c>
      <c r="DC14" s="542"/>
      <c r="DD14" s="542"/>
      <c r="DE14" s="542"/>
      <c r="DF14" s="542"/>
      <c r="DG14" s="542"/>
      <c r="DH14" s="542"/>
      <c r="DI14" s="543"/>
      <c r="DJ14" s="161"/>
      <c r="DK14" s="161"/>
      <c r="DL14" s="161"/>
      <c r="DM14" s="161"/>
      <c r="DN14" s="161"/>
      <c r="DO14" s="161"/>
    </row>
    <row r="15" spans="1:119" ht="18.75" customHeight="1">
      <c r="A15" s="162"/>
      <c r="B15" s="509"/>
      <c r="C15" s="510"/>
      <c r="D15" s="510"/>
      <c r="E15" s="510"/>
      <c r="F15" s="510"/>
      <c r="G15" s="510"/>
      <c r="H15" s="510"/>
      <c r="I15" s="510"/>
      <c r="J15" s="510"/>
      <c r="K15" s="511"/>
      <c r="L15" s="172"/>
      <c r="M15" s="534" t="s">
        <v>
131</v>
      </c>
      <c r="N15" s="535"/>
      <c r="O15" s="535"/>
      <c r="P15" s="535"/>
      <c r="Q15" s="536"/>
      <c r="R15" s="527">
        <v>
253324</v>
      </c>
      <c r="S15" s="528"/>
      <c r="T15" s="528"/>
      <c r="U15" s="528"/>
      <c r="V15" s="529"/>
      <c r="W15" s="462" t="s">
        <v>
138</v>
      </c>
      <c r="X15" s="463"/>
      <c r="Y15" s="463"/>
      <c r="Z15" s="463"/>
      <c r="AA15" s="463"/>
      <c r="AB15" s="453"/>
      <c r="AC15" s="497">
        <v>
21118</v>
      </c>
      <c r="AD15" s="498"/>
      <c r="AE15" s="498"/>
      <c r="AF15" s="498"/>
      <c r="AG15" s="537"/>
      <c r="AH15" s="497">
        <v>
20353</v>
      </c>
      <c r="AI15" s="498"/>
      <c r="AJ15" s="498"/>
      <c r="AK15" s="498"/>
      <c r="AL15" s="499"/>
      <c r="AM15" s="475"/>
      <c r="AN15" s="476"/>
      <c r="AO15" s="476"/>
      <c r="AP15" s="476"/>
      <c r="AQ15" s="476"/>
      <c r="AR15" s="476"/>
      <c r="AS15" s="476"/>
      <c r="AT15" s="477"/>
      <c r="AU15" s="478"/>
      <c r="AV15" s="479"/>
      <c r="AW15" s="479"/>
      <c r="AX15" s="479"/>
      <c r="AY15" s="406" t="s">
        <v>
139</v>
      </c>
      <c r="AZ15" s="407"/>
      <c r="BA15" s="407"/>
      <c r="BB15" s="407"/>
      <c r="BC15" s="407"/>
      <c r="BD15" s="407"/>
      <c r="BE15" s="407"/>
      <c r="BF15" s="407"/>
      <c r="BG15" s="407"/>
      <c r="BH15" s="407"/>
      <c r="BI15" s="407"/>
      <c r="BJ15" s="407"/>
      <c r="BK15" s="407"/>
      <c r="BL15" s="407"/>
      <c r="BM15" s="408"/>
      <c r="BN15" s="409">
        <v>
41629268</v>
      </c>
      <c r="BO15" s="410"/>
      <c r="BP15" s="410"/>
      <c r="BQ15" s="410"/>
      <c r="BR15" s="410"/>
      <c r="BS15" s="410"/>
      <c r="BT15" s="410"/>
      <c r="BU15" s="411"/>
      <c r="BV15" s="409">
        <v>
42778468</v>
      </c>
      <c r="BW15" s="410"/>
      <c r="BX15" s="410"/>
      <c r="BY15" s="410"/>
      <c r="BZ15" s="410"/>
      <c r="CA15" s="410"/>
      <c r="CB15" s="410"/>
      <c r="CC15" s="411"/>
      <c r="CD15" s="544" t="s">
        <v>
140</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c r="A16" s="162"/>
      <c r="B16" s="509"/>
      <c r="C16" s="510"/>
      <c r="D16" s="510"/>
      <c r="E16" s="510"/>
      <c r="F16" s="510"/>
      <c r="G16" s="510"/>
      <c r="H16" s="510"/>
      <c r="I16" s="510"/>
      <c r="J16" s="510"/>
      <c r="K16" s="511"/>
      <c r="L16" s="524" t="s">
        <v>
141</v>
      </c>
      <c r="M16" s="555"/>
      <c r="N16" s="555"/>
      <c r="O16" s="555"/>
      <c r="P16" s="555"/>
      <c r="Q16" s="556"/>
      <c r="R16" s="547" t="s">
        <v>
142</v>
      </c>
      <c r="S16" s="548"/>
      <c r="T16" s="548"/>
      <c r="U16" s="548"/>
      <c r="V16" s="549"/>
      <c r="W16" s="436"/>
      <c r="X16" s="437"/>
      <c r="Y16" s="437"/>
      <c r="Z16" s="437"/>
      <c r="AA16" s="437"/>
      <c r="AB16" s="426"/>
      <c r="AC16" s="530">
        <v>
18.5</v>
      </c>
      <c r="AD16" s="531"/>
      <c r="AE16" s="531"/>
      <c r="AF16" s="531"/>
      <c r="AG16" s="532"/>
      <c r="AH16" s="530">
        <v>
18.5</v>
      </c>
      <c r="AI16" s="531"/>
      <c r="AJ16" s="531"/>
      <c r="AK16" s="531"/>
      <c r="AL16" s="533"/>
      <c r="AM16" s="475"/>
      <c r="AN16" s="476"/>
      <c r="AO16" s="476"/>
      <c r="AP16" s="476"/>
      <c r="AQ16" s="476"/>
      <c r="AR16" s="476"/>
      <c r="AS16" s="476"/>
      <c r="AT16" s="477"/>
      <c r="AU16" s="478"/>
      <c r="AV16" s="479"/>
      <c r="AW16" s="479"/>
      <c r="AX16" s="479"/>
      <c r="AY16" s="480" t="s">
        <v>
143</v>
      </c>
      <c r="AZ16" s="481"/>
      <c r="BA16" s="481"/>
      <c r="BB16" s="481"/>
      <c r="BC16" s="481"/>
      <c r="BD16" s="481"/>
      <c r="BE16" s="481"/>
      <c r="BF16" s="481"/>
      <c r="BG16" s="481"/>
      <c r="BH16" s="481"/>
      <c r="BI16" s="481"/>
      <c r="BJ16" s="481"/>
      <c r="BK16" s="481"/>
      <c r="BL16" s="481"/>
      <c r="BM16" s="482"/>
      <c r="BN16" s="446">
        <v>
34831578</v>
      </c>
      <c r="BO16" s="447"/>
      <c r="BP16" s="447"/>
      <c r="BQ16" s="447"/>
      <c r="BR16" s="447"/>
      <c r="BS16" s="447"/>
      <c r="BT16" s="447"/>
      <c r="BU16" s="448"/>
      <c r="BV16" s="446">
        <v>
34845459</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c r="A17" s="162"/>
      <c r="B17" s="512"/>
      <c r="C17" s="513"/>
      <c r="D17" s="513"/>
      <c r="E17" s="513"/>
      <c r="F17" s="513"/>
      <c r="G17" s="513"/>
      <c r="H17" s="513"/>
      <c r="I17" s="513"/>
      <c r="J17" s="513"/>
      <c r="K17" s="514"/>
      <c r="L17" s="177"/>
      <c r="M17" s="550" t="s">
        <v>
144</v>
      </c>
      <c r="N17" s="551"/>
      <c r="O17" s="551"/>
      <c r="P17" s="551"/>
      <c r="Q17" s="552"/>
      <c r="R17" s="547" t="s">
        <v>
145</v>
      </c>
      <c r="S17" s="548"/>
      <c r="T17" s="548"/>
      <c r="U17" s="548"/>
      <c r="V17" s="549"/>
      <c r="W17" s="462" t="s">
        <v>
146</v>
      </c>
      <c r="X17" s="463"/>
      <c r="Y17" s="463"/>
      <c r="Z17" s="463"/>
      <c r="AA17" s="463"/>
      <c r="AB17" s="453"/>
      <c r="AC17" s="497">
        <v>
92522</v>
      </c>
      <c r="AD17" s="498"/>
      <c r="AE17" s="498"/>
      <c r="AF17" s="498"/>
      <c r="AG17" s="537"/>
      <c r="AH17" s="497">
        <v>
88831</v>
      </c>
      <c r="AI17" s="498"/>
      <c r="AJ17" s="498"/>
      <c r="AK17" s="498"/>
      <c r="AL17" s="499"/>
      <c r="AM17" s="475"/>
      <c r="AN17" s="476"/>
      <c r="AO17" s="476"/>
      <c r="AP17" s="476"/>
      <c r="AQ17" s="476"/>
      <c r="AR17" s="476"/>
      <c r="AS17" s="476"/>
      <c r="AT17" s="477"/>
      <c r="AU17" s="478"/>
      <c r="AV17" s="479"/>
      <c r="AW17" s="479"/>
      <c r="AX17" s="479"/>
      <c r="AY17" s="480" t="s">
        <v>
147</v>
      </c>
      <c r="AZ17" s="481"/>
      <c r="BA17" s="481"/>
      <c r="BB17" s="481"/>
      <c r="BC17" s="481"/>
      <c r="BD17" s="481"/>
      <c r="BE17" s="481"/>
      <c r="BF17" s="481"/>
      <c r="BG17" s="481"/>
      <c r="BH17" s="481"/>
      <c r="BI17" s="481"/>
      <c r="BJ17" s="481"/>
      <c r="BK17" s="481"/>
      <c r="BL17" s="481"/>
      <c r="BM17" s="482"/>
      <c r="BN17" s="446">
        <v>
53797346</v>
      </c>
      <c r="BO17" s="447"/>
      <c r="BP17" s="447"/>
      <c r="BQ17" s="447"/>
      <c r="BR17" s="447"/>
      <c r="BS17" s="447"/>
      <c r="BT17" s="447"/>
      <c r="BU17" s="448"/>
      <c r="BV17" s="446">
        <v>
55397423</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c r="A18" s="162"/>
      <c r="B18" s="557" t="s">
        <v>
148</v>
      </c>
      <c r="C18" s="489"/>
      <c r="D18" s="489"/>
      <c r="E18" s="558"/>
      <c r="F18" s="558"/>
      <c r="G18" s="558"/>
      <c r="H18" s="558"/>
      <c r="I18" s="558"/>
      <c r="J18" s="558"/>
      <c r="K18" s="558"/>
      <c r="L18" s="559">
        <v>
29.43</v>
      </c>
      <c r="M18" s="559"/>
      <c r="N18" s="559"/>
      <c r="O18" s="559"/>
      <c r="P18" s="559"/>
      <c r="Q18" s="559"/>
      <c r="R18" s="560"/>
      <c r="S18" s="560"/>
      <c r="T18" s="560"/>
      <c r="U18" s="560"/>
      <c r="V18" s="561"/>
      <c r="W18" s="464"/>
      <c r="X18" s="465"/>
      <c r="Y18" s="465"/>
      <c r="Z18" s="465"/>
      <c r="AA18" s="465"/>
      <c r="AB18" s="456"/>
      <c r="AC18" s="562">
        <v>
80.900000000000006</v>
      </c>
      <c r="AD18" s="563"/>
      <c r="AE18" s="563"/>
      <c r="AF18" s="563"/>
      <c r="AG18" s="564"/>
      <c r="AH18" s="562">
        <v>
80.8</v>
      </c>
      <c r="AI18" s="563"/>
      <c r="AJ18" s="563"/>
      <c r="AK18" s="563"/>
      <c r="AL18" s="565"/>
      <c r="AM18" s="475"/>
      <c r="AN18" s="476"/>
      <c r="AO18" s="476"/>
      <c r="AP18" s="476"/>
      <c r="AQ18" s="476"/>
      <c r="AR18" s="476"/>
      <c r="AS18" s="476"/>
      <c r="AT18" s="477"/>
      <c r="AU18" s="478"/>
      <c r="AV18" s="479"/>
      <c r="AW18" s="479"/>
      <c r="AX18" s="479"/>
      <c r="AY18" s="480" t="s">
        <v>
149</v>
      </c>
      <c r="AZ18" s="481"/>
      <c r="BA18" s="481"/>
      <c r="BB18" s="481"/>
      <c r="BC18" s="481"/>
      <c r="BD18" s="481"/>
      <c r="BE18" s="481"/>
      <c r="BF18" s="481"/>
      <c r="BG18" s="481"/>
      <c r="BH18" s="481"/>
      <c r="BI18" s="481"/>
      <c r="BJ18" s="481"/>
      <c r="BK18" s="481"/>
      <c r="BL18" s="481"/>
      <c r="BM18" s="482"/>
      <c r="BN18" s="446">
        <v>
46858720</v>
      </c>
      <c r="BO18" s="447"/>
      <c r="BP18" s="447"/>
      <c r="BQ18" s="447"/>
      <c r="BR18" s="447"/>
      <c r="BS18" s="447"/>
      <c r="BT18" s="447"/>
      <c r="BU18" s="448"/>
      <c r="BV18" s="446">
        <v>
45735145</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c r="A19" s="162"/>
      <c r="B19" s="557" t="s">
        <v>
150</v>
      </c>
      <c r="C19" s="489"/>
      <c r="D19" s="489"/>
      <c r="E19" s="558"/>
      <c r="F19" s="558"/>
      <c r="G19" s="558"/>
      <c r="H19" s="558"/>
      <c r="I19" s="558"/>
      <c r="J19" s="558"/>
      <c r="K19" s="558"/>
      <c r="L19" s="566">
        <v>
8844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
151</v>
      </c>
      <c r="AZ19" s="481"/>
      <c r="BA19" s="481"/>
      <c r="BB19" s="481"/>
      <c r="BC19" s="481"/>
      <c r="BD19" s="481"/>
      <c r="BE19" s="481"/>
      <c r="BF19" s="481"/>
      <c r="BG19" s="481"/>
      <c r="BH19" s="481"/>
      <c r="BI19" s="481"/>
      <c r="BJ19" s="481"/>
      <c r="BK19" s="481"/>
      <c r="BL19" s="481"/>
      <c r="BM19" s="482"/>
      <c r="BN19" s="446">
        <v>
72568953</v>
      </c>
      <c r="BO19" s="447"/>
      <c r="BP19" s="447"/>
      <c r="BQ19" s="447"/>
      <c r="BR19" s="447"/>
      <c r="BS19" s="447"/>
      <c r="BT19" s="447"/>
      <c r="BU19" s="448"/>
      <c r="BV19" s="446">
        <v>
65501721</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c r="A20" s="162"/>
      <c r="B20" s="557" t="s">
        <v>
152</v>
      </c>
      <c r="C20" s="489"/>
      <c r="D20" s="489"/>
      <c r="E20" s="558"/>
      <c r="F20" s="558"/>
      <c r="G20" s="558"/>
      <c r="H20" s="558"/>
      <c r="I20" s="558"/>
      <c r="J20" s="558"/>
      <c r="K20" s="558"/>
      <c r="L20" s="566">
        <v>
119569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c r="A21" s="162"/>
      <c r="B21" s="577" t="s">
        <v>
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c r="A22" s="162"/>
      <c r="B22" s="580" t="s">
        <v>
154</v>
      </c>
      <c r="C22" s="581"/>
      <c r="D22" s="582"/>
      <c r="E22" s="458" t="s">
        <v>
1</v>
      </c>
      <c r="F22" s="463"/>
      <c r="G22" s="463"/>
      <c r="H22" s="463"/>
      <c r="I22" s="463"/>
      <c r="J22" s="463"/>
      <c r="K22" s="453"/>
      <c r="L22" s="458" t="s">
        <v>
155</v>
      </c>
      <c r="M22" s="463"/>
      <c r="N22" s="463"/>
      <c r="O22" s="463"/>
      <c r="P22" s="453"/>
      <c r="Q22" s="589" t="s">
        <v>
156</v>
      </c>
      <c r="R22" s="590"/>
      <c r="S22" s="590"/>
      <c r="T22" s="590"/>
      <c r="U22" s="590"/>
      <c r="V22" s="591"/>
      <c r="W22" s="595" t="s">
        <v>
157</v>
      </c>
      <c r="X22" s="581"/>
      <c r="Y22" s="582"/>
      <c r="Z22" s="458" t="s">
        <v>
1</v>
      </c>
      <c r="AA22" s="463"/>
      <c r="AB22" s="463"/>
      <c r="AC22" s="463"/>
      <c r="AD22" s="463"/>
      <c r="AE22" s="463"/>
      <c r="AF22" s="463"/>
      <c r="AG22" s="453"/>
      <c r="AH22" s="608" t="s">
        <v>
158</v>
      </c>
      <c r="AI22" s="463"/>
      <c r="AJ22" s="463"/>
      <c r="AK22" s="463"/>
      <c r="AL22" s="453"/>
      <c r="AM22" s="608" t="s">
        <v>
159</v>
      </c>
      <c r="AN22" s="609"/>
      <c r="AO22" s="609"/>
      <c r="AP22" s="609"/>
      <c r="AQ22" s="609"/>
      <c r="AR22" s="610"/>
      <c r="AS22" s="589" t="s">
        <v>
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
160</v>
      </c>
      <c r="AZ23" s="407"/>
      <c r="BA23" s="407"/>
      <c r="BB23" s="407"/>
      <c r="BC23" s="407"/>
      <c r="BD23" s="407"/>
      <c r="BE23" s="407"/>
      <c r="BF23" s="407"/>
      <c r="BG23" s="407"/>
      <c r="BH23" s="407"/>
      <c r="BI23" s="407"/>
      <c r="BJ23" s="407"/>
      <c r="BK23" s="407"/>
      <c r="BL23" s="407"/>
      <c r="BM23" s="408"/>
      <c r="BN23" s="446">
        <v>
44391468</v>
      </c>
      <c r="BO23" s="447"/>
      <c r="BP23" s="447"/>
      <c r="BQ23" s="447"/>
      <c r="BR23" s="447"/>
      <c r="BS23" s="447"/>
      <c r="BT23" s="447"/>
      <c r="BU23" s="448"/>
      <c r="BV23" s="446">
        <v>
40631812</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c r="A24" s="162"/>
      <c r="B24" s="583"/>
      <c r="C24" s="584"/>
      <c r="D24" s="585"/>
      <c r="E24" s="496" t="s">
        <v>
161</v>
      </c>
      <c r="F24" s="476"/>
      <c r="G24" s="476"/>
      <c r="H24" s="476"/>
      <c r="I24" s="476"/>
      <c r="J24" s="476"/>
      <c r="K24" s="477"/>
      <c r="L24" s="497">
        <v>
1</v>
      </c>
      <c r="M24" s="498"/>
      <c r="N24" s="498"/>
      <c r="O24" s="498"/>
      <c r="P24" s="537"/>
      <c r="Q24" s="497">
        <v>
10800</v>
      </c>
      <c r="R24" s="498"/>
      <c r="S24" s="498"/>
      <c r="T24" s="498"/>
      <c r="U24" s="498"/>
      <c r="V24" s="537"/>
      <c r="W24" s="596"/>
      <c r="X24" s="584"/>
      <c r="Y24" s="585"/>
      <c r="Z24" s="496" t="s">
        <v>
162</v>
      </c>
      <c r="AA24" s="476"/>
      <c r="AB24" s="476"/>
      <c r="AC24" s="476"/>
      <c r="AD24" s="476"/>
      <c r="AE24" s="476"/>
      <c r="AF24" s="476"/>
      <c r="AG24" s="477"/>
      <c r="AH24" s="497">
        <v>
1208</v>
      </c>
      <c r="AI24" s="498"/>
      <c r="AJ24" s="498"/>
      <c r="AK24" s="498"/>
      <c r="AL24" s="537"/>
      <c r="AM24" s="497">
        <v>
3481456</v>
      </c>
      <c r="AN24" s="498"/>
      <c r="AO24" s="498"/>
      <c r="AP24" s="498"/>
      <c r="AQ24" s="498"/>
      <c r="AR24" s="537"/>
      <c r="AS24" s="497">
        <v>
2882</v>
      </c>
      <c r="AT24" s="498"/>
      <c r="AU24" s="498"/>
      <c r="AV24" s="498"/>
      <c r="AW24" s="498"/>
      <c r="AX24" s="499"/>
      <c r="AY24" s="616" t="s">
        <v>
163</v>
      </c>
      <c r="AZ24" s="617"/>
      <c r="BA24" s="617"/>
      <c r="BB24" s="617"/>
      <c r="BC24" s="617"/>
      <c r="BD24" s="617"/>
      <c r="BE24" s="617"/>
      <c r="BF24" s="617"/>
      <c r="BG24" s="617"/>
      <c r="BH24" s="617"/>
      <c r="BI24" s="617"/>
      <c r="BJ24" s="617"/>
      <c r="BK24" s="617"/>
      <c r="BL24" s="617"/>
      <c r="BM24" s="618"/>
      <c r="BN24" s="446">
        <v>
12426714</v>
      </c>
      <c r="BO24" s="447"/>
      <c r="BP24" s="447"/>
      <c r="BQ24" s="447"/>
      <c r="BR24" s="447"/>
      <c r="BS24" s="447"/>
      <c r="BT24" s="447"/>
      <c r="BU24" s="448"/>
      <c r="BV24" s="446">
        <v>
14282534</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c r="A25" s="162"/>
      <c r="B25" s="583"/>
      <c r="C25" s="584"/>
      <c r="D25" s="585"/>
      <c r="E25" s="496" t="s">
        <v>
164</v>
      </c>
      <c r="F25" s="476"/>
      <c r="G25" s="476"/>
      <c r="H25" s="476"/>
      <c r="I25" s="476"/>
      <c r="J25" s="476"/>
      <c r="K25" s="477"/>
      <c r="L25" s="497">
        <v>
2</v>
      </c>
      <c r="M25" s="498"/>
      <c r="N25" s="498"/>
      <c r="O25" s="498"/>
      <c r="P25" s="537"/>
      <c r="Q25" s="497">
        <v>
9300</v>
      </c>
      <c r="R25" s="498"/>
      <c r="S25" s="498"/>
      <c r="T25" s="498"/>
      <c r="U25" s="498"/>
      <c r="V25" s="537"/>
      <c r="W25" s="596"/>
      <c r="X25" s="584"/>
      <c r="Y25" s="585"/>
      <c r="Z25" s="496" t="s">
        <v>
165</v>
      </c>
      <c r="AA25" s="476"/>
      <c r="AB25" s="476"/>
      <c r="AC25" s="476"/>
      <c r="AD25" s="476"/>
      <c r="AE25" s="476"/>
      <c r="AF25" s="476"/>
      <c r="AG25" s="477"/>
      <c r="AH25" s="497" t="s">
        <v>
130</v>
      </c>
      <c r="AI25" s="498"/>
      <c r="AJ25" s="498"/>
      <c r="AK25" s="498"/>
      <c r="AL25" s="537"/>
      <c r="AM25" s="497" t="s">
        <v>
166</v>
      </c>
      <c r="AN25" s="498"/>
      <c r="AO25" s="498"/>
      <c r="AP25" s="498"/>
      <c r="AQ25" s="498"/>
      <c r="AR25" s="537"/>
      <c r="AS25" s="497" t="s">
        <v>
130</v>
      </c>
      <c r="AT25" s="498"/>
      <c r="AU25" s="498"/>
      <c r="AV25" s="498"/>
      <c r="AW25" s="498"/>
      <c r="AX25" s="499"/>
      <c r="AY25" s="406" t="s">
        <v>
167</v>
      </c>
      <c r="AZ25" s="407"/>
      <c r="BA25" s="407"/>
      <c r="BB25" s="407"/>
      <c r="BC25" s="407"/>
      <c r="BD25" s="407"/>
      <c r="BE25" s="407"/>
      <c r="BF25" s="407"/>
      <c r="BG25" s="407"/>
      <c r="BH25" s="407"/>
      <c r="BI25" s="407"/>
      <c r="BJ25" s="407"/>
      <c r="BK25" s="407"/>
      <c r="BL25" s="407"/>
      <c r="BM25" s="408"/>
      <c r="BN25" s="409">
        <v>
18405783</v>
      </c>
      <c r="BO25" s="410"/>
      <c r="BP25" s="410"/>
      <c r="BQ25" s="410"/>
      <c r="BR25" s="410"/>
      <c r="BS25" s="410"/>
      <c r="BT25" s="410"/>
      <c r="BU25" s="411"/>
      <c r="BV25" s="409">
        <v>
29136604</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c r="A26" s="162"/>
      <c r="B26" s="583"/>
      <c r="C26" s="584"/>
      <c r="D26" s="585"/>
      <c r="E26" s="496" t="s">
        <v>
168</v>
      </c>
      <c r="F26" s="476"/>
      <c r="G26" s="476"/>
      <c r="H26" s="476"/>
      <c r="I26" s="476"/>
      <c r="J26" s="476"/>
      <c r="K26" s="477"/>
      <c r="L26" s="497">
        <v>
1</v>
      </c>
      <c r="M26" s="498"/>
      <c r="N26" s="498"/>
      <c r="O26" s="498"/>
      <c r="P26" s="537"/>
      <c r="Q26" s="497">
        <v>
8300</v>
      </c>
      <c r="R26" s="498"/>
      <c r="S26" s="498"/>
      <c r="T26" s="498"/>
      <c r="U26" s="498"/>
      <c r="V26" s="537"/>
      <c r="W26" s="596"/>
      <c r="X26" s="584"/>
      <c r="Y26" s="585"/>
      <c r="Z26" s="496" t="s">
        <v>
169</v>
      </c>
      <c r="AA26" s="606"/>
      <c r="AB26" s="606"/>
      <c r="AC26" s="606"/>
      <c r="AD26" s="606"/>
      <c r="AE26" s="606"/>
      <c r="AF26" s="606"/>
      <c r="AG26" s="607"/>
      <c r="AH26" s="497">
        <v>
76</v>
      </c>
      <c r="AI26" s="498"/>
      <c r="AJ26" s="498"/>
      <c r="AK26" s="498"/>
      <c r="AL26" s="537"/>
      <c r="AM26" s="497">
        <v>
239856</v>
      </c>
      <c r="AN26" s="498"/>
      <c r="AO26" s="498"/>
      <c r="AP26" s="498"/>
      <c r="AQ26" s="498"/>
      <c r="AR26" s="537"/>
      <c r="AS26" s="497">
        <v>
3156</v>
      </c>
      <c r="AT26" s="498"/>
      <c r="AU26" s="498"/>
      <c r="AV26" s="498"/>
      <c r="AW26" s="498"/>
      <c r="AX26" s="499"/>
      <c r="AY26" s="449" t="s">
        <v>
170</v>
      </c>
      <c r="AZ26" s="450"/>
      <c r="BA26" s="450"/>
      <c r="BB26" s="450"/>
      <c r="BC26" s="450"/>
      <c r="BD26" s="450"/>
      <c r="BE26" s="450"/>
      <c r="BF26" s="450"/>
      <c r="BG26" s="450"/>
      <c r="BH26" s="450"/>
      <c r="BI26" s="450"/>
      <c r="BJ26" s="450"/>
      <c r="BK26" s="450"/>
      <c r="BL26" s="450"/>
      <c r="BM26" s="451"/>
      <c r="BN26" s="446">
        <v>
1200000</v>
      </c>
      <c r="BO26" s="447"/>
      <c r="BP26" s="447"/>
      <c r="BQ26" s="447"/>
      <c r="BR26" s="447"/>
      <c r="BS26" s="447"/>
      <c r="BT26" s="447"/>
      <c r="BU26" s="448"/>
      <c r="BV26" s="446">
        <v>
800000</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2"/>
      <c r="B27" s="583"/>
      <c r="C27" s="584"/>
      <c r="D27" s="585"/>
      <c r="E27" s="496" t="s">
        <v>
171</v>
      </c>
      <c r="F27" s="476"/>
      <c r="G27" s="476"/>
      <c r="H27" s="476"/>
      <c r="I27" s="476"/>
      <c r="J27" s="476"/>
      <c r="K27" s="477"/>
      <c r="L27" s="497">
        <v>
1</v>
      </c>
      <c r="M27" s="498"/>
      <c r="N27" s="498"/>
      <c r="O27" s="498"/>
      <c r="P27" s="537"/>
      <c r="Q27" s="497">
        <v>
6500</v>
      </c>
      <c r="R27" s="498"/>
      <c r="S27" s="498"/>
      <c r="T27" s="498"/>
      <c r="U27" s="498"/>
      <c r="V27" s="537"/>
      <c r="W27" s="596"/>
      <c r="X27" s="584"/>
      <c r="Y27" s="585"/>
      <c r="Z27" s="496" t="s">
        <v>
172</v>
      </c>
      <c r="AA27" s="476"/>
      <c r="AB27" s="476"/>
      <c r="AC27" s="476"/>
      <c r="AD27" s="476"/>
      <c r="AE27" s="476"/>
      <c r="AF27" s="476"/>
      <c r="AG27" s="477"/>
      <c r="AH27" s="497">
        <v>
17</v>
      </c>
      <c r="AI27" s="498"/>
      <c r="AJ27" s="498"/>
      <c r="AK27" s="498"/>
      <c r="AL27" s="537"/>
      <c r="AM27" s="497">
        <v>
56205</v>
      </c>
      <c r="AN27" s="498"/>
      <c r="AO27" s="498"/>
      <c r="AP27" s="498"/>
      <c r="AQ27" s="498"/>
      <c r="AR27" s="537"/>
      <c r="AS27" s="497">
        <v>
3306</v>
      </c>
      <c r="AT27" s="498"/>
      <c r="AU27" s="498"/>
      <c r="AV27" s="498"/>
      <c r="AW27" s="498"/>
      <c r="AX27" s="499"/>
      <c r="AY27" s="538" t="s">
        <v>
173</v>
      </c>
      <c r="AZ27" s="539"/>
      <c r="BA27" s="539"/>
      <c r="BB27" s="539"/>
      <c r="BC27" s="539"/>
      <c r="BD27" s="539"/>
      <c r="BE27" s="539"/>
      <c r="BF27" s="539"/>
      <c r="BG27" s="539"/>
      <c r="BH27" s="539"/>
      <c r="BI27" s="539"/>
      <c r="BJ27" s="539"/>
      <c r="BK27" s="539"/>
      <c r="BL27" s="539"/>
      <c r="BM27" s="540"/>
      <c r="BN27" s="619">
        <v>
7200000</v>
      </c>
      <c r="BO27" s="620"/>
      <c r="BP27" s="620"/>
      <c r="BQ27" s="620"/>
      <c r="BR27" s="620"/>
      <c r="BS27" s="620"/>
      <c r="BT27" s="620"/>
      <c r="BU27" s="621"/>
      <c r="BV27" s="619">
        <v>
7841000</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c r="A28" s="162"/>
      <c r="B28" s="583"/>
      <c r="C28" s="584"/>
      <c r="D28" s="585"/>
      <c r="E28" s="496" t="s">
        <v>
174</v>
      </c>
      <c r="F28" s="476"/>
      <c r="G28" s="476"/>
      <c r="H28" s="476"/>
      <c r="I28" s="476"/>
      <c r="J28" s="476"/>
      <c r="K28" s="477"/>
      <c r="L28" s="497">
        <v>
1</v>
      </c>
      <c r="M28" s="498"/>
      <c r="N28" s="498"/>
      <c r="O28" s="498"/>
      <c r="P28" s="537"/>
      <c r="Q28" s="497">
        <v>
5700</v>
      </c>
      <c r="R28" s="498"/>
      <c r="S28" s="498"/>
      <c r="T28" s="498"/>
      <c r="U28" s="498"/>
      <c r="V28" s="537"/>
      <c r="W28" s="596"/>
      <c r="X28" s="584"/>
      <c r="Y28" s="585"/>
      <c r="Z28" s="496" t="s">
        <v>
175</v>
      </c>
      <c r="AA28" s="476"/>
      <c r="AB28" s="476"/>
      <c r="AC28" s="476"/>
      <c r="AD28" s="476"/>
      <c r="AE28" s="476"/>
      <c r="AF28" s="476"/>
      <c r="AG28" s="477"/>
      <c r="AH28" s="497" t="s">
        <v>
166</v>
      </c>
      <c r="AI28" s="498"/>
      <c r="AJ28" s="498"/>
      <c r="AK28" s="498"/>
      <c r="AL28" s="537"/>
      <c r="AM28" s="497" t="s">
        <v>
166</v>
      </c>
      <c r="AN28" s="498"/>
      <c r="AO28" s="498"/>
      <c r="AP28" s="498"/>
      <c r="AQ28" s="498"/>
      <c r="AR28" s="537"/>
      <c r="AS28" s="497" t="s">
        <v>
121</v>
      </c>
      <c r="AT28" s="498"/>
      <c r="AU28" s="498"/>
      <c r="AV28" s="498"/>
      <c r="AW28" s="498"/>
      <c r="AX28" s="499"/>
      <c r="AY28" s="622" t="s">
        <v>
176</v>
      </c>
      <c r="AZ28" s="623"/>
      <c r="BA28" s="623"/>
      <c r="BB28" s="624"/>
      <c r="BC28" s="406" t="s">
        <v>
42</v>
      </c>
      <c r="BD28" s="407"/>
      <c r="BE28" s="407"/>
      <c r="BF28" s="407"/>
      <c r="BG28" s="407"/>
      <c r="BH28" s="407"/>
      <c r="BI28" s="407"/>
      <c r="BJ28" s="407"/>
      <c r="BK28" s="407"/>
      <c r="BL28" s="407"/>
      <c r="BM28" s="408"/>
      <c r="BN28" s="409">
        <v>
8000000</v>
      </c>
      <c r="BO28" s="410"/>
      <c r="BP28" s="410"/>
      <c r="BQ28" s="410"/>
      <c r="BR28" s="410"/>
      <c r="BS28" s="410"/>
      <c r="BT28" s="410"/>
      <c r="BU28" s="411"/>
      <c r="BV28" s="409">
        <v>
7149471</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c r="A29" s="162"/>
      <c r="B29" s="583"/>
      <c r="C29" s="584"/>
      <c r="D29" s="585"/>
      <c r="E29" s="496" t="s">
        <v>
177</v>
      </c>
      <c r="F29" s="476"/>
      <c r="G29" s="476"/>
      <c r="H29" s="476"/>
      <c r="I29" s="476"/>
      <c r="J29" s="476"/>
      <c r="K29" s="477"/>
      <c r="L29" s="497">
        <v>
28</v>
      </c>
      <c r="M29" s="498"/>
      <c r="N29" s="498"/>
      <c r="O29" s="498"/>
      <c r="P29" s="537"/>
      <c r="Q29" s="497">
        <v>
5500</v>
      </c>
      <c r="R29" s="498"/>
      <c r="S29" s="498"/>
      <c r="T29" s="498"/>
      <c r="U29" s="498"/>
      <c r="V29" s="537"/>
      <c r="W29" s="597"/>
      <c r="X29" s="598"/>
      <c r="Y29" s="599"/>
      <c r="Z29" s="496" t="s">
        <v>
178</v>
      </c>
      <c r="AA29" s="476"/>
      <c r="AB29" s="476"/>
      <c r="AC29" s="476"/>
      <c r="AD29" s="476"/>
      <c r="AE29" s="476"/>
      <c r="AF29" s="476"/>
      <c r="AG29" s="477"/>
      <c r="AH29" s="497">
        <v>
1225</v>
      </c>
      <c r="AI29" s="498"/>
      <c r="AJ29" s="498"/>
      <c r="AK29" s="498"/>
      <c r="AL29" s="537"/>
      <c r="AM29" s="497">
        <v>
3537661</v>
      </c>
      <c r="AN29" s="498"/>
      <c r="AO29" s="498"/>
      <c r="AP29" s="498"/>
      <c r="AQ29" s="498"/>
      <c r="AR29" s="537"/>
      <c r="AS29" s="497">
        <v>
2888</v>
      </c>
      <c r="AT29" s="498"/>
      <c r="AU29" s="498"/>
      <c r="AV29" s="498"/>
      <c r="AW29" s="498"/>
      <c r="AX29" s="499"/>
      <c r="AY29" s="625"/>
      <c r="AZ29" s="626"/>
      <c r="BA29" s="626"/>
      <c r="BB29" s="627"/>
      <c r="BC29" s="480" t="s">
        <v>
179</v>
      </c>
      <c r="BD29" s="481"/>
      <c r="BE29" s="481"/>
      <c r="BF29" s="481"/>
      <c r="BG29" s="481"/>
      <c r="BH29" s="481"/>
      <c r="BI29" s="481"/>
      <c r="BJ29" s="481"/>
      <c r="BK29" s="481"/>
      <c r="BL29" s="481"/>
      <c r="BM29" s="482"/>
      <c r="BN29" s="446" t="s">
        <v>
130</v>
      </c>
      <c r="BO29" s="447"/>
      <c r="BP29" s="447"/>
      <c r="BQ29" s="447"/>
      <c r="BR29" s="447"/>
      <c r="BS29" s="447"/>
      <c r="BT29" s="447"/>
      <c r="BU29" s="448"/>
      <c r="BV29" s="446" t="s">
        <v>
121</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
180</v>
      </c>
      <c r="X30" s="604"/>
      <c r="Y30" s="604"/>
      <c r="Z30" s="604"/>
      <c r="AA30" s="604"/>
      <c r="AB30" s="604"/>
      <c r="AC30" s="604"/>
      <c r="AD30" s="604"/>
      <c r="AE30" s="604"/>
      <c r="AF30" s="604"/>
      <c r="AG30" s="605"/>
      <c r="AH30" s="562">
        <v>
99.8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
44</v>
      </c>
      <c r="BD30" s="617"/>
      <c r="BE30" s="617"/>
      <c r="BF30" s="617"/>
      <c r="BG30" s="617"/>
      <c r="BH30" s="617"/>
      <c r="BI30" s="617"/>
      <c r="BJ30" s="617"/>
      <c r="BK30" s="617"/>
      <c r="BL30" s="617"/>
      <c r="BM30" s="618"/>
      <c r="BN30" s="619">
        <v>
38448168</v>
      </c>
      <c r="BO30" s="620"/>
      <c r="BP30" s="620"/>
      <c r="BQ30" s="620"/>
      <c r="BR30" s="620"/>
      <c r="BS30" s="620"/>
      <c r="BT30" s="620"/>
      <c r="BU30" s="621"/>
      <c r="BV30" s="619">
        <v>
37602414</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c r="A32" s="162"/>
      <c r="B32" s="188"/>
      <c r="C32" s="189" t="s">
        <v>
181</v>
      </c>
      <c r="D32" s="189"/>
      <c r="E32" s="189"/>
      <c r="F32" s="186"/>
      <c r="G32" s="186"/>
      <c r="H32" s="186"/>
      <c r="I32" s="186"/>
      <c r="J32" s="186"/>
      <c r="K32" s="186"/>
      <c r="L32" s="186"/>
      <c r="M32" s="186"/>
      <c r="N32" s="186"/>
      <c r="O32" s="186"/>
      <c r="P32" s="186"/>
      <c r="Q32" s="186"/>
      <c r="R32" s="186"/>
      <c r="S32" s="186"/>
      <c r="T32" s="186"/>
      <c r="U32" s="186" t="s">
        <v>
182</v>
      </c>
      <c r="V32" s="186"/>
      <c r="W32" s="186"/>
      <c r="X32" s="186"/>
      <c r="Y32" s="186"/>
      <c r="Z32" s="186"/>
      <c r="AA32" s="186"/>
      <c r="AB32" s="186"/>
      <c r="AC32" s="186"/>
      <c r="AD32" s="186"/>
      <c r="AE32" s="186"/>
      <c r="AF32" s="186"/>
      <c r="AG32" s="186"/>
      <c r="AH32" s="186"/>
      <c r="AI32" s="186"/>
      <c r="AJ32" s="186"/>
      <c r="AK32" s="186"/>
      <c r="AL32" s="186"/>
      <c r="AM32" s="190" t="s">
        <v>
183</v>
      </c>
      <c r="AN32" s="186"/>
      <c r="AO32" s="186"/>
      <c r="AP32" s="186"/>
      <c r="AQ32" s="186"/>
      <c r="AR32" s="186"/>
      <c r="AS32" s="190"/>
      <c r="AT32" s="190"/>
      <c r="AU32" s="190"/>
      <c r="AV32" s="190"/>
      <c r="AW32" s="190"/>
      <c r="AX32" s="190"/>
      <c r="AY32" s="190"/>
      <c r="AZ32" s="190"/>
      <c r="BA32" s="190"/>
      <c r="BB32" s="186"/>
      <c r="BC32" s="190"/>
      <c r="BD32" s="186"/>
      <c r="BE32" s="190" t="s">
        <v>
184</v>
      </c>
      <c r="BF32" s="186"/>
      <c r="BG32" s="186"/>
      <c r="BH32" s="186"/>
      <c r="BI32" s="186"/>
      <c r="BJ32" s="190"/>
      <c r="BK32" s="190"/>
      <c r="BL32" s="190"/>
      <c r="BM32" s="190"/>
      <c r="BN32" s="190"/>
      <c r="BO32" s="190"/>
      <c r="BP32" s="190"/>
      <c r="BQ32" s="190"/>
      <c r="BR32" s="186"/>
      <c r="BS32" s="186"/>
      <c r="BT32" s="186"/>
      <c r="BU32" s="186"/>
      <c r="BV32" s="186"/>
      <c r="BW32" s="186" t="s">
        <v>
185</v>
      </c>
      <c r="BX32" s="186"/>
      <c r="BY32" s="186"/>
      <c r="BZ32" s="186"/>
      <c r="CA32" s="186"/>
      <c r="CB32" s="190"/>
      <c r="CC32" s="190"/>
      <c r="CD32" s="190"/>
      <c r="CE32" s="190"/>
      <c r="CF32" s="190"/>
      <c r="CG32" s="190"/>
      <c r="CH32" s="190"/>
      <c r="CI32" s="190"/>
      <c r="CJ32" s="190"/>
      <c r="CK32" s="190"/>
      <c r="CL32" s="190"/>
      <c r="CM32" s="190"/>
      <c r="CN32" s="190"/>
      <c r="CO32" s="190" t="s">
        <v>
186</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c r="A33" s="162"/>
      <c r="B33" s="188"/>
      <c r="C33" s="470" t="s">
        <v>
187</v>
      </c>
      <c r="D33" s="470"/>
      <c r="E33" s="435" t="s">
        <v>
188</v>
      </c>
      <c r="F33" s="435"/>
      <c r="G33" s="435"/>
      <c r="H33" s="435"/>
      <c r="I33" s="435"/>
      <c r="J33" s="435"/>
      <c r="K33" s="435"/>
      <c r="L33" s="435"/>
      <c r="M33" s="435"/>
      <c r="N33" s="435"/>
      <c r="O33" s="435"/>
      <c r="P33" s="435"/>
      <c r="Q33" s="435"/>
      <c r="R33" s="435"/>
      <c r="S33" s="435"/>
      <c r="T33" s="191"/>
      <c r="U33" s="470" t="s">
        <v>
189</v>
      </c>
      <c r="V33" s="470"/>
      <c r="W33" s="435" t="s">
        <v>
188</v>
      </c>
      <c r="X33" s="435"/>
      <c r="Y33" s="435"/>
      <c r="Z33" s="435"/>
      <c r="AA33" s="435"/>
      <c r="AB33" s="435"/>
      <c r="AC33" s="435"/>
      <c r="AD33" s="435"/>
      <c r="AE33" s="435"/>
      <c r="AF33" s="435"/>
      <c r="AG33" s="435"/>
      <c r="AH33" s="435"/>
      <c r="AI33" s="435"/>
      <c r="AJ33" s="435"/>
      <c r="AK33" s="435"/>
      <c r="AL33" s="191"/>
      <c r="AM33" s="470" t="s">
        <v>
189</v>
      </c>
      <c r="AN33" s="470"/>
      <c r="AO33" s="435" t="s">
        <v>
188</v>
      </c>
      <c r="AP33" s="435"/>
      <c r="AQ33" s="435"/>
      <c r="AR33" s="435"/>
      <c r="AS33" s="435"/>
      <c r="AT33" s="435"/>
      <c r="AU33" s="435"/>
      <c r="AV33" s="435"/>
      <c r="AW33" s="435"/>
      <c r="AX33" s="435"/>
      <c r="AY33" s="435"/>
      <c r="AZ33" s="435"/>
      <c r="BA33" s="435"/>
      <c r="BB33" s="435"/>
      <c r="BC33" s="435"/>
      <c r="BD33" s="192"/>
      <c r="BE33" s="435" t="s">
        <v>
190</v>
      </c>
      <c r="BF33" s="435"/>
      <c r="BG33" s="435" t="s">
        <v>
191</v>
      </c>
      <c r="BH33" s="435"/>
      <c r="BI33" s="435"/>
      <c r="BJ33" s="435"/>
      <c r="BK33" s="435"/>
      <c r="BL33" s="435"/>
      <c r="BM33" s="435"/>
      <c r="BN33" s="435"/>
      <c r="BO33" s="435"/>
      <c r="BP33" s="435"/>
      <c r="BQ33" s="435"/>
      <c r="BR33" s="435"/>
      <c r="BS33" s="435"/>
      <c r="BT33" s="435"/>
      <c r="BU33" s="435"/>
      <c r="BV33" s="192"/>
      <c r="BW33" s="470" t="s">
        <v>
190</v>
      </c>
      <c r="BX33" s="470"/>
      <c r="BY33" s="435" t="s">
        <v>
192</v>
      </c>
      <c r="BZ33" s="435"/>
      <c r="CA33" s="435"/>
      <c r="CB33" s="435"/>
      <c r="CC33" s="435"/>
      <c r="CD33" s="435"/>
      <c r="CE33" s="435"/>
      <c r="CF33" s="435"/>
      <c r="CG33" s="435"/>
      <c r="CH33" s="435"/>
      <c r="CI33" s="435"/>
      <c r="CJ33" s="435"/>
      <c r="CK33" s="435"/>
      <c r="CL33" s="435"/>
      <c r="CM33" s="435"/>
      <c r="CN33" s="191"/>
      <c r="CO33" s="470" t="s">
        <v>
189</v>
      </c>
      <c r="CP33" s="470"/>
      <c r="CQ33" s="435" t="s">
        <v>
193</v>
      </c>
      <c r="CR33" s="435"/>
      <c r="CS33" s="435"/>
      <c r="CT33" s="435"/>
      <c r="CU33" s="435"/>
      <c r="CV33" s="435"/>
      <c r="CW33" s="435"/>
      <c r="CX33" s="435"/>
      <c r="CY33" s="435"/>
      <c r="CZ33" s="435"/>
      <c r="DA33" s="435"/>
      <c r="DB33" s="435"/>
      <c r="DC33" s="435"/>
      <c r="DD33" s="435"/>
      <c r="DE33" s="435"/>
      <c r="DF33" s="191"/>
      <c r="DG33" s="631" t="s">
        <v>
194</v>
      </c>
      <c r="DH33" s="631"/>
      <c r="DI33" s="193"/>
      <c r="DJ33" s="161"/>
      <c r="DK33" s="161"/>
      <c r="DL33" s="161"/>
      <c r="DM33" s="161"/>
      <c r="DN33" s="161"/>
      <c r="DO33" s="161"/>
    </row>
    <row r="34" spans="1:119" ht="32.25" customHeight="1">
      <c r="A34" s="162"/>
      <c r="B34" s="188"/>
      <c r="C34" s="632">
        <f>
IF(E34="","",1)</f>
        <v>
1</v>
      </c>
      <c r="D34" s="632"/>
      <c r="E34" s="633" t="str">
        <f>
IF('各会計、関係団体の財政状況及び健全化判断比率'!B7="","",'各会計、関係団体の財政状況及び健全化判断比率'!B7)</f>
        <v>
一般会計</v>
      </c>
      <c r="F34" s="633"/>
      <c r="G34" s="633"/>
      <c r="H34" s="633"/>
      <c r="I34" s="633"/>
      <c r="J34" s="633"/>
      <c r="K34" s="633"/>
      <c r="L34" s="633"/>
      <c r="M34" s="633"/>
      <c r="N34" s="633"/>
      <c r="O34" s="633"/>
      <c r="P34" s="633"/>
      <c r="Q34" s="633"/>
      <c r="R34" s="633"/>
      <c r="S34" s="633"/>
      <c r="T34" s="189"/>
      <c r="U34" s="632">
        <f>
IF(W34="","",MAX(C34:D43)+1)</f>
        <v>
4</v>
      </c>
      <c r="V34" s="632"/>
      <c r="W34" s="633" t="str">
        <f>
IF('各会計、関係団体の財政状況及び健全化判断比率'!B28="","",'各会計、関係団体の財政状況及び健全化判断比率'!B28)</f>
        <v>
国民健康保険特別会計</v>
      </c>
      <c r="X34" s="633"/>
      <c r="Y34" s="633"/>
      <c r="Z34" s="633"/>
      <c r="AA34" s="633"/>
      <c r="AB34" s="633"/>
      <c r="AC34" s="633"/>
      <c r="AD34" s="633"/>
      <c r="AE34" s="633"/>
      <c r="AF34" s="633"/>
      <c r="AG34" s="633"/>
      <c r="AH34" s="633"/>
      <c r="AI34" s="633"/>
      <c r="AJ34" s="633"/>
      <c r="AK34" s="633"/>
      <c r="AL34" s="189"/>
      <c r="AM34" s="632">
        <f>
IF(AO34="","",MAX(C34:D43,U34:V43)+1)</f>
        <v>
7</v>
      </c>
      <c r="AN34" s="632"/>
      <c r="AO34" s="633" t="str">
        <f>
IF('各会計、関係団体の財政状況及び健全化判断比率'!B31="","",'各会計、関係団体の財政状況及び健全化判断比率'!B31)</f>
        <v>
競走事業会計</v>
      </c>
      <c r="AP34" s="633"/>
      <c r="AQ34" s="633"/>
      <c r="AR34" s="633"/>
      <c r="AS34" s="633"/>
      <c r="AT34" s="633"/>
      <c r="AU34" s="633"/>
      <c r="AV34" s="633"/>
      <c r="AW34" s="633"/>
      <c r="AX34" s="633"/>
      <c r="AY34" s="633"/>
      <c r="AZ34" s="633"/>
      <c r="BA34" s="633"/>
      <c r="BB34" s="633"/>
      <c r="BC34" s="633"/>
      <c r="BD34" s="189"/>
      <c r="BE34" s="632">
        <f>
IF(BG34="","",MAX(C34:D43,U34:V43,AM34:AN43)+1)</f>
        <v>
8</v>
      </c>
      <c r="BF34" s="632"/>
      <c r="BG34" s="633" t="str">
        <f>
IF('各会計、関係団体の財政状況及び健全化判断比率'!B32="","",'各会計、関係団体の財政状況及び健全化判断比率'!B32)</f>
        <v>
下水道事業特別会計</v>
      </c>
      <c r="BH34" s="633"/>
      <c r="BI34" s="633"/>
      <c r="BJ34" s="633"/>
      <c r="BK34" s="633"/>
      <c r="BL34" s="633"/>
      <c r="BM34" s="633"/>
      <c r="BN34" s="633"/>
      <c r="BO34" s="633"/>
      <c r="BP34" s="633"/>
      <c r="BQ34" s="633"/>
      <c r="BR34" s="633"/>
      <c r="BS34" s="633"/>
      <c r="BT34" s="633"/>
      <c r="BU34" s="633"/>
      <c r="BV34" s="189"/>
      <c r="BW34" s="632">
        <f>
IF(BY34="","",MAX(C34:D43,U34:V43,AM34:AN43,BE34:BF43)+1)</f>
        <v>
9</v>
      </c>
      <c r="BX34" s="632"/>
      <c r="BY34" s="633" t="str">
        <f>
IF('各会計、関係団体の財政状況及び健全化判断比率'!B68="","",'各会計、関係団体の財政状況及び健全化判断比率'!B68)</f>
        <v>
東京たま広域資源循環組合</v>
      </c>
      <c r="BZ34" s="633"/>
      <c r="CA34" s="633"/>
      <c r="CB34" s="633"/>
      <c r="CC34" s="633"/>
      <c r="CD34" s="633"/>
      <c r="CE34" s="633"/>
      <c r="CF34" s="633"/>
      <c r="CG34" s="633"/>
      <c r="CH34" s="633"/>
      <c r="CI34" s="633"/>
      <c r="CJ34" s="633"/>
      <c r="CK34" s="633"/>
      <c r="CL34" s="633"/>
      <c r="CM34" s="633"/>
      <c r="CN34" s="189"/>
      <c r="CO34" s="632">
        <f>
IF(CQ34="","",MAX(C34:D43,U34:V43,AM34:AN43,BE34:BF43,BW34:BX43)+1)</f>
        <v>
16</v>
      </c>
      <c r="CP34" s="632"/>
      <c r="CQ34" s="633" t="str">
        <f>
IF('各会計、関係団体の財政状況及び健全化判断比率'!BS7="","",'各会計、関係団体の財政状況及び健全化判断比率'!BS7)</f>
        <v>
（公財）府中市勤労者福祉振興公社</v>
      </c>
      <c r="CR34" s="633"/>
      <c r="CS34" s="633"/>
      <c r="CT34" s="633"/>
      <c r="CU34" s="633"/>
      <c r="CV34" s="633"/>
      <c r="CW34" s="633"/>
      <c r="CX34" s="633"/>
      <c r="CY34" s="633"/>
      <c r="CZ34" s="633"/>
      <c r="DA34" s="633"/>
      <c r="DB34" s="633"/>
      <c r="DC34" s="633"/>
      <c r="DD34" s="633"/>
      <c r="DE34" s="633"/>
      <c r="DF34" s="186"/>
      <c r="DG34" s="634" t="str">
        <f>
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c r="A35" s="162"/>
      <c r="B35" s="188"/>
      <c r="C35" s="632">
        <f>
IF(E35="","",C34+1)</f>
        <v>
2</v>
      </c>
      <c r="D35" s="632"/>
      <c r="E35" s="633" t="str">
        <f>
IF('各会計、関係団体の財政状況及び健全化判断比率'!B8="","",'各会計、関係団体の財政状況及び健全化判断比率'!B8)</f>
        <v>
公共用地特別会計</v>
      </c>
      <c r="F35" s="633"/>
      <c r="G35" s="633"/>
      <c r="H35" s="633"/>
      <c r="I35" s="633"/>
      <c r="J35" s="633"/>
      <c r="K35" s="633"/>
      <c r="L35" s="633"/>
      <c r="M35" s="633"/>
      <c r="N35" s="633"/>
      <c r="O35" s="633"/>
      <c r="P35" s="633"/>
      <c r="Q35" s="633"/>
      <c r="R35" s="633"/>
      <c r="S35" s="633"/>
      <c r="T35" s="189"/>
      <c r="U35" s="632">
        <f>
IF(W35="","",U34+1)</f>
        <v>
5</v>
      </c>
      <c r="V35" s="632"/>
      <c r="W35" s="633" t="str">
        <f>
IF('各会計、関係団体の財政状況及び健全化判断比率'!B29="","",'各会計、関係団体の財政状況及び健全化判断比率'!B29)</f>
        <v>
介護保険特別会計</v>
      </c>
      <c r="X35" s="633"/>
      <c r="Y35" s="633"/>
      <c r="Z35" s="633"/>
      <c r="AA35" s="633"/>
      <c r="AB35" s="633"/>
      <c r="AC35" s="633"/>
      <c r="AD35" s="633"/>
      <c r="AE35" s="633"/>
      <c r="AF35" s="633"/>
      <c r="AG35" s="633"/>
      <c r="AH35" s="633"/>
      <c r="AI35" s="633"/>
      <c r="AJ35" s="633"/>
      <c r="AK35" s="633"/>
      <c r="AL35" s="189"/>
      <c r="AM35" s="632" t="str">
        <f t="shared" ref="AM35:AM43" si="0">
IF(AO35="","",AM34+1)</f>
        <v/>
      </c>
      <c r="AN35" s="632"/>
      <c r="AO35" s="633"/>
      <c r="AP35" s="633"/>
      <c r="AQ35" s="633"/>
      <c r="AR35" s="633"/>
      <c r="AS35" s="633"/>
      <c r="AT35" s="633"/>
      <c r="AU35" s="633"/>
      <c r="AV35" s="633"/>
      <c r="AW35" s="633"/>
      <c r="AX35" s="633"/>
      <c r="AY35" s="633"/>
      <c r="AZ35" s="633"/>
      <c r="BA35" s="633"/>
      <c r="BB35" s="633"/>
      <c r="BC35" s="633"/>
      <c r="BD35" s="189"/>
      <c r="BE35" s="632" t="str">
        <f t="shared" ref="BE35:BE43" si="1">
IF(BG35="","",BE34+1)</f>
        <v/>
      </c>
      <c r="BF35" s="632"/>
      <c r="BG35" s="633"/>
      <c r="BH35" s="633"/>
      <c r="BI35" s="633"/>
      <c r="BJ35" s="633"/>
      <c r="BK35" s="633"/>
      <c r="BL35" s="633"/>
      <c r="BM35" s="633"/>
      <c r="BN35" s="633"/>
      <c r="BO35" s="633"/>
      <c r="BP35" s="633"/>
      <c r="BQ35" s="633"/>
      <c r="BR35" s="633"/>
      <c r="BS35" s="633"/>
      <c r="BT35" s="633"/>
      <c r="BU35" s="633"/>
      <c r="BV35" s="189"/>
      <c r="BW35" s="632">
        <f t="shared" ref="BW35:BW43" si="2">
IF(BY35="","",BW34+1)</f>
        <v>
10</v>
      </c>
      <c r="BX35" s="632"/>
      <c r="BY35" s="633" t="str">
        <f>
IF('各会計、関係団体の財政状況及び健全化判断比率'!B69="","",'各会計、関係団体の財政状況及び健全化判断比率'!B69)</f>
        <v>
多摩川衛生組合</v>
      </c>
      <c r="BZ35" s="633"/>
      <c r="CA35" s="633"/>
      <c r="CB35" s="633"/>
      <c r="CC35" s="633"/>
      <c r="CD35" s="633"/>
      <c r="CE35" s="633"/>
      <c r="CF35" s="633"/>
      <c r="CG35" s="633"/>
      <c r="CH35" s="633"/>
      <c r="CI35" s="633"/>
      <c r="CJ35" s="633"/>
      <c r="CK35" s="633"/>
      <c r="CL35" s="633"/>
      <c r="CM35" s="633"/>
      <c r="CN35" s="189"/>
      <c r="CO35" s="632">
        <f t="shared" ref="CO35:CO43" si="3">
IF(CQ35="","",CO34+1)</f>
        <v>
17</v>
      </c>
      <c r="CP35" s="632"/>
      <c r="CQ35" s="633" t="str">
        <f>
IF('各会計、関係団体の財政状況及び健全化判断比率'!BS8="","",'各会計、関係団体の財政状況及び健全化判断比率'!BS8)</f>
        <v>
府中市土地開発公社</v>
      </c>
      <c r="CR35" s="633"/>
      <c r="CS35" s="633"/>
      <c r="CT35" s="633"/>
      <c r="CU35" s="633"/>
      <c r="CV35" s="633"/>
      <c r="CW35" s="633"/>
      <c r="CX35" s="633"/>
      <c r="CY35" s="633"/>
      <c r="CZ35" s="633"/>
      <c r="DA35" s="633"/>
      <c r="DB35" s="633"/>
      <c r="DC35" s="633"/>
      <c r="DD35" s="633"/>
      <c r="DE35" s="633"/>
      <c r="DF35" s="186"/>
      <c r="DG35" s="634" t="str">
        <f>
IF('各会計、関係団体の財政状況及び健全化判断比率'!BR8="","",'各会計、関係団体の財政状況及び健全化判断比率'!BR8)</f>
        <v>
○</v>
      </c>
      <c r="DH35" s="634"/>
      <c r="DI35" s="193"/>
      <c r="DJ35" s="161"/>
      <c r="DK35" s="161"/>
      <c r="DL35" s="161"/>
      <c r="DM35" s="161"/>
      <c r="DN35" s="161"/>
      <c r="DO35" s="161"/>
    </row>
    <row r="36" spans="1:119" ht="32.25" customHeight="1">
      <c r="A36" s="162"/>
      <c r="B36" s="188"/>
      <c r="C36" s="632">
        <f>
IF(E36="","",C35+1)</f>
        <v>
3</v>
      </c>
      <c r="D36" s="632"/>
      <c r="E36" s="633" t="str">
        <f>
IF('各会計、関係団体の財政状況及び健全化判断比率'!B9="","",'各会計、関係団体の財政状況及び健全化判断比率'!B9)</f>
        <v>
火災共済事業特別会計</v>
      </c>
      <c r="F36" s="633"/>
      <c r="G36" s="633"/>
      <c r="H36" s="633"/>
      <c r="I36" s="633"/>
      <c r="J36" s="633"/>
      <c r="K36" s="633"/>
      <c r="L36" s="633"/>
      <c r="M36" s="633"/>
      <c r="N36" s="633"/>
      <c r="O36" s="633"/>
      <c r="P36" s="633"/>
      <c r="Q36" s="633"/>
      <c r="R36" s="633"/>
      <c r="S36" s="633"/>
      <c r="T36" s="189"/>
      <c r="U36" s="632">
        <f t="shared" ref="U36:U43" si="4">
IF(W36="","",U35+1)</f>
        <v>
6</v>
      </c>
      <c r="V36" s="632"/>
      <c r="W36" s="633" t="str">
        <f>
IF('各会計、関係団体の財政状況及び健全化判断比率'!B30="","",'各会計、関係団体の財政状況及び健全化判断比率'!B30)</f>
        <v>
後期高齢者医療特別会計</v>
      </c>
      <c r="X36" s="633"/>
      <c r="Y36" s="633"/>
      <c r="Z36" s="633"/>
      <c r="AA36" s="633"/>
      <c r="AB36" s="633"/>
      <c r="AC36" s="633"/>
      <c r="AD36" s="633"/>
      <c r="AE36" s="633"/>
      <c r="AF36" s="633"/>
      <c r="AG36" s="633"/>
      <c r="AH36" s="633"/>
      <c r="AI36" s="633"/>
      <c r="AJ36" s="633"/>
      <c r="AK36" s="633"/>
      <c r="AL36" s="189"/>
      <c r="AM36" s="632" t="str">
        <f t="shared" si="0"/>
        <v/>
      </c>
      <c r="AN36" s="632"/>
      <c r="AO36" s="633"/>
      <c r="AP36" s="633"/>
      <c r="AQ36" s="633"/>
      <c r="AR36" s="633"/>
      <c r="AS36" s="633"/>
      <c r="AT36" s="633"/>
      <c r="AU36" s="633"/>
      <c r="AV36" s="633"/>
      <c r="AW36" s="633"/>
      <c r="AX36" s="633"/>
      <c r="AY36" s="633"/>
      <c r="AZ36" s="633"/>
      <c r="BA36" s="633"/>
      <c r="BB36" s="633"/>
      <c r="BC36" s="633"/>
      <c r="BD36" s="189"/>
      <c r="BE36" s="632" t="str">
        <f t="shared" si="1"/>
        <v/>
      </c>
      <c r="BF36" s="632"/>
      <c r="BG36" s="633"/>
      <c r="BH36" s="633"/>
      <c r="BI36" s="633"/>
      <c r="BJ36" s="633"/>
      <c r="BK36" s="633"/>
      <c r="BL36" s="633"/>
      <c r="BM36" s="633"/>
      <c r="BN36" s="633"/>
      <c r="BO36" s="633"/>
      <c r="BP36" s="633"/>
      <c r="BQ36" s="633"/>
      <c r="BR36" s="633"/>
      <c r="BS36" s="633"/>
      <c r="BT36" s="633"/>
      <c r="BU36" s="633"/>
      <c r="BV36" s="189"/>
      <c r="BW36" s="632">
        <f t="shared" si="2"/>
        <v>
11</v>
      </c>
      <c r="BX36" s="632"/>
      <c r="BY36" s="633" t="str">
        <f>
IF('各会計、関係団体の財政状況及び健全化判断比率'!B70="","",'各会計、関係団体の財政状況及び健全化判断比率'!B70)</f>
        <v>
東京都後期高齢者医療広域連合（一般会計）</v>
      </c>
      <c r="BZ36" s="633"/>
      <c r="CA36" s="633"/>
      <c r="CB36" s="633"/>
      <c r="CC36" s="633"/>
      <c r="CD36" s="633"/>
      <c r="CE36" s="633"/>
      <c r="CF36" s="633"/>
      <c r="CG36" s="633"/>
      <c r="CH36" s="633"/>
      <c r="CI36" s="633"/>
      <c r="CJ36" s="633"/>
      <c r="CK36" s="633"/>
      <c r="CL36" s="633"/>
      <c r="CM36" s="633"/>
      <c r="CN36" s="189"/>
      <c r="CO36" s="632">
        <f t="shared" si="3"/>
        <v>
18</v>
      </c>
      <c r="CP36" s="632"/>
      <c r="CQ36" s="633" t="str">
        <f>
IF('各会計、関係団体の財政状況及び健全化判断比率'!BS9="","",'各会計、関係団体の財政状況及び健全化判断比率'!BS9)</f>
        <v>
（公財）府中文化振興財団</v>
      </c>
      <c r="CR36" s="633"/>
      <c r="CS36" s="633"/>
      <c r="CT36" s="633"/>
      <c r="CU36" s="633"/>
      <c r="CV36" s="633"/>
      <c r="CW36" s="633"/>
      <c r="CX36" s="633"/>
      <c r="CY36" s="633"/>
      <c r="CZ36" s="633"/>
      <c r="DA36" s="633"/>
      <c r="DB36" s="633"/>
      <c r="DC36" s="633"/>
      <c r="DD36" s="633"/>
      <c r="DE36" s="633"/>
      <c r="DF36" s="186"/>
      <c r="DG36" s="634" t="str">
        <f>
IF('各会計、関係団体の財政状況及び健全化判断比率'!BR9="","",'各会計、関係団体の財政状況及び健全化判断比率'!BR9)</f>
        <v/>
      </c>
      <c r="DH36" s="634"/>
      <c r="DI36" s="193"/>
      <c r="DJ36" s="161"/>
      <c r="DK36" s="161"/>
      <c r="DL36" s="161"/>
      <c r="DM36" s="161"/>
      <c r="DN36" s="161"/>
      <c r="DO36" s="161"/>
    </row>
    <row r="37" spans="1:119" ht="32.25" customHeight="1">
      <c r="A37" s="162"/>
      <c r="B37" s="188"/>
      <c r="C37" s="632" t="str">
        <f>
IF(E37="","",C36+1)</f>
        <v/>
      </c>
      <c r="D37" s="632"/>
      <c r="E37" s="633" t="str">
        <f>
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9"/>
      <c r="U37" s="632" t="str">
        <f t="shared" si="4"/>
        <v/>
      </c>
      <c r="V37" s="632"/>
      <c r="W37" s="633"/>
      <c r="X37" s="633"/>
      <c r="Y37" s="633"/>
      <c r="Z37" s="633"/>
      <c r="AA37" s="633"/>
      <c r="AB37" s="633"/>
      <c r="AC37" s="633"/>
      <c r="AD37" s="633"/>
      <c r="AE37" s="633"/>
      <c r="AF37" s="633"/>
      <c r="AG37" s="633"/>
      <c r="AH37" s="633"/>
      <c r="AI37" s="633"/>
      <c r="AJ37" s="633"/>
      <c r="AK37" s="633"/>
      <c r="AL37" s="189"/>
      <c r="AM37" s="632" t="str">
        <f t="shared" si="0"/>
        <v/>
      </c>
      <c r="AN37" s="632"/>
      <c r="AO37" s="633"/>
      <c r="AP37" s="633"/>
      <c r="AQ37" s="633"/>
      <c r="AR37" s="633"/>
      <c r="AS37" s="633"/>
      <c r="AT37" s="633"/>
      <c r="AU37" s="633"/>
      <c r="AV37" s="633"/>
      <c r="AW37" s="633"/>
      <c r="AX37" s="633"/>
      <c r="AY37" s="633"/>
      <c r="AZ37" s="633"/>
      <c r="BA37" s="633"/>
      <c r="BB37" s="633"/>
      <c r="BC37" s="633"/>
      <c r="BD37" s="189"/>
      <c r="BE37" s="632" t="str">
        <f t="shared" si="1"/>
        <v/>
      </c>
      <c r="BF37" s="632"/>
      <c r="BG37" s="633"/>
      <c r="BH37" s="633"/>
      <c r="BI37" s="633"/>
      <c r="BJ37" s="633"/>
      <c r="BK37" s="633"/>
      <c r="BL37" s="633"/>
      <c r="BM37" s="633"/>
      <c r="BN37" s="633"/>
      <c r="BO37" s="633"/>
      <c r="BP37" s="633"/>
      <c r="BQ37" s="633"/>
      <c r="BR37" s="633"/>
      <c r="BS37" s="633"/>
      <c r="BT37" s="633"/>
      <c r="BU37" s="633"/>
      <c r="BV37" s="189"/>
      <c r="BW37" s="632">
        <f t="shared" si="2"/>
        <v>
12</v>
      </c>
      <c r="BX37" s="632"/>
      <c r="BY37" s="633" t="str">
        <f>
IF('各会計、関係団体の財政状況及び健全化判断比率'!B71="","",'各会計、関係団体の財政状況及び健全化判断比率'!B71)</f>
        <v>
東京市町村総合事務組合（一般会計）</v>
      </c>
      <c r="BZ37" s="633"/>
      <c r="CA37" s="633"/>
      <c r="CB37" s="633"/>
      <c r="CC37" s="633"/>
      <c r="CD37" s="633"/>
      <c r="CE37" s="633"/>
      <c r="CF37" s="633"/>
      <c r="CG37" s="633"/>
      <c r="CH37" s="633"/>
      <c r="CI37" s="633"/>
      <c r="CJ37" s="633"/>
      <c r="CK37" s="633"/>
      <c r="CL37" s="633"/>
      <c r="CM37" s="633"/>
      <c r="CN37" s="189"/>
      <c r="CO37" s="632">
        <f t="shared" si="3"/>
        <v>
19</v>
      </c>
      <c r="CP37" s="632"/>
      <c r="CQ37" s="633" t="str">
        <f>
IF('各会計、関係団体の財政状況及び健全化判断比率'!BS10="","",'各会計、関係団体の財政状況及び健全化判断比率'!BS10)</f>
        <v>
（株）府中駐車場管理公社</v>
      </c>
      <c r="CR37" s="633"/>
      <c r="CS37" s="633"/>
      <c r="CT37" s="633"/>
      <c r="CU37" s="633"/>
      <c r="CV37" s="633"/>
      <c r="CW37" s="633"/>
      <c r="CX37" s="633"/>
      <c r="CY37" s="633"/>
      <c r="CZ37" s="633"/>
      <c r="DA37" s="633"/>
      <c r="DB37" s="633"/>
      <c r="DC37" s="633"/>
      <c r="DD37" s="633"/>
      <c r="DE37" s="633"/>
      <c r="DF37" s="186"/>
      <c r="DG37" s="634" t="str">
        <f>
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c r="A38" s="162"/>
      <c r="B38" s="188"/>
      <c r="C38" s="632" t="str">
        <f t="shared" ref="C38:C43" si="5">
IF(E38="","",C37+1)</f>
        <v/>
      </c>
      <c r="D38" s="632"/>
      <c r="E38" s="633" t="str">
        <f>
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9"/>
      <c r="U38" s="632" t="str">
        <f t="shared" si="4"/>
        <v/>
      </c>
      <c r="V38" s="632"/>
      <c r="W38" s="633"/>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t="str">
        <f t="shared" si="1"/>
        <v/>
      </c>
      <c r="BF38" s="632"/>
      <c r="BG38" s="633"/>
      <c r="BH38" s="633"/>
      <c r="BI38" s="633"/>
      <c r="BJ38" s="633"/>
      <c r="BK38" s="633"/>
      <c r="BL38" s="633"/>
      <c r="BM38" s="633"/>
      <c r="BN38" s="633"/>
      <c r="BO38" s="633"/>
      <c r="BP38" s="633"/>
      <c r="BQ38" s="633"/>
      <c r="BR38" s="633"/>
      <c r="BS38" s="633"/>
      <c r="BT38" s="633"/>
      <c r="BU38" s="633"/>
      <c r="BV38" s="189"/>
      <c r="BW38" s="632">
        <f t="shared" si="2"/>
        <v>
13</v>
      </c>
      <c r="BX38" s="632"/>
      <c r="BY38" s="633" t="str">
        <f>
IF('各会計、関係団体の財政状況及び健全化判断比率'!B72="","",'各会計、関係団体の財政状況及び健全化判断比率'!B72)</f>
        <v>
東京都後期高齢者医療広域連合
（後期高齢者医療特別会計）</v>
      </c>
      <c r="BZ38" s="633"/>
      <c r="CA38" s="633"/>
      <c r="CB38" s="633"/>
      <c r="CC38" s="633"/>
      <c r="CD38" s="633"/>
      <c r="CE38" s="633"/>
      <c r="CF38" s="633"/>
      <c r="CG38" s="633"/>
      <c r="CH38" s="633"/>
      <c r="CI38" s="633"/>
      <c r="CJ38" s="633"/>
      <c r="CK38" s="633"/>
      <c r="CL38" s="633"/>
      <c r="CM38" s="633"/>
      <c r="CN38" s="189"/>
      <c r="CO38" s="632">
        <f t="shared" si="3"/>
        <v>
20</v>
      </c>
      <c r="CP38" s="632"/>
      <c r="CQ38" s="633" t="str">
        <f>
IF('各会計、関係団体の財政状況及び健全化判断比率'!BS11="","",'各会計、関係団体の財政状況及び健全化判断比率'!BS11)</f>
        <v>
（一社）まちづくり府中</v>
      </c>
      <c r="CR38" s="633"/>
      <c r="CS38" s="633"/>
      <c r="CT38" s="633"/>
      <c r="CU38" s="633"/>
      <c r="CV38" s="633"/>
      <c r="CW38" s="633"/>
      <c r="CX38" s="633"/>
      <c r="CY38" s="633"/>
      <c r="CZ38" s="633"/>
      <c r="DA38" s="633"/>
      <c r="DB38" s="633"/>
      <c r="DC38" s="633"/>
      <c r="DD38" s="633"/>
      <c r="DE38" s="633"/>
      <c r="DF38" s="186"/>
      <c r="DG38" s="634" t="str">
        <f>
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c r="A39" s="162"/>
      <c r="B39" s="188"/>
      <c r="C39" s="632" t="str">
        <f t="shared" si="5"/>
        <v/>
      </c>
      <c r="D39" s="632"/>
      <c r="E39" s="633" t="str">
        <f>
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9"/>
      <c r="U39" s="632" t="str">
        <f t="shared" si="4"/>
        <v/>
      </c>
      <c r="V39" s="632"/>
      <c r="W39" s="633"/>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t="str">
        <f t="shared" si="1"/>
        <v/>
      </c>
      <c r="BF39" s="632"/>
      <c r="BG39" s="633"/>
      <c r="BH39" s="633"/>
      <c r="BI39" s="633"/>
      <c r="BJ39" s="633"/>
      <c r="BK39" s="633"/>
      <c r="BL39" s="633"/>
      <c r="BM39" s="633"/>
      <c r="BN39" s="633"/>
      <c r="BO39" s="633"/>
      <c r="BP39" s="633"/>
      <c r="BQ39" s="633"/>
      <c r="BR39" s="633"/>
      <c r="BS39" s="633"/>
      <c r="BT39" s="633"/>
      <c r="BU39" s="633"/>
      <c r="BV39" s="189"/>
      <c r="BW39" s="632">
        <f t="shared" si="2"/>
        <v>
14</v>
      </c>
      <c r="BX39" s="632"/>
      <c r="BY39" s="633" t="str">
        <f>
IF('各会計、関係団体の財政状況及び健全化判断比率'!B73="","",'各会計、関係団体の財政状況及び健全化判断比率'!B73)</f>
        <v>
東京市町村総合事務組合
（交通災害共済事業特別会計）</v>
      </c>
      <c r="BZ39" s="633"/>
      <c r="CA39" s="633"/>
      <c r="CB39" s="633"/>
      <c r="CC39" s="633"/>
      <c r="CD39" s="633"/>
      <c r="CE39" s="633"/>
      <c r="CF39" s="633"/>
      <c r="CG39" s="633"/>
      <c r="CH39" s="633"/>
      <c r="CI39" s="633"/>
      <c r="CJ39" s="633"/>
      <c r="CK39" s="633"/>
      <c r="CL39" s="633"/>
      <c r="CM39" s="633"/>
      <c r="CN39" s="189"/>
      <c r="CO39" s="632" t="str">
        <f t="shared" si="3"/>
        <v/>
      </c>
      <c r="CP39" s="632"/>
      <c r="CQ39" s="633" t="str">
        <f>
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6"/>
      <c r="DG39" s="634" t="str">
        <f>
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c r="A40" s="162"/>
      <c r="B40" s="188"/>
      <c r="C40" s="632" t="str">
        <f t="shared" si="5"/>
        <v/>
      </c>
      <c r="D40" s="632"/>
      <c r="E40" s="633" t="str">
        <f>
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f t="shared" si="2"/>
        <v>
15</v>
      </c>
      <c r="BX40" s="632"/>
      <c r="BY40" s="633" t="str">
        <f>
IF('各会計、関係団体の財政状況及び健全化判断比率'!B74="","",'各会計、関係団体の財政状況及び健全化判断比率'!B74)</f>
        <v>
稲城・府中墓苑組合</v>
      </c>
      <c r="BZ40" s="633"/>
      <c r="CA40" s="633"/>
      <c r="CB40" s="633"/>
      <c r="CC40" s="633"/>
      <c r="CD40" s="633"/>
      <c r="CE40" s="633"/>
      <c r="CF40" s="633"/>
      <c r="CG40" s="633"/>
      <c r="CH40" s="633"/>
      <c r="CI40" s="633"/>
      <c r="CJ40" s="633"/>
      <c r="CK40" s="633"/>
      <c r="CL40" s="633"/>
      <c r="CM40" s="633"/>
      <c r="CN40" s="189"/>
      <c r="CO40" s="632" t="str">
        <f t="shared" si="3"/>
        <v/>
      </c>
      <c r="CP40" s="632"/>
      <c r="CQ40" s="633" t="str">
        <f>
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6"/>
      <c r="DG40" s="634" t="str">
        <f>
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c r="A41" s="162"/>
      <c r="B41" s="188"/>
      <c r="C41" s="632" t="str">
        <f t="shared" si="5"/>
        <v/>
      </c>
      <c r="D41" s="632"/>
      <c r="E41" s="633" t="str">
        <f>
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t="str">
        <f t="shared" si="2"/>
        <v/>
      </c>
      <c r="BX41" s="632"/>
      <c r="BY41" s="633" t="str">
        <f>
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9"/>
      <c r="CO41" s="632" t="str">
        <f t="shared" si="3"/>
        <v/>
      </c>
      <c r="CP41" s="632"/>
      <c r="CQ41" s="633" t="str">
        <f>
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6"/>
      <c r="DG41" s="634" t="str">
        <f>
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c r="A42" s="161"/>
      <c r="B42" s="188"/>
      <c r="C42" s="632" t="str">
        <f t="shared" si="5"/>
        <v/>
      </c>
      <c r="D42" s="632"/>
      <c r="E42" s="633" t="str">
        <f>
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t="str">
        <f t="shared" si="2"/>
        <v/>
      </c>
      <c r="BX42" s="632"/>
      <c r="BY42" s="633" t="str">
        <f>
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9"/>
      <c r="CO42" s="632" t="str">
        <f t="shared" si="3"/>
        <v/>
      </c>
      <c r="CP42" s="632"/>
      <c r="CQ42" s="633" t="str">
        <f>
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6"/>
      <c r="DG42" s="634" t="str">
        <f>
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c r="A43" s="161"/>
      <c r="B43" s="188"/>
      <c r="C43" s="632" t="str">
        <f t="shared" si="5"/>
        <v/>
      </c>
      <c r="D43" s="632"/>
      <c r="E43" s="633" t="str">
        <f>
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t="str">
        <f t="shared" si="2"/>
        <v/>
      </c>
      <c r="BX43" s="632"/>
      <c r="BY43" s="633" t="str">
        <f>
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9"/>
      <c r="CO43" s="632" t="str">
        <f t="shared" si="3"/>
        <v/>
      </c>
      <c r="CP43" s="632"/>
      <c r="CQ43" s="633" t="str">
        <f>
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6"/>
      <c r="DG43" s="634" t="str">
        <f>
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c r="B46" s="161" t="s">
        <v>
195</v>
      </c>
      <c r="C46" s="161"/>
      <c r="D46" s="161"/>
      <c r="E46" s="161" t="s">
        <v>
196</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c r="B47" s="161"/>
      <c r="C47" s="161"/>
      <c r="D47" s="161"/>
      <c r="E47" s="161" t="s">
        <v>
197</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c r="B48" s="161"/>
      <c r="C48" s="161"/>
      <c r="D48" s="161"/>
      <c r="E48" s="161" t="s">
        <v>
198</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c r="E49" s="197" t="s">
        <v>
199</v>
      </c>
    </row>
    <row r="50" spans="5:5">
      <c r="E50" s="163" t="s">
        <v>
200</v>
      </c>
    </row>
    <row r="51" spans="5:5">
      <c r="E51" s="163" t="s">
        <v>
201</v>
      </c>
    </row>
    <row r="52" spans="5:5">
      <c r="E52" s="163" t="s">
        <v>
202</v>
      </c>
    </row>
    <row r="53" spans="5:5">
      <c r="E53" s="163" t="s">
        <v>
203</v>
      </c>
    </row>
    <row r="54" spans="5:5"/>
    <row r="55" spans="5:5"/>
    <row r="56" spans="5:5"/>
    <row r="57" spans="5:5" hidden="1"/>
    <row r="58" spans="5:5" hidden="1"/>
    <row r="59" spans="5:5" hidden="1"/>
  </sheetData>
  <sheetProtection algorithmName="SHA-512" hashValue="n1BfIzFhVs72mXBnHN8gc4JlXo46aUGnmInOzNWkPloatwMhxRV3SzLW99I2tAs3+Qbzb3EKw0nw9ZSrCTSNzQ==" saltValue="CpUkMaUWH5EqCL14kifI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543</v>
      </c>
      <c r="G33" s="29" t="s">
        <v>
544</v>
      </c>
      <c r="H33" s="29" t="s">
        <v>
545</v>
      </c>
      <c r="I33" s="29" t="s">
        <v>
546</v>
      </c>
      <c r="J33" s="30" t="s">
        <v>
547</v>
      </c>
      <c r="K33" s="22"/>
      <c r="L33" s="22"/>
      <c r="M33" s="22"/>
      <c r="N33" s="22"/>
      <c r="O33" s="22"/>
      <c r="P33" s="22"/>
    </row>
    <row r="34" spans="1:16" ht="39" customHeight="1">
      <c r="A34" s="22"/>
      <c r="B34" s="31"/>
      <c r="C34" s="1249" t="s">
        <v>
549</v>
      </c>
      <c r="D34" s="1249"/>
      <c r="E34" s="1250"/>
      <c r="F34" s="32">
        <v>
6.61</v>
      </c>
      <c r="G34" s="33">
        <v>
3.9</v>
      </c>
      <c r="H34" s="33">
        <v>
5.0199999999999996</v>
      </c>
      <c r="I34" s="33">
        <v>
4.9000000000000004</v>
      </c>
      <c r="J34" s="34">
        <v>
5.62</v>
      </c>
      <c r="K34" s="22"/>
      <c r="L34" s="22"/>
      <c r="M34" s="22"/>
      <c r="N34" s="22"/>
      <c r="O34" s="22"/>
      <c r="P34" s="22"/>
    </row>
    <row r="35" spans="1:16" ht="39" customHeight="1">
      <c r="A35" s="22"/>
      <c r="B35" s="35"/>
      <c r="C35" s="1243" t="s">
        <v>
550</v>
      </c>
      <c r="D35" s="1244"/>
      <c r="E35" s="1245"/>
      <c r="F35" s="36" t="s">
        <v>
500</v>
      </c>
      <c r="G35" s="37" t="s">
        <v>
500</v>
      </c>
      <c r="H35" s="37">
        <v>
2.2999999999999998</v>
      </c>
      <c r="I35" s="37">
        <v>
3.51</v>
      </c>
      <c r="J35" s="38">
        <v>
4.58</v>
      </c>
      <c r="K35" s="22"/>
      <c r="L35" s="22"/>
      <c r="M35" s="22"/>
      <c r="N35" s="22"/>
      <c r="O35" s="22"/>
      <c r="P35" s="22"/>
    </row>
    <row r="36" spans="1:16" ht="39" customHeight="1">
      <c r="A36" s="22"/>
      <c r="B36" s="35"/>
      <c r="C36" s="1243" t="s">
        <v>
551</v>
      </c>
      <c r="D36" s="1244"/>
      <c r="E36" s="1245"/>
      <c r="F36" s="36">
        <v>
0.56000000000000005</v>
      </c>
      <c r="G36" s="37">
        <v>
0.62</v>
      </c>
      <c r="H36" s="37">
        <v>
0.74</v>
      </c>
      <c r="I36" s="37">
        <v>
1.27</v>
      </c>
      <c r="J36" s="38">
        <v>
1.19</v>
      </c>
      <c r="K36" s="22"/>
      <c r="L36" s="22"/>
      <c r="M36" s="22"/>
      <c r="N36" s="22"/>
      <c r="O36" s="22"/>
      <c r="P36" s="22"/>
    </row>
    <row r="37" spans="1:16" ht="39" customHeight="1">
      <c r="A37" s="22"/>
      <c r="B37" s="35"/>
      <c r="C37" s="1243" t="s">
        <v>
552</v>
      </c>
      <c r="D37" s="1244"/>
      <c r="E37" s="1245"/>
      <c r="F37" s="36">
        <v>
0.45</v>
      </c>
      <c r="G37" s="37">
        <v>
0.48</v>
      </c>
      <c r="H37" s="37">
        <v>
0.67</v>
      </c>
      <c r="I37" s="37">
        <v>
0.44</v>
      </c>
      <c r="J37" s="38">
        <v>
0.11</v>
      </c>
      <c r="K37" s="22"/>
      <c r="L37" s="22"/>
      <c r="M37" s="22"/>
      <c r="N37" s="22"/>
      <c r="O37" s="22"/>
      <c r="P37" s="22"/>
    </row>
    <row r="38" spans="1:16" ht="39" customHeight="1">
      <c r="A38" s="22"/>
      <c r="B38" s="35"/>
      <c r="C38" s="1243" t="s">
        <v>
553</v>
      </c>
      <c r="D38" s="1244"/>
      <c r="E38" s="1245"/>
      <c r="F38" s="36">
        <v>
0.56000000000000005</v>
      </c>
      <c r="G38" s="37">
        <v>
0.37</v>
      </c>
      <c r="H38" s="37">
        <v>
0.48</v>
      </c>
      <c r="I38" s="37">
        <v>
0.11</v>
      </c>
      <c r="J38" s="38">
        <v>
0.09</v>
      </c>
      <c r="K38" s="22"/>
      <c r="L38" s="22"/>
      <c r="M38" s="22"/>
      <c r="N38" s="22"/>
      <c r="O38" s="22"/>
      <c r="P38" s="22"/>
    </row>
    <row r="39" spans="1:16" ht="39" customHeight="1">
      <c r="A39" s="22"/>
      <c r="B39" s="35"/>
      <c r="C39" s="1243" t="s">
        <v>
554</v>
      </c>
      <c r="D39" s="1244"/>
      <c r="E39" s="1245"/>
      <c r="F39" s="36">
        <v>
0.01</v>
      </c>
      <c r="G39" s="37">
        <v>
0</v>
      </c>
      <c r="H39" s="37">
        <v>
0.01</v>
      </c>
      <c r="I39" s="37">
        <v>
0.01</v>
      </c>
      <c r="J39" s="38">
        <v>
0.02</v>
      </c>
      <c r="K39" s="22"/>
      <c r="L39" s="22"/>
      <c r="M39" s="22"/>
      <c r="N39" s="22"/>
      <c r="O39" s="22"/>
      <c r="P39" s="22"/>
    </row>
    <row r="40" spans="1:16" ht="39" customHeight="1">
      <c r="A40" s="22"/>
      <c r="B40" s="35"/>
      <c r="C40" s="1243" t="s">
        <v>
555</v>
      </c>
      <c r="D40" s="1244"/>
      <c r="E40" s="1245"/>
      <c r="F40" s="36">
        <v>
0.01</v>
      </c>
      <c r="G40" s="37">
        <v>
0.04</v>
      </c>
      <c r="H40" s="37">
        <v>
0.04</v>
      </c>
      <c r="I40" s="37">
        <v>
0</v>
      </c>
      <c r="J40" s="38">
        <v>
0</v>
      </c>
      <c r="K40" s="22"/>
      <c r="L40" s="22"/>
      <c r="M40" s="22"/>
      <c r="N40" s="22"/>
      <c r="O40" s="22"/>
      <c r="P40" s="22"/>
    </row>
    <row r="41" spans="1:16" ht="39" customHeight="1">
      <c r="A41" s="22"/>
      <c r="B41" s="35"/>
      <c r="C41" s="1243" t="s">
        <v>
556</v>
      </c>
      <c r="D41" s="1244"/>
      <c r="E41" s="1245"/>
      <c r="F41" s="36">
        <v>
0</v>
      </c>
      <c r="G41" s="37">
        <v>
0</v>
      </c>
      <c r="H41" s="37">
        <v>
0</v>
      </c>
      <c r="I41" s="37">
        <v>
0</v>
      </c>
      <c r="J41" s="38">
        <v>
0</v>
      </c>
      <c r="K41" s="22"/>
      <c r="L41" s="22"/>
      <c r="M41" s="22"/>
      <c r="N41" s="22"/>
      <c r="O41" s="22"/>
      <c r="P41" s="22"/>
    </row>
    <row r="42" spans="1:16" ht="39" customHeight="1">
      <c r="A42" s="22"/>
      <c r="B42" s="39"/>
      <c r="C42" s="1243" t="s">
        <v>
557</v>
      </c>
      <c r="D42" s="1244"/>
      <c r="E42" s="1245"/>
      <c r="F42" s="36" t="s">
        <v>
500</v>
      </c>
      <c r="G42" s="37" t="s">
        <v>
500</v>
      </c>
      <c r="H42" s="37" t="s">
        <v>
500</v>
      </c>
      <c r="I42" s="37" t="s">
        <v>
500</v>
      </c>
      <c r="J42" s="38" t="s">
        <v>
500</v>
      </c>
      <c r="K42" s="22"/>
      <c r="L42" s="22"/>
      <c r="M42" s="22"/>
      <c r="N42" s="22"/>
      <c r="O42" s="22"/>
      <c r="P42" s="22"/>
    </row>
    <row r="43" spans="1:16" ht="39" customHeight="1" thickBot="1">
      <c r="A43" s="22"/>
      <c r="B43" s="40"/>
      <c r="C43" s="1246" t="s">
        <v>
558</v>
      </c>
      <c r="D43" s="1247"/>
      <c r="E43" s="1248"/>
      <c r="F43" s="41">
        <v>
0.71</v>
      </c>
      <c r="G43" s="42">
        <v>
2.29</v>
      </c>
      <c r="H43" s="42" t="s">
        <v>
500</v>
      </c>
      <c r="I43" s="42" t="s">
        <v>
500</v>
      </c>
      <c r="J43" s="43" t="s">
        <v>
500</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l85m9GndMKTzGF7huFs+hmzNQ0L+VaYdVrCKPieHC+WBi+CbdpMN0HVoMtPhjbnvpOnW2P5HnJmW4vqrx86SA==" saltValue="Xo93GVnEneJiku406iIO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543</v>
      </c>
      <c r="L44" s="56" t="s">
        <v>
544</v>
      </c>
      <c r="M44" s="56" t="s">
        <v>
545</v>
      </c>
      <c r="N44" s="56" t="s">
        <v>
546</v>
      </c>
      <c r="O44" s="57" t="s">
        <v>
547</v>
      </c>
      <c r="P44" s="48"/>
      <c r="Q44" s="48"/>
      <c r="R44" s="48"/>
      <c r="S44" s="48"/>
      <c r="T44" s="48"/>
      <c r="U44" s="48"/>
    </row>
    <row r="45" spans="1:21" ht="30.75" customHeight="1">
      <c r="A45" s="48"/>
      <c r="B45" s="1259" t="s">
        <v>
11</v>
      </c>
      <c r="C45" s="1260"/>
      <c r="D45" s="58"/>
      <c r="E45" s="1265" t="s">
        <v>
12</v>
      </c>
      <c r="F45" s="1265"/>
      <c r="G45" s="1265"/>
      <c r="H45" s="1265"/>
      <c r="I45" s="1265"/>
      <c r="J45" s="1266"/>
      <c r="K45" s="59">
        <v>
4945</v>
      </c>
      <c r="L45" s="60">
        <v>
4730</v>
      </c>
      <c r="M45" s="60">
        <v>
4440</v>
      </c>
      <c r="N45" s="60">
        <v>
4254</v>
      </c>
      <c r="O45" s="61">
        <v>
4185</v>
      </c>
      <c r="P45" s="48"/>
      <c r="Q45" s="48"/>
      <c r="R45" s="48"/>
      <c r="S45" s="48"/>
      <c r="T45" s="48"/>
      <c r="U45" s="48"/>
    </row>
    <row r="46" spans="1:21" ht="30.75" customHeight="1">
      <c r="A46" s="48"/>
      <c r="B46" s="1261"/>
      <c r="C46" s="1262"/>
      <c r="D46" s="62"/>
      <c r="E46" s="1253" t="s">
        <v>
13</v>
      </c>
      <c r="F46" s="1253"/>
      <c r="G46" s="1253"/>
      <c r="H46" s="1253"/>
      <c r="I46" s="1253"/>
      <c r="J46" s="1254"/>
      <c r="K46" s="63" t="s">
        <v>
500</v>
      </c>
      <c r="L46" s="64" t="s">
        <v>
500</v>
      </c>
      <c r="M46" s="64" t="s">
        <v>
500</v>
      </c>
      <c r="N46" s="64" t="s">
        <v>
500</v>
      </c>
      <c r="O46" s="65" t="s">
        <v>
500</v>
      </c>
      <c r="P46" s="48"/>
      <c r="Q46" s="48"/>
      <c r="R46" s="48"/>
      <c r="S46" s="48"/>
      <c r="T46" s="48"/>
      <c r="U46" s="48"/>
    </row>
    <row r="47" spans="1:21" ht="30.75" customHeight="1">
      <c r="A47" s="48"/>
      <c r="B47" s="1261"/>
      <c r="C47" s="1262"/>
      <c r="D47" s="62"/>
      <c r="E47" s="1253" t="s">
        <v>
14</v>
      </c>
      <c r="F47" s="1253"/>
      <c r="G47" s="1253"/>
      <c r="H47" s="1253"/>
      <c r="I47" s="1253"/>
      <c r="J47" s="1254"/>
      <c r="K47" s="63" t="s">
        <v>
500</v>
      </c>
      <c r="L47" s="64" t="s">
        <v>
500</v>
      </c>
      <c r="M47" s="64" t="s">
        <v>
500</v>
      </c>
      <c r="N47" s="64" t="s">
        <v>
500</v>
      </c>
      <c r="O47" s="65" t="s">
        <v>
500</v>
      </c>
      <c r="P47" s="48"/>
      <c r="Q47" s="48"/>
      <c r="R47" s="48"/>
      <c r="S47" s="48"/>
      <c r="T47" s="48"/>
      <c r="U47" s="48"/>
    </row>
    <row r="48" spans="1:21" ht="30.75" customHeight="1">
      <c r="A48" s="48"/>
      <c r="B48" s="1261"/>
      <c r="C48" s="1262"/>
      <c r="D48" s="62"/>
      <c r="E48" s="1253" t="s">
        <v>
15</v>
      </c>
      <c r="F48" s="1253"/>
      <c r="G48" s="1253"/>
      <c r="H48" s="1253"/>
      <c r="I48" s="1253"/>
      <c r="J48" s="1254"/>
      <c r="K48" s="63">
        <v>
336</v>
      </c>
      <c r="L48" s="64">
        <v>
286</v>
      </c>
      <c r="M48" s="64">
        <v>
408</v>
      </c>
      <c r="N48" s="64">
        <v>
406</v>
      </c>
      <c r="O48" s="65">
        <v>
386</v>
      </c>
      <c r="P48" s="48"/>
      <c r="Q48" s="48"/>
      <c r="R48" s="48"/>
      <c r="S48" s="48"/>
      <c r="T48" s="48"/>
      <c r="U48" s="48"/>
    </row>
    <row r="49" spans="1:21" ht="30.75" customHeight="1">
      <c r="A49" s="48"/>
      <c r="B49" s="1261"/>
      <c r="C49" s="1262"/>
      <c r="D49" s="62"/>
      <c r="E49" s="1253" t="s">
        <v>
16</v>
      </c>
      <c r="F49" s="1253"/>
      <c r="G49" s="1253"/>
      <c r="H49" s="1253"/>
      <c r="I49" s="1253"/>
      <c r="J49" s="1254"/>
      <c r="K49" s="63">
        <v>
79</v>
      </c>
      <c r="L49" s="64">
        <v>
54</v>
      </c>
      <c r="M49" s="64">
        <v>
52</v>
      </c>
      <c r="N49" s="64">
        <v>
72</v>
      </c>
      <c r="O49" s="65">
        <v>
88</v>
      </c>
      <c r="P49" s="48"/>
      <c r="Q49" s="48"/>
      <c r="R49" s="48"/>
      <c r="S49" s="48"/>
      <c r="T49" s="48"/>
      <c r="U49" s="48"/>
    </row>
    <row r="50" spans="1:21" ht="30.75" customHeight="1">
      <c r="A50" s="48"/>
      <c r="B50" s="1261"/>
      <c r="C50" s="1262"/>
      <c r="D50" s="62"/>
      <c r="E50" s="1253" t="s">
        <v>
17</v>
      </c>
      <c r="F50" s="1253"/>
      <c r="G50" s="1253"/>
      <c r="H50" s="1253"/>
      <c r="I50" s="1253"/>
      <c r="J50" s="1254"/>
      <c r="K50" s="63">
        <v>
1735</v>
      </c>
      <c r="L50" s="64">
        <v>
638</v>
      </c>
      <c r="M50" s="64">
        <v>
991</v>
      </c>
      <c r="N50" s="64">
        <v>
1320</v>
      </c>
      <c r="O50" s="65">
        <v>
759</v>
      </c>
      <c r="P50" s="48"/>
      <c r="Q50" s="48"/>
      <c r="R50" s="48"/>
      <c r="S50" s="48"/>
      <c r="T50" s="48"/>
      <c r="U50" s="48"/>
    </row>
    <row r="51" spans="1:21" ht="30.75" customHeight="1">
      <c r="A51" s="48"/>
      <c r="B51" s="1263"/>
      <c r="C51" s="1264"/>
      <c r="D51" s="66"/>
      <c r="E51" s="1253" t="s">
        <v>
18</v>
      </c>
      <c r="F51" s="1253"/>
      <c r="G51" s="1253"/>
      <c r="H51" s="1253"/>
      <c r="I51" s="1253"/>
      <c r="J51" s="1254"/>
      <c r="K51" s="63" t="s">
        <v>
500</v>
      </c>
      <c r="L51" s="64" t="s">
        <v>
500</v>
      </c>
      <c r="M51" s="64" t="s">
        <v>
500</v>
      </c>
      <c r="N51" s="64" t="s">
        <v>
500</v>
      </c>
      <c r="O51" s="65" t="s">
        <v>
500</v>
      </c>
      <c r="P51" s="48"/>
      <c r="Q51" s="48"/>
      <c r="R51" s="48"/>
      <c r="S51" s="48"/>
      <c r="T51" s="48"/>
      <c r="U51" s="48"/>
    </row>
    <row r="52" spans="1:21" ht="30.75" customHeight="1">
      <c r="A52" s="48"/>
      <c r="B52" s="1251" t="s">
        <v>
19</v>
      </c>
      <c r="C52" s="1252"/>
      <c r="D52" s="66"/>
      <c r="E52" s="1253" t="s">
        <v>
20</v>
      </c>
      <c r="F52" s="1253"/>
      <c r="G52" s="1253"/>
      <c r="H52" s="1253"/>
      <c r="I52" s="1253"/>
      <c r="J52" s="1254"/>
      <c r="K52" s="63">
        <v>
4804</v>
      </c>
      <c r="L52" s="64">
        <v>
4938</v>
      </c>
      <c r="M52" s="64">
        <v>
4400</v>
      </c>
      <c r="N52" s="64">
        <v>
4218</v>
      </c>
      <c r="O52" s="65">
        <v>
4165</v>
      </c>
      <c r="P52" s="48"/>
      <c r="Q52" s="48"/>
      <c r="R52" s="48"/>
      <c r="S52" s="48"/>
      <c r="T52" s="48"/>
      <c r="U52" s="48"/>
    </row>
    <row r="53" spans="1:21" ht="30.75" customHeight="1" thickBot="1">
      <c r="A53" s="48"/>
      <c r="B53" s="1255" t="s">
        <v>
21</v>
      </c>
      <c r="C53" s="1256"/>
      <c r="D53" s="67"/>
      <c r="E53" s="1257" t="s">
        <v>
22</v>
      </c>
      <c r="F53" s="1257"/>
      <c r="G53" s="1257"/>
      <c r="H53" s="1257"/>
      <c r="I53" s="1257"/>
      <c r="J53" s="1258"/>
      <c r="K53" s="68">
        <v>
2291</v>
      </c>
      <c r="L53" s="69">
        <v>
770</v>
      </c>
      <c r="M53" s="69">
        <v>
1491</v>
      </c>
      <c r="N53" s="69">
        <v>
1834</v>
      </c>
      <c r="O53" s="70">
        <v>
1253</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hNvTVdgikooUgtK7zoTRQ0e9sgBuAjNba38syCQ0+5qYA6QtmAxtP8RSGRKbkoRTOa9/yqLKN/vzgZCmHkWBA==" saltValue="WGrM1KkT3ZH+xyqPrR93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543</v>
      </c>
      <c r="J40" s="79" t="s">
        <v>
544</v>
      </c>
      <c r="K40" s="79" t="s">
        <v>
545</v>
      </c>
      <c r="L40" s="79" t="s">
        <v>
546</v>
      </c>
      <c r="M40" s="80" t="s">
        <v>
547</v>
      </c>
    </row>
    <row r="41" spans="2:13" ht="27.75" customHeight="1">
      <c r="B41" s="1267" t="s">
        <v>
24</v>
      </c>
      <c r="C41" s="1268"/>
      <c r="D41" s="81"/>
      <c r="E41" s="1273" t="s">
        <v>
25</v>
      </c>
      <c r="F41" s="1273"/>
      <c r="G41" s="1273"/>
      <c r="H41" s="1274"/>
      <c r="I41" s="82">
        <v>
43064</v>
      </c>
      <c r="J41" s="83">
        <v>
41371</v>
      </c>
      <c r="K41" s="83">
        <v>
38866</v>
      </c>
      <c r="L41" s="83">
        <v>
40632</v>
      </c>
      <c r="M41" s="84">
        <v>
44391</v>
      </c>
    </row>
    <row r="42" spans="2:13" ht="27.75" customHeight="1">
      <c r="B42" s="1269"/>
      <c r="C42" s="1270"/>
      <c r="D42" s="85"/>
      <c r="E42" s="1275" t="s">
        <v>
26</v>
      </c>
      <c r="F42" s="1275"/>
      <c r="G42" s="1275"/>
      <c r="H42" s="1276"/>
      <c r="I42" s="86">
        <v>
7960</v>
      </c>
      <c r="J42" s="87">
        <v>
7534</v>
      </c>
      <c r="K42" s="87">
        <v>
6259</v>
      </c>
      <c r="L42" s="87">
        <v>
4653</v>
      </c>
      <c r="M42" s="88">
        <v>
4033</v>
      </c>
    </row>
    <row r="43" spans="2:13" ht="27.75" customHeight="1">
      <c r="B43" s="1269"/>
      <c r="C43" s="1270"/>
      <c r="D43" s="85"/>
      <c r="E43" s="1275" t="s">
        <v>
27</v>
      </c>
      <c r="F43" s="1275"/>
      <c r="G43" s="1275"/>
      <c r="H43" s="1276"/>
      <c r="I43" s="86">
        <v>
3809</v>
      </c>
      <c r="J43" s="87">
        <v>
3391</v>
      </c>
      <c r="K43" s="87">
        <v>
3703</v>
      </c>
      <c r="L43" s="87">
        <v>
3964</v>
      </c>
      <c r="M43" s="88">
        <v>
4714</v>
      </c>
    </row>
    <row r="44" spans="2:13" ht="27.75" customHeight="1">
      <c r="B44" s="1269"/>
      <c r="C44" s="1270"/>
      <c r="D44" s="85"/>
      <c r="E44" s="1275" t="s">
        <v>
28</v>
      </c>
      <c r="F44" s="1275"/>
      <c r="G44" s="1275"/>
      <c r="H44" s="1276"/>
      <c r="I44" s="86">
        <v>
348</v>
      </c>
      <c r="J44" s="87">
        <v>
273</v>
      </c>
      <c r="K44" s="87">
        <v>
526</v>
      </c>
      <c r="L44" s="87">
        <v>
747</v>
      </c>
      <c r="M44" s="88">
        <v>
665</v>
      </c>
    </row>
    <row r="45" spans="2:13" ht="27.75" customHeight="1">
      <c r="B45" s="1269"/>
      <c r="C45" s="1270"/>
      <c r="D45" s="85"/>
      <c r="E45" s="1275" t="s">
        <v>
29</v>
      </c>
      <c r="F45" s="1275"/>
      <c r="G45" s="1275"/>
      <c r="H45" s="1276"/>
      <c r="I45" s="86">
        <v>
8285</v>
      </c>
      <c r="J45" s="87">
        <v>
8153</v>
      </c>
      <c r="K45" s="87">
        <v>
8148</v>
      </c>
      <c r="L45" s="87">
        <v>
8162</v>
      </c>
      <c r="M45" s="88">
        <v>
8111</v>
      </c>
    </row>
    <row r="46" spans="2:13" ht="27.75" customHeight="1">
      <c r="B46" s="1269"/>
      <c r="C46" s="1270"/>
      <c r="D46" s="89"/>
      <c r="E46" s="1275" t="s">
        <v>
30</v>
      </c>
      <c r="F46" s="1275"/>
      <c r="G46" s="1275"/>
      <c r="H46" s="1276"/>
      <c r="I46" s="86" t="s">
        <v>
500</v>
      </c>
      <c r="J46" s="87" t="s">
        <v>
500</v>
      </c>
      <c r="K46" s="87" t="s">
        <v>
500</v>
      </c>
      <c r="L46" s="87" t="s">
        <v>
500</v>
      </c>
      <c r="M46" s="88" t="s">
        <v>
500</v>
      </c>
    </row>
    <row r="47" spans="2:13" ht="27.75" customHeight="1">
      <c r="B47" s="1269"/>
      <c r="C47" s="1270"/>
      <c r="D47" s="90"/>
      <c r="E47" s="1277" t="s">
        <v>
31</v>
      </c>
      <c r="F47" s="1278"/>
      <c r="G47" s="1278"/>
      <c r="H47" s="1279"/>
      <c r="I47" s="86" t="s">
        <v>
500</v>
      </c>
      <c r="J47" s="87" t="s">
        <v>
500</v>
      </c>
      <c r="K47" s="87" t="s">
        <v>
500</v>
      </c>
      <c r="L47" s="87" t="s">
        <v>
500</v>
      </c>
      <c r="M47" s="88" t="s">
        <v>
500</v>
      </c>
    </row>
    <row r="48" spans="2:13" ht="27.75" customHeight="1">
      <c r="B48" s="1269"/>
      <c r="C48" s="1270"/>
      <c r="D48" s="85"/>
      <c r="E48" s="1275" t="s">
        <v>
32</v>
      </c>
      <c r="F48" s="1275"/>
      <c r="G48" s="1275"/>
      <c r="H48" s="1276"/>
      <c r="I48" s="86" t="s">
        <v>
500</v>
      </c>
      <c r="J48" s="87" t="s">
        <v>
500</v>
      </c>
      <c r="K48" s="87" t="s">
        <v>
500</v>
      </c>
      <c r="L48" s="87" t="s">
        <v>
500</v>
      </c>
      <c r="M48" s="88" t="s">
        <v>
500</v>
      </c>
    </row>
    <row r="49" spans="2:13" ht="27.75" customHeight="1">
      <c r="B49" s="1271"/>
      <c r="C49" s="1272"/>
      <c r="D49" s="85"/>
      <c r="E49" s="1275" t="s">
        <v>
33</v>
      </c>
      <c r="F49" s="1275"/>
      <c r="G49" s="1275"/>
      <c r="H49" s="1276"/>
      <c r="I49" s="86" t="s">
        <v>
500</v>
      </c>
      <c r="J49" s="87" t="s">
        <v>
500</v>
      </c>
      <c r="K49" s="87" t="s">
        <v>
500</v>
      </c>
      <c r="L49" s="87" t="s">
        <v>
500</v>
      </c>
      <c r="M49" s="88" t="s">
        <v>
500</v>
      </c>
    </row>
    <row r="50" spans="2:13" ht="27.75" customHeight="1">
      <c r="B50" s="1280" t="s">
        <v>
34</v>
      </c>
      <c r="C50" s="1281"/>
      <c r="D50" s="91"/>
      <c r="E50" s="1275" t="s">
        <v>
35</v>
      </c>
      <c r="F50" s="1275"/>
      <c r="G50" s="1275"/>
      <c r="H50" s="1276"/>
      <c r="I50" s="86">
        <v>
36592</v>
      </c>
      <c r="J50" s="87">
        <v>
39270</v>
      </c>
      <c r="K50" s="87">
        <v>
43043</v>
      </c>
      <c r="L50" s="87">
        <v>
48663</v>
      </c>
      <c r="M50" s="88">
        <v>
49628</v>
      </c>
    </row>
    <row r="51" spans="2:13" ht="27.75" customHeight="1">
      <c r="B51" s="1269"/>
      <c r="C51" s="1270"/>
      <c r="D51" s="85"/>
      <c r="E51" s="1275" t="s">
        <v>
36</v>
      </c>
      <c r="F51" s="1275"/>
      <c r="G51" s="1275"/>
      <c r="H51" s="1276"/>
      <c r="I51" s="86">
        <v>
16363</v>
      </c>
      <c r="J51" s="87">
        <v>
18285</v>
      </c>
      <c r="K51" s="87">
        <v>
17805</v>
      </c>
      <c r="L51" s="87">
        <v>
17539</v>
      </c>
      <c r="M51" s="88">
        <v>
20781</v>
      </c>
    </row>
    <row r="52" spans="2:13" ht="27.75" customHeight="1">
      <c r="B52" s="1271"/>
      <c r="C52" s="1272"/>
      <c r="D52" s="85"/>
      <c r="E52" s="1275" t="s">
        <v>
37</v>
      </c>
      <c r="F52" s="1275"/>
      <c r="G52" s="1275"/>
      <c r="H52" s="1276"/>
      <c r="I52" s="86">
        <v>
28605</v>
      </c>
      <c r="J52" s="87">
        <v>
25732</v>
      </c>
      <c r="K52" s="87">
        <v>
23377</v>
      </c>
      <c r="L52" s="87">
        <v>
21030</v>
      </c>
      <c r="M52" s="88">
        <v>
18732</v>
      </c>
    </row>
    <row r="53" spans="2:13" ht="27.75" customHeight="1" thickBot="1">
      <c r="B53" s="1282" t="s">
        <v>
38</v>
      </c>
      <c r="C53" s="1283"/>
      <c r="D53" s="92"/>
      <c r="E53" s="1284" t="s">
        <v>
39</v>
      </c>
      <c r="F53" s="1284"/>
      <c r="G53" s="1284"/>
      <c r="H53" s="1285"/>
      <c r="I53" s="93">
        <v>
-18093</v>
      </c>
      <c r="J53" s="94">
        <v>
-22564</v>
      </c>
      <c r="K53" s="94">
        <v>
-26722</v>
      </c>
      <c r="L53" s="94">
        <v>
-29073</v>
      </c>
      <c r="M53" s="95">
        <v>
-27227</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w4hD1HU8IY2u1kGwiUaJqxA5R23stDqmTsJoGJ5KsQ3+eNV/pUFzyB4J6E7/mYlbb9t9UBNjibZQYSPusGrsg==" saltValue="YaB2TtaiPEHDya8hgEb8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5" zoomScaleNormal="4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41</v>
      </c>
    </row>
    <row r="54" spans="2:8" ht="29.25" customHeight="1" thickBot="1">
      <c r="B54" s="101" t="s">
        <v>
1</v>
      </c>
      <c r="C54" s="102"/>
      <c r="D54" s="102"/>
      <c r="E54" s="103" t="s">
        <v>
2</v>
      </c>
      <c r="F54" s="104" t="s">
        <v>
545</v>
      </c>
      <c r="G54" s="104" t="s">
        <v>
546</v>
      </c>
      <c r="H54" s="105" t="s">
        <v>
547</v>
      </c>
    </row>
    <row r="55" spans="2:8" ht="52.5" customHeight="1">
      <c r="B55" s="106"/>
      <c r="C55" s="1294" t="s">
        <v>
42</v>
      </c>
      <c r="D55" s="1294"/>
      <c r="E55" s="1295"/>
      <c r="F55" s="107">
        <v>
7041</v>
      </c>
      <c r="G55" s="107">
        <v>
7149</v>
      </c>
      <c r="H55" s="108">
        <v>
8000</v>
      </c>
    </row>
    <row r="56" spans="2:8" ht="52.5" customHeight="1">
      <c r="B56" s="109"/>
      <c r="C56" s="1296" t="s">
        <v>
43</v>
      </c>
      <c r="D56" s="1296"/>
      <c r="E56" s="1297"/>
      <c r="F56" s="110" t="s">
        <v>
500</v>
      </c>
      <c r="G56" s="110" t="s">
        <v>
500</v>
      </c>
      <c r="H56" s="111" t="s">
        <v>
500</v>
      </c>
    </row>
    <row r="57" spans="2:8" ht="53.25" customHeight="1">
      <c r="B57" s="109"/>
      <c r="C57" s="1298" t="s">
        <v>
44</v>
      </c>
      <c r="D57" s="1298"/>
      <c r="E57" s="1299"/>
      <c r="F57" s="112">
        <v>
33323</v>
      </c>
      <c r="G57" s="112">
        <v>
37602</v>
      </c>
      <c r="H57" s="113">
        <v>
38448</v>
      </c>
    </row>
    <row r="58" spans="2:8" ht="45.75" customHeight="1">
      <c r="B58" s="114"/>
      <c r="C58" s="1286" t="s">
        <v>
575</v>
      </c>
      <c r="D58" s="1287"/>
      <c r="E58" s="1288"/>
      <c r="F58" s="361">
        <v>
14559</v>
      </c>
      <c r="G58" s="361">
        <v>
18872</v>
      </c>
      <c r="H58" s="362">
        <v>
22658</v>
      </c>
    </row>
    <row r="59" spans="2:8" ht="45.75" customHeight="1">
      <c r="B59" s="114"/>
      <c r="C59" s="1286" t="s">
        <v>
576</v>
      </c>
      <c r="D59" s="1287"/>
      <c r="E59" s="1288"/>
      <c r="F59" s="361">
        <v>
5934</v>
      </c>
      <c r="G59" s="361">
        <v>
5761</v>
      </c>
      <c r="H59" s="362">
        <v>
6311</v>
      </c>
    </row>
    <row r="60" spans="2:8" ht="45.75" customHeight="1">
      <c r="B60" s="114"/>
      <c r="C60" s="1286" t="s">
        <v>
577</v>
      </c>
      <c r="D60" s="1287"/>
      <c r="E60" s="1288"/>
      <c r="F60" s="361">
        <v>
4151</v>
      </c>
      <c r="G60" s="361">
        <v>
4156</v>
      </c>
      <c r="H60" s="362">
        <v>
4160</v>
      </c>
    </row>
    <row r="61" spans="2:8" ht="45.75" customHeight="1">
      <c r="B61" s="114"/>
      <c r="C61" s="1286" t="s">
        <v>
578</v>
      </c>
      <c r="D61" s="1287"/>
      <c r="E61" s="1288"/>
      <c r="F61" s="361" t="s">
        <v>
500</v>
      </c>
      <c r="G61" s="361" t="s">
        <v>
500</v>
      </c>
      <c r="H61" s="362">
        <v>
1200</v>
      </c>
    </row>
    <row r="62" spans="2:8" ht="45.75" customHeight="1" thickBot="1">
      <c r="B62" s="115"/>
      <c r="C62" s="1289" t="s">
        <v>
579</v>
      </c>
      <c r="D62" s="1290"/>
      <c r="E62" s="1291"/>
      <c r="F62" s="363" t="s">
        <v>
500</v>
      </c>
      <c r="G62" s="363" t="s">
        <v>
500</v>
      </c>
      <c r="H62" s="364">
        <v>
908</v>
      </c>
    </row>
    <row r="63" spans="2:8" ht="52.5" customHeight="1" thickBot="1">
      <c r="B63" s="116"/>
      <c r="C63" s="1292" t="s">
        <v>
45</v>
      </c>
      <c r="D63" s="1292"/>
      <c r="E63" s="1293"/>
      <c r="F63" s="117">
        <v>
40365</v>
      </c>
      <c r="G63" s="117">
        <v>
44752</v>
      </c>
      <c r="H63" s="118">
        <v>
46448</v>
      </c>
    </row>
    <row r="64" spans="2:8" ht="15" customHeight="1"/>
    <row r="65" ht="0" hidden="1" customHeight="1"/>
    <row r="66" ht="0" hidden="1" customHeight="1"/>
  </sheetData>
  <sheetProtection algorithmName="SHA-512" hashValue="n6t0pAEGk/YG3FSi/YFfadhbLrjzxCPL6Q4Nb020Ie2nzhk8pwM4TKO4HgFgGu+6kNruY599ein1O90WoWQdyw==" saltValue="5rWMAPdLMDAyv7icWHwr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70" zoomScaleNormal="7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
581</v>
      </c>
    </row>
    <row r="11" spans="1:143" s="266"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
581</v>
      </c>
    </row>
    <row r="13" spans="1:143" s="266"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
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
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313" t="s">
        <v>
584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7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7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7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7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
585</v>
      </c>
    </row>
    <row r="50" spans="1:109">
      <c r="B50" s="374"/>
      <c r="G50" s="1306"/>
      <c r="H50" s="1306"/>
      <c r="I50" s="1306"/>
      <c r="J50" s="1306"/>
      <c r="K50" s="384"/>
      <c r="L50" s="384"/>
      <c r="M50" s="385"/>
      <c r="N50" s="385"/>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5" t="s">
        <v>
543</v>
      </c>
      <c r="BQ50" s="1305"/>
      <c r="BR50" s="1305"/>
      <c r="BS50" s="1305"/>
      <c r="BT50" s="1305"/>
      <c r="BU50" s="1305"/>
      <c r="BV50" s="1305"/>
      <c r="BW50" s="1305"/>
      <c r="BX50" s="1305" t="s">
        <v>
544</v>
      </c>
      <c r="BY50" s="1305"/>
      <c r="BZ50" s="1305"/>
      <c r="CA50" s="1305"/>
      <c r="CB50" s="1305"/>
      <c r="CC50" s="1305"/>
      <c r="CD50" s="1305"/>
      <c r="CE50" s="1305"/>
      <c r="CF50" s="1305" t="s">
        <v>
545</v>
      </c>
      <c r="CG50" s="1305"/>
      <c r="CH50" s="1305"/>
      <c r="CI50" s="1305"/>
      <c r="CJ50" s="1305"/>
      <c r="CK50" s="1305"/>
      <c r="CL50" s="1305"/>
      <c r="CM50" s="1305"/>
      <c r="CN50" s="1305" t="s">
        <v>
546</v>
      </c>
      <c r="CO50" s="1305"/>
      <c r="CP50" s="1305"/>
      <c r="CQ50" s="1305"/>
      <c r="CR50" s="1305"/>
      <c r="CS50" s="1305"/>
      <c r="CT50" s="1305"/>
      <c r="CU50" s="1305"/>
      <c r="CV50" s="1305" t="s">
        <v>
547</v>
      </c>
      <c r="CW50" s="1305"/>
      <c r="CX50" s="1305"/>
      <c r="CY50" s="1305"/>
      <c r="CZ50" s="1305"/>
      <c r="DA50" s="1305"/>
      <c r="DB50" s="1305"/>
      <c r="DC50" s="1305"/>
    </row>
    <row r="51" spans="1:109" ht="13.5" customHeight="1">
      <c r="B51" s="374"/>
      <c r="G51" s="1308"/>
      <c r="H51" s="1308"/>
      <c r="I51" s="1322"/>
      <c r="J51" s="1322"/>
      <c r="K51" s="1307"/>
      <c r="L51" s="1307"/>
      <c r="M51" s="1307"/>
      <c r="N51" s="1307"/>
      <c r="AM51" s="383"/>
      <c r="AN51" s="1303" t="s">
        <v>
586</v>
      </c>
      <c r="AO51" s="1303"/>
      <c r="AP51" s="1303"/>
      <c r="AQ51" s="1303"/>
      <c r="AR51" s="1303"/>
      <c r="AS51" s="1303"/>
      <c r="AT51" s="1303"/>
      <c r="AU51" s="1303"/>
      <c r="AV51" s="1303"/>
      <c r="AW51" s="1303"/>
      <c r="AX51" s="1303"/>
      <c r="AY51" s="1303"/>
      <c r="AZ51" s="1303"/>
      <c r="BA51" s="1303"/>
      <c r="BB51" s="1303" t="s">
        <v>
587</v>
      </c>
      <c r="BC51" s="1303"/>
      <c r="BD51" s="1303"/>
      <c r="BE51" s="1303"/>
      <c r="BF51" s="1303"/>
      <c r="BG51" s="1303"/>
      <c r="BH51" s="1303"/>
      <c r="BI51" s="1303"/>
      <c r="BJ51" s="1303"/>
      <c r="BK51" s="1303"/>
      <c r="BL51" s="1303"/>
      <c r="BM51" s="1303"/>
      <c r="BN51" s="1303"/>
      <c r="BO51" s="1303"/>
      <c r="BP51" s="1312"/>
      <c r="BQ51" s="1300"/>
      <c r="BR51" s="1300"/>
      <c r="BS51" s="1300"/>
      <c r="BT51" s="1300"/>
      <c r="BU51" s="1300"/>
      <c r="BV51" s="1300"/>
      <c r="BW51" s="1300"/>
      <c r="BX51" s="1312"/>
      <c r="BY51" s="1300"/>
      <c r="BZ51" s="1300"/>
      <c r="CA51" s="1300"/>
      <c r="CB51" s="1300"/>
      <c r="CC51" s="1300"/>
      <c r="CD51" s="1300"/>
      <c r="CE51" s="1300"/>
      <c r="CF51" s="1312"/>
      <c r="CG51" s="1300"/>
      <c r="CH51" s="1300"/>
      <c r="CI51" s="1300"/>
      <c r="CJ51" s="1300"/>
      <c r="CK51" s="1300"/>
      <c r="CL51" s="1300"/>
      <c r="CM51" s="1300"/>
      <c r="CN51" s="1300"/>
      <c r="CO51" s="1300"/>
      <c r="CP51" s="1300"/>
      <c r="CQ51" s="1300"/>
      <c r="CR51" s="1300"/>
      <c r="CS51" s="1300"/>
      <c r="CT51" s="1300"/>
      <c r="CU51" s="1300"/>
      <c r="CV51" s="1300"/>
      <c r="CW51" s="1300"/>
      <c r="CX51" s="1300"/>
      <c r="CY51" s="1300"/>
      <c r="CZ51" s="1300"/>
      <c r="DA51" s="1300"/>
      <c r="DB51" s="1300"/>
      <c r="DC51" s="1300"/>
    </row>
    <row r="52" spans="1:109">
      <c r="B52" s="374"/>
      <c r="G52" s="1308"/>
      <c r="H52" s="1308"/>
      <c r="I52" s="1322"/>
      <c r="J52" s="1322"/>
      <c r="K52" s="1307"/>
      <c r="L52" s="1307"/>
      <c r="M52" s="1307"/>
      <c r="N52" s="1307"/>
      <c r="AM52" s="383"/>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c r="A53" s="382"/>
      <c r="B53" s="374"/>
      <c r="G53" s="1308"/>
      <c r="H53" s="1308"/>
      <c r="I53" s="1306"/>
      <c r="J53" s="1306"/>
      <c r="K53" s="1307"/>
      <c r="L53" s="1307"/>
      <c r="M53" s="1307"/>
      <c r="N53" s="1307"/>
      <c r="AM53" s="383"/>
      <c r="AN53" s="1303"/>
      <c r="AO53" s="1303"/>
      <c r="AP53" s="1303"/>
      <c r="AQ53" s="1303"/>
      <c r="AR53" s="1303"/>
      <c r="AS53" s="1303"/>
      <c r="AT53" s="1303"/>
      <c r="AU53" s="1303"/>
      <c r="AV53" s="1303"/>
      <c r="AW53" s="1303"/>
      <c r="AX53" s="1303"/>
      <c r="AY53" s="1303"/>
      <c r="AZ53" s="1303"/>
      <c r="BA53" s="1303"/>
      <c r="BB53" s="1303" t="s">
        <v>
588</v>
      </c>
      <c r="BC53" s="1303"/>
      <c r="BD53" s="1303"/>
      <c r="BE53" s="1303"/>
      <c r="BF53" s="1303"/>
      <c r="BG53" s="1303"/>
      <c r="BH53" s="1303"/>
      <c r="BI53" s="1303"/>
      <c r="BJ53" s="1303"/>
      <c r="BK53" s="1303"/>
      <c r="BL53" s="1303"/>
      <c r="BM53" s="1303"/>
      <c r="BN53" s="1303"/>
      <c r="BO53" s="1303"/>
      <c r="BP53" s="1312"/>
      <c r="BQ53" s="1300"/>
      <c r="BR53" s="1300"/>
      <c r="BS53" s="1300"/>
      <c r="BT53" s="1300"/>
      <c r="BU53" s="1300"/>
      <c r="BV53" s="1300"/>
      <c r="BW53" s="1300"/>
      <c r="BX53" s="1312"/>
      <c r="BY53" s="1300"/>
      <c r="BZ53" s="1300"/>
      <c r="CA53" s="1300"/>
      <c r="CB53" s="1300"/>
      <c r="CC53" s="1300"/>
      <c r="CD53" s="1300"/>
      <c r="CE53" s="1300"/>
      <c r="CF53" s="1312"/>
      <c r="CG53" s="1300"/>
      <c r="CH53" s="1300"/>
      <c r="CI53" s="1300"/>
      <c r="CJ53" s="1300"/>
      <c r="CK53" s="1300"/>
      <c r="CL53" s="1300"/>
      <c r="CM53" s="1300"/>
      <c r="CN53" s="1300">
        <v>
66.5</v>
      </c>
      <c r="CO53" s="1300"/>
      <c r="CP53" s="1300"/>
      <c r="CQ53" s="1300"/>
      <c r="CR53" s="1300"/>
      <c r="CS53" s="1300"/>
      <c r="CT53" s="1300"/>
      <c r="CU53" s="1300"/>
      <c r="CV53" s="1300">
        <v>
60.9</v>
      </c>
      <c r="CW53" s="1300"/>
      <c r="CX53" s="1300"/>
      <c r="CY53" s="1300"/>
      <c r="CZ53" s="1300"/>
      <c r="DA53" s="1300"/>
      <c r="DB53" s="1300"/>
      <c r="DC53" s="1300"/>
    </row>
    <row r="54" spans="1:109">
      <c r="A54" s="382"/>
      <c r="B54" s="374"/>
      <c r="G54" s="1308"/>
      <c r="H54" s="1308"/>
      <c r="I54" s="1306"/>
      <c r="J54" s="1306"/>
      <c r="K54" s="1307"/>
      <c r="L54" s="1307"/>
      <c r="M54" s="1307"/>
      <c r="N54" s="1307"/>
      <c r="AM54" s="383"/>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c r="A55" s="382"/>
      <c r="B55" s="374"/>
      <c r="G55" s="1306"/>
      <c r="H55" s="1306"/>
      <c r="I55" s="1306"/>
      <c r="J55" s="1306"/>
      <c r="K55" s="1307"/>
      <c r="L55" s="1307"/>
      <c r="M55" s="1307"/>
      <c r="N55" s="1307"/>
      <c r="AN55" s="1305" t="s">
        <v>
590</v>
      </c>
      <c r="AO55" s="1305"/>
      <c r="AP55" s="1305"/>
      <c r="AQ55" s="1305"/>
      <c r="AR55" s="1305"/>
      <c r="AS55" s="1305"/>
      <c r="AT55" s="1305"/>
      <c r="AU55" s="1305"/>
      <c r="AV55" s="1305"/>
      <c r="AW55" s="1305"/>
      <c r="AX55" s="1305"/>
      <c r="AY55" s="1305"/>
      <c r="AZ55" s="1305"/>
      <c r="BA55" s="1305"/>
      <c r="BB55" s="1303" t="s">
        <v>
587</v>
      </c>
      <c r="BC55" s="1303"/>
      <c r="BD55" s="1303"/>
      <c r="BE55" s="1303"/>
      <c r="BF55" s="1303"/>
      <c r="BG55" s="1303"/>
      <c r="BH55" s="1303"/>
      <c r="BI55" s="1303"/>
      <c r="BJ55" s="1303"/>
      <c r="BK55" s="1303"/>
      <c r="BL55" s="1303"/>
      <c r="BM55" s="1303"/>
      <c r="BN55" s="1303"/>
      <c r="BO55" s="1303"/>
      <c r="BP55" s="1312"/>
      <c r="BQ55" s="1300"/>
      <c r="BR55" s="1300"/>
      <c r="BS55" s="1300"/>
      <c r="BT55" s="1300"/>
      <c r="BU55" s="1300"/>
      <c r="BV55" s="1300"/>
      <c r="BW55" s="1300"/>
      <c r="BX55" s="1312"/>
      <c r="BY55" s="1300"/>
      <c r="BZ55" s="1300"/>
      <c r="CA55" s="1300"/>
      <c r="CB55" s="1300"/>
      <c r="CC55" s="1300"/>
      <c r="CD55" s="1300"/>
      <c r="CE55" s="1300"/>
      <c r="CF55" s="1312"/>
      <c r="CG55" s="1300"/>
      <c r="CH55" s="1300"/>
      <c r="CI55" s="1300"/>
      <c r="CJ55" s="1300"/>
      <c r="CK55" s="1300"/>
      <c r="CL55" s="1300"/>
      <c r="CM55" s="1300"/>
      <c r="CN55" s="1300">
        <v>
16.600000000000001</v>
      </c>
      <c r="CO55" s="1300"/>
      <c r="CP55" s="1300"/>
      <c r="CQ55" s="1300"/>
      <c r="CR55" s="1300"/>
      <c r="CS55" s="1300"/>
      <c r="CT55" s="1300"/>
      <c r="CU55" s="1300"/>
      <c r="CV55" s="1300">
        <v>
17.399999999999999</v>
      </c>
      <c r="CW55" s="1300"/>
      <c r="CX55" s="1300"/>
      <c r="CY55" s="1300"/>
      <c r="CZ55" s="1300"/>
      <c r="DA55" s="1300"/>
      <c r="DB55" s="1300"/>
      <c r="DC55" s="1300"/>
    </row>
    <row r="56" spans="1:109">
      <c r="A56" s="382"/>
      <c r="B56" s="374"/>
      <c r="G56" s="1306"/>
      <c r="H56" s="1306"/>
      <c r="I56" s="1306"/>
      <c r="J56" s="1306"/>
      <c r="K56" s="1307"/>
      <c r="L56" s="1307"/>
      <c r="M56" s="1307"/>
      <c r="N56" s="1307"/>
      <c r="AN56" s="1305"/>
      <c r="AO56" s="1305"/>
      <c r="AP56" s="1305"/>
      <c r="AQ56" s="1305"/>
      <c r="AR56" s="1305"/>
      <c r="AS56" s="1305"/>
      <c r="AT56" s="1305"/>
      <c r="AU56" s="1305"/>
      <c r="AV56" s="1305"/>
      <c r="AW56" s="1305"/>
      <c r="AX56" s="1305"/>
      <c r="AY56" s="1305"/>
      <c r="AZ56" s="1305"/>
      <c r="BA56" s="1305"/>
      <c r="BB56" s="1303"/>
      <c r="BC56" s="1303"/>
      <c r="BD56" s="1303"/>
      <c r="BE56" s="1303"/>
      <c r="BF56" s="1303"/>
      <c r="BG56" s="1303"/>
      <c r="BH56" s="1303"/>
      <c r="BI56" s="1303"/>
      <c r="BJ56" s="1303"/>
      <c r="BK56" s="1303"/>
      <c r="BL56" s="1303"/>
      <c r="BM56" s="1303"/>
      <c r="BN56" s="1303"/>
      <c r="BO56" s="1303"/>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382" customFormat="1">
      <c r="B57" s="386"/>
      <c r="G57" s="1306"/>
      <c r="H57" s="1306"/>
      <c r="I57" s="1301"/>
      <c r="J57" s="1301"/>
      <c r="K57" s="1307"/>
      <c r="L57" s="1307"/>
      <c r="M57" s="1307"/>
      <c r="N57" s="1307"/>
      <c r="AM57" s="367"/>
      <c r="AN57" s="1305"/>
      <c r="AO57" s="1305"/>
      <c r="AP57" s="1305"/>
      <c r="AQ57" s="1305"/>
      <c r="AR57" s="1305"/>
      <c r="AS57" s="1305"/>
      <c r="AT57" s="1305"/>
      <c r="AU57" s="1305"/>
      <c r="AV57" s="1305"/>
      <c r="AW57" s="1305"/>
      <c r="AX57" s="1305"/>
      <c r="AY57" s="1305"/>
      <c r="AZ57" s="1305"/>
      <c r="BA57" s="1305"/>
      <c r="BB57" s="1303" t="s">
        <v>
588</v>
      </c>
      <c r="BC57" s="1303"/>
      <c r="BD57" s="1303"/>
      <c r="BE57" s="1303"/>
      <c r="BF57" s="1303"/>
      <c r="BG57" s="1303"/>
      <c r="BH57" s="1303"/>
      <c r="BI57" s="1303"/>
      <c r="BJ57" s="1303"/>
      <c r="BK57" s="1303"/>
      <c r="BL57" s="1303"/>
      <c r="BM57" s="1303"/>
      <c r="BN57" s="1303"/>
      <c r="BO57" s="1303"/>
      <c r="BP57" s="1312"/>
      <c r="BQ57" s="1300"/>
      <c r="BR57" s="1300"/>
      <c r="BS57" s="1300"/>
      <c r="BT57" s="1300"/>
      <c r="BU57" s="1300"/>
      <c r="BV57" s="1300"/>
      <c r="BW57" s="1300"/>
      <c r="BX57" s="1312"/>
      <c r="BY57" s="1300"/>
      <c r="BZ57" s="1300"/>
      <c r="CA57" s="1300"/>
      <c r="CB57" s="1300"/>
      <c r="CC57" s="1300"/>
      <c r="CD57" s="1300"/>
      <c r="CE57" s="1300"/>
      <c r="CF57" s="1312"/>
      <c r="CG57" s="1300"/>
      <c r="CH57" s="1300"/>
      <c r="CI57" s="1300"/>
      <c r="CJ57" s="1300"/>
      <c r="CK57" s="1300"/>
      <c r="CL57" s="1300"/>
      <c r="CM57" s="1300"/>
      <c r="CN57" s="1300">
        <v>
58.6</v>
      </c>
      <c r="CO57" s="1300"/>
      <c r="CP57" s="1300"/>
      <c r="CQ57" s="1300"/>
      <c r="CR57" s="1300"/>
      <c r="CS57" s="1300"/>
      <c r="CT57" s="1300"/>
      <c r="CU57" s="1300"/>
      <c r="CV57" s="1300">
        <v>
57.9</v>
      </c>
      <c r="CW57" s="1300"/>
      <c r="CX57" s="1300"/>
      <c r="CY57" s="1300"/>
      <c r="CZ57" s="1300"/>
      <c r="DA57" s="1300"/>
      <c r="DB57" s="1300"/>
      <c r="DC57" s="1300"/>
      <c r="DD57" s="387"/>
      <c r="DE57" s="386"/>
    </row>
    <row r="58" spans="1:109" s="382" customFormat="1">
      <c r="A58" s="367"/>
      <c r="B58" s="386"/>
      <c r="G58" s="1306"/>
      <c r="H58" s="1306"/>
      <c r="I58" s="1301"/>
      <c r="J58" s="1301"/>
      <c r="K58" s="1307"/>
      <c r="L58" s="1307"/>
      <c r="M58" s="1307"/>
      <c r="N58" s="1307"/>
      <c r="AM58" s="367"/>
      <c r="AN58" s="1305"/>
      <c r="AO58" s="1305"/>
      <c r="AP58" s="1305"/>
      <c r="AQ58" s="1305"/>
      <c r="AR58" s="1305"/>
      <c r="AS58" s="1305"/>
      <c r="AT58" s="1305"/>
      <c r="AU58" s="1305"/>
      <c r="AV58" s="1305"/>
      <c r="AW58" s="1305"/>
      <c r="AX58" s="1305"/>
      <c r="AY58" s="1305"/>
      <c r="AZ58" s="1305"/>
      <c r="BA58" s="1305"/>
      <c r="BB58" s="1303"/>
      <c r="BC58" s="1303"/>
      <c r="BD58" s="1303"/>
      <c r="BE58" s="1303"/>
      <c r="BF58" s="1303"/>
      <c r="BG58" s="1303"/>
      <c r="BH58" s="1303"/>
      <c r="BI58" s="1303"/>
      <c r="BJ58" s="1303"/>
      <c r="BK58" s="1303"/>
      <c r="BL58" s="1303"/>
      <c r="BM58" s="1303"/>
      <c r="BN58" s="1303"/>
      <c r="BO58" s="1303"/>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
591</v>
      </c>
    </row>
    <row r="64" spans="1:109">
      <c r="B64" s="374"/>
      <c r="G64" s="381"/>
      <c r="I64" s="394"/>
      <c r="J64" s="394"/>
      <c r="K64" s="394"/>
      <c r="L64" s="394"/>
      <c r="M64" s="394"/>
      <c r="N64" s="395"/>
      <c r="AM64" s="381"/>
      <c r="AN64" s="381" t="s">
        <v>
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313" t="s">
        <v>
592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7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7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7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7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
585</v>
      </c>
    </row>
    <row r="72" spans="2:107">
      <c r="B72" s="374"/>
      <c r="G72" s="1306"/>
      <c r="H72" s="1306"/>
      <c r="I72" s="1306"/>
      <c r="J72" s="1306"/>
      <c r="K72" s="384"/>
      <c r="L72" s="384"/>
      <c r="M72" s="385"/>
      <c r="N72" s="385"/>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5" t="s">
        <v>
543</v>
      </c>
      <c r="BQ72" s="1305"/>
      <c r="BR72" s="1305"/>
      <c r="BS72" s="1305"/>
      <c r="BT72" s="1305"/>
      <c r="BU72" s="1305"/>
      <c r="BV72" s="1305"/>
      <c r="BW72" s="1305"/>
      <c r="BX72" s="1305" t="s">
        <v>
544</v>
      </c>
      <c r="BY72" s="1305"/>
      <c r="BZ72" s="1305"/>
      <c r="CA72" s="1305"/>
      <c r="CB72" s="1305"/>
      <c r="CC72" s="1305"/>
      <c r="CD72" s="1305"/>
      <c r="CE72" s="1305"/>
      <c r="CF72" s="1305" t="s">
        <v>
545</v>
      </c>
      <c r="CG72" s="1305"/>
      <c r="CH72" s="1305"/>
      <c r="CI72" s="1305"/>
      <c r="CJ72" s="1305"/>
      <c r="CK72" s="1305"/>
      <c r="CL72" s="1305"/>
      <c r="CM72" s="1305"/>
      <c r="CN72" s="1305" t="s">
        <v>
546</v>
      </c>
      <c r="CO72" s="1305"/>
      <c r="CP72" s="1305"/>
      <c r="CQ72" s="1305"/>
      <c r="CR72" s="1305"/>
      <c r="CS72" s="1305"/>
      <c r="CT72" s="1305"/>
      <c r="CU72" s="1305"/>
      <c r="CV72" s="1305" t="s">
        <v>
547</v>
      </c>
      <c r="CW72" s="1305"/>
      <c r="CX72" s="1305"/>
      <c r="CY72" s="1305"/>
      <c r="CZ72" s="1305"/>
      <c r="DA72" s="1305"/>
      <c r="DB72" s="1305"/>
      <c r="DC72" s="1305"/>
    </row>
    <row r="73" spans="2:107">
      <c r="B73" s="374"/>
      <c r="G73" s="1308"/>
      <c r="H73" s="1308"/>
      <c r="I73" s="1308"/>
      <c r="J73" s="1308"/>
      <c r="K73" s="1304"/>
      <c r="L73" s="1304"/>
      <c r="M73" s="1304"/>
      <c r="N73" s="1304"/>
      <c r="AM73" s="383"/>
      <c r="AN73" s="1303" t="s">
        <v>
586</v>
      </c>
      <c r="AO73" s="1303"/>
      <c r="AP73" s="1303"/>
      <c r="AQ73" s="1303"/>
      <c r="AR73" s="1303"/>
      <c r="AS73" s="1303"/>
      <c r="AT73" s="1303"/>
      <c r="AU73" s="1303"/>
      <c r="AV73" s="1303"/>
      <c r="AW73" s="1303"/>
      <c r="AX73" s="1303"/>
      <c r="AY73" s="1303"/>
      <c r="AZ73" s="1303"/>
      <c r="BA73" s="1303"/>
      <c r="BB73" s="1303" t="s">
        <v>
593</v>
      </c>
      <c r="BC73" s="1303"/>
      <c r="BD73" s="1303"/>
      <c r="BE73" s="1303"/>
      <c r="BF73" s="1303"/>
      <c r="BG73" s="1303"/>
      <c r="BH73" s="1303"/>
      <c r="BI73" s="1303"/>
      <c r="BJ73" s="1303"/>
      <c r="BK73" s="1303"/>
      <c r="BL73" s="1303"/>
      <c r="BM73" s="1303"/>
      <c r="BN73" s="1303"/>
      <c r="BO73" s="1303"/>
      <c r="BP73" s="1300"/>
      <c r="BQ73" s="1300"/>
      <c r="BR73" s="1300"/>
      <c r="BS73" s="1300"/>
      <c r="BT73" s="1300"/>
      <c r="BU73" s="1300"/>
      <c r="BV73" s="1300"/>
      <c r="BW73" s="1300"/>
      <c r="BX73" s="1300"/>
      <c r="BY73" s="1300"/>
      <c r="BZ73" s="1300"/>
      <c r="CA73" s="1300"/>
      <c r="CB73" s="1300"/>
      <c r="CC73" s="1300"/>
      <c r="CD73" s="1300"/>
      <c r="CE73" s="1300"/>
      <c r="CF73" s="1300"/>
      <c r="CG73" s="1300"/>
      <c r="CH73" s="1300"/>
      <c r="CI73" s="1300"/>
      <c r="CJ73" s="1300"/>
      <c r="CK73" s="1300"/>
      <c r="CL73" s="1300"/>
      <c r="CM73" s="1300"/>
      <c r="CN73" s="1300"/>
      <c r="CO73" s="1300"/>
      <c r="CP73" s="1300"/>
      <c r="CQ73" s="1300"/>
      <c r="CR73" s="1300"/>
      <c r="CS73" s="1300"/>
      <c r="CT73" s="1300"/>
      <c r="CU73" s="1300"/>
      <c r="CV73" s="1300"/>
      <c r="CW73" s="1300"/>
      <c r="CX73" s="1300"/>
      <c r="CY73" s="1300"/>
      <c r="CZ73" s="1300"/>
      <c r="DA73" s="1300"/>
      <c r="DB73" s="1300"/>
      <c r="DC73" s="1300"/>
    </row>
    <row r="74" spans="2:107">
      <c r="B74" s="374"/>
      <c r="G74" s="1308"/>
      <c r="H74" s="1308"/>
      <c r="I74" s="1308"/>
      <c r="J74" s="1308"/>
      <c r="K74" s="1304"/>
      <c r="L74" s="1304"/>
      <c r="M74" s="1304"/>
      <c r="N74" s="1304"/>
      <c r="AM74" s="383"/>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c r="B75" s="374"/>
      <c r="G75" s="1308"/>
      <c r="H75" s="1308"/>
      <c r="I75" s="1306"/>
      <c r="J75" s="1306"/>
      <c r="K75" s="1307"/>
      <c r="L75" s="1307"/>
      <c r="M75" s="1307"/>
      <c r="N75" s="1307"/>
      <c r="AM75" s="383"/>
      <c r="AN75" s="1303"/>
      <c r="AO75" s="1303"/>
      <c r="AP75" s="1303"/>
      <c r="AQ75" s="1303"/>
      <c r="AR75" s="1303"/>
      <c r="AS75" s="1303"/>
      <c r="AT75" s="1303"/>
      <c r="AU75" s="1303"/>
      <c r="AV75" s="1303"/>
      <c r="AW75" s="1303"/>
      <c r="AX75" s="1303"/>
      <c r="AY75" s="1303"/>
      <c r="AZ75" s="1303"/>
      <c r="BA75" s="1303"/>
      <c r="BB75" s="1303" t="s">
        <v>
594</v>
      </c>
      <c r="BC75" s="1303"/>
      <c r="BD75" s="1303"/>
      <c r="BE75" s="1303"/>
      <c r="BF75" s="1303"/>
      <c r="BG75" s="1303"/>
      <c r="BH75" s="1303"/>
      <c r="BI75" s="1303"/>
      <c r="BJ75" s="1303"/>
      <c r="BK75" s="1303"/>
      <c r="BL75" s="1303"/>
      <c r="BM75" s="1303"/>
      <c r="BN75" s="1303"/>
      <c r="BO75" s="1303"/>
      <c r="BP75" s="1300">
        <v>
5.5</v>
      </c>
      <c r="BQ75" s="1300"/>
      <c r="BR75" s="1300"/>
      <c r="BS75" s="1300"/>
      <c r="BT75" s="1300"/>
      <c r="BU75" s="1300"/>
      <c r="BV75" s="1300"/>
      <c r="BW75" s="1300"/>
      <c r="BX75" s="1300">
        <v>
3.8</v>
      </c>
      <c r="BY75" s="1300"/>
      <c r="BZ75" s="1300"/>
      <c r="CA75" s="1300"/>
      <c r="CB75" s="1300"/>
      <c r="CC75" s="1300"/>
      <c r="CD75" s="1300"/>
      <c r="CE75" s="1300"/>
      <c r="CF75" s="1300">
        <v>
3.2</v>
      </c>
      <c r="CG75" s="1300"/>
      <c r="CH75" s="1300"/>
      <c r="CI75" s="1300"/>
      <c r="CJ75" s="1300"/>
      <c r="CK75" s="1300"/>
      <c r="CL75" s="1300"/>
      <c r="CM75" s="1300"/>
      <c r="CN75" s="1300">
        <v>
2.6</v>
      </c>
      <c r="CO75" s="1300"/>
      <c r="CP75" s="1300"/>
      <c r="CQ75" s="1300"/>
      <c r="CR75" s="1300"/>
      <c r="CS75" s="1300"/>
      <c r="CT75" s="1300"/>
      <c r="CU75" s="1300"/>
      <c r="CV75" s="1300">
        <v>
2.9</v>
      </c>
      <c r="CW75" s="1300"/>
      <c r="CX75" s="1300"/>
      <c r="CY75" s="1300"/>
      <c r="CZ75" s="1300"/>
      <c r="DA75" s="1300"/>
      <c r="DB75" s="1300"/>
      <c r="DC75" s="1300"/>
    </row>
    <row r="76" spans="2:107">
      <c r="B76" s="374"/>
      <c r="G76" s="1308"/>
      <c r="H76" s="1308"/>
      <c r="I76" s="1306"/>
      <c r="J76" s="1306"/>
      <c r="K76" s="1307"/>
      <c r="L76" s="1307"/>
      <c r="M76" s="1307"/>
      <c r="N76" s="1307"/>
      <c r="AM76" s="383"/>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c r="B77" s="374"/>
      <c r="G77" s="1306"/>
      <c r="H77" s="1306"/>
      <c r="I77" s="1306"/>
      <c r="J77" s="1306"/>
      <c r="K77" s="1304"/>
      <c r="L77" s="1304"/>
      <c r="M77" s="1304"/>
      <c r="N77" s="1304"/>
      <c r="AN77" s="1305" t="s">
        <v>
589</v>
      </c>
      <c r="AO77" s="1305"/>
      <c r="AP77" s="1305"/>
      <c r="AQ77" s="1305"/>
      <c r="AR77" s="1305"/>
      <c r="AS77" s="1305"/>
      <c r="AT77" s="1305"/>
      <c r="AU77" s="1305"/>
      <c r="AV77" s="1305"/>
      <c r="AW77" s="1305"/>
      <c r="AX77" s="1305"/>
      <c r="AY77" s="1305"/>
      <c r="AZ77" s="1305"/>
      <c r="BA77" s="1305"/>
      <c r="BB77" s="1303" t="s">
        <v>
593</v>
      </c>
      <c r="BC77" s="1303"/>
      <c r="BD77" s="1303"/>
      <c r="BE77" s="1303"/>
      <c r="BF77" s="1303"/>
      <c r="BG77" s="1303"/>
      <c r="BH77" s="1303"/>
      <c r="BI77" s="1303"/>
      <c r="BJ77" s="1303"/>
      <c r="BK77" s="1303"/>
      <c r="BL77" s="1303"/>
      <c r="BM77" s="1303"/>
      <c r="BN77" s="1303"/>
      <c r="BO77" s="1303"/>
      <c r="BP77" s="1300">
        <v>
32.6</v>
      </c>
      <c r="BQ77" s="1300"/>
      <c r="BR77" s="1300"/>
      <c r="BS77" s="1300"/>
      <c r="BT77" s="1300"/>
      <c r="BU77" s="1300"/>
      <c r="BV77" s="1300"/>
      <c r="BW77" s="1300"/>
      <c r="BX77" s="1300">
        <v>
30.5</v>
      </c>
      <c r="BY77" s="1300"/>
      <c r="BZ77" s="1300"/>
      <c r="CA77" s="1300"/>
      <c r="CB77" s="1300"/>
      <c r="CC77" s="1300"/>
      <c r="CD77" s="1300"/>
      <c r="CE77" s="1300"/>
      <c r="CF77" s="1300">
        <v>
25.4</v>
      </c>
      <c r="CG77" s="1300"/>
      <c r="CH77" s="1300"/>
      <c r="CI77" s="1300"/>
      <c r="CJ77" s="1300"/>
      <c r="CK77" s="1300"/>
      <c r="CL77" s="1300"/>
      <c r="CM77" s="1300"/>
      <c r="CN77" s="1300">
        <v>
16.600000000000001</v>
      </c>
      <c r="CO77" s="1300"/>
      <c r="CP77" s="1300"/>
      <c r="CQ77" s="1300"/>
      <c r="CR77" s="1300"/>
      <c r="CS77" s="1300"/>
      <c r="CT77" s="1300"/>
      <c r="CU77" s="1300"/>
      <c r="CV77" s="1300">
        <v>
17.399999999999999</v>
      </c>
      <c r="CW77" s="1300"/>
      <c r="CX77" s="1300"/>
      <c r="CY77" s="1300"/>
      <c r="CZ77" s="1300"/>
      <c r="DA77" s="1300"/>
      <c r="DB77" s="1300"/>
      <c r="DC77" s="1300"/>
    </row>
    <row r="78" spans="2:107">
      <c r="B78" s="374"/>
      <c r="G78" s="1306"/>
      <c r="H78" s="1306"/>
      <c r="I78" s="1306"/>
      <c r="J78" s="1306"/>
      <c r="K78" s="1304"/>
      <c r="L78" s="1304"/>
      <c r="M78" s="1304"/>
      <c r="N78" s="1304"/>
      <c r="AN78" s="1305"/>
      <c r="AO78" s="1305"/>
      <c r="AP78" s="1305"/>
      <c r="AQ78" s="1305"/>
      <c r="AR78" s="1305"/>
      <c r="AS78" s="1305"/>
      <c r="AT78" s="1305"/>
      <c r="AU78" s="1305"/>
      <c r="AV78" s="1305"/>
      <c r="AW78" s="1305"/>
      <c r="AX78" s="1305"/>
      <c r="AY78" s="1305"/>
      <c r="AZ78" s="1305"/>
      <c r="BA78" s="1305"/>
      <c r="BB78" s="1303"/>
      <c r="BC78" s="1303"/>
      <c r="BD78" s="1303"/>
      <c r="BE78" s="1303"/>
      <c r="BF78" s="1303"/>
      <c r="BG78" s="1303"/>
      <c r="BH78" s="1303"/>
      <c r="BI78" s="1303"/>
      <c r="BJ78" s="1303"/>
      <c r="BK78" s="1303"/>
      <c r="BL78" s="1303"/>
      <c r="BM78" s="1303"/>
      <c r="BN78" s="1303"/>
      <c r="BO78" s="1303"/>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c r="B79" s="374"/>
      <c r="G79" s="1306"/>
      <c r="H79" s="1306"/>
      <c r="I79" s="1301"/>
      <c r="J79" s="1301"/>
      <c r="K79" s="1302"/>
      <c r="L79" s="1302"/>
      <c r="M79" s="1302"/>
      <c r="N79" s="1302"/>
      <c r="AN79" s="1305"/>
      <c r="AO79" s="1305"/>
      <c r="AP79" s="1305"/>
      <c r="AQ79" s="1305"/>
      <c r="AR79" s="1305"/>
      <c r="AS79" s="1305"/>
      <c r="AT79" s="1305"/>
      <c r="AU79" s="1305"/>
      <c r="AV79" s="1305"/>
      <c r="AW79" s="1305"/>
      <c r="AX79" s="1305"/>
      <c r="AY79" s="1305"/>
      <c r="AZ79" s="1305"/>
      <c r="BA79" s="1305"/>
      <c r="BB79" s="1303" t="s">
        <v>
594</v>
      </c>
      <c r="BC79" s="1303"/>
      <c r="BD79" s="1303"/>
      <c r="BE79" s="1303"/>
      <c r="BF79" s="1303"/>
      <c r="BG79" s="1303"/>
      <c r="BH79" s="1303"/>
      <c r="BI79" s="1303"/>
      <c r="BJ79" s="1303"/>
      <c r="BK79" s="1303"/>
      <c r="BL79" s="1303"/>
      <c r="BM79" s="1303"/>
      <c r="BN79" s="1303"/>
      <c r="BO79" s="1303"/>
      <c r="BP79" s="1300">
        <v>
5.9</v>
      </c>
      <c r="BQ79" s="1300"/>
      <c r="BR79" s="1300"/>
      <c r="BS79" s="1300"/>
      <c r="BT79" s="1300"/>
      <c r="BU79" s="1300"/>
      <c r="BV79" s="1300"/>
      <c r="BW79" s="1300"/>
      <c r="BX79" s="1300">
        <v>
5.2</v>
      </c>
      <c r="BY79" s="1300"/>
      <c r="BZ79" s="1300"/>
      <c r="CA79" s="1300"/>
      <c r="CB79" s="1300"/>
      <c r="CC79" s="1300"/>
      <c r="CD79" s="1300"/>
      <c r="CE79" s="1300"/>
      <c r="CF79" s="1300">
        <v>
4.8</v>
      </c>
      <c r="CG79" s="1300"/>
      <c r="CH79" s="1300"/>
      <c r="CI79" s="1300"/>
      <c r="CJ79" s="1300"/>
      <c r="CK79" s="1300"/>
      <c r="CL79" s="1300"/>
      <c r="CM79" s="1300"/>
      <c r="CN79" s="1300">
        <v>
3.6</v>
      </c>
      <c r="CO79" s="1300"/>
      <c r="CP79" s="1300"/>
      <c r="CQ79" s="1300"/>
      <c r="CR79" s="1300"/>
      <c r="CS79" s="1300"/>
      <c r="CT79" s="1300"/>
      <c r="CU79" s="1300"/>
      <c r="CV79" s="1300">
        <v>
3.6</v>
      </c>
      <c r="CW79" s="1300"/>
      <c r="CX79" s="1300"/>
      <c r="CY79" s="1300"/>
      <c r="CZ79" s="1300"/>
      <c r="DA79" s="1300"/>
      <c r="DB79" s="1300"/>
      <c r="DC79" s="1300"/>
    </row>
    <row r="80" spans="2:107">
      <c r="B80" s="374"/>
      <c r="G80" s="1306"/>
      <c r="H80" s="1306"/>
      <c r="I80" s="1301"/>
      <c r="J80" s="1301"/>
      <c r="K80" s="1302"/>
      <c r="L80" s="1302"/>
      <c r="M80" s="1302"/>
      <c r="N80" s="1302"/>
      <c r="AN80" s="1305"/>
      <c r="AO80" s="1305"/>
      <c r="AP80" s="1305"/>
      <c r="AQ80" s="1305"/>
      <c r="AR80" s="1305"/>
      <c r="AS80" s="1305"/>
      <c r="AT80" s="1305"/>
      <c r="AU80" s="1305"/>
      <c r="AV80" s="1305"/>
      <c r="AW80" s="1305"/>
      <c r="AX80" s="1305"/>
      <c r="AY80" s="1305"/>
      <c r="AZ80" s="1305"/>
      <c r="BA80" s="1305"/>
      <c r="BB80" s="1303"/>
      <c r="BC80" s="1303"/>
      <c r="BD80" s="1303"/>
      <c r="BE80" s="1303"/>
      <c r="BF80" s="1303"/>
      <c r="BG80" s="1303"/>
      <c r="BH80" s="1303"/>
      <c r="BI80" s="1303"/>
      <c r="BJ80" s="1303"/>
      <c r="BK80" s="1303"/>
      <c r="BL80" s="1303"/>
      <c r="BM80" s="1303"/>
      <c r="BN80" s="1303"/>
      <c r="BO80" s="1303"/>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l9iz6nYhwyHjgNzHX2Zn3DdC9TlIQQd6KZ3BGqtWF7wWIPgxe5NrFJaoriCE6CX7cZueef8Uep4fwWd+r/sLw==" saltValue="Nt+HYP8p1P4KG86L99wD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cols>
    <col min="1" max="34" width="2.5" style="267" customWidth="1"/>
    <col min="35" max="122" width="2.5" style="266" customWidth="1"/>
    <col min="123" max="16384" width="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c r="S2" s="266"/>
      <c r="AH2" s="266"/>
    </row>
    <row r="3" spans="2:34">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row r="5" spans="2:34"/>
    <row r="6" spans="2:34"/>
    <row r="7" spans="2:34"/>
    <row r="8" spans="2:34"/>
    <row r="9" spans="2:34">
      <c r="AH9" s="266"/>
    </row>
    <row r="10" spans="2:34"/>
    <row r="11" spans="2:34"/>
    <row r="12" spans="2:34"/>
    <row r="13" spans="2:34"/>
    <row r="14" spans="2:34"/>
    <row r="15" spans="2:34"/>
    <row r="16" spans="2:34"/>
    <row r="17" spans="12:34">
      <c r="AH17" s="266"/>
    </row>
    <row r="18" spans="12:34"/>
    <row r="19" spans="12:34"/>
    <row r="20" spans="12:34">
      <c r="AH20" s="266"/>
    </row>
    <row r="21" spans="12:34">
      <c r="AH21" s="266"/>
    </row>
    <row r="22" spans="12:34"/>
    <row r="23" spans="12:34"/>
    <row r="24" spans="12:34">
      <c r="Q24" s="266"/>
    </row>
    <row r="25" spans="12:34"/>
    <row r="26" spans="12:34"/>
    <row r="27" spans="12:34"/>
    <row r="28" spans="12:34">
      <c r="O28" s="266"/>
      <c r="T28" s="266"/>
      <c r="AH28" s="266"/>
    </row>
    <row r="29" spans="12:34"/>
    <row r="30" spans="12:34"/>
    <row r="31" spans="12:34">
      <c r="Q31" s="266"/>
    </row>
    <row r="32" spans="12:34">
      <c r="L32" s="266"/>
    </row>
    <row r="33" spans="2:34">
      <c r="C33" s="266"/>
      <c r="E33" s="266"/>
      <c r="G33" s="266"/>
      <c r="I33" s="266"/>
      <c r="X33" s="266"/>
    </row>
    <row r="34" spans="2:34">
      <c r="B34" s="266"/>
      <c r="P34" s="266"/>
      <c r="R34" s="266"/>
      <c r="T34" s="266"/>
    </row>
    <row r="35" spans="2:34">
      <c r="D35" s="266"/>
      <c r="W35" s="266"/>
      <c r="AC35" s="266"/>
      <c r="AD35" s="266"/>
      <c r="AE35" s="266"/>
      <c r="AF35" s="266"/>
      <c r="AG35" s="266"/>
      <c r="AH35" s="266"/>
    </row>
    <row r="36" spans="2:34">
      <c r="H36" s="266"/>
      <c r="J36" s="266"/>
      <c r="K36" s="266"/>
      <c r="M36" s="266"/>
      <c r="Y36" s="266"/>
      <c r="Z36" s="266"/>
      <c r="AA36" s="266"/>
      <c r="AB36" s="266"/>
      <c r="AC36" s="266"/>
      <c r="AD36" s="266"/>
      <c r="AE36" s="266"/>
      <c r="AF36" s="266"/>
      <c r="AG36" s="266"/>
      <c r="AH36" s="266"/>
    </row>
    <row r="37" spans="2:34">
      <c r="AH37" s="266"/>
    </row>
    <row r="38" spans="2:34">
      <c r="AG38" s="266"/>
      <c r="AH38" s="266"/>
    </row>
    <row r="39" spans="2:34"/>
    <row r="40" spans="2:34">
      <c r="X40" s="266"/>
    </row>
    <row r="41" spans="2:34">
      <c r="R41" s="266"/>
    </row>
    <row r="42" spans="2:34">
      <c r="W42" s="266"/>
    </row>
    <row r="43" spans="2:34">
      <c r="Y43" s="266"/>
      <c r="Z43" s="266"/>
      <c r="AA43" s="266"/>
      <c r="AB43" s="266"/>
      <c r="AC43" s="266"/>
      <c r="AD43" s="266"/>
      <c r="AE43" s="266"/>
      <c r="AF43" s="266"/>
      <c r="AG43" s="266"/>
      <c r="AH43" s="266"/>
    </row>
    <row r="44" spans="2:34">
      <c r="AH44" s="266"/>
    </row>
    <row r="45" spans="2:34">
      <c r="X45" s="266"/>
    </row>
    <row r="46" spans="2:34"/>
    <row r="47" spans="2:34"/>
    <row r="48" spans="2:34">
      <c r="W48" s="266"/>
      <c r="Y48" s="266"/>
      <c r="Z48" s="266"/>
      <c r="AA48" s="266"/>
      <c r="AB48" s="266"/>
      <c r="AC48" s="266"/>
      <c r="AD48" s="266"/>
      <c r="AE48" s="266"/>
      <c r="AF48" s="266"/>
      <c r="AG48" s="266"/>
      <c r="AH48" s="266"/>
    </row>
    <row r="49" spans="28:34"/>
    <row r="50" spans="28:34">
      <c r="AE50" s="266"/>
      <c r="AF50" s="266"/>
      <c r="AG50" s="266"/>
      <c r="AH50" s="266"/>
    </row>
    <row r="51" spans="28:34">
      <c r="AC51" s="266"/>
      <c r="AD51" s="266"/>
      <c r="AE51" s="266"/>
      <c r="AF51" s="266"/>
      <c r="AG51" s="266"/>
      <c r="AH51" s="266"/>
    </row>
    <row r="52" spans="28:34"/>
    <row r="53" spans="28:34">
      <c r="AF53" s="266"/>
      <c r="AG53" s="266"/>
      <c r="AH53" s="266"/>
    </row>
    <row r="54" spans="28:34">
      <c r="AH54" s="266"/>
    </row>
    <row r="55" spans="28:34"/>
    <row r="56" spans="28:34">
      <c r="AB56" s="266"/>
      <c r="AC56" s="266"/>
      <c r="AD56" s="266"/>
      <c r="AE56" s="266"/>
      <c r="AF56" s="266"/>
      <c r="AG56" s="266"/>
      <c r="AH56" s="266"/>
    </row>
    <row r="57" spans="28:34">
      <c r="AH57" s="266"/>
    </row>
    <row r="58" spans="28:34">
      <c r="AH58" s="266"/>
    </row>
    <row r="59" spans="28:34"/>
    <row r="60" spans="28:34"/>
    <row r="61" spans="28:34"/>
    <row r="62" spans="28:34"/>
    <row r="63" spans="28:34">
      <c r="AH63" s="266"/>
    </row>
    <row r="64" spans="28:34">
      <c r="AG64" s="266"/>
      <c r="AH64" s="266"/>
    </row>
    <row r="65" spans="28:34"/>
    <row r="66" spans="28:34"/>
    <row r="67" spans="28:34"/>
    <row r="68" spans="28:34">
      <c r="AB68" s="266"/>
      <c r="AC68" s="266"/>
      <c r="AD68" s="266"/>
      <c r="AE68" s="266"/>
      <c r="AF68" s="266"/>
      <c r="AG68" s="266"/>
      <c r="AH68" s="266"/>
    </row>
    <row r="69" spans="28:34">
      <c r="AF69" s="266"/>
      <c r="AG69" s="266"/>
      <c r="AH69" s="266"/>
    </row>
    <row r="70" spans="28:34"/>
    <row r="71" spans="28:34"/>
    <row r="72" spans="28:34"/>
    <row r="73" spans="28:34"/>
    <row r="74" spans="28:34"/>
    <row r="75" spans="28:34">
      <c r="AH75" s="266"/>
    </row>
    <row r="76" spans="28:34">
      <c r="AF76" s="266"/>
      <c r="AG76" s="266"/>
      <c r="AH76" s="266"/>
    </row>
    <row r="77" spans="28:34">
      <c r="AG77" s="266"/>
      <c r="AH77" s="266"/>
    </row>
    <row r="78" spans="28:34"/>
    <row r="79" spans="28:34"/>
    <row r="80" spans="28:34"/>
    <row r="81" spans="25:34"/>
    <row r="82" spans="25:34">
      <c r="Y82" s="266"/>
    </row>
    <row r="83" spans="25:34">
      <c r="Y83" s="266"/>
      <c r="Z83" s="266"/>
      <c r="AA83" s="266"/>
      <c r="AB83" s="266"/>
      <c r="AC83" s="266"/>
      <c r="AD83" s="266"/>
      <c r="AE83" s="266"/>
      <c r="AF83" s="266"/>
      <c r="AG83" s="266"/>
      <c r="AH83" s="266"/>
    </row>
    <row r="84" spans="25:34"/>
    <row r="85" spans="25:34"/>
    <row r="86" spans="25:34"/>
    <row r="87" spans="25:34"/>
    <row r="88" spans="25:34">
      <c r="AH88" s="266"/>
    </row>
    <row r="89" spans="25:34"/>
    <row r="90" spans="25:34"/>
    <row r="91" spans="25:34"/>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
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9/FegmqU06XdbBySpjDqm1maJfcmDKzh7tl0ferrC9kSm5k211oynHRe77ny9qf9JGC0bsJ5BkLpnXIiy/5Ug==" saltValue="wv8O70hkyLImkJksHhWxB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U20" sqref="BU20"/>
    </sheetView>
  </sheetViews>
  <sheetFormatPr defaultColWidth="0" defaultRowHeight="13.5" customHeight="1" zeroHeight="1"/>
  <cols>
    <col min="1" max="34" width="2.5" style="267" customWidth="1"/>
    <col min="35" max="122" width="2.5" style="266" customWidth="1"/>
    <col min="123" max="16384" width="2.5" style="266" hidden="1"/>
  </cols>
  <sheetData>
    <row r="1" spans="2:34"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c r="S2" s="266"/>
      <c r="AH2" s="266"/>
    </row>
    <row r="3" spans="2:34">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row r="5" spans="2:34"/>
    <row r="6" spans="2:34"/>
    <row r="7" spans="2:34"/>
    <row r="8" spans="2:34"/>
    <row r="9" spans="2:34">
      <c r="AH9" s="266"/>
    </row>
    <row r="10" spans="2:34"/>
    <row r="11" spans="2:34"/>
    <row r="12" spans="2:34"/>
    <row r="13" spans="2:34"/>
    <row r="14" spans="2:34"/>
    <row r="15" spans="2:34"/>
    <row r="16" spans="2:34"/>
    <row r="17" spans="12:34">
      <c r="AH17" s="266"/>
    </row>
    <row r="18" spans="12:34"/>
    <row r="19" spans="12:34"/>
    <row r="20" spans="12:34">
      <c r="AH20" s="266"/>
    </row>
    <row r="21" spans="12:34">
      <c r="AH21" s="266"/>
    </row>
    <row r="22" spans="12:34"/>
    <row r="23" spans="12:34"/>
    <row r="24" spans="12:34">
      <c r="Q24" s="266"/>
    </row>
    <row r="25" spans="12:34"/>
    <row r="26" spans="12:34"/>
    <row r="27" spans="12:34"/>
    <row r="28" spans="12:34">
      <c r="O28" s="266"/>
      <c r="T28" s="266"/>
      <c r="AH28" s="266"/>
    </row>
    <row r="29" spans="12:34"/>
    <row r="30" spans="12:34"/>
    <row r="31" spans="12:34">
      <c r="Q31" s="266"/>
    </row>
    <row r="32" spans="12:34">
      <c r="L32" s="266"/>
    </row>
    <row r="33" spans="2:34">
      <c r="C33" s="266"/>
      <c r="E33" s="266"/>
      <c r="G33" s="266"/>
      <c r="I33" s="266"/>
      <c r="X33" s="266"/>
    </row>
    <row r="34" spans="2:34">
      <c r="B34" s="266"/>
      <c r="P34" s="266"/>
      <c r="R34" s="266"/>
      <c r="T34" s="266"/>
    </row>
    <row r="35" spans="2:34">
      <c r="D35" s="266"/>
      <c r="W35" s="266"/>
      <c r="AC35" s="266"/>
      <c r="AD35" s="266"/>
      <c r="AE35" s="266"/>
      <c r="AF35" s="266"/>
      <c r="AG35" s="266"/>
      <c r="AH35" s="266"/>
    </row>
    <row r="36" spans="2:34">
      <c r="H36" s="266"/>
      <c r="J36" s="266"/>
      <c r="K36" s="266"/>
      <c r="M36" s="266"/>
      <c r="Y36" s="266"/>
      <c r="Z36" s="266"/>
      <c r="AA36" s="266"/>
      <c r="AB36" s="266"/>
      <c r="AC36" s="266"/>
      <c r="AD36" s="266"/>
      <c r="AE36" s="266"/>
      <c r="AF36" s="266"/>
      <c r="AG36" s="266"/>
      <c r="AH36" s="266"/>
    </row>
    <row r="37" spans="2:34">
      <c r="AH37" s="266"/>
    </row>
    <row r="38" spans="2:34">
      <c r="AG38" s="266"/>
      <c r="AH38" s="266"/>
    </row>
    <row r="39" spans="2:34"/>
    <row r="40" spans="2:34">
      <c r="X40" s="266"/>
    </row>
    <row r="41" spans="2:34">
      <c r="R41" s="266"/>
    </row>
    <row r="42" spans="2:34">
      <c r="W42" s="266"/>
    </row>
    <row r="43" spans="2:34">
      <c r="Y43" s="266"/>
      <c r="Z43" s="266"/>
      <c r="AA43" s="266"/>
      <c r="AB43" s="266"/>
      <c r="AC43" s="266"/>
      <c r="AD43" s="266"/>
      <c r="AE43" s="266"/>
      <c r="AF43" s="266"/>
      <c r="AG43" s="266"/>
      <c r="AH43" s="266"/>
    </row>
    <row r="44" spans="2:34">
      <c r="AH44" s="266"/>
    </row>
    <row r="45" spans="2:34">
      <c r="X45" s="266"/>
    </row>
    <row r="46" spans="2:34"/>
    <row r="47" spans="2:34"/>
    <row r="48" spans="2:34">
      <c r="W48" s="266"/>
      <c r="Y48" s="266"/>
      <c r="Z48" s="266"/>
      <c r="AA48" s="266"/>
      <c r="AB48" s="266"/>
      <c r="AC48" s="266"/>
      <c r="AD48" s="266"/>
      <c r="AE48" s="266"/>
      <c r="AF48" s="266"/>
      <c r="AG48" s="266"/>
      <c r="AH48" s="266"/>
    </row>
    <row r="49" spans="28:34"/>
    <row r="50" spans="28:34">
      <c r="AE50" s="266"/>
      <c r="AF50" s="266"/>
      <c r="AG50" s="266"/>
      <c r="AH50" s="266"/>
    </row>
    <row r="51" spans="28:34">
      <c r="AC51" s="266"/>
      <c r="AD51" s="266"/>
      <c r="AE51" s="266"/>
      <c r="AF51" s="266"/>
      <c r="AG51" s="266"/>
      <c r="AH51" s="266"/>
    </row>
    <row r="52" spans="28:34"/>
    <row r="53" spans="28:34">
      <c r="AF53" s="266"/>
      <c r="AG53" s="266"/>
      <c r="AH53" s="266"/>
    </row>
    <row r="54" spans="28:34">
      <c r="AH54" s="266"/>
    </row>
    <row r="55" spans="28:34"/>
    <row r="56" spans="28:34">
      <c r="AB56" s="266"/>
      <c r="AC56" s="266"/>
      <c r="AD56" s="266"/>
      <c r="AE56" s="266"/>
      <c r="AF56" s="266"/>
      <c r="AG56" s="266"/>
      <c r="AH56" s="266"/>
    </row>
    <row r="57" spans="28:34">
      <c r="AH57" s="266"/>
    </row>
    <row r="58" spans="28:34">
      <c r="AH58" s="266"/>
    </row>
    <row r="59" spans="28:34">
      <c r="AG59" s="266"/>
      <c r="AH59" s="266"/>
    </row>
    <row r="60" spans="28:34"/>
    <row r="61" spans="28:34"/>
    <row r="62" spans="28:34"/>
    <row r="63" spans="28:34">
      <c r="AH63" s="266"/>
    </row>
    <row r="64" spans="28:34">
      <c r="AG64" s="266"/>
      <c r="AH64" s="266"/>
    </row>
    <row r="65" spans="28:34"/>
    <row r="66" spans="28:34"/>
    <row r="67" spans="28:34"/>
    <row r="68" spans="28:34">
      <c r="AB68" s="266"/>
      <c r="AC68" s="266"/>
      <c r="AD68" s="266"/>
      <c r="AE68" s="266"/>
      <c r="AF68" s="266"/>
      <c r="AG68" s="266"/>
      <c r="AH68" s="266"/>
    </row>
    <row r="69" spans="28:34">
      <c r="AF69" s="266"/>
      <c r="AG69" s="266"/>
      <c r="AH69" s="266"/>
    </row>
    <row r="70" spans="28:34"/>
    <row r="71" spans="28:34"/>
    <row r="72" spans="28:34"/>
    <row r="73" spans="28:34"/>
    <row r="74" spans="28:34"/>
    <row r="75" spans="28:34">
      <c r="AH75" s="266"/>
    </row>
    <row r="76" spans="28:34">
      <c r="AF76" s="266"/>
      <c r="AG76" s="266"/>
      <c r="AH76" s="266"/>
    </row>
    <row r="77" spans="28:34">
      <c r="AG77" s="266"/>
      <c r="AH77" s="266"/>
    </row>
    <row r="78" spans="28:34"/>
    <row r="79" spans="28:34"/>
    <row r="80" spans="28:34"/>
    <row r="81" spans="25:34"/>
    <row r="82" spans="25:34">
      <c r="Y82" s="266"/>
    </row>
    <row r="83" spans="25:34">
      <c r="Y83" s="266"/>
      <c r="Z83" s="266"/>
      <c r="AA83" s="266"/>
      <c r="AB83" s="266"/>
      <c r="AC83" s="266"/>
      <c r="AD83" s="266"/>
      <c r="AE83" s="266"/>
      <c r="AF83" s="266"/>
      <c r="AG83" s="266"/>
      <c r="AH83" s="266"/>
    </row>
    <row r="84" spans="25:34"/>
    <row r="85" spans="25:34"/>
    <row r="86" spans="25:34"/>
    <row r="87" spans="25:34"/>
    <row r="88" spans="25:34">
      <c r="AH88" s="266"/>
    </row>
    <row r="89" spans="25:34"/>
    <row r="90" spans="25:34"/>
    <row r="91" spans="25:34"/>
    <row r="92" spans="25:34" ht="13.5" customHeight="1"/>
    <row r="93" spans="25:34" ht="13.5" customHeight="1"/>
    <row r="94" spans="25:34" ht="13.5" customHeight="1">
      <c r="AF94" s="266"/>
      <c r="AG94" s="266"/>
      <c r="AH94" s="266"/>
    </row>
    <row r="95" spans="25:34" ht="13.5" customHeight="1">
      <c r="AH95" s="266"/>
    </row>
    <row r="96" spans="25:34" ht="13.5" customHeight="1"/>
    <row r="97" spans="33:34" ht="13.5" customHeight="1"/>
    <row r="98" spans="33:34" ht="13.5" customHeight="1"/>
    <row r="99" spans="33:34" ht="13.5" customHeight="1"/>
    <row r="100" spans="33:34" ht="13.5" customHeight="1"/>
    <row r="101" spans="33:34" ht="13.5" customHeight="1">
      <c r="AH101" s="266"/>
    </row>
    <row r="102" spans="33:34" ht="13.5" customHeight="1"/>
    <row r="103" spans="33:34" ht="13.5" customHeight="1"/>
    <row r="104" spans="33:34" ht="13.5" customHeight="1">
      <c r="AG104" s="266"/>
      <c r="AH104" s="26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6"/>
    </row>
    <row r="117" spans="34:122" ht="13.5" customHeight="1"/>
    <row r="118" spans="34:122" ht="13.5" customHeight="1"/>
    <row r="119" spans="34:122" ht="13.5" customHeight="1"/>
    <row r="120" spans="34:122" ht="13.5" customHeight="1">
      <c r="AH120" s="266"/>
    </row>
    <row r="121" spans="34:122" ht="13.5" customHeight="1">
      <c r="AH121" s="266"/>
    </row>
    <row r="122" spans="34:122" ht="13.5" customHeight="1"/>
    <row r="123" spans="34:122" ht="13.5" customHeight="1"/>
    <row r="124" spans="34:122" ht="13.5" customHeight="1"/>
    <row r="125" spans="34:122" ht="13.5" customHeight="1">
      <c r="DR125" s="266" t="s">
        <v>
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4qvCFhLWooKaAfkOa9wHTePvCHTXJfwGod+3Bkto+Ca/lIr0BUhz79ccFfmHWd5MtJRMRw2Bm41FbzgqtJkUg==" saltValue="/bZCR75G76JxpRsKG+Eba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5" customWidth="1"/>
    <col min="2" max="8" width="13.375" style="125" customWidth="1"/>
    <col min="9" max="16384" width="11.125" style="125"/>
  </cols>
  <sheetData>
    <row r="1" spans="1:8">
      <c r="A1" s="119"/>
      <c r="B1" s="120"/>
      <c r="C1" s="121"/>
      <c r="D1" s="122"/>
      <c r="E1" s="123"/>
      <c r="F1" s="123"/>
      <c r="G1" s="123"/>
      <c r="H1" s="124"/>
    </row>
    <row r="2" spans="1:8">
      <c r="A2" s="126"/>
      <c r="B2" s="127"/>
      <c r="C2" s="128"/>
      <c r="D2" s="129" t="s">
        <v>
46</v>
      </c>
      <c r="E2" s="130"/>
      <c r="F2" s="131" t="s">
        <v>
540</v>
      </c>
      <c r="G2" s="132"/>
      <c r="H2" s="133"/>
    </row>
    <row r="3" spans="1:8">
      <c r="A3" s="129" t="s">
        <v>
533</v>
      </c>
      <c r="B3" s="134"/>
      <c r="C3" s="135"/>
      <c r="D3" s="136">
        <v>
61461</v>
      </c>
      <c r="E3" s="137"/>
      <c r="F3" s="138">
        <v>
43141</v>
      </c>
      <c r="G3" s="139"/>
      <c r="H3" s="140"/>
    </row>
    <row r="4" spans="1:8">
      <c r="A4" s="141"/>
      <c r="B4" s="142"/>
      <c r="C4" s="143"/>
      <c r="D4" s="144">
        <v>
36437</v>
      </c>
      <c r="E4" s="145"/>
      <c r="F4" s="146">
        <v>
21887</v>
      </c>
      <c r="G4" s="147"/>
      <c r="H4" s="148"/>
    </row>
    <row r="5" spans="1:8">
      <c r="A5" s="129" t="s">
        <v>
535</v>
      </c>
      <c r="B5" s="134"/>
      <c r="C5" s="135"/>
      <c r="D5" s="136">
        <v>
41365</v>
      </c>
      <c r="E5" s="137"/>
      <c r="F5" s="138">
        <v>
45117</v>
      </c>
      <c r="G5" s="139"/>
      <c r="H5" s="140"/>
    </row>
    <row r="6" spans="1:8">
      <c r="A6" s="141"/>
      <c r="B6" s="142"/>
      <c r="C6" s="143"/>
      <c r="D6" s="144">
        <v>
23371</v>
      </c>
      <c r="E6" s="145"/>
      <c r="F6" s="146">
        <v>
25589</v>
      </c>
      <c r="G6" s="147"/>
      <c r="H6" s="148"/>
    </row>
    <row r="7" spans="1:8">
      <c r="A7" s="129" t="s">
        <v>
536</v>
      </c>
      <c r="B7" s="134"/>
      <c r="C7" s="135"/>
      <c r="D7" s="136">
        <v>
47934</v>
      </c>
      <c r="E7" s="137"/>
      <c r="F7" s="138">
        <v>
39951</v>
      </c>
      <c r="G7" s="139"/>
      <c r="H7" s="140"/>
    </row>
    <row r="8" spans="1:8">
      <c r="A8" s="141"/>
      <c r="B8" s="142"/>
      <c r="C8" s="143"/>
      <c r="D8" s="144">
        <v>
18109</v>
      </c>
      <c r="E8" s="145"/>
      <c r="F8" s="146">
        <v>
22555</v>
      </c>
      <c r="G8" s="147"/>
      <c r="H8" s="148"/>
    </row>
    <row r="9" spans="1:8">
      <c r="A9" s="129" t="s">
        <v>
537</v>
      </c>
      <c r="B9" s="134"/>
      <c r="C9" s="135"/>
      <c r="D9" s="136">
        <v>
79242</v>
      </c>
      <c r="E9" s="137"/>
      <c r="F9" s="138">
        <v>
39893</v>
      </c>
      <c r="G9" s="139"/>
      <c r="H9" s="140"/>
    </row>
    <row r="10" spans="1:8">
      <c r="A10" s="141"/>
      <c r="B10" s="142"/>
      <c r="C10" s="143"/>
      <c r="D10" s="144">
        <v>
43498</v>
      </c>
      <c r="E10" s="145"/>
      <c r="F10" s="146">
        <v>
26170</v>
      </c>
      <c r="G10" s="147"/>
      <c r="H10" s="148"/>
    </row>
    <row r="11" spans="1:8">
      <c r="A11" s="129" t="s">
        <v>
538</v>
      </c>
      <c r="B11" s="134"/>
      <c r="C11" s="135"/>
      <c r="D11" s="136">
        <v>
76765</v>
      </c>
      <c r="E11" s="137"/>
      <c r="F11" s="138">
        <v>
41080</v>
      </c>
      <c r="G11" s="139"/>
      <c r="H11" s="140"/>
    </row>
    <row r="12" spans="1:8">
      <c r="A12" s="141"/>
      <c r="B12" s="142"/>
      <c r="C12" s="149"/>
      <c r="D12" s="144">
        <v>
59425</v>
      </c>
      <c r="E12" s="145"/>
      <c r="F12" s="146">
        <v>
27265</v>
      </c>
      <c r="G12" s="147"/>
      <c r="H12" s="148"/>
    </row>
    <row r="13" spans="1:8">
      <c r="A13" s="129"/>
      <c r="B13" s="134"/>
      <c r="C13" s="150"/>
      <c r="D13" s="151">
        <v>
61353</v>
      </c>
      <c r="E13" s="152"/>
      <c r="F13" s="153">
        <v>
41836</v>
      </c>
      <c r="G13" s="154"/>
      <c r="H13" s="140"/>
    </row>
    <row r="14" spans="1:8">
      <c r="A14" s="141"/>
      <c r="B14" s="142"/>
      <c r="C14" s="143"/>
      <c r="D14" s="144">
        <v>
36168</v>
      </c>
      <c r="E14" s="145"/>
      <c r="F14" s="146">
        <v>
24693</v>
      </c>
      <c r="G14" s="147"/>
      <c r="H14" s="148"/>
    </row>
    <row r="17" spans="1:11">
      <c r="A17" s="125" t="s">
        <v>
47</v>
      </c>
    </row>
    <row r="18" spans="1:11">
      <c r="A18" s="155"/>
      <c r="B18" s="155" t="str">
        <f>
実質収支比率等に係る経年分析!F$46</f>
        <v>
H25</v>
      </c>
      <c r="C18" s="155" t="str">
        <f>
実質収支比率等に係る経年分析!G$46</f>
        <v>
H26</v>
      </c>
      <c r="D18" s="155" t="str">
        <f>
実質収支比率等に係る経年分析!H$46</f>
        <v>
H27</v>
      </c>
      <c r="E18" s="155" t="str">
        <f>
実質収支比率等に係る経年分析!I$46</f>
        <v>
H28</v>
      </c>
      <c r="F18" s="155" t="str">
        <f>
実質収支比率等に係る経年分析!J$46</f>
        <v>
H29</v>
      </c>
    </row>
    <row r="19" spans="1:11">
      <c r="A19" s="155" t="s">
        <v>
48</v>
      </c>
      <c r="B19" s="155">
        <f>
ROUND(VALUE(SUBSTITUTE(実質収支比率等に係る経年分析!F$48,"▲","-")),2)</f>
        <v>
7.18</v>
      </c>
      <c r="C19" s="155">
        <f>
ROUND(VALUE(SUBSTITUTE(実質収支比率等に係る経年分析!G$48,"▲","-")),2)</f>
        <v>
4.28</v>
      </c>
      <c r="D19" s="155">
        <f>
ROUND(VALUE(SUBSTITUTE(実質収支比率等に係る経年分析!H$48,"▲","-")),2)</f>
        <v>
5.51</v>
      </c>
      <c r="E19" s="155">
        <f>
ROUND(VALUE(SUBSTITUTE(実質収支比率等に係る経年分析!I$48,"▲","-")),2)</f>
        <v>
5.03</v>
      </c>
      <c r="F19" s="155">
        <f>
ROUND(VALUE(SUBSTITUTE(実質収支比率等に係る経年分析!J$48,"▲","-")),2)</f>
        <v>
5.73</v>
      </c>
    </row>
    <row r="20" spans="1:11">
      <c r="A20" s="155" t="s">
        <v>
49</v>
      </c>
      <c r="B20" s="155">
        <f>
ROUND(VALUE(SUBSTITUTE(実質収支比率等に係る経年分析!F$47,"▲","-")),2)</f>
        <v>
10.89</v>
      </c>
      <c r="C20" s="155">
        <f>
ROUND(VALUE(SUBSTITUTE(実質収支比率等に係る経年分析!G$47,"▲","-")),2)</f>
        <v>
13.28</v>
      </c>
      <c r="D20" s="155">
        <f>
ROUND(VALUE(SUBSTITUTE(実質収支比率等に係る経年分析!H$47,"▲","-")),2)</f>
        <v>
13.17</v>
      </c>
      <c r="E20" s="155">
        <f>
ROUND(VALUE(SUBSTITUTE(実質収支比率等に係る経年分析!I$47,"▲","-")),2)</f>
        <v>
12.91</v>
      </c>
      <c r="F20" s="155">
        <f>
ROUND(VALUE(SUBSTITUTE(実質収支比率等に係る経年分析!J$47,"▲","-")),2)</f>
        <v>
14.87</v>
      </c>
    </row>
    <row r="21" spans="1:11">
      <c r="A21" s="155" t="s">
        <v>
50</v>
      </c>
      <c r="B21" s="155">
        <f>
IF(ISNUMBER(VALUE(SUBSTITUTE(実質収支比率等に係る経年分析!F$49,"▲","-"))),ROUND(VALUE(SUBSTITUTE(実質収支比率等に係る経年分析!F$49,"▲","-")),2),NA())</f>
        <v>
3.54</v>
      </c>
      <c r="C21" s="155">
        <f>
IF(ISNUMBER(VALUE(SUBSTITUTE(実質収支比率等に係る経年分析!G$49,"▲","-"))),ROUND(VALUE(SUBSTITUTE(実質収支比率等に係る経年分析!G$49,"▲","-")),2),NA())</f>
        <v>
0.67</v>
      </c>
      <c r="D21" s="155">
        <f>
IF(ISNUMBER(VALUE(SUBSTITUTE(実質収支比率等に係る経年分析!H$49,"▲","-"))),ROUND(VALUE(SUBSTITUTE(実質収支比率等に係る経年分析!H$49,"▲","-")),2),NA())</f>
        <v>
1.37</v>
      </c>
      <c r="E21" s="155">
        <f>
IF(ISNUMBER(VALUE(SUBSTITUTE(実質収支比率等に係る経年分析!I$49,"▲","-"))),ROUND(VALUE(SUBSTITUTE(実質収支比率等に係る経年分析!I$49,"▲","-")),2),NA())</f>
        <v>
-0.28000000000000003</v>
      </c>
      <c r="F21" s="155">
        <f>
IF(ISNUMBER(VALUE(SUBSTITUTE(実質収支比率等に係る経年分析!J$49,"▲","-"))),ROUND(VALUE(SUBSTITUTE(実質収支比率等に係る経年分析!J$49,"▲","-")),2),NA())</f>
        <v>
2.13</v>
      </c>
    </row>
    <row r="24" spans="1:11">
      <c r="A24" s="125" t="s">
        <v>
51</v>
      </c>
    </row>
    <row r="25" spans="1:11">
      <c r="A25" s="156"/>
      <c r="B25" s="156" t="str">
        <f>
連結実質赤字比率に係る赤字・黒字の構成分析!F$33</f>
        <v>
H25</v>
      </c>
      <c r="C25" s="156"/>
      <c r="D25" s="156" t="str">
        <f>
連結実質赤字比率に係る赤字・黒字の構成分析!G$33</f>
        <v>
H26</v>
      </c>
      <c r="E25" s="156"/>
      <c r="F25" s="156" t="str">
        <f>
連結実質赤字比率に係る赤字・黒字の構成分析!H$33</f>
        <v>
H27</v>
      </c>
      <c r="G25" s="156"/>
      <c r="H25" s="156" t="str">
        <f>
連結実質赤字比率に係る赤字・黒字の構成分析!I$33</f>
        <v>
H28</v>
      </c>
      <c r="I25" s="156"/>
      <c r="J25" s="156" t="str">
        <f>
連結実質赤字比率に係る赤字・黒字の構成分析!J$33</f>
        <v>
H29</v>
      </c>
      <c r="K25" s="156"/>
    </row>
    <row r="26" spans="1:11">
      <c r="A26" s="156"/>
      <c r="B26" s="156" t="s">
        <v>
52</v>
      </c>
      <c r="C26" s="156" t="s">
        <v>
53</v>
      </c>
      <c r="D26" s="156" t="s">
        <v>
52</v>
      </c>
      <c r="E26" s="156" t="s">
        <v>
53</v>
      </c>
      <c r="F26" s="156" t="s">
        <v>
52</v>
      </c>
      <c r="G26" s="156" t="s">
        <v>
53</v>
      </c>
      <c r="H26" s="156" t="s">
        <v>
52</v>
      </c>
      <c r="I26" s="156" t="s">
        <v>
53</v>
      </c>
      <c r="J26" s="156" t="s">
        <v>
52</v>
      </c>
      <c r="K26" s="156" t="s">
        <v>
53</v>
      </c>
    </row>
    <row r="27" spans="1:11">
      <c r="A27" s="156" t="str">
        <f>
IF(連結実質赤字比率に係る赤字・黒字の構成分析!C$43="",NA(),連結実質赤字比率に係る赤字・黒字の構成分析!C$43)</f>
        <v>
その他会計（黒字）</v>
      </c>
      <c r="B27" s="156" t="e">
        <f>
IF(ROUND(VALUE(SUBSTITUTE(連結実質赤字比率に係る赤字・黒字の構成分析!F$43,"▲", "-")), 2) &lt; 0, ABS(ROUND(VALUE(SUBSTITUTE(連結実質赤字比率に係る赤字・黒字の構成分析!F$43,"▲", "-")), 2)), NA())</f>
        <v>
#N/A</v>
      </c>
      <c r="C27" s="156">
        <f>
IF(ROUND(VALUE(SUBSTITUTE(連結実質赤字比率に係る赤字・黒字の構成分析!F$43,"▲", "-")), 2) &gt;= 0, ABS(ROUND(VALUE(SUBSTITUTE(連結実質赤字比率に係る赤字・黒字の構成分析!F$43,"▲", "-")), 2)), NA())</f>
        <v>
0.71</v>
      </c>
      <c r="D27" s="156" t="e">
        <f>
IF(ROUND(VALUE(SUBSTITUTE(連結実質赤字比率に係る赤字・黒字の構成分析!G$43,"▲", "-")), 2) &lt; 0, ABS(ROUND(VALUE(SUBSTITUTE(連結実質赤字比率に係る赤字・黒字の構成分析!G$43,"▲", "-")), 2)), NA())</f>
        <v>
#N/A</v>
      </c>
      <c r="E27" s="156">
        <f>
IF(ROUND(VALUE(SUBSTITUTE(連結実質赤字比率に係る赤字・黒字の構成分析!G$43,"▲", "-")), 2) &gt;= 0, ABS(ROUND(VALUE(SUBSTITUTE(連結実質赤字比率に係る赤字・黒字の構成分析!G$43,"▲", "-")), 2)), NA())</f>
        <v>
2.29</v>
      </c>
      <c r="F27" s="156" t="e">
        <f>
IF(ROUND(VALUE(SUBSTITUTE(連結実質赤字比率に係る赤字・黒字の構成分析!H$43,"▲", "-")), 2) &lt; 0, ABS(ROUND(VALUE(SUBSTITUTE(連結実質赤字比率に係る赤字・黒字の構成分析!H$43,"▲", "-")), 2)), NA())</f>
        <v>
#VALUE!</v>
      </c>
      <c r="G27" s="156" t="e">
        <f>
IF(ROUND(VALUE(SUBSTITUTE(連結実質赤字比率に係る赤字・黒字の構成分析!H$43,"▲", "-")), 2) &gt;= 0, ABS(ROUND(VALUE(SUBSTITUTE(連結実質赤字比率に係る赤字・黒字の構成分析!H$43,"▲", "-")), 2)), NA())</f>
        <v>
#VALUE!</v>
      </c>
      <c r="H27" s="156" t="e">
        <f>
IF(ROUND(VALUE(SUBSTITUTE(連結実質赤字比率に係る赤字・黒字の構成分析!I$43,"▲", "-")), 2) &lt; 0, ABS(ROUND(VALUE(SUBSTITUTE(連結実質赤字比率に係る赤字・黒字の構成分析!I$43,"▲", "-")), 2)), NA())</f>
        <v>
#VALUE!</v>
      </c>
      <c r="I27" s="156" t="e">
        <f>
IF(ROUND(VALUE(SUBSTITUTE(連結実質赤字比率に係る赤字・黒字の構成分析!I$43,"▲", "-")), 2) &gt;= 0, ABS(ROUND(VALUE(SUBSTITUTE(連結実質赤字比率に係る赤字・黒字の構成分析!I$43,"▲", "-")), 2)), NA())</f>
        <v>
#VALUE!</v>
      </c>
      <c r="J27" s="156" t="e">
        <f>
IF(ROUND(VALUE(SUBSTITUTE(連結実質赤字比率に係る赤字・黒字の構成分析!J$43,"▲", "-")), 2) &lt; 0, ABS(ROUND(VALUE(SUBSTITUTE(連結実質赤字比率に係る赤字・黒字の構成分析!J$43,"▲", "-")), 2)), NA())</f>
        <v>
#VALUE!</v>
      </c>
      <c r="K27" s="156" t="e">
        <f>
IF(ROUND(VALUE(SUBSTITUTE(連結実質赤字比率に係る赤字・黒字の構成分析!J$43,"▲", "-")), 2) &gt;= 0, ABS(ROUND(VALUE(SUBSTITUTE(連結実質赤字比率に係る赤字・黒字の構成分析!J$43,"▲", "-")), 2)), NA())</f>
        <v>
#VALUE!</v>
      </c>
    </row>
    <row r="28" spans="1:11">
      <c r="A28" s="156" t="str">
        <f>
IF(連結実質赤字比率に係る赤字・黒字の構成分析!C$42="",NA(),連結実質赤字比率に係る赤字・黒字の構成分析!C$42)</f>
        <v>
その他会計（赤字）</v>
      </c>
      <c r="B28" s="156" t="e">
        <f>
IF(ROUND(VALUE(SUBSTITUTE(連結実質赤字比率に係る赤字・黒字の構成分析!F$42,"▲", "-")), 2) &lt; 0, ABS(ROUND(VALUE(SUBSTITUTE(連結実質赤字比率に係る赤字・黒字の構成分析!F$42,"▲", "-")), 2)), NA())</f>
        <v>
#VALUE!</v>
      </c>
      <c r="C28" s="156" t="e">
        <f>
IF(ROUND(VALUE(SUBSTITUTE(連結実質赤字比率に係る赤字・黒字の構成分析!F$42,"▲", "-")), 2) &gt;= 0, ABS(ROUND(VALUE(SUBSTITUTE(連結実質赤字比率に係る赤字・黒字の構成分析!F$42,"▲", "-")), 2)), NA())</f>
        <v>
#VALUE!</v>
      </c>
      <c r="D28" s="156" t="e">
        <f>
IF(ROUND(VALUE(SUBSTITUTE(連結実質赤字比率に係る赤字・黒字の構成分析!G$42,"▲", "-")), 2) &lt; 0, ABS(ROUND(VALUE(SUBSTITUTE(連結実質赤字比率に係る赤字・黒字の構成分析!G$42,"▲", "-")), 2)), NA())</f>
        <v>
#VALUE!</v>
      </c>
      <c r="E28" s="156" t="e">
        <f>
IF(ROUND(VALUE(SUBSTITUTE(連結実質赤字比率に係る赤字・黒字の構成分析!G$42,"▲", "-")), 2) &gt;= 0, ABS(ROUND(VALUE(SUBSTITUTE(連結実質赤字比率に係る赤字・黒字の構成分析!G$42,"▲", "-")), 2)), NA())</f>
        <v>
#VALUE!</v>
      </c>
      <c r="F28" s="156" t="e">
        <f>
IF(ROUND(VALUE(SUBSTITUTE(連結実質赤字比率に係る赤字・黒字の構成分析!H$42,"▲", "-")), 2) &lt; 0, ABS(ROUND(VALUE(SUBSTITUTE(連結実質赤字比率に係る赤字・黒字の構成分析!H$42,"▲", "-")), 2)), NA())</f>
        <v>
#VALUE!</v>
      </c>
      <c r="G28" s="156" t="e">
        <f>
IF(ROUND(VALUE(SUBSTITUTE(連結実質赤字比率に係る赤字・黒字の構成分析!H$42,"▲", "-")), 2) &gt;= 0, ABS(ROUND(VALUE(SUBSTITUTE(連結実質赤字比率に係る赤字・黒字の構成分析!H$42,"▲", "-")), 2)), NA())</f>
        <v>
#VALUE!</v>
      </c>
      <c r="H28" s="156" t="e">
        <f>
IF(ROUND(VALUE(SUBSTITUTE(連結実質赤字比率に係る赤字・黒字の構成分析!I$42,"▲", "-")), 2) &lt; 0, ABS(ROUND(VALUE(SUBSTITUTE(連結実質赤字比率に係る赤字・黒字の構成分析!I$42,"▲", "-")), 2)), NA())</f>
        <v>
#VALUE!</v>
      </c>
      <c r="I28" s="156" t="e">
        <f>
IF(ROUND(VALUE(SUBSTITUTE(連結実質赤字比率に係る赤字・黒字の構成分析!I$42,"▲", "-")), 2) &gt;= 0, ABS(ROUND(VALUE(SUBSTITUTE(連結実質赤字比率に係る赤字・黒字の構成分析!I$42,"▲", "-")), 2)), NA())</f>
        <v>
#VALUE!</v>
      </c>
      <c r="J28" s="156" t="e">
        <f>
IF(ROUND(VALUE(SUBSTITUTE(連結実質赤字比率に係る赤字・黒字の構成分析!J$42,"▲", "-")), 2) &lt; 0, ABS(ROUND(VALUE(SUBSTITUTE(連結実質赤字比率に係る赤字・黒字の構成分析!J$42,"▲", "-")), 2)), NA())</f>
        <v>
#VALUE!</v>
      </c>
      <c r="K28" s="156" t="e">
        <f>
IF(ROUND(VALUE(SUBSTITUTE(連結実質赤字比率に係る赤字・黒字の構成分析!J$42,"▲", "-")), 2) &gt;= 0, ABS(ROUND(VALUE(SUBSTITUTE(連結実質赤字比率に係る赤字・黒字の構成分析!J$42,"▲", "-")), 2)), NA())</f>
        <v>
#VALUE!</v>
      </c>
    </row>
    <row r="29" spans="1:11">
      <c r="A29" s="156" t="str">
        <f>
IF(連結実質赤字比率に係る赤字・黒字の構成分析!C$41="",NA(),連結実質赤字比率に係る赤字・黒字の構成分析!C$41)</f>
        <v>
火災共済事業特別会計</v>
      </c>
      <c r="B29" s="156" t="e">
        <f>
IF(ROUND(VALUE(SUBSTITUTE(連結実質赤字比率に係る赤字・黒字の構成分析!F$41,"▲", "-")), 2) &lt; 0, ABS(ROUND(VALUE(SUBSTITUTE(連結実質赤字比率に係る赤字・黒字の構成分析!F$41,"▲", "-")), 2)), NA())</f>
        <v>
#N/A</v>
      </c>
      <c r="C29" s="156">
        <f>
IF(ROUND(VALUE(SUBSTITUTE(連結実質赤字比率に係る赤字・黒字の構成分析!F$41,"▲", "-")), 2) &gt;= 0, ABS(ROUND(VALUE(SUBSTITUTE(連結実質赤字比率に係る赤字・黒字の構成分析!F$41,"▲", "-")), 2)), NA())</f>
        <v>
0</v>
      </c>
      <c r="D29" s="156" t="e">
        <f>
IF(ROUND(VALUE(SUBSTITUTE(連結実質赤字比率に係る赤字・黒字の構成分析!G$41,"▲", "-")), 2) &lt; 0, ABS(ROUND(VALUE(SUBSTITUTE(連結実質赤字比率に係る赤字・黒字の構成分析!G$41,"▲", "-")), 2)), NA())</f>
        <v>
#N/A</v>
      </c>
      <c r="E29" s="156">
        <f>
IF(ROUND(VALUE(SUBSTITUTE(連結実質赤字比率に係る赤字・黒字の構成分析!G$41,"▲", "-")), 2) &gt;= 0, ABS(ROUND(VALUE(SUBSTITUTE(連結実質赤字比率に係る赤字・黒字の構成分析!G$41,"▲", "-")), 2)), NA())</f>
        <v>
0</v>
      </c>
      <c r="F29" s="156" t="e">
        <f>
IF(ROUND(VALUE(SUBSTITUTE(連結実質赤字比率に係る赤字・黒字の構成分析!H$41,"▲", "-")), 2) &lt; 0, ABS(ROUND(VALUE(SUBSTITUTE(連結実質赤字比率に係る赤字・黒字の構成分析!H$41,"▲", "-")), 2)), NA())</f>
        <v>
#N/A</v>
      </c>
      <c r="G29" s="156">
        <f>
IF(ROUND(VALUE(SUBSTITUTE(連結実質赤字比率に係る赤字・黒字の構成分析!H$41,"▲", "-")), 2) &gt;= 0, ABS(ROUND(VALUE(SUBSTITUTE(連結実質赤字比率に係る赤字・黒字の構成分析!H$41,"▲", "-")), 2)), NA())</f>
        <v>
0</v>
      </c>
      <c r="H29" s="156" t="e">
        <f>
IF(ROUND(VALUE(SUBSTITUTE(連結実質赤字比率に係る赤字・黒字の構成分析!I$41,"▲", "-")), 2) &lt; 0, ABS(ROUND(VALUE(SUBSTITUTE(連結実質赤字比率に係る赤字・黒字の構成分析!I$41,"▲", "-")), 2)), NA())</f>
        <v>
#N/A</v>
      </c>
      <c r="I29" s="156">
        <f>
IF(ROUND(VALUE(SUBSTITUTE(連結実質赤字比率に係る赤字・黒字の構成分析!I$41,"▲", "-")), 2) &gt;= 0, ABS(ROUND(VALUE(SUBSTITUTE(連結実質赤字比率に係る赤字・黒字の構成分析!I$41,"▲", "-")), 2)), NA())</f>
        <v>
0</v>
      </c>
      <c r="J29" s="156" t="e">
        <f>
IF(ROUND(VALUE(SUBSTITUTE(連結実質赤字比率に係る赤字・黒字の構成分析!J$41,"▲", "-")), 2) &lt; 0, ABS(ROUND(VALUE(SUBSTITUTE(連結実質赤字比率に係る赤字・黒字の構成分析!J$41,"▲", "-")), 2)), NA())</f>
        <v>
#N/A</v>
      </c>
      <c r="K29" s="156">
        <f>
IF(ROUND(VALUE(SUBSTITUTE(連結実質赤字比率に係る赤字・黒字の構成分析!J$41,"▲", "-")), 2) &gt;= 0, ABS(ROUND(VALUE(SUBSTITUTE(連結実質赤字比率に係る赤字・黒字の構成分析!J$41,"▲", "-")), 2)), NA())</f>
        <v>
0</v>
      </c>
    </row>
    <row r="30" spans="1:11">
      <c r="A30" s="156" t="str">
        <f>
IF(連結実質赤字比率に係る赤字・黒字の構成分析!C$40="",NA(),連結実質赤字比率に係る赤字・黒字の構成分析!C$40)</f>
        <v>
後期高齢者医療特別会計</v>
      </c>
      <c r="B30" s="156" t="e">
        <f>
IF(ROUND(VALUE(SUBSTITUTE(連結実質赤字比率に係る赤字・黒字の構成分析!F$40,"▲", "-")), 2) &lt; 0, ABS(ROUND(VALUE(SUBSTITUTE(連結実質赤字比率に係る赤字・黒字の構成分析!F$40,"▲", "-")), 2)), NA())</f>
        <v>
#N/A</v>
      </c>
      <c r="C30" s="156">
        <f>
IF(ROUND(VALUE(SUBSTITUTE(連結実質赤字比率に係る赤字・黒字の構成分析!F$40,"▲", "-")), 2) &gt;= 0, ABS(ROUND(VALUE(SUBSTITUTE(連結実質赤字比率に係る赤字・黒字の構成分析!F$40,"▲", "-")), 2)), NA())</f>
        <v>
0.01</v>
      </c>
      <c r="D30" s="156" t="e">
        <f>
IF(ROUND(VALUE(SUBSTITUTE(連結実質赤字比率に係る赤字・黒字の構成分析!G$40,"▲", "-")), 2) &lt; 0, ABS(ROUND(VALUE(SUBSTITUTE(連結実質赤字比率に係る赤字・黒字の構成分析!G$40,"▲", "-")), 2)), NA())</f>
        <v>
#N/A</v>
      </c>
      <c r="E30" s="156">
        <f>
IF(ROUND(VALUE(SUBSTITUTE(連結実質赤字比率に係る赤字・黒字の構成分析!G$40,"▲", "-")), 2) &gt;= 0, ABS(ROUND(VALUE(SUBSTITUTE(連結実質赤字比率に係る赤字・黒字の構成分析!G$40,"▲", "-")), 2)), NA())</f>
        <v>
0.04</v>
      </c>
      <c r="F30" s="156" t="e">
        <f>
IF(ROUND(VALUE(SUBSTITUTE(連結実質赤字比率に係る赤字・黒字の構成分析!H$40,"▲", "-")), 2) &lt; 0, ABS(ROUND(VALUE(SUBSTITUTE(連結実質赤字比率に係る赤字・黒字の構成分析!H$40,"▲", "-")), 2)), NA())</f>
        <v>
#N/A</v>
      </c>
      <c r="G30" s="156">
        <f>
IF(ROUND(VALUE(SUBSTITUTE(連結実質赤字比率に係る赤字・黒字の構成分析!H$40,"▲", "-")), 2) &gt;= 0, ABS(ROUND(VALUE(SUBSTITUTE(連結実質赤字比率に係る赤字・黒字の構成分析!H$40,"▲", "-")), 2)), NA())</f>
        <v>
0.04</v>
      </c>
      <c r="H30" s="156" t="e">
        <f>
IF(ROUND(VALUE(SUBSTITUTE(連結実質赤字比率に係る赤字・黒字の構成分析!I$40,"▲", "-")), 2) &lt; 0, ABS(ROUND(VALUE(SUBSTITUTE(連結実質赤字比率に係る赤字・黒字の構成分析!I$40,"▲", "-")), 2)), NA())</f>
        <v>
#N/A</v>
      </c>
      <c r="I30" s="156">
        <f>
IF(ROUND(VALUE(SUBSTITUTE(連結実質赤字比率に係る赤字・黒字の構成分析!I$40,"▲", "-")), 2) &gt;= 0, ABS(ROUND(VALUE(SUBSTITUTE(連結実質赤字比率に係る赤字・黒字の構成分析!I$40,"▲", "-")), 2)), NA())</f>
        <v>
0</v>
      </c>
      <c r="J30" s="156" t="e">
        <f>
IF(ROUND(VALUE(SUBSTITUTE(連結実質赤字比率に係る赤字・黒字の構成分析!J$40,"▲", "-")), 2) &lt; 0, ABS(ROUND(VALUE(SUBSTITUTE(連結実質赤字比率に係る赤字・黒字の構成分析!J$40,"▲", "-")), 2)), NA())</f>
        <v>
#N/A</v>
      </c>
      <c r="K30" s="156">
        <f>
IF(ROUND(VALUE(SUBSTITUTE(連結実質赤字比率に係る赤字・黒字の構成分析!J$40,"▲", "-")), 2) &gt;= 0, ABS(ROUND(VALUE(SUBSTITUTE(連結実質赤字比率に係る赤字・黒字の構成分析!J$40,"▲", "-")), 2)), NA())</f>
        <v>
0</v>
      </c>
    </row>
    <row r="31" spans="1:11">
      <c r="A31" s="156" t="str">
        <f>
IF(連結実質赤字比率に係る赤字・黒字の構成分析!C$39="",NA(),連結実質赤字比率に係る赤字・黒字の構成分析!C$39)</f>
        <v>
国民健康保険特別会計</v>
      </c>
      <c r="B31" s="156" t="e">
        <f>
IF(ROUND(VALUE(SUBSTITUTE(連結実質赤字比率に係る赤字・黒字の構成分析!F$39,"▲", "-")), 2) &lt; 0, ABS(ROUND(VALUE(SUBSTITUTE(連結実質赤字比率に係る赤字・黒字の構成分析!F$39,"▲", "-")), 2)), NA())</f>
        <v>
#N/A</v>
      </c>
      <c r="C31" s="156">
        <f>
IF(ROUND(VALUE(SUBSTITUTE(連結実質赤字比率に係る赤字・黒字の構成分析!F$39,"▲", "-")), 2) &gt;= 0, ABS(ROUND(VALUE(SUBSTITUTE(連結実質赤字比率に係る赤字・黒字の構成分析!F$39,"▲", "-")), 2)), NA())</f>
        <v>
0.01</v>
      </c>
      <c r="D31" s="156" t="e">
        <f>
IF(ROUND(VALUE(SUBSTITUTE(連結実質赤字比率に係る赤字・黒字の構成分析!G$39,"▲", "-")), 2) &lt; 0, ABS(ROUND(VALUE(SUBSTITUTE(連結実質赤字比率に係る赤字・黒字の構成分析!G$39,"▲", "-")), 2)), NA())</f>
        <v>
#N/A</v>
      </c>
      <c r="E31" s="156">
        <f>
IF(ROUND(VALUE(SUBSTITUTE(連結実質赤字比率に係る赤字・黒字の構成分析!G$39,"▲", "-")), 2) &gt;= 0, ABS(ROUND(VALUE(SUBSTITUTE(連結実質赤字比率に係る赤字・黒字の構成分析!G$39,"▲", "-")), 2)), NA())</f>
        <v>
0</v>
      </c>
      <c r="F31" s="156" t="e">
        <f>
IF(ROUND(VALUE(SUBSTITUTE(連結実質赤字比率に係る赤字・黒字の構成分析!H$39,"▲", "-")), 2) &lt; 0, ABS(ROUND(VALUE(SUBSTITUTE(連結実質赤字比率に係る赤字・黒字の構成分析!H$39,"▲", "-")), 2)), NA())</f>
        <v>
#N/A</v>
      </c>
      <c r="G31" s="156">
        <f>
IF(ROUND(VALUE(SUBSTITUTE(連結実質赤字比率に係る赤字・黒字の構成分析!H$39,"▲", "-")), 2) &gt;= 0, ABS(ROUND(VALUE(SUBSTITUTE(連結実質赤字比率に係る赤字・黒字の構成分析!H$39,"▲", "-")), 2)), NA())</f>
        <v>
0.01</v>
      </c>
      <c r="H31" s="156" t="e">
        <f>
IF(ROUND(VALUE(SUBSTITUTE(連結実質赤字比率に係る赤字・黒字の構成分析!I$39,"▲", "-")), 2) &lt; 0, ABS(ROUND(VALUE(SUBSTITUTE(連結実質赤字比率に係る赤字・黒字の構成分析!I$39,"▲", "-")), 2)), NA())</f>
        <v>
#N/A</v>
      </c>
      <c r="I31" s="156">
        <f>
IF(ROUND(VALUE(SUBSTITUTE(連結実質赤字比率に係る赤字・黒字の構成分析!I$39,"▲", "-")), 2) &gt;= 0, ABS(ROUND(VALUE(SUBSTITUTE(連結実質赤字比率に係る赤字・黒字の構成分析!I$39,"▲", "-")), 2)), NA())</f>
        <v>
0.01</v>
      </c>
      <c r="J31" s="156" t="e">
        <f>
IF(ROUND(VALUE(SUBSTITUTE(連結実質赤字比率に係る赤字・黒字の構成分析!J$39,"▲", "-")), 2) &lt; 0, ABS(ROUND(VALUE(SUBSTITUTE(連結実質赤字比率に係る赤字・黒字の構成分析!J$39,"▲", "-")), 2)), NA())</f>
        <v>
#N/A</v>
      </c>
      <c r="K31" s="156">
        <f>
IF(ROUND(VALUE(SUBSTITUTE(連結実質赤字比率に係る赤字・黒字の構成分析!J$39,"▲", "-")), 2) &gt;= 0, ABS(ROUND(VALUE(SUBSTITUTE(連結実質赤字比率に係る赤字・黒字の構成分析!J$39,"▲", "-")), 2)), NA())</f>
        <v>
0.02</v>
      </c>
    </row>
    <row r="32" spans="1:11">
      <c r="A32" s="156" t="str">
        <f>
IF(連結実質赤字比率に係る赤字・黒字の構成分析!C$38="",NA(),連結実質赤字比率に係る赤字・黒字の構成分析!C$38)</f>
        <v>
公共用地特別会計</v>
      </c>
      <c r="B32" s="156" t="e">
        <f>
IF(ROUND(VALUE(SUBSTITUTE(連結実質赤字比率に係る赤字・黒字の構成分析!F$38,"▲", "-")), 2) &lt; 0, ABS(ROUND(VALUE(SUBSTITUTE(連結実質赤字比率に係る赤字・黒字の構成分析!F$38,"▲", "-")), 2)), NA())</f>
        <v>
#N/A</v>
      </c>
      <c r="C32" s="156">
        <f>
IF(ROUND(VALUE(SUBSTITUTE(連結実質赤字比率に係る赤字・黒字の構成分析!F$38,"▲", "-")), 2) &gt;= 0, ABS(ROUND(VALUE(SUBSTITUTE(連結実質赤字比率に係る赤字・黒字の構成分析!F$38,"▲", "-")), 2)), NA())</f>
        <v>
0.56000000000000005</v>
      </c>
      <c r="D32" s="156" t="e">
        <f>
IF(ROUND(VALUE(SUBSTITUTE(連結実質赤字比率に係る赤字・黒字の構成分析!G$38,"▲", "-")), 2) &lt; 0, ABS(ROUND(VALUE(SUBSTITUTE(連結実質赤字比率に係る赤字・黒字の構成分析!G$38,"▲", "-")), 2)), NA())</f>
        <v>
#N/A</v>
      </c>
      <c r="E32" s="156">
        <f>
IF(ROUND(VALUE(SUBSTITUTE(連結実質赤字比率に係る赤字・黒字の構成分析!G$38,"▲", "-")), 2) &gt;= 0, ABS(ROUND(VALUE(SUBSTITUTE(連結実質赤字比率に係る赤字・黒字の構成分析!G$38,"▲", "-")), 2)), NA())</f>
        <v>
0.37</v>
      </c>
      <c r="F32" s="156" t="e">
        <f>
IF(ROUND(VALUE(SUBSTITUTE(連結実質赤字比率に係る赤字・黒字の構成分析!H$38,"▲", "-")), 2) &lt; 0, ABS(ROUND(VALUE(SUBSTITUTE(連結実質赤字比率に係る赤字・黒字の構成分析!H$38,"▲", "-")), 2)), NA())</f>
        <v>
#N/A</v>
      </c>
      <c r="G32" s="156">
        <f>
IF(ROUND(VALUE(SUBSTITUTE(連結実質赤字比率に係る赤字・黒字の構成分析!H$38,"▲", "-")), 2) &gt;= 0, ABS(ROUND(VALUE(SUBSTITUTE(連結実質赤字比率に係る赤字・黒字の構成分析!H$38,"▲", "-")), 2)), NA())</f>
        <v>
0.48</v>
      </c>
      <c r="H32" s="156" t="e">
        <f>
IF(ROUND(VALUE(SUBSTITUTE(連結実質赤字比率に係る赤字・黒字の構成分析!I$38,"▲", "-")), 2) &lt; 0, ABS(ROUND(VALUE(SUBSTITUTE(連結実質赤字比率に係る赤字・黒字の構成分析!I$38,"▲", "-")), 2)), NA())</f>
        <v>
#N/A</v>
      </c>
      <c r="I32" s="156">
        <f>
IF(ROUND(VALUE(SUBSTITUTE(連結実質赤字比率に係る赤字・黒字の構成分析!I$38,"▲", "-")), 2) &gt;= 0, ABS(ROUND(VALUE(SUBSTITUTE(連結実質赤字比率に係る赤字・黒字の構成分析!I$38,"▲", "-")), 2)), NA())</f>
        <v>
0.11</v>
      </c>
      <c r="J32" s="156" t="e">
        <f>
IF(ROUND(VALUE(SUBSTITUTE(連結実質赤字比率に係る赤字・黒字の構成分析!J$38,"▲", "-")), 2) &lt; 0, ABS(ROUND(VALUE(SUBSTITUTE(連結実質赤字比率に係る赤字・黒字の構成分析!J$38,"▲", "-")), 2)), NA())</f>
        <v>
#N/A</v>
      </c>
      <c r="K32" s="156">
        <f>
IF(ROUND(VALUE(SUBSTITUTE(連結実質赤字比率に係る赤字・黒字の構成分析!J$38,"▲", "-")), 2) &gt;= 0, ABS(ROUND(VALUE(SUBSTITUTE(連結実質赤字比率に係る赤字・黒字の構成分析!J$38,"▲", "-")), 2)), NA())</f>
        <v>
0.09</v>
      </c>
    </row>
    <row r="33" spans="1:16">
      <c r="A33" s="156" t="str">
        <f>
IF(連結実質赤字比率に係る赤字・黒字の構成分析!C$37="",NA(),連結実質赤字比率に係る赤字・黒字の構成分析!C$37)</f>
        <v>
下水道事業特別会計</v>
      </c>
      <c r="B33" s="156" t="e">
        <f>
IF(ROUND(VALUE(SUBSTITUTE(連結実質赤字比率に係る赤字・黒字の構成分析!F$37,"▲", "-")), 2) &lt; 0, ABS(ROUND(VALUE(SUBSTITUTE(連結実質赤字比率に係る赤字・黒字の構成分析!F$37,"▲", "-")), 2)), NA())</f>
        <v>
#N/A</v>
      </c>
      <c r="C33" s="156">
        <f>
IF(ROUND(VALUE(SUBSTITUTE(連結実質赤字比率に係る赤字・黒字の構成分析!F$37,"▲", "-")), 2) &gt;= 0, ABS(ROUND(VALUE(SUBSTITUTE(連結実質赤字比率に係る赤字・黒字の構成分析!F$37,"▲", "-")), 2)), NA())</f>
        <v>
0.45</v>
      </c>
      <c r="D33" s="156" t="e">
        <f>
IF(ROUND(VALUE(SUBSTITUTE(連結実質赤字比率に係る赤字・黒字の構成分析!G$37,"▲", "-")), 2) &lt; 0, ABS(ROUND(VALUE(SUBSTITUTE(連結実質赤字比率に係る赤字・黒字の構成分析!G$37,"▲", "-")), 2)), NA())</f>
        <v>
#N/A</v>
      </c>
      <c r="E33" s="156">
        <f>
IF(ROUND(VALUE(SUBSTITUTE(連結実質赤字比率に係る赤字・黒字の構成分析!G$37,"▲", "-")), 2) &gt;= 0, ABS(ROUND(VALUE(SUBSTITUTE(連結実質赤字比率に係る赤字・黒字の構成分析!G$37,"▲", "-")), 2)), NA())</f>
        <v>
0.48</v>
      </c>
      <c r="F33" s="156" t="e">
        <f>
IF(ROUND(VALUE(SUBSTITUTE(連結実質赤字比率に係る赤字・黒字の構成分析!H$37,"▲", "-")), 2) &lt; 0, ABS(ROUND(VALUE(SUBSTITUTE(連結実質赤字比率に係る赤字・黒字の構成分析!H$37,"▲", "-")), 2)), NA())</f>
        <v>
#N/A</v>
      </c>
      <c r="G33" s="156">
        <f>
IF(ROUND(VALUE(SUBSTITUTE(連結実質赤字比率に係る赤字・黒字の構成分析!H$37,"▲", "-")), 2) &gt;= 0, ABS(ROUND(VALUE(SUBSTITUTE(連結実質赤字比率に係る赤字・黒字の構成分析!H$37,"▲", "-")), 2)), NA())</f>
        <v>
0.67</v>
      </c>
      <c r="H33" s="156" t="e">
        <f>
IF(ROUND(VALUE(SUBSTITUTE(連結実質赤字比率に係る赤字・黒字の構成分析!I$37,"▲", "-")), 2) &lt; 0, ABS(ROUND(VALUE(SUBSTITUTE(連結実質赤字比率に係る赤字・黒字の構成分析!I$37,"▲", "-")), 2)), NA())</f>
        <v>
#N/A</v>
      </c>
      <c r="I33" s="156">
        <f>
IF(ROUND(VALUE(SUBSTITUTE(連結実質赤字比率に係る赤字・黒字の構成分析!I$37,"▲", "-")), 2) &gt;= 0, ABS(ROUND(VALUE(SUBSTITUTE(連結実質赤字比率に係る赤字・黒字の構成分析!I$37,"▲", "-")), 2)), NA())</f>
        <v>
0.44</v>
      </c>
      <c r="J33" s="156" t="e">
        <f>
IF(ROUND(VALUE(SUBSTITUTE(連結実質赤字比率に係る赤字・黒字の構成分析!J$37,"▲", "-")), 2) &lt; 0, ABS(ROUND(VALUE(SUBSTITUTE(連結実質赤字比率に係る赤字・黒字の構成分析!J$37,"▲", "-")), 2)), NA())</f>
        <v>
#N/A</v>
      </c>
      <c r="K33" s="156">
        <f>
IF(ROUND(VALUE(SUBSTITUTE(連結実質赤字比率に係る赤字・黒字の構成分析!J$37,"▲", "-")), 2) &gt;= 0, ABS(ROUND(VALUE(SUBSTITUTE(連結実質赤字比率に係る赤字・黒字の構成分析!J$37,"▲", "-")), 2)), NA())</f>
        <v>
0.11</v>
      </c>
    </row>
    <row r="34" spans="1:16">
      <c r="A34" s="156" t="str">
        <f>
IF(連結実質赤字比率に係る赤字・黒字の構成分析!C$36="",NA(),連結実質赤字比率に係る赤字・黒字の構成分析!C$36)</f>
        <v>
介護保険特別会計</v>
      </c>
      <c r="B34" s="156" t="e">
        <f>
IF(ROUND(VALUE(SUBSTITUTE(連結実質赤字比率に係る赤字・黒字の構成分析!F$36,"▲", "-")), 2) &lt; 0, ABS(ROUND(VALUE(SUBSTITUTE(連結実質赤字比率に係る赤字・黒字の構成分析!F$36,"▲", "-")), 2)), NA())</f>
        <v>
#N/A</v>
      </c>
      <c r="C34" s="156">
        <f>
IF(ROUND(VALUE(SUBSTITUTE(連結実質赤字比率に係る赤字・黒字の構成分析!F$36,"▲", "-")), 2) &gt;= 0, ABS(ROUND(VALUE(SUBSTITUTE(連結実質赤字比率に係る赤字・黒字の構成分析!F$36,"▲", "-")), 2)), NA())</f>
        <v>
0.56000000000000005</v>
      </c>
      <c r="D34" s="156" t="e">
        <f>
IF(ROUND(VALUE(SUBSTITUTE(連結実質赤字比率に係る赤字・黒字の構成分析!G$36,"▲", "-")), 2) &lt; 0, ABS(ROUND(VALUE(SUBSTITUTE(連結実質赤字比率に係る赤字・黒字の構成分析!G$36,"▲", "-")), 2)), NA())</f>
        <v>
#N/A</v>
      </c>
      <c r="E34" s="156">
        <f>
IF(ROUND(VALUE(SUBSTITUTE(連結実質赤字比率に係る赤字・黒字の構成分析!G$36,"▲", "-")), 2) &gt;= 0, ABS(ROUND(VALUE(SUBSTITUTE(連結実質赤字比率に係る赤字・黒字の構成分析!G$36,"▲", "-")), 2)), NA())</f>
        <v>
0.62</v>
      </c>
      <c r="F34" s="156" t="e">
        <f>
IF(ROUND(VALUE(SUBSTITUTE(連結実質赤字比率に係る赤字・黒字の構成分析!H$36,"▲", "-")), 2) &lt; 0, ABS(ROUND(VALUE(SUBSTITUTE(連結実質赤字比率に係る赤字・黒字の構成分析!H$36,"▲", "-")), 2)), NA())</f>
        <v>
#N/A</v>
      </c>
      <c r="G34" s="156">
        <f>
IF(ROUND(VALUE(SUBSTITUTE(連結実質赤字比率に係る赤字・黒字の構成分析!H$36,"▲", "-")), 2) &gt;= 0, ABS(ROUND(VALUE(SUBSTITUTE(連結実質赤字比率に係る赤字・黒字の構成分析!H$36,"▲", "-")), 2)), NA())</f>
        <v>
0.74</v>
      </c>
      <c r="H34" s="156" t="e">
        <f>
IF(ROUND(VALUE(SUBSTITUTE(連結実質赤字比率に係る赤字・黒字の構成分析!I$36,"▲", "-")), 2) &lt; 0, ABS(ROUND(VALUE(SUBSTITUTE(連結実質赤字比率に係る赤字・黒字の構成分析!I$36,"▲", "-")), 2)), NA())</f>
        <v>
#N/A</v>
      </c>
      <c r="I34" s="156">
        <f>
IF(ROUND(VALUE(SUBSTITUTE(連結実質赤字比率に係る赤字・黒字の構成分析!I$36,"▲", "-")), 2) &gt;= 0, ABS(ROUND(VALUE(SUBSTITUTE(連結実質赤字比率に係る赤字・黒字の構成分析!I$36,"▲", "-")), 2)), NA())</f>
        <v>
1.27</v>
      </c>
      <c r="J34" s="156" t="e">
        <f>
IF(ROUND(VALUE(SUBSTITUTE(連結実質赤字比率に係る赤字・黒字の構成分析!J$36,"▲", "-")), 2) &lt; 0, ABS(ROUND(VALUE(SUBSTITUTE(連結実質赤字比率に係る赤字・黒字の構成分析!J$36,"▲", "-")), 2)), NA())</f>
        <v>
#N/A</v>
      </c>
      <c r="K34" s="156">
        <f>
IF(ROUND(VALUE(SUBSTITUTE(連結実質赤字比率に係る赤字・黒字の構成分析!J$36,"▲", "-")), 2) &gt;= 0, ABS(ROUND(VALUE(SUBSTITUTE(連結実質赤字比率に係る赤字・黒字の構成分析!J$36,"▲", "-")), 2)), NA())</f>
        <v>
1.19</v>
      </c>
    </row>
    <row r="35" spans="1:16">
      <c r="A35" s="156" t="str">
        <f>
IF(連結実質赤字比率に係る赤字・黒字の構成分析!C$35="",NA(),連結実質赤字比率に係る赤字・黒字の構成分析!C$35)</f>
        <v>
競走事業会計</v>
      </c>
      <c r="B35" s="156" t="e">
        <f>
IF(ROUND(VALUE(SUBSTITUTE(連結実質赤字比率に係る赤字・黒字の構成分析!F$35,"▲", "-")), 2) &lt; 0, ABS(ROUND(VALUE(SUBSTITUTE(連結実質赤字比率に係る赤字・黒字の構成分析!F$35,"▲", "-")), 2)), NA())</f>
        <v>
#VALUE!</v>
      </c>
      <c r="C35" s="156" t="e">
        <f>
IF(ROUND(VALUE(SUBSTITUTE(連結実質赤字比率に係る赤字・黒字の構成分析!F$35,"▲", "-")), 2) &gt;= 0, ABS(ROUND(VALUE(SUBSTITUTE(連結実質赤字比率に係る赤字・黒字の構成分析!F$35,"▲", "-")), 2)), NA())</f>
        <v>
#VALUE!</v>
      </c>
      <c r="D35" s="156" t="e">
        <f>
IF(ROUND(VALUE(SUBSTITUTE(連結実質赤字比率に係る赤字・黒字の構成分析!G$35,"▲", "-")), 2) &lt; 0, ABS(ROUND(VALUE(SUBSTITUTE(連結実質赤字比率に係る赤字・黒字の構成分析!G$35,"▲", "-")), 2)), NA())</f>
        <v>
#VALUE!</v>
      </c>
      <c r="E35" s="156" t="e">
        <f>
IF(ROUND(VALUE(SUBSTITUTE(連結実質赤字比率に係る赤字・黒字の構成分析!G$35,"▲", "-")), 2) &gt;= 0, ABS(ROUND(VALUE(SUBSTITUTE(連結実質赤字比率に係る赤字・黒字の構成分析!G$35,"▲", "-")), 2)), NA())</f>
        <v>
#VALUE!</v>
      </c>
      <c r="F35" s="156" t="e">
        <f>
IF(ROUND(VALUE(SUBSTITUTE(連結実質赤字比率に係る赤字・黒字の構成分析!H$35,"▲", "-")), 2) &lt; 0, ABS(ROUND(VALUE(SUBSTITUTE(連結実質赤字比率に係る赤字・黒字の構成分析!H$35,"▲", "-")), 2)), NA())</f>
        <v>
#N/A</v>
      </c>
      <c r="G35" s="156">
        <f>
IF(ROUND(VALUE(SUBSTITUTE(連結実質赤字比率に係る赤字・黒字の構成分析!H$35,"▲", "-")), 2) &gt;= 0, ABS(ROUND(VALUE(SUBSTITUTE(連結実質赤字比率に係る赤字・黒字の構成分析!H$35,"▲", "-")), 2)), NA())</f>
        <v>
2.2999999999999998</v>
      </c>
      <c r="H35" s="156" t="e">
        <f>
IF(ROUND(VALUE(SUBSTITUTE(連結実質赤字比率に係る赤字・黒字の構成分析!I$35,"▲", "-")), 2) &lt; 0, ABS(ROUND(VALUE(SUBSTITUTE(連結実質赤字比率に係る赤字・黒字の構成分析!I$35,"▲", "-")), 2)), NA())</f>
        <v>
#N/A</v>
      </c>
      <c r="I35" s="156">
        <f>
IF(ROUND(VALUE(SUBSTITUTE(連結実質赤字比率に係る赤字・黒字の構成分析!I$35,"▲", "-")), 2) &gt;= 0, ABS(ROUND(VALUE(SUBSTITUTE(連結実質赤字比率に係る赤字・黒字の構成分析!I$35,"▲", "-")), 2)), NA())</f>
        <v>
3.51</v>
      </c>
      <c r="J35" s="156" t="e">
        <f>
IF(ROUND(VALUE(SUBSTITUTE(連結実質赤字比率に係る赤字・黒字の構成分析!J$35,"▲", "-")), 2) &lt; 0, ABS(ROUND(VALUE(SUBSTITUTE(連結実質赤字比率に係る赤字・黒字の構成分析!J$35,"▲", "-")), 2)), NA())</f>
        <v>
#N/A</v>
      </c>
      <c r="K35" s="156">
        <f>
IF(ROUND(VALUE(SUBSTITUTE(連結実質赤字比率に係る赤字・黒字の構成分析!J$35,"▲", "-")), 2) &gt;= 0, ABS(ROUND(VALUE(SUBSTITUTE(連結実質赤字比率に係る赤字・黒字の構成分析!J$35,"▲", "-")), 2)), NA())</f>
        <v>
4.58</v>
      </c>
    </row>
    <row r="36" spans="1:16">
      <c r="A36" s="156" t="str">
        <f>
IF(連結実質赤字比率に係る赤字・黒字の構成分析!C$34="",NA(),連結実質赤字比率に係る赤字・黒字の構成分析!C$34)</f>
        <v>
一般会計</v>
      </c>
      <c r="B36" s="156" t="e">
        <f>
IF(ROUND(VALUE(SUBSTITUTE(連結実質赤字比率に係る赤字・黒字の構成分析!F$34,"▲", "-")), 2) &lt; 0, ABS(ROUND(VALUE(SUBSTITUTE(連結実質赤字比率に係る赤字・黒字の構成分析!F$34,"▲", "-")), 2)), NA())</f>
        <v>
#N/A</v>
      </c>
      <c r="C36" s="156">
        <f>
IF(ROUND(VALUE(SUBSTITUTE(連結実質赤字比率に係る赤字・黒字の構成分析!F$34,"▲", "-")), 2) &gt;= 0, ABS(ROUND(VALUE(SUBSTITUTE(連結実質赤字比率に係る赤字・黒字の構成分析!F$34,"▲", "-")), 2)), NA())</f>
        <v>
6.61</v>
      </c>
      <c r="D36" s="156" t="e">
        <f>
IF(ROUND(VALUE(SUBSTITUTE(連結実質赤字比率に係る赤字・黒字の構成分析!G$34,"▲", "-")), 2) &lt; 0, ABS(ROUND(VALUE(SUBSTITUTE(連結実質赤字比率に係る赤字・黒字の構成分析!G$34,"▲", "-")), 2)), NA())</f>
        <v>
#N/A</v>
      </c>
      <c r="E36" s="156">
        <f>
IF(ROUND(VALUE(SUBSTITUTE(連結実質赤字比率に係る赤字・黒字の構成分析!G$34,"▲", "-")), 2) &gt;= 0, ABS(ROUND(VALUE(SUBSTITUTE(連結実質赤字比率に係る赤字・黒字の構成分析!G$34,"▲", "-")), 2)), NA())</f>
        <v>
3.9</v>
      </c>
      <c r="F36" s="156" t="e">
        <f>
IF(ROUND(VALUE(SUBSTITUTE(連結実質赤字比率に係る赤字・黒字の構成分析!H$34,"▲", "-")), 2) &lt; 0, ABS(ROUND(VALUE(SUBSTITUTE(連結実質赤字比率に係る赤字・黒字の構成分析!H$34,"▲", "-")), 2)), NA())</f>
        <v>
#N/A</v>
      </c>
      <c r="G36" s="156">
        <f>
IF(ROUND(VALUE(SUBSTITUTE(連結実質赤字比率に係る赤字・黒字の構成分析!H$34,"▲", "-")), 2) &gt;= 0, ABS(ROUND(VALUE(SUBSTITUTE(連結実質赤字比率に係る赤字・黒字の構成分析!H$34,"▲", "-")), 2)), NA())</f>
        <v>
5.0199999999999996</v>
      </c>
      <c r="H36" s="156" t="e">
        <f>
IF(ROUND(VALUE(SUBSTITUTE(連結実質赤字比率に係る赤字・黒字の構成分析!I$34,"▲", "-")), 2) &lt; 0, ABS(ROUND(VALUE(SUBSTITUTE(連結実質赤字比率に係る赤字・黒字の構成分析!I$34,"▲", "-")), 2)), NA())</f>
        <v>
#N/A</v>
      </c>
      <c r="I36" s="156">
        <f>
IF(ROUND(VALUE(SUBSTITUTE(連結実質赤字比率に係る赤字・黒字の構成分析!I$34,"▲", "-")), 2) &gt;= 0, ABS(ROUND(VALUE(SUBSTITUTE(連結実質赤字比率に係る赤字・黒字の構成分析!I$34,"▲", "-")), 2)), NA())</f>
        <v>
4.9000000000000004</v>
      </c>
      <c r="J36" s="156" t="e">
        <f>
IF(ROUND(VALUE(SUBSTITUTE(連結実質赤字比率に係る赤字・黒字の構成分析!J$34,"▲", "-")), 2) &lt; 0, ABS(ROUND(VALUE(SUBSTITUTE(連結実質赤字比率に係る赤字・黒字の構成分析!J$34,"▲", "-")), 2)), NA())</f>
        <v>
#N/A</v>
      </c>
      <c r="K36" s="156">
        <f>
IF(ROUND(VALUE(SUBSTITUTE(連結実質赤字比率に係る赤字・黒字の構成分析!J$34,"▲", "-")), 2) &gt;= 0, ABS(ROUND(VALUE(SUBSTITUTE(連結実質赤字比率に係る赤字・黒字の構成分析!J$34,"▲", "-")), 2)), NA())</f>
        <v>
5.62</v>
      </c>
    </row>
    <row r="39" spans="1:16">
      <c r="A39" s="125" t="s">
        <v>
54</v>
      </c>
    </row>
    <row r="40" spans="1:16">
      <c r="A40" s="157"/>
      <c r="B40" s="157" t="str">
        <f>
'実質公債費比率（分子）の構造'!K$44</f>
        <v>
H25</v>
      </c>
      <c r="C40" s="157"/>
      <c r="D40" s="157"/>
      <c r="E40" s="157" t="str">
        <f>
'実質公債費比率（分子）の構造'!L$44</f>
        <v>
H26</v>
      </c>
      <c r="F40" s="157"/>
      <c r="G40" s="157"/>
      <c r="H40" s="157" t="str">
        <f>
'実質公債費比率（分子）の構造'!M$44</f>
        <v>
H27</v>
      </c>
      <c r="I40" s="157"/>
      <c r="J40" s="157"/>
      <c r="K40" s="157" t="str">
        <f>
'実質公債費比率（分子）の構造'!N$44</f>
        <v>
H28</v>
      </c>
      <c r="L40" s="157"/>
      <c r="M40" s="157"/>
      <c r="N40" s="157" t="str">
        <f>
'実質公債費比率（分子）の構造'!O$44</f>
        <v>
H29</v>
      </c>
      <c r="O40" s="157"/>
      <c r="P40" s="157"/>
    </row>
    <row r="41" spans="1:16">
      <c r="A41" s="157"/>
      <c r="B41" s="157" t="s">
        <v>
55</v>
      </c>
      <c r="C41" s="157"/>
      <c r="D41" s="157" t="s">
        <v>
56</v>
      </c>
      <c r="E41" s="157" t="s">
        <v>
55</v>
      </c>
      <c r="F41" s="157"/>
      <c r="G41" s="157" t="s">
        <v>
56</v>
      </c>
      <c r="H41" s="157" t="s">
        <v>
55</v>
      </c>
      <c r="I41" s="157"/>
      <c r="J41" s="157" t="s">
        <v>
56</v>
      </c>
      <c r="K41" s="157" t="s">
        <v>
55</v>
      </c>
      <c r="L41" s="157"/>
      <c r="M41" s="157" t="s">
        <v>
56</v>
      </c>
      <c r="N41" s="157" t="s">
        <v>
55</v>
      </c>
      <c r="O41" s="157"/>
      <c r="P41" s="157" t="s">
        <v>
56</v>
      </c>
    </row>
    <row r="42" spans="1:16">
      <c r="A42" s="157" t="s">
        <v>
57</v>
      </c>
      <c r="B42" s="157"/>
      <c r="C42" s="157"/>
      <c r="D42" s="157">
        <f>
'実質公債費比率（分子）の構造'!K$52</f>
        <v>
4804</v>
      </c>
      <c r="E42" s="157"/>
      <c r="F42" s="157"/>
      <c r="G42" s="157">
        <f>
'実質公債費比率（分子）の構造'!L$52</f>
        <v>
4938</v>
      </c>
      <c r="H42" s="157"/>
      <c r="I42" s="157"/>
      <c r="J42" s="157">
        <f>
'実質公債費比率（分子）の構造'!M$52</f>
        <v>
4400</v>
      </c>
      <c r="K42" s="157"/>
      <c r="L42" s="157"/>
      <c r="M42" s="157">
        <f>
'実質公債費比率（分子）の構造'!N$52</f>
        <v>
4218</v>
      </c>
      <c r="N42" s="157"/>
      <c r="O42" s="157"/>
      <c r="P42" s="157">
        <f>
'実質公債費比率（分子）の構造'!O$52</f>
        <v>
4165</v>
      </c>
    </row>
    <row r="43" spans="1:16">
      <c r="A43" s="157" t="s">
        <v>
58</v>
      </c>
      <c r="B43" s="157" t="str">
        <f>
'実質公債費比率（分子）の構造'!K$51</f>
        <v>
-</v>
      </c>
      <c r="C43" s="157"/>
      <c r="D43" s="157"/>
      <c r="E43" s="157" t="str">
        <f>
'実質公債費比率（分子）の構造'!L$51</f>
        <v>
-</v>
      </c>
      <c r="F43" s="157"/>
      <c r="G43" s="157"/>
      <c r="H43" s="157" t="str">
        <f>
'実質公債費比率（分子）の構造'!M$51</f>
        <v>
-</v>
      </c>
      <c r="I43" s="157"/>
      <c r="J43" s="157"/>
      <c r="K43" s="157" t="str">
        <f>
'実質公債費比率（分子）の構造'!N$51</f>
        <v>
-</v>
      </c>
      <c r="L43" s="157"/>
      <c r="M43" s="157"/>
      <c r="N43" s="157" t="str">
        <f>
'実質公債費比率（分子）の構造'!O$51</f>
        <v>
-</v>
      </c>
      <c r="O43" s="157"/>
      <c r="P43" s="157"/>
    </row>
    <row r="44" spans="1:16">
      <c r="A44" s="157" t="s">
        <v>
59</v>
      </c>
      <c r="B44" s="157">
        <f>
'実質公債費比率（分子）の構造'!K$50</f>
        <v>
1735</v>
      </c>
      <c r="C44" s="157"/>
      <c r="D44" s="157"/>
      <c r="E44" s="157">
        <f>
'実質公債費比率（分子）の構造'!L$50</f>
        <v>
638</v>
      </c>
      <c r="F44" s="157"/>
      <c r="G44" s="157"/>
      <c r="H44" s="157">
        <f>
'実質公債費比率（分子）の構造'!M$50</f>
        <v>
991</v>
      </c>
      <c r="I44" s="157"/>
      <c r="J44" s="157"/>
      <c r="K44" s="157">
        <f>
'実質公債費比率（分子）の構造'!N$50</f>
        <v>
1320</v>
      </c>
      <c r="L44" s="157"/>
      <c r="M44" s="157"/>
      <c r="N44" s="157">
        <f>
'実質公債費比率（分子）の構造'!O$50</f>
        <v>
759</v>
      </c>
      <c r="O44" s="157"/>
      <c r="P44" s="157"/>
    </row>
    <row r="45" spans="1:16">
      <c r="A45" s="157" t="s">
        <v>
60</v>
      </c>
      <c r="B45" s="157">
        <f>
'実質公債費比率（分子）の構造'!K$49</f>
        <v>
79</v>
      </c>
      <c r="C45" s="157"/>
      <c r="D45" s="157"/>
      <c r="E45" s="157">
        <f>
'実質公債費比率（分子）の構造'!L$49</f>
        <v>
54</v>
      </c>
      <c r="F45" s="157"/>
      <c r="G45" s="157"/>
      <c r="H45" s="157">
        <f>
'実質公債費比率（分子）の構造'!M$49</f>
        <v>
52</v>
      </c>
      <c r="I45" s="157"/>
      <c r="J45" s="157"/>
      <c r="K45" s="157">
        <f>
'実質公債費比率（分子）の構造'!N$49</f>
        <v>
72</v>
      </c>
      <c r="L45" s="157"/>
      <c r="M45" s="157"/>
      <c r="N45" s="157">
        <f>
'実質公債費比率（分子）の構造'!O$49</f>
        <v>
88</v>
      </c>
      <c r="O45" s="157"/>
      <c r="P45" s="157"/>
    </row>
    <row r="46" spans="1:16">
      <c r="A46" s="157" t="s">
        <v>
61</v>
      </c>
      <c r="B46" s="157">
        <f>
'実質公債費比率（分子）の構造'!K$48</f>
        <v>
336</v>
      </c>
      <c r="C46" s="157"/>
      <c r="D46" s="157"/>
      <c r="E46" s="157">
        <f>
'実質公債費比率（分子）の構造'!L$48</f>
        <v>
286</v>
      </c>
      <c r="F46" s="157"/>
      <c r="G46" s="157"/>
      <c r="H46" s="157">
        <f>
'実質公債費比率（分子）の構造'!M$48</f>
        <v>
408</v>
      </c>
      <c r="I46" s="157"/>
      <c r="J46" s="157"/>
      <c r="K46" s="157">
        <f>
'実質公債費比率（分子）の構造'!N$48</f>
        <v>
406</v>
      </c>
      <c r="L46" s="157"/>
      <c r="M46" s="157"/>
      <c r="N46" s="157">
        <f>
'実質公債費比率（分子）の構造'!O$48</f>
        <v>
386</v>
      </c>
      <c r="O46" s="157"/>
      <c r="P46" s="157"/>
    </row>
    <row r="47" spans="1:16">
      <c r="A47" s="157" t="s">
        <v>
62</v>
      </c>
      <c r="B47" s="157" t="str">
        <f>
'実質公債費比率（分子）の構造'!K$47</f>
        <v>
-</v>
      </c>
      <c r="C47" s="157"/>
      <c r="D47" s="157"/>
      <c r="E47" s="157" t="str">
        <f>
'実質公債費比率（分子）の構造'!L$47</f>
        <v>
-</v>
      </c>
      <c r="F47" s="157"/>
      <c r="G47" s="157"/>
      <c r="H47" s="157" t="str">
        <f>
'実質公債費比率（分子）の構造'!M$47</f>
        <v>
-</v>
      </c>
      <c r="I47" s="157"/>
      <c r="J47" s="157"/>
      <c r="K47" s="157" t="str">
        <f>
'実質公債費比率（分子）の構造'!N$47</f>
        <v>
-</v>
      </c>
      <c r="L47" s="157"/>
      <c r="M47" s="157"/>
      <c r="N47" s="157" t="str">
        <f>
'実質公債費比率（分子）の構造'!O$47</f>
        <v>
-</v>
      </c>
      <c r="O47" s="157"/>
      <c r="P47" s="157"/>
    </row>
    <row r="48" spans="1:16">
      <c r="A48" s="157" t="s">
        <v>
63</v>
      </c>
      <c r="B48" s="157" t="str">
        <f>
'実質公債費比率（分子）の構造'!K$46</f>
        <v>
-</v>
      </c>
      <c r="C48" s="157"/>
      <c r="D48" s="157"/>
      <c r="E48" s="157" t="str">
        <f>
'実質公債費比率（分子）の構造'!L$46</f>
        <v>
-</v>
      </c>
      <c r="F48" s="157"/>
      <c r="G48" s="157"/>
      <c r="H48" s="157" t="str">
        <f>
'実質公債費比率（分子）の構造'!M$46</f>
        <v>
-</v>
      </c>
      <c r="I48" s="157"/>
      <c r="J48" s="157"/>
      <c r="K48" s="157" t="str">
        <f>
'実質公債費比率（分子）の構造'!N$46</f>
        <v>
-</v>
      </c>
      <c r="L48" s="157"/>
      <c r="M48" s="157"/>
      <c r="N48" s="157" t="str">
        <f>
'実質公債費比率（分子）の構造'!O$46</f>
        <v>
-</v>
      </c>
      <c r="O48" s="157"/>
      <c r="P48" s="157"/>
    </row>
    <row r="49" spans="1:16">
      <c r="A49" s="157" t="s">
        <v>
64</v>
      </c>
      <c r="B49" s="157">
        <f>
'実質公債費比率（分子）の構造'!K$45</f>
        <v>
4945</v>
      </c>
      <c r="C49" s="157"/>
      <c r="D49" s="157"/>
      <c r="E49" s="157">
        <f>
'実質公債費比率（分子）の構造'!L$45</f>
        <v>
4730</v>
      </c>
      <c r="F49" s="157"/>
      <c r="G49" s="157"/>
      <c r="H49" s="157">
        <f>
'実質公債費比率（分子）の構造'!M$45</f>
        <v>
4440</v>
      </c>
      <c r="I49" s="157"/>
      <c r="J49" s="157"/>
      <c r="K49" s="157">
        <f>
'実質公債費比率（分子）の構造'!N$45</f>
        <v>
4254</v>
      </c>
      <c r="L49" s="157"/>
      <c r="M49" s="157"/>
      <c r="N49" s="157">
        <f>
'実質公債費比率（分子）の構造'!O$45</f>
        <v>
4185</v>
      </c>
      <c r="O49" s="157"/>
      <c r="P49" s="157"/>
    </row>
    <row r="50" spans="1:16">
      <c r="A50" s="157" t="s">
        <v>
65</v>
      </c>
      <c r="B50" s="157" t="e">
        <f>
NA()</f>
        <v>
#N/A</v>
      </c>
      <c r="C50" s="157">
        <f>
IF(ISNUMBER('実質公債費比率（分子）の構造'!K$53),'実質公債費比率（分子）の構造'!K$53,NA())</f>
        <v>
2291</v>
      </c>
      <c r="D50" s="157" t="e">
        <f>
NA()</f>
        <v>
#N/A</v>
      </c>
      <c r="E50" s="157" t="e">
        <f>
NA()</f>
        <v>
#N/A</v>
      </c>
      <c r="F50" s="157">
        <f>
IF(ISNUMBER('実質公債費比率（分子）の構造'!L$53),'実質公債費比率（分子）の構造'!L$53,NA())</f>
        <v>
770</v>
      </c>
      <c r="G50" s="157" t="e">
        <f>
NA()</f>
        <v>
#N/A</v>
      </c>
      <c r="H50" s="157" t="e">
        <f>
NA()</f>
        <v>
#N/A</v>
      </c>
      <c r="I50" s="157">
        <f>
IF(ISNUMBER('実質公債費比率（分子）の構造'!M$53),'実質公債費比率（分子）の構造'!M$53,NA())</f>
        <v>
1491</v>
      </c>
      <c r="J50" s="157" t="e">
        <f>
NA()</f>
        <v>
#N/A</v>
      </c>
      <c r="K50" s="157" t="e">
        <f>
NA()</f>
        <v>
#N/A</v>
      </c>
      <c r="L50" s="157">
        <f>
IF(ISNUMBER('実質公債費比率（分子）の構造'!N$53),'実質公債費比率（分子）の構造'!N$53,NA())</f>
        <v>
1834</v>
      </c>
      <c r="M50" s="157" t="e">
        <f>
NA()</f>
        <v>
#N/A</v>
      </c>
      <c r="N50" s="157" t="e">
        <f>
NA()</f>
        <v>
#N/A</v>
      </c>
      <c r="O50" s="157">
        <f>
IF(ISNUMBER('実質公債費比率（分子）の構造'!O$53),'実質公債費比率（分子）の構造'!O$53,NA())</f>
        <v>
1253</v>
      </c>
      <c r="P50" s="157" t="e">
        <f>
NA()</f>
        <v>
#N/A</v>
      </c>
    </row>
    <row r="53" spans="1:16">
      <c r="A53" s="125" t="s">
        <v>
66</v>
      </c>
    </row>
    <row r="54" spans="1:16">
      <c r="A54" s="156"/>
      <c r="B54" s="156" t="str">
        <f>
'将来負担比率（分子）の構造'!I$40</f>
        <v>
H25</v>
      </c>
      <c r="C54" s="156"/>
      <c r="D54" s="156"/>
      <c r="E54" s="156" t="str">
        <f>
'将来負担比率（分子）の構造'!J$40</f>
        <v>
H26</v>
      </c>
      <c r="F54" s="156"/>
      <c r="G54" s="156"/>
      <c r="H54" s="156" t="str">
        <f>
'将来負担比率（分子）の構造'!K$40</f>
        <v>
H27</v>
      </c>
      <c r="I54" s="156"/>
      <c r="J54" s="156"/>
      <c r="K54" s="156" t="str">
        <f>
'将来負担比率（分子）の構造'!L$40</f>
        <v>
H28</v>
      </c>
      <c r="L54" s="156"/>
      <c r="M54" s="156"/>
      <c r="N54" s="156" t="str">
        <f>
'将来負担比率（分子）の構造'!M$40</f>
        <v>
H29</v>
      </c>
      <c r="O54" s="156"/>
      <c r="P54" s="156"/>
    </row>
    <row r="55" spans="1:16">
      <c r="A55" s="156"/>
      <c r="B55" s="156" t="s">
        <v>
67</v>
      </c>
      <c r="C55" s="156"/>
      <c r="D55" s="156" t="s">
        <v>
68</v>
      </c>
      <c r="E55" s="156" t="s">
        <v>
67</v>
      </c>
      <c r="F55" s="156"/>
      <c r="G55" s="156" t="s">
        <v>
68</v>
      </c>
      <c r="H55" s="156" t="s">
        <v>
67</v>
      </c>
      <c r="I55" s="156"/>
      <c r="J55" s="156" t="s">
        <v>
68</v>
      </c>
      <c r="K55" s="156" t="s">
        <v>
67</v>
      </c>
      <c r="L55" s="156"/>
      <c r="M55" s="156" t="s">
        <v>
68</v>
      </c>
      <c r="N55" s="156" t="s">
        <v>
67</v>
      </c>
      <c r="O55" s="156"/>
      <c r="P55" s="156" t="s">
        <v>
68</v>
      </c>
    </row>
    <row r="56" spans="1:16">
      <c r="A56" s="156" t="s">
        <v>
37</v>
      </c>
      <c r="B56" s="156"/>
      <c r="C56" s="156"/>
      <c r="D56" s="156">
        <f>
'将来負担比率（分子）の構造'!I$52</f>
        <v>
28605</v>
      </c>
      <c r="E56" s="156"/>
      <c r="F56" s="156"/>
      <c r="G56" s="156">
        <f>
'将来負担比率（分子）の構造'!J$52</f>
        <v>
25732</v>
      </c>
      <c r="H56" s="156"/>
      <c r="I56" s="156"/>
      <c r="J56" s="156">
        <f>
'将来負担比率（分子）の構造'!K$52</f>
        <v>
23377</v>
      </c>
      <c r="K56" s="156"/>
      <c r="L56" s="156"/>
      <c r="M56" s="156">
        <f>
'将来負担比率（分子）の構造'!L$52</f>
        <v>
21030</v>
      </c>
      <c r="N56" s="156"/>
      <c r="O56" s="156"/>
      <c r="P56" s="156">
        <f>
'将来負担比率（分子）の構造'!M$52</f>
        <v>
18732</v>
      </c>
    </row>
    <row r="57" spans="1:16">
      <c r="A57" s="156" t="s">
        <v>
36</v>
      </c>
      <c r="B57" s="156"/>
      <c r="C57" s="156"/>
      <c r="D57" s="156">
        <f>
'将来負担比率（分子）の構造'!I$51</f>
        <v>
16363</v>
      </c>
      <c r="E57" s="156"/>
      <c r="F57" s="156"/>
      <c r="G57" s="156">
        <f>
'将来負担比率（分子）の構造'!J$51</f>
        <v>
18285</v>
      </c>
      <c r="H57" s="156"/>
      <c r="I57" s="156"/>
      <c r="J57" s="156">
        <f>
'将来負担比率（分子）の構造'!K$51</f>
        <v>
17805</v>
      </c>
      <c r="K57" s="156"/>
      <c r="L57" s="156"/>
      <c r="M57" s="156">
        <f>
'将来負担比率（分子）の構造'!L$51</f>
        <v>
17539</v>
      </c>
      <c r="N57" s="156"/>
      <c r="O57" s="156"/>
      <c r="P57" s="156">
        <f>
'将来負担比率（分子）の構造'!M$51</f>
        <v>
20781</v>
      </c>
    </row>
    <row r="58" spans="1:16">
      <c r="A58" s="156" t="s">
        <v>
35</v>
      </c>
      <c r="B58" s="156"/>
      <c r="C58" s="156"/>
      <c r="D58" s="156">
        <f>
'将来負担比率（分子）の構造'!I$50</f>
        <v>
36592</v>
      </c>
      <c r="E58" s="156"/>
      <c r="F58" s="156"/>
      <c r="G58" s="156">
        <f>
'将来負担比率（分子）の構造'!J$50</f>
        <v>
39270</v>
      </c>
      <c r="H58" s="156"/>
      <c r="I58" s="156"/>
      <c r="J58" s="156">
        <f>
'将来負担比率（分子）の構造'!K$50</f>
        <v>
43043</v>
      </c>
      <c r="K58" s="156"/>
      <c r="L58" s="156"/>
      <c r="M58" s="156">
        <f>
'将来負担比率（分子）の構造'!L$50</f>
        <v>
48663</v>
      </c>
      <c r="N58" s="156"/>
      <c r="O58" s="156"/>
      <c r="P58" s="156">
        <f>
'将来負担比率（分子）の構造'!M$50</f>
        <v>
49628</v>
      </c>
    </row>
    <row r="59" spans="1:16">
      <c r="A59" s="156" t="s">
        <v>
33</v>
      </c>
      <c r="B59" s="156" t="str">
        <f>
'将来負担比率（分子）の構造'!I$49</f>
        <v>
-</v>
      </c>
      <c r="C59" s="156"/>
      <c r="D59" s="156"/>
      <c r="E59" s="156" t="str">
        <f>
'将来負担比率（分子）の構造'!J$49</f>
        <v>
-</v>
      </c>
      <c r="F59" s="156"/>
      <c r="G59" s="156"/>
      <c r="H59" s="156" t="str">
        <f>
'将来負担比率（分子）の構造'!K$49</f>
        <v>
-</v>
      </c>
      <c r="I59" s="156"/>
      <c r="J59" s="156"/>
      <c r="K59" s="156" t="str">
        <f>
'将来負担比率（分子）の構造'!L$49</f>
        <v>
-</v>
      </c>
      <c r="L59" s="156"/>
      <c r="M59" s="156"/>
      <c r="N59" s="156" t="str">
        <f>
'将来負担比率（分子）の構造'!M$49</f>
        <v>
-</v>
      </c>
      <c r="O59" s="156"/>
      <c r="P59" s="156"/>
    </row>
    <row r="60" spans="1:16">
      <c r="A60" s="156" t="s">
        <v>
32</v>
      </c>
      <c r="B60" s="156" t="str">
        <f>
'将来負担比率（分子）の構造'!I$48</f>
        <v>
-</v>
      </c>
      <c r="C60" s="156"/>
      <c r="D60" s="156"/>
      <c r="E60" s="156" t="str">
        <f>
'将来負担比率（分子）の構造'!J$48</f>
        <v>
-</v>
      </c>
      <c r="F60" s="156"/>
      <c r="G60" s="156"/>
      <c r="H60" s="156" t="str">
        <f>
'将来負担比率（分子）の構造'!K$48</f>
        <v>
-</v>
      </c>
      <c r="I60" s="156"/>
      <c r="J60" s="156"/>
      <c r="K60" s="156" t="str">
        <f>
'将来負担比率（分子）の構造'!L$48</f>
        <v>
-</v>
      </c>
      <c r="L60" s="156"/>
      <c r="M60" s="156"/>
      <c r="N60" s="156" t="str">
        <f>
'将来負担比率（分子）の構造'!M$48</f>
        <v>
-</v>
      </c>
      <c r="O60" s="156"/>
      <c r="P60" s="156"/>
    </row>
    <row r="61" spans="1:16">
      <c r="A61" s="156" t="s">
        <v>
30</v>
      </c>
      <c r="B61" s="156" t="str">
        <f>
'将来負担比率（分子）の構造'!I$46</f>
        <v>
-</v>
      </c>
      <c r="C61" s="156"/>
      <c r="D61" s="156"/>
      <c r="E61" s="156" t="str">
        <f>
'将来負担比率（分子）の構造'!J$46</f>
        <v>
-</v>
      </c>
      <c r="F61" s="156"/>
      <c r="G61" s="156"/>
      <c r="H61" s="156" t="str">
        <f>
'将来負担比率（分子）の構造'!K$46</f>
        <v>
-</v>
      </c>
      <c r="I61" s="156"/>
      <c r="J61" s="156"/>
      <c r="K61" s="156" t="str">
        <f>
'将来負担比率（分子）の構造'!L$46</f>
        <v>
-</v>
      </c>
      <c r="L61" s="156"/>
      <c r="M61" s="156"/>
      <c r="N61" s="156" t="str">
        <f>
'将来負担比率（分子）の構造'!M$46</f>
        <v>
-</v>
      </c>
      <c r="O61" s="156"/>
      <c r="P61" s="156"/>
    </row>
    <row r="62" spans="1:16">
      <c r="A62" s="156" t="s">
        <v>
29</v>
      </c>
      <c r="B62" s="156">
        <f>
'将来負担比率（分子）の構造'!I$45</f>
        <v>
8285</v>
      </c>
      <c r="C62" s="156"/>
      <c r="D62" s="156"/>
      <c r="E62" s="156">
        <f>
'将来負担比率（分子）の構造'!J$45</f>
        <v>
8153</v>
      </c>
      <c r="F62" s="156"/>
      <c r="G62" s="156"/>
      <c r="H62" s="156">
        <f>
'将来負担比率（分子）の構造'!K$45</f>
        <v>
8148</v>
      </c>
      <c r="I62" s="156"/>
      <c r="J62" s="156"/>
      <c r="K62" s="156">
        <f>
'将来負担比率（分子）の構造'!L$45</f>
        <v>
8162</v>
      </c>
      <c r="L62" s="156"/>
      <c r="M62" s="156"/>
      <c r="N62" s="156">
        <f>
'将来負担比率（分子）の構造'!M$45</f>
        <v>
8111</v>
      </c>
      <c r="O62" s="156"/>
      <c r="P62" s="156"/>
    </row>
    <row r="63" spans="1:16">
      <c r="A63" s="156" t="s">
        <v>
28</v>
      </c>
      <c r="B63" s="156">
        <f>
'将来負担比率（分子）の構造'!I$44</f>
        <v>
348</v>
      </c>
      <c r="C63" s="156"/>
      <c r="D63" s="156"/>
      <c r="E63" s="156">
        <f>
'将来負担比率（分子）の構造'!J$44</f>
        <v>
273</v>
      </c>
      <c r="F63" s="156"/>
      <c r="G63" s="156"/>
      <c r="H63" s="156">
        <f>
'将来負担比率（分子）の構造'!K$44</f>
        <v>
526</v>
      </c>
      <c r="I63" s="156"/>
      <c r="J63" s="156"/>
      <c r="K63" s="156">
        <f>
'将来負担比率（分子）の構造'!L$44</f>
        <v>
747</v>
      </c>
      <c r="L63" s="156"/>
      <c r="M63" s="156"/>
      <c r="N63" s="156">
        <f>
'将来負担比率（分子）の構造'!M$44</f>
        <v>
665</v>
      </c>
      <c r="O63" s="156"/>
      <c r="P63" s="156"/>
    </row>
    <row r="64" spans="1:16">
      <c r="A64" s="156" t="s">
        <v>
27</v>
      </c>
      <c r="B64" s="156">
        <f>
'将来負担比率（分子）の構造'!I$43</f>
        <v>
3809</v>
      </c>
      <c r="C64" s="156"/>
      <c r="D64" s="156"/>
      <c r="E64" s="156">
        <f>
'将来負担比率（分子）の構造'!J$43</f>
        <v>
3391</v>
      </c>
      <c r="F64" s="156"/>
      <c r="G64" s="156"/>
      <c r="H64" s="156">
        <f>
'将来負担比率（分子）の構造'!K$43</f>
        <v>
3703</v>
      </c>
      <c r="I64" s="156"/>
      <c r="J64" s="156"/>
      <c r="K64" s="156">
        <f>
'将来負担比率（分子）の構造'!L$43</f>
        <v>
3964</v>
      </c>
      <c r="L64" s="156"/>
      <c r="M64" s="156"/>
      <c r="N64" s="156">
        <f>
'将来負担比率（分子）の構造'!M$43</f>
        <v>
4714</v>
      </c>
      <c r="O64" s="156"/>
      <c r="P64" s="156"/>
    </row>
    <row r="65" spans="1:16">
      <c r="A65" s="156" t="s">
        <v>
26</v>
      </c>
      <c r="B65" s="156">
        <f>
'将来負担比率（分子）の構造'!I$42</f>
        <v>
7960</v>
      </c>
      <c r="C65" s="156"/>
      <c r="D65" s="156"/>
      <c r="E65" s="156">
        <f>
'将来負担比率（分子）の構造'!J$42</f>
        <v>
7534</v>
      </c>
      <c r="F65" s="156"/>
      <c r="G65" s="156"/>
      <c r="H65" s="156">
        <f>
'将来負担比率（分子）の構造'!K$42</f>
        <v>
6259</v>
      </c>
      <c r="I65" s="156"/>
      <c r="J65" s="156"/>
      <c r="K65" s="156">
        <f>
'将来負担比率（分子）の構造'!L$42</f>
        <v>
4653</v>
      </c>
      <c r="L65" s="156"/>
      <c r="M65" s="156"/>
      <c r="N65" s="156">
        <f>
'将来負担比率（分子）の構造'!M$42</f>
        <v>
4033</v>
      </c>
      <c r="O65" s="156"/>
      <c r="P65" s="156"/>
    </row>
    <row r="66" spans="1:16">
      <c r="A66" s="156" t="s">
        <v>
25</v>
      </c>
      <c r="B66" s="156">
        <f>
'将来負担比率（分子）の構造'!I$41</f>
        <v>
43064</v>
      </c>
      <c r="C66" s="156"/>
      <c r="D66" s="156"/>
      <c r="E66" s="156">
        <f>
'将来負担比率（分子）の構造'!J$41</f>
        <v>
41371</v>
      </c>
      <c r="F66" s="156"/>
      <c r="G66" s="156"/>
      <c r="H66" s="156">
        <f>
'将来負担比率（分子）の構造'!K$41</f>
        <v>
38866</v>
      </c>
      <c r="I66" s="156"/>
      <c r="J66" s="156"/>
      <c r="K66" s="156">
        <f>
'将来負担比率（分子）の構造'!L$41</f>
        <v>
40632</v>
      </c>
      <c r="L66" s="156"/>
      <c r="M66" s="156"/>
      <c r="N66" s="156">
        <f>
'将来負担比率（分子）の構造'!M$41</f>
        <v>
44391</v>
      </c>
      <c r="O66" s="156"/>
      <c r="P66" s="156"/>
    </row>
    <row r="67" spans="1:16">
      <c r="A67" s="156" t="s">
        <v>
69</v>
      </c>
      <c r="B67" s="156" t="e">
        <f>
NA()</f>
        <v>
#N/A</v>
      </c>
      <c r="C67" s="156">
        <f>
IF(ISNUMBER('将来負担比率（分子）の構造'!I$53), IF('将来負担比率（分子）の構造'!I$53 &lt; 0, 0, '将来負担比率（分子）の構造'!I$53), NA())</f>
        <v>
0</v>
      </c>
      <c r="D67" s="156" t="e">
        <f>
NA()</f>
        <v>
#N/A</v>
      </c>
      <c r="E67" s="156" t="e">
        <f>
NA()</f>
        <v>
#N/A</v>
      </c>
      <c r="F67" s="156">
        <f>
IF(ISNUMBER('将来負担比率（分子）の構造'!J$53), IF('将来負担比率（分子）の構造'!J$53 &lt; 0, 0, '将来負担比率（分子）の構造'!J$53), NA())</f>
        <v>
0</v>
      </c>
      <c r="G67" s="156" t="e">
        <f>
NA()</f>
        <v>
#N/A</v>
      </c>
      <c r="H67" s="156" t="e">
        <f>
NA()</f>
        <v>
#N/A</v>
      </c>
      <c r="I67" s="156">
        <f>
IF(ISNUMBER('将来負担比率（分子）の構造'!K$53), IF('将来負担比率（分子）の構造'!K$53 &lt; 0, 0, '将来負担比率（分子）の構造'!K$53), NA())</f>
        <v>
0</v>
      </c>
      <c r="J67" s="156" t="e">
        <f>
NA()</f>
        <v>
#N/A</v>
      </c>
      <c r="K67" s="156" t="e">
        <f>
NA()</f>
        <v>
#N/A</v>
      </c>
      <c r="L67" s="156">
        <f>
IF(ISNUMBER('将来負担比率（分子）の構造'!L$53), IF('将来負担比率（分子）の構造'!L$53 &lt; 0, 0, '将来負担比率（分子）の構造'!L$53), NA())</f>
        <v>
0</v>
      </c>
      <c r="M67" s="156" t="e">
        <f>
NA()</f>
        <v>
#N/A</v>
      </c>
      <c r="N67" s="156" t="e">
        <f>
NA()</f>
        <v>
#N/A</v>
      </c>
      <c r="O67" s="156">
        <f>
IF(ISNUMBER('将来負担比率（分子）の構造'!M$53), IF('将来負担比率（分子）の構造'!M$53 &lt; 0, 0, '将来負担比率（分子）の構造'!M$53), NA())</f>
        <v>
0</v>
      </c>
      <c r="P67" s="156" t="e">
        <f>
NA()</f>
        <v>
#N/A</v>
      </c>
    </row>
    <row r="70" spans="1:16">
      <c r="A70" s="158" t="s">
        <v>
70</v>
      </c>
      <c r="B70" s="158"/>
      <c r="C70" s="158"/>
      <c r="D70" s="158"/>
      <c r="E70" s="158"/>
      <c r="F70" s="158"/>
    </row>
    <row r="71" spans="1:16">
      <c r="A71" s="159"/>
      <c r="B71" s="159" t="str">
        <f>
基金残高に係る経年分析!F54</f>
        <v>
H27</v>
      </c>
      <c r="C71" s="159" t="str">
        <f>
基金残高に係る経年分析!G54</f>
        <v>
H28</v>
      </c>
      <c r="D71" s="159" t="str">
        <f>
基金残高に係る経年分析!H54</f>
        <v>
H29</v>
      </c>
    </row>
    <row r="72" spans="1:16">
      <c r="A72" s="159" t="s">
        <v>
71</v>
      </c>
      <c r="B72" s="160">
        <f>
基金残高に係る経年分析!F55</f>
        <v>
7041</v>
      </c>
      <c r="C72" s="160">
        <f>
基金残高に係る経年分析!G55</f>
        <v>
7149</v>
      </c>
      <c r="D72" s="160">
        <f>
基金残高に係る経年分析!H55</f>
        <v>
8000</v>
      </c>
    </row>
    <row r="73" spans="1:16">
      <c r="A73" s="159" t="s">
        <v>
72</v>
      </c>
      <c r="B73" s="160" t="str">
        <f>
基金残高に係る経年分析!F56</f>
        <v>
-</v>
      </c>
      <c r="C73" s="160" t="str">
        <f>
基金残高に係る経年分析!G56</f>
        <v>
-</v>
      </c>
      <c r="D73" s="160" t="str">
        <f>
基金残高に係る経年分析!H56</f>
        <v>
-</v>
      </c>
    </row>
    <row r="74" spans="1:16">
      <c r="A74" s="159" t="s">
        <v>
73</v>
      </c>
      <c r="B74" s="160">
        <f>
基金残高に係る経年分析!F57</f>
        <v>
33323</v>
      </c>
      <c r="C74" s="160">
        <f>
基金残高に係る経年分析!G57</f>
        <v>
37602</v>
      </c>
      <c r="D74" s="160">
        <f>
基金残高に係る経年分析!H57</f>
        <v>
38448</v>
      </c>
    </row>
  </sheetData>
  <sheetProtection algorithmName="SHA-512" hashValue="Yg4hnMgsESEKXvHWHeLSt05PPUrSl550ocmSpYZlGonjp0pMsb303aC6yT+1n5Qs4Q3Nz1L9927erSM1MqIR5w==" saltValue="PU+EqwENnQQRLXgKuWQT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zoomScale="70" zoomScaleNormal="70" workbookViewId="0"/>
  </sheetViews>
  <sheetFormatPr defaultColWidth="0" defaultRowHeight="11.25" customHeight="1" zeroHeight="1"/>
  <cols>
    <col min="1" max="95" width="1.625" style="201" customWidth="1"/>
    <col min="96" max="133" width="1.625" style="217" customWidth="1"/>
    <col min="134" max="143" width="1.625" style="201" customWidth="1"/>
    <col min="144" max="16384" width="0" style="201" hidden="1"/>
  </cols>
  <sheetData>
    <row r="1" spans="2:143" ht="22.5" customHeight="1" thickBot="1">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
204</v>
      </c>
      <c r="DI1" s="636"/>
      <c r="DJ1" s="636"/>
      <c r="DK1" s="636"/>
      <c r="DL1" s="636"/>
      <c r="DM1" s="636"/>
      <c r="DN1" s="637"/>
      <c r="DO1" s="201"/>
      <c r="DP1" s="635" t="s">
        <v>
205</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c r="B2" s="202" t="s">
        <v>
206</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c r="B3" s="638" t="s">
        <v>
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
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
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
1</v>
      </c>
      <c r="C4" s="639"/>
      <c r="D4" s="639"/>
      <c r="E4" s="639"/>
      <c r="F4" s="639"/>
      <c r="G4" s="639"/>
      <c r="H4" s="639"/>
      <c r="I4" s="639"/>
      <c r="J4" s="639"/>
      <c r="K4" s="639"/>
      <c r="L4" s="639"/>
      <c r="M4" s="639"/>
      <c r="N4" s="639"/>
      <c r="O4" s="639"/>
      <c r="P4" s="639"/>
      <c r="Q4" s="640"/>
      <c r="R4" s="638" t="s">
        <v>
210</v>
      </c>
      <c r="S4" s="639"/>
      <c r="T4" s="639"/>
      <c r="U4" s="639"/>
      <c r="V4" s="639"/>
      <c r="W4" s="639"/>
      <c r="X4" s="639"/>
      <c r="Y4" s="640"/>
      <c r="Z4" s="638" t="s">
        <v>
211</v>
      </c>
      <c r="AA4" s="639"/>
      <c r="AB4" s="639"/>
      <c r="AC4" s="640"/>
      <c r="AD4" s="638" t="s">
        <v>
212</v>
      </c>
      <c r="AE4" s="639"/>
      <c r="AF4" s="639"/>
      <c r="AG4" s="639"/>
      <c r="AH4" s="639"/>
      <c r="AI4" s="639"/>
      <c r="AJ4" s="639"/>
      <c r="AK4" s="640"/>
      <c r="AL4" s="638" t="s">
        <v>
211</v>
      </c>
      <c r="AM4" s="639"/>
      <c r="AN4" s="639"/>
      <c r="AO4" s="640"/>
      <c r="AP4" s="644" t="s">
        <v>
213</v>
      </c>
      <c r="AQ4" s="644"/>
      <c r="AR4" s="644"/>
      <c r="AS4" s="644"/>
      <c r="AT4" s="644"/>
      <c r="AU4" s="644"/>
      <c r="AV4" s="644"/>
      <c r="AW4" s="644"/>
      <c r="AX4" s="644"/>
      <c r="AY4" s="644"/>
      <c r="AZ4" s="644"/>
      <c r="BA4" s="644"/>
      <c r="BB4" s="644"/>
      <c r="BC4" s="644"/>
      <c r="BD4" s="644"/>
      <c r="BE4" s="644"/>
      <c r="BF4" s="644"/>
      <c r="BG4" s="644" t="s">
        <v>
214</v>
      </c>
      <c r="BH4" s="644"/>
      <c r="BI4" s="644"/>
      <c r="BJ4" s="644"/>
      <c r="BK4" s="644"/>
      <c r="BL4" s="644"/>
      <c r="BM4" s="644"/>
      <c r="BN4" s="644"/>
      <c r="BO4" s="644" t="s">
        <v>
211</v>
      </c>
      <c r="BP4" s="644"/>
      <c r="BQ4" s="644"/>
      <c r="BR4" s="644"/>
      <c r="BS4" s="644" t="s">
        <v>
215</v>
      </c>
      <c r="BT4" s="644"/>
      <c r="BU4" s="644"/>
      <c r="BV4" s="644"/>
      <c r="BW4" s="644"/>
      <c r="BX4" s="644"/>
      <c r="BY4" s="644"/>
      <c r="BZ4" s="644"/>
      <c r="CA4" s="644"/>
      <c r="CB4" s="644"/>
      <c r="CD4" s="641" t="s">
        <v>
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c r="B5" s="645" t="s">
        <v>
217</v>
      </c>
      <c r="C5" s="646"/>
      <c r="D5" s="646"/>
      <c r="E5" s="646"/>
      <c r="F5" s="646"/>
      <c r="G5" s="646"/>
      <c r="H5" s="646"/>
      <c r="I5" s="646"/>
      <c r="J5" s="646"/>
      <c r="K5" s="646"/>
      <c r="L5" s="646"/>
      <c r="M5" s="646"/>
      <c r="N5" s="646"/>
      <c r="O5" s="646"/>
      <c r="P5" s="646"/>
      <c r="Q5" s="647"/>
      <c r="R5" s="648">
        <v>
51443238</v>
      </c>
      <c r="S5" s="649"/>
      <c r="T5" s="649"/>
      <c r="U5" s="649"/>
      <c r="V5" s="649"/>
      <c r="W5" s="649"/>
      <c r="X5" s="649"/>
      <c r="Y5" s="650"/>
      <c r="Z5" s="651">
        <v>
43.9</v>
      </c>
      <c r="AA5" s="651"/>
      <c r="AB5" s="651"/>
      <c r="AC5" s="651"/>
      <c r="AD5" s="652">
        <v>
48171821</v>
      </c>
      <c r="AE5" s="652"/>
      <c r="AF5" s="652"/>
      <c r="AG5" s="652"/>
      <c r="AH5" s="652"/>
      <c r="AI5" s="652"/>
      <c r="AJ5" s="652"/>
      <c r="AK5" s="652"/>
      <c r="AL5" s="653">
        <v>
86.3</v>
      </c>
      <c r="AM5" s="654"/>
      <c r="AN5" s="654"/>
      <c r="AO5" s="655"/>
      <c r="AP5" s="645" t="s">
        <v>
218</v>
      </c>
      <c r="AQ5" s="646"/>
      <c r="AR5" s="646"/>
      <c r="AS5" s="646"/>
      <c r="AT5" s="646"/>
      <c r="AU5" s="646"/>
      <c r="AV5" s="646"/>
      <c r="AW5" s="646"/>
      <c r="AX5" s="646"/>
      <c r="AY5" s="646"/>
      <c r="AZ5" s="646"/>
      <c r="BA5" s="646"/>
      <c r="BB5" s="646"/>
      <c r="BC5" s="646"/>
      <c r="BD5" s="646"/>
      <c r="BE5" s="646"/>
      <c r="BF5" s="647"/>
      <c r="BG5" s="659">
        <v>
48171821</v>
      </c>
      <c r="BH5" s="660"/>
      <c r="BI5" s="660"/>
      <c r="BJ5" s="660"/>
      <c r="BK5" s="660"/>
      <c r="BL5" s="660"/>
      <c r="BM5" s="660"/>
      <c r="BN5" s="661"/>
      <c r="BO5" s="662">
        <v>
93.6</v>
      </c>
      <c r="BP5" s="662"/>
      <c r="BQ5" s="662"/>
      <c r="BR5" s="662"/>
      <c r="BS5" s="663">
        <v>
322170</v>
      </c>
      <c r="BT5" s="663"/>
      <c r="BU5" s="663"/>
      <c r="BV5" s="663"/>
      <c r="BW5" s="663"/>
      <c r="BX5" s="663"/>
      <c r="BY5" s="663"/>
      <c r="BZ5" s="663"/>
      <c r="CA5" s="663"/>
      <c r="CB5" s="667"/>
      <c r="CD5" s="641" t="s">
        <v>
213</v>
      </c>
      <c r="CE5" s="642"/>
      <c r="CF5" s="642"/>
      <c r="CG5" s="642"/>
      <c r="CH5" s="642"/>
      <c r="CI5" s="642"/>
      <c r="CJ5" s="642"/>
      <c r="CK5" s="642"/>
      <c r="CL5" s="642"/>
      <c r="CM5" s="642"/>
      <c r="CN5" s="642"/>
      <c r="CO5" s="642"/>
      <c r="CP5" s="642"/>
      <c r="CQ5" s="643"/>
      <c r="CR5" s="641" t="s">
        <v>
219</v>
      </c>
      <c r="CS5" s="642"/>
      <c r="CT5" s="642"/>
      <c r="CU5" s="642"/>
      <c r="CV5" s="642"/>
      <c r="CW5" s="642"/>
      <c r="CX5" s="642"/>
      <c r="CY5" s="643"/>
      <c r="CZ5" s="641" t="s">
        <v>
211</v>
      </c>
      <c r="DA5" s="642"/>
      <c r="DB5" s="642"/>
      <c r="DC5" s="643"/>
      <c r="DD5" s="641" t="s">
        <v>
220</v>
      </c>
      <c r="DE5" s="642"/>
      <c r="DF5" s="642"/>
      <c r="DG5" s="642"/>
      <c r="DH5" s="642"/>
      <c r="DI5" s="642"/>
      <c r="DJ5" s="642"/>
      <c r="DK5" s="642"/>
      <c r="DL5" s="642"/>
      <c r="DM5" s="642"/>
      <c r="DN5" s="642"/>
      <c r="DO5" s="642"/>
      <c r="DP5" s="643"/>
      <c r="DQ5" s="641" t="s">
        <v>
221</v>
      </c>
      <c r="DR5" s="642"/>
      <c r="DS5" s="642"/>
      <c r="DT5" s="642"/>
      <c r="DU5" s="642"/>
      <c r="DV5" s="642"/>
      <c r="DW5" s="642"/>
      <c r="DX5" s="642"/>
      <c r="DY5" s="642"/>
      <c r="DZ5" s="642"/>
      <c r="EA5" s="642"/>
      <c r="EB5" s="642"/>
      <c r="EC5" s="643"/>
    </row>
    <row r="6" spans="2:143" ht="11.25" customHeight="1">
      <c r="B6" s="656" t="s">
        <v>
222</v>
      </c>
      <c r="C6" s="657"/>
      <c r="D6" s="657"/>
      <c r="E6" s="657"/>
      <c r="F6" s="657"/>
      <c r="G6" s="657"/>
      <c r="H6" s="657"/>
      <c r="I6" s="657"/>
      <c r="J6" s="657"/>
      <c r="K6" s="657"/>
      <c r="L6" s="657"/>
      <c r="M6" s="657"/>
      <c r="N6" s="657"/>
      <c r="O6" s="657"/>
      <c r="P6" s="657"/>
      <c r="Q6" s="658"/>
      <c r="R6" s="659">
        <v>
375505</v>
      </c>
      <c r="S6" s="660"/>
      <c r="T6" s="660"/>
      <c r="U6" s="660"/>
      <c r="V6" s="660"/>
      <c r="W6" s="660"/>
      <c r="X6" s="660"/>
      <c r="Y6" s="661"/>
      <c r="Z6" s="662">
        <v>
0.3</v>
      </c>
      <c r="AA6" s="662"/>
      <c r="AB6" s="662"/>
      <c r="AC6" s="662"/>
      <c r="AD6" s="663">
        <v>
375505</v>
      </c>
      <c r="AE6" s="663"/>
      <c r="AF6" s="663"/>
      <c r="AG6" s="663"/>
      <c r="AH6" s="663"/>
      <c r="AI6" s="663"/>
      <c r="AJ6" s="663"/>
      <c r="AK6" s="663"/>
      <c r="AL6" s="664">
        <v>
0.7</v>
      </c>
      <c r="AM6" s="665"/>
      <c r="AN6" s="665"/>
      <c r="AO6" s="666"/>
      <c r="AP6" s="656" t="s">
        <v>
223</v>
      </c>
      <c r="AQ6" s="657"/>
      <c r="AR6" s="657"/>
      <c r="AS6" s="657"/>
      <c r="AT6" s="657"/>
      <c r="AU6" s="657"/>
      <c r="AV6" s="657"/>
      <c r="AW6" s="657"/>
      <c r="AX6" s="657"/>
      <c r="AY6" s="657"/>
      <c r="AZ6" s="657"/>
      <c r="BA6" s="657"/>
      <c r="BB6" s="657"/>
      <c r="BC6" s="657"/>
      <c r="BD6" s="657"/>
      <c r="BE6" s="657"/>
      <c r="BF6" s="658"/>
      <c r="BG6" s="659">
        <v>
48171821</v>
      </c>
      <c r="BH6" s="660"/>
      <c r="BI6" s="660"/>
      <c r="BJ6" s="660"/>
      <c r="BK6" s="660"/>
      <c r="BL6" s="660"/>
      <c r="BM6" s="660"/>
      <c r="BN6" s="661"/>
      <c r="BO6" s="662">
        <v>
93.6</v>
      </c>
      <c r="BP6" s="662"/>
      <c r="BQ6" s="662"/>
      <c r="BR6" s="662"/>
      <c r="BS6" s="663">
        <v>
322170</v>
      </c>
      <c r="BT6" s="663"/>
      <c r="BU6" s="663"/>
      <c r="BV6" s="663"/>
      <c r="BW6" s="663"/>
      <c r="BX6" s="663"/>
      <c r="BY6" s="663"/>
      <c r="BZ6" s="663"/>
      <c r="CA6" s="663"/>
      <c r="CB6" s="667"/>
      <c r="CD6" s="670" t="s">
        <v>
224</v>
      </c>
      <c r="CE6" s="671"/>
      <c r="CF6" s="671"/>
      <c r="CG6" s="671"/>
      <c r="CH6" s="671"/>
      <c r="CI6" s="671"/>
      <c r="CJ6" s="671"/>
      <c r="CK6" s="671"/>
      <c r="CL6" s="671"/>
      <c r="CM6" s="671"/>
      <c r="CN6" s="671"/>
      <c r="CO6" s="671"/>
      <c r="CP6" s="671"/>
      <c r="CQ6" s="672"/>
      <c r="CR6" s="659">
        <v>
529724</v>
      </c>
      <c r="CS6" s="660"/>
      <c r="CT6" s="660"/>
      <c r="CU6" s="660"/>
      <c r="CV6" s="660"/>
      <c r="CW6" s="660"/>
      <c r="CX6" s="660"/>
      <c r="CY6" s="661"/>
      <c r="CZ6" s="653">
        <v>
0.5</v>
      </c>
      <c r="DA6" s="654"/>
      <c r="DB6" s="654"/>
      <c r="DC6" s="673"/>
      <c r="DD6" s="668" t="s">
        <v>
225</v>
      </c>
      <c r="DE6" s="660"/>
      <c r="DF6" s="660"/>
      <c r="DG6" s="660"/>
      <c r="DH6" s="660"/>
      <c r="DI6" s="660"/>
      <c r="DJ6" s="660"/>
      <c r="DK6" s="660"/>
      <c r="DL6" s="660"/>
      <c r="DM6" s="660"/>
      <c r="DN6" s="660"/>
      <c r="DO6" s="660"/>
      <c r="DP6" s="661"/>
      <c r="DQ6" s="668">
        <v>
529638</v>
      </c>
      <c r="DR6" s="660"/>
      <c r="DS6" s="660"/>
      <c r="DT6" s="660"/>
      <c r="DU6" s="660"/>
      <c r="DV6" s="660"/>
      <c r="DW6" s="660"/>
      <c r="DX6" s="660"/>
      <c r="DY6" s="660"/>
      <c r="DZ6" s="660"/>
      <c r="EA6" s="660"/>
      <c r="EB6" s="660"/>
      <c r="EC6" s="669"/>
    </row>
    <row r="7" spans="2:143" ht="11.25" customHeight="1">
      <c r="B7" s="656" t="s">
        <v>
226</v>
      </c>
      <c r="C7" s="657"/>
      <c r="D7" s="657"/>
      <c r="E7" s="657"/>
      <c r="F7" s="657"/>
      <c r="G7" s="657"/>
      <c r="H7" s="657"/>
      <c r="I7" s="657"/>
      <c r="J7" s="657"/>
      <c r="K7" s="657"/>
      <c r="L7" s="657"/>
      <c r="M7" s="657"/>
      <c r="N7" s="657"/>
      <c r="O7" s="657"/>
      <c r="P7" s="657"/>
      <c r="Q7" s="658"/>
      <c r="R7" s="659">
        <v>
84290</v>
      </c>
      <c r="S7" s="660"/>
      <c r="T7" s="660"/>
      <c r="U7" s="660"/>
      <c r="V7" s="660"/>
      <c r="W7" s="660"/>
      <c r="X7" s="660"/>
      <c r="Y7" s="661"/>
      <c r="Z7" s="662">
        <v>
0.1</v>
      </c>
      <c r="AA7" s="662"/>
      <c r="AB7" s="662"/>
      <c r="AC7" s="662"/>
      <c r="AD7" s="663">
        <v>
84290</v>
      </c>
      <c r="AE7" s="663"/>
      <c r="AF7" s="663"/>
      <c r="AG7" s="663"/>
      <c r="AH7" s="663"/>
      <c r="AI7" s="663"/>
      <c r="AJ7" s="663"/>
      <c r="AK7" s="663"/>
      <c r="AL7" s="664">
        <v>
0.2</v>
      </c>
      <c r="AM7" s="665"/>
      <c r="AN7" s="665"/>
      <c r="AO7" s="666"/>
      <c r="AP7" s="656" t="s">
        <v>
227</v>
      </c>
      <c r="AQ7" s="657"/>
      <c r="AR7" s="657"/>
      <c r="AS7" s="657"/>
      <c r="AT7" s="657"/>
      <c r="AU7" s="657"/>
      <c r="AV7" s="657"/>
      <c r="AW7" s="657"/>
      <c r="AX7" s="657"/>
      <c r="AY7" s="657"/>
      <c r="AZ7" s="657"/>
      <c r="BA7" s="657"/>
      <c r="BB7" s="657"/>
      <c r="BC7" s="657"/>
      <c r="BD7" s="657"/>
      <c r="BE7" s="657"/>
      <c r="BF7" s="658"/>
      <c r="BG7" s="659">
        <v>
24827635</v>
      </c>
      <c r="BH7" s="660"/>
      <c r="BI7" s="660"/>
      <c r="BJ7" s="660"/>
      <c r="BK7" s="660"/>
      <c r="BL7" s="660"/>
      <c r="BM7" s="660"/>
      <c r="BN7" s="661"/>
      <c r="BO7" s="662">
        <v>
48.3</v>
      </c>
      <c r="BP7" s="662"/>
      <c r="BQ7" s="662"/>
      <c r="BR7" s="662"/>
      <c r="BS7" s="663">
        <v>
322170</v>
      </c>
      <c r="BT7" s="663"/>
      <c r="BU7" s="663"/>
      <c r="BV7" s="663"/>
      <c r="BW7" s="663"/>
      <c r="BX7" s="663"/>
      <c r="BY7" s="663"/>
      <c r="BZ7" s="663"/>
      <c r="CA7" s="663"/>
      <c r="CB7" s="667"/>
      <c r="CD7" s="674" t="s">
        <v>
228</v>
      </c>
      <c r="CE7" s="675"/>
      <c r="CF7" s="675"/>
      <c r="CG7" s="675"/>
      <c r="CH7" s="675"/>
      <c r="CI7" s="675"/>
      <c r="CJ7" s="675"/>
      <c r="CK7" s="675"/>
      <c r="CL7" s="675"/>
      <c r="CM7" s="675"/>
      <c r="CN7" s="675"/>
      <c r="CO7" s="675"/>
      <c r="CP7" s="675"/>
      <c r="CQ7" s="676"/>
      <c r="CR7" s="659">
        <v>
26374905</v>
      </c>
      <c r="CS7" s="660"/>
      <c r="CT7" s="660"/>
      <c r="CU7" s="660"/>
      <c r="CV7" s="660"/>
      <c r="CW7" s="660"/>
      <c r="CX7" s="660"/>
      <c r="CY7" s="661"/>
      <c r="CZ7" s="662">
        <v>
23.1</v>
      </c>
      <c r="DA7" s="662"/>
      <c r="DB7" s="662"/>
      <c r="DC7" s="662"/>
      <c r="DD7" s="668">
        <v>
6954821</v>
      </c>
      <c r="DE7" s="660"/>
      <c r="DF7" s="660"/>
      <c r="DG7" s="660"/>
      <c r="DH7" s="660"/>
      <c r="DI7" s="660"/>
      <c r="DJ7" s="660"/>
      <c r="DK7" s="660"/>
      <c r="DL7" s="660"/>
      <c r="DM7" s="660"/>
      <c r="DN7" s="660"/>
      <c r="DO7" s="660"/>
      <c r="DP7" s="661"/>
      <c r="DQ7" s="668">
        <v>
18766384</v>
      </c>
      <c r="DR7" s="660"/>
      <c r="DS7" s="660"/>
      <c r="DT7" s="660"/>
      <c r="DU7" s="660"/>
      <c r="DV7" s="660"/>
      <c r="DW7" s="660"/>
      <c r="DX7" s="660"/>
      <c r="DY7" s="660"/>
      <c r="DZ7" s="660"/>
      <c r="EA7" s="660"/>
      <c r="EB7" s="660"/>
      <c r="EC7" s="669"/>
    </row>
    <row r="8" spans="2:143" ht="11.25" customHeight="1">
      <c r="B8" s="656" t="s">
        <v>
229</v>
      </c>
      <c r="C8" s="657"/>
      <c r="D8" s="657"/>
      <c r="E8" s="657"/>
      <c r="F8" s="657"/>
      <c r="G8" s="657"/>
      <c r="H8" s="657"/>
      <c r="I8" s="657"/>
      <c r="J8" s="657"/>
      <c r="K8" s="657"/>
      <c r="L8" s="657"/>
      <c r="M8" s="657"/>
      <c r="N8" s="657"/>
      <c r="O8" s="657"/>
      <c r="P8" s="657"/>
      <c r="Q8" s="658"/>
      <c r="R8" s="659">
        <v>
347073</v>
      </c>
      <c r="S8" s="660"/>
      <c r="T8" s="660"/>
      <c r="U8" s="660"/>
      <c r="V8" s="660"/>
      <c r="W8" s="660"/>
      <c r="X8" s="660"/>
      <c r="Y8" s="661"/>
      <c r="Z8" s="662">
        <v>
0.3</v>
      </c>
      <c r="AA8" s="662"/>
      <c r="AB8" s="662"/>
      <c r="AC8" s="662"/>
      <c r="AD8" s="663">
        <v>
347073</v>
      </c>
      <c r="AE8" s="663"/>
      <c r="AF8" s="663"/>
      <c r="AG8" s="663"/>
      <c r="AH8" s="663"/>
      <c r="AI8" s="663"/>
      <c r="AJ8" s="663"/>
      <c r="AK8" s="663"/>
      <c r="AL8" s="664">
        <v>
0.6</v>
      </c>
      <c r="AM8" s="665"/>
      <c r="AN8" s="665"/>
      <c r="AO8" s="666"/>
      <c r="AP8" s="656" t="s">
        <v>
230</v>
      </c>
      <c r="AQ8" s="657"/>
      <c r="AR8" s="657"/>
      <c r="AS8" s="657"/>
      <c r="AT8" s="657"/>
      <c r="AU8" s="657"/>
      <c r="AV8" s="657"/>
      <c r="AW8" s="657"/>
      <c r="AX8" s="657"/>
      <c r="AY8" s="657"/>
      <c r="AZ8" s="657"/>
      <c r="BA8" s="657"/>
      <c r="BB8" s="657"/>
      <c r="BC8" s="657"/>
      <c r="BD8" s="657"/>
      <c r="BE8" s="657"/>
      <c r="BF8" s="658"/>
      <c r="BG8" s="659">
        <v>
462047</v>
      </c>
      <c r="BH8" s="660"/>
      <c r="BI8" s="660"/>
      <c r="BJ8" s="660"/>
      <c r="BK8" s="660"/>
      <c r="BL8" s="660"/>
      <c r="BM8" s="660"/>
      <c r="BN8" s="661"/>
      <c r="BO8" s="662">
        <v>
0.9</v>
      </c>
      <c r="BP8" s="662"/>
      <c r="BQ8" s="662"/>
      <c r="BR8" s="662"/>
      <c r="BS8" s="668" t="s">
        <v>
225</v>
      </c>
      <c r="BT8" s="660"/>
      <c r="BU8" s="660"/>
      <c r="BV8" s="660"/>
      <c r="BW8" s="660"/>
      <c r="BX8" s="660"/>
      <c r="BY8" s="660"/>
      <c r="BZ8" s="660"/>
      <c r="CA8" s="660"/>
      <c r="CB8" s="669"/>
      <c r="CD8" s="674" t="s">
        <v>
231</v>
      </c>
      <c r="CE8" s="675"/>
      <c r="CF8" s="675"/>
      <c r="CG8" s="675"/>
      <c r="CH8" s="675"/>
      <c r="CI8" s="675"/>
      <c r="CJ8" s="675"/>
      <c r="CK8" s="675"/>
      <c r="CL8" s="675"/>
      <c r="CM8" s="675"/>
      <c r="CN8" s="675"/>
      <c r="CO8" s="675"/>
      <c r="CP8" s="675"/>
      <c r="CQ8" s="676"/>
      <c r="CR8" s="659">
        <v>
48779765</v>
      </c>
      <c r="CS8" s="660"/>
      <c r="CT8" s="660"/>
      <c r="CU8" s="660"/>
      <c r="CV8" s="660"/>
      <c r="CW8" s="660"/>
      <c r="CX8" s="660"/>
      <c r="CY8" s="661"/>
      <c r="CZ8" s="662">
        <v>
42.8</v>
      </c>
      <c r="DA8" s="662"/>
      <c r="DB8" s="662"/>
      <c r="DC8" s="662"/>
      <c r="DD8" s="668">
        <v>
996150</v>
      </c>
      <c r="DE8" s="660"/>
      <c r="DF8" s="660"/>
      <c r="DG8" s="660"/>
      <c r="DH8" s="660"/>
      <c r="DI8" s="660"/>
      <c r="DJ8" s="660"/>
      <c r="DK8" s="660"/>
      <c r="DL8" s="660"/>
      <c r="DM8" s="660"/>
      <c r="DN8" s="660"/>
      <c r="DO8" s="660"/>
      <c r="DP8" s="661"/>
      <c r="DQ8" s="668">
        <v>
22821271</v>
      </c>
      <c r="DR8" s="660"/>
      <c r="DS8" s="660"/>
      <c r="DT8" s="660"/>
      <c r="DU8" s="660"/>
      <c r="DV8" s="660"/>
      <c r="DW8" s="660"/>
      <c r="DX8" s="660"/>
      <c r="DY8" s="660"/>
      <c r="DZ8" s="660"/>
      <c r="EA8" s="660"/>
      <c r="EB8" s="660"/>
      <c r="EC8" s="669"/>
    </row>
    <row r="9" spans="2:143" ht="11.25" customHeight="1">
      <c r="B9" s="656" t="s">
        <v>
232</v>
      </c>
      <c r="C9" s="657"/>
      <c r="D9" s="657"/>
      <c r="E9" s="657"/>
      <c r="F9" s="657"/>
      <c r="G9" s="657"/>
      <c r="H9" s="657"/>
      <c r="I9" s="657"/>
      <c r="J9" s="657"/>
      <c r="K9" s="657"/>
      <c r="L9" s="657"/>
      <c r="M9" s="657"/>
      <c r="N9" s="657"/>
      <c r="O9" s="657"/>
      <c r="P9" s="657"/>
      <c r="Q9" s="658"/>
      <c r="R9" s="659">
        <v>
347654</v>
      </c>
      <c r="S9" s="660"/>
      <c r="T9" s="660"/>
      <c r="U9" s="660"/>
      <c r="V9" s="660"/>
      <c r="W9" s="660"/>
      <c r="X9" s="660"/>
      <c r="Y9" s="661"/>
      <c r="Z9" s="662">
        <v>
0.3</v>
      </c>
      <c r="AA9" s="662"/>
      <c r="AB9" s="662"/>
      <c r="AC9" s="662"/>
      <c r="AD9" s="663">
        <v>
347654</v>
      </c>
      <c r="AE9" s="663"/>
      <c r="AF9" s="663"/>
      <c r="AG9" s="663"/>
      <c r="AH9" s="663"/>
      <c r="AI9" s="663"/>
      <c r="AJ9" s="663"/>
      <c r="AK9" s="663"/>
      <c r="AL9" s="664">
        <v>
0.6</v>
      </c>
      <c r="AM9" s="665"/>
      <c r="AN9" s="665"/>
      <c r="AO9" s="666"/>
      <c r="AP9" s="656" t="s">
        <v>
233</v>
      </c>
      <c r="AQ9" s="657"/>
      <c r="AR9" s="657"/>
      <c r="AS9" s="657"/>
      <c r="AT9" s="657"/>
      <c r="AU9" s="657"/>
      <c r="AV9" s="657"/>
      <c r="AW9" s="657"/>
      <c r="AX9" s="657"/>
      <c r="AY9" s="657"/>
      <c r="AZ9" s="657"/>
      <c r="BA9" s="657"/>
      <c r="BB9" s="657"/>
      <c r="BC9" s="657"/>
      <c r="BD9" s="657"/>
      <c r="BE9" s="657"/>
      <c r="BF9" s="658"/>
      <c r="BG9" s="659">
        <v>
19347892</v>
      </c>
      <c r="BH9" s="660"/>
      <c r="BI9" s="660"/>
      <c r="BJ9" s="660"/>
      <c r="BK9" s="660"/>
      <c r="BL9" s="660"/>
      <c r="BM9" s="660"/>
      <c r="BN9" s="661"/>
      <c r="BO9" s="662">
        <v>
37.6</v>
      </c>
      <c r="BP9" s="662"/>
      <c r="BQ9" s="662"/>
      <c r="BR9" s="662"/>
      <c r="BS9" s="668" t="s">
        <v>
121</v>
      </c>
      <c r="BT9" s="660"/>
      <c r="BU9" s="660"/>
      <c r="BV9" s="660"/>
      <c r="BW9" s="660"/>
      <c r="BX9" s="660"/>
      <c r="BY9" s="660"/>
      <c r="BZ9" s="660"/>
      <c r="CA9" s="660"/>
      <c r="CB9" s="669"/>
      <c r="CD9" s="674" t="s">
        <v>
234</v>
      </c>
      <c r="CE9" s="675"/>
      <c r="CF9" s="675"/>
      <c r="CG9" s="675"/>
      <c r="CH9" s="675"/>
      <c r="CI9" s="675"/>
      <c r="CJ9" s="675"/>
      <c r="CK9" s="675"/>
      <c r="CL9" s="675"/>
      <c r="CM9" s="675"/>
      <c r="CN9" s="675"/>
      <c r="CO9" s="675"/>
      <c r="CP9" s="675"/>
      <c r="CQ9" s="676"/>
      <c r="CR9" s="659">
        <v>
5914445</v>
      </c>
      <c r="CS9" s="660"/>
      <c r="CT9" s="660"/>
      <c r="CU9" s="660"/>
      <c r="CV9" s="660"/>
      <c r="CW9" s="660"/>
      <c r="CX9" s="660"/>
      <c r="CY9" s="661"/>
      <c r="CZ9" s="662">
        <v>
5.2</v>
      </c>
      <c r="DA9" s="662"/>
      <c r="DB9" s="662"/>
      <c r="DC9" s="662"/>
      <c r="DD9" s="668">
        <v>
130867</v>
      </c>
      <c r="DE9" s="660"/>
      <c r="DF9" s="660"/>
      <c r="DG9" s="660"/>
      <c r="DH9" s="660"/>
      <c r="DI9" s="660"/>
      <c r="DJ9" s="660"/>
      <c r="DK9" s="660"/>
      <c r="DL9" s="660"/>
      <c r="DM9" s="660"/>
      <c r="DN9" s="660"/>
      <c r="DO9" s="660"/>
      <c r="DP9" s="661"/>
      <c r="DQ9" s="668">
        <v>
4467527</v>
      </c>
      <c r="DR9" s="660"/>
      <c r="DS9" s="660"/>
      <c r="DT9" s="660"/>
      <c r="DU9" s="660"/>
      <c r="DV9" s="660"/>
      <c r="DW9" s="660"/>
      <c r="DX9" s="660"/>
      <c r="DY9" s="660"/>
      <c r="DZ9" s="660"/>
      <c r="EA9" s="660"/>
      <c r="EB9" s="660"/>
      <c r="EC9" s="669"/>
    </row>
    <row r="10" spans="2:143" ht="11.25" customHeight="1">
      <c r="B10" s="656" t="s">
        <v>
235</v>
      </c>
      <c r="C10" s="657"/>
      <c r="D10" s="657"/>
      <c r="E10" s="657"/>
      <c r="F10" s="657"/>
      <c r="G10" s="657"/>
      <c r="H10" s="657"/>
      <c r="I10" s="657"/>
      <c r="J10" s="657"/>
      <c r="K10" s="657"/>
      <c r="L10" s="657"/>
      <c r="M10" s="657"/>
      <c r="N10" s="657"/>
      <c r="O10" s="657"/>
      <c r="P10" s="657"/>
      <c r="Q10" s="658"/>
      <c r="R10" s="659" t="s">
        <v>
225</v>
      </c>
      <c r="S10" s="660"/>
      <c r="T10" s="660"/>
      <c r="U10" s="660"/>
      <c r="V10" s="660"/>
      <c r="W10" s="660"/>
      <c r="X10" s="660"/>
      <c r="Y10" s="661"/>
      <c r="Z10" s="662" t="s">
        <v>
121</v>
      </c>
      <c r="AA10" s="662"/>
      <c r="AB10" s="662"/>
      <c r="AC10" s="662"/>
      <c r="AD10" s="663" t="s">
        <v>
225</v>
      </c>
      <c r="AE10" s="663"/>
      <c r="AF10" s="663"/>
      <c r="AG10" s="663"/>
      <c r="AH10" s="663"/>
      <c r="AI10" s="663"/>
      <c r="AJ10" s="663"/>
      <c r="AK10" s="663"/>
      <c r="AL10" s="664" t="s">
        <v>
225</v>
      </c>
      <c r="AM10" s="665"/>
      <c r="AN10" s="665"/>
      <c r="AO10" s="666"/>
      <c r="AP10" s="656" t="s">
        <v>
236</v>
      </c>
      <c r="AQ10" s="657"/>
      <c r="AR10" s="657"/>
      <c r="AS10" s="657"/>
      <c r="AT10" s="657"/>
      <c r="AU10" s="657"/>
      <c r="AV10" s="657"/>
      <c r="AW10" s="657"/>
      <c r="AX10" s="657"/>
      <c r="AY10" s="657"/>
      <c r="AZ10" s="657"/>
      <c r="BA10" s="657"/>
      <c r="BB10" s="657"/>
      <c r="BC10" s="657"/>
      <c r="BD10" s="657"/>
      <c r="BE10" s="657"/>
      <c r="BF10" s="658"/>
      <c r="BG10" s="659">
        <v>
748284</v>
      </c>
      <c r="BH10" s="660"/>
      <c r="BI10" s="660"/>
      <c r="BJ10" s="660"/>
      <c r="BK10" s="660"/>
      <c r="BL10" s="660"/>
      <c r="BM10" s="660"/>
      <c r="BN10" s="661"/>
      <c r="BO10" s="662">
        <v>
1.5</v>
      </c>
      <c r="BP10" s="662"/>
      <c r="BQ10" s="662"/>
      <c r="BR10" s="662"/>
      <c r="BS10" s="668" t="s">
        <v>
121</v>
      </c>
      <c r="BT10" s="660"/>
      <c r="BU10" s="660"/>
      <c r="BV10" s="660"/>
      <c r="BW10" s="660"/>
      <c r="BX10" s="660"/>
      <c r="BY10" s="660"/>
      <c r="BZ10" s="660"/>
      <c r="CA10" s="660"/>
      <c r="CB10" s="669"/>
      <c r="CD10" s="674" t="s">
        <v>
237</v>
      </c>
      <c r="CE10" s="675"/>
      <c r="CF10" s="675"/>
      <c r="CG10" s="675"/>
      <c r="CH10" s="675"/>
      <c r="CI10" s="675"/>
      <c r="CJ10" s="675"/>
      <c r="CK10" s="675"/>
      <c r="CL10" s="675"/>
      <c r="CM10" s="675"/>
      <c r="CN10" s="675"/>
      <c r="CO10" s="675"/>
      <c r="CP10" s="675"/>
      <c r="CQ10" s="676"/>
      <c r="CR10" s="659">
        <v>
598783</v>
      </c>
      <c r="CS10" s="660"/>
      <c r="CT10" s="660"/>
      <c r="CU10" s="660"/>
      <c r="CV10" s="660"/>
      <c r="CW10" s="660"/>
      <c r="CX10" s="660"/>
      <c r="CY10" s="661"/>
      <c r="CZ10" s="662">
        <v>
0.5</v>
      </c>
      <c r="DA10" s="662"/>
      <c r="DB10" s="662"/>
      <c r="DC10" s="662"/>
      <c r="DD10" s="668" t="s">
        <v>
121</v>
      </c>
      <c r="DE10" s="660"/>
      <c r="DF10" s="660"/>
      <c r="DG10" s="660"/>
      <c r="DH10" s="660"/>
      <c r="DI10" s="660"/>
      <c r="DJ10" s="660"/>
      <c r="DK10" s="660"/>
      <c r="DL10" s="660"/>
      <c r="DM10" s="660"/>
      <c r="DN10" s="660"/>
      <c r="DO10" s="660"/>
      <c r="DP10" s="661"/>
      <c r="DQ10" s="668">
        <v>
490812</v>
      </c>
      <c r="DR10" s="660"/>
      <c r="DS10" s="660"/>
      <c r="DT10" s="660"/>
      <c r="DU10" s="660"/>
      <c r="DV10" s="660"/>
      <c r="DW10" s="660"/>
      <c r="DX10" s="660"/>
      <c r="DY10" s="660"/>
      <c r="DZ10" s="660"/>
      <c r="EA10" s="660"/>
      <c r="EB10" s="660"/>
      <c r="EC10" s="669"/>
    </row>
    <row r="11" spans="2:143" ht="11.25" customHeight="1">
      <c r="B11" s="656" t="s">
        <v>
238</v>
      </c>
      <c r="C11" s="657"/>
      <c r="D11" s="657"/>
      <c r="E11" s="657"/>
      <c r="F11" s="657"/>
      <c r="G11" s="657"/>
      <c r="H11" s="657"/>
      <c r="I11" s="657"/>
      <c r="J11" s="657"/>
      <c r="K11" s="657"/>
      <c r="L11" s="657"/>
      <c r="M11" s="657"/>
      <c r="N11" s="657"/>
      <c r="O11" s="657"/>
      <c r="P11" s="657"/>
      <c r="Q11" s="658"/>
      <c r="R11" s="659" t="s">
        <v>
121</v>
      </c>
      <c r="S11" s="660"/>
      <c r="T11" s="660"/>
      <c r="U11" s="660"/>
      <c r="V11" s="660"/>
      <c r="W11" s="660"/>
      <c r="X11" s="660"/>
      <c r="Y11" s="661"/>
      <c r="Z11" s="662" t="s">
        <v>
121</v>
      </c>
      <c r="AA11" s="662"/>
      <c r="AB11" s="662"/>
      <c r="AC11" s="662"/>
      <c r="AD11" s="663" t="s">
        <v>
121</v>
      </c>
      <c r="AE11" s="663"/>
      <c r="AF11" s="663"/>
      <c r="AG11" s="663"/>
      <c r="AH11" s="663"/>
      <c r="AI11" s="663"/>
      <c r="AJ11" s="663"/>
      <c r="AK11" s="663"/>
      <c r="AL11" s="664" t="s">
        <v>
121</v>
      </c>
      <c r="AM11" s="665"/>
      <c r="AN11" s="665"/>
      <c r="AO11" s="666"/>
      <c r="AP11" s="656" t="s">
        <v>
239</v>
      </c>
      <c r="AQ11" s="657"/>
      <c r="AR11" s="657"/>
      <c r="AS11" s="657"/>
      <c r="AT11" s="657"/>
      <c r="AU11" s="657"/>
      <c r="AV11" s="657"/>
      <c r="AW11" s="657"/>
      <c r="AX11" s="657"/>
      <c r="AY11" s="657"/>
      <c r="AZ11" s="657"/>
      <c r="BA11" s="657"/>
      <c r="BB11" s="657"/>
      <c r="BC11" s="657"/>
      <c r="BD11" s="657"/>
      <c r="BE11" s="657"/>
      <c r="BF11" s="658"/>
      <c r="BG11" s="659">
        <v>
4269412</v>
      </c>
      <c r="BH11" s="660"/>
      <c r="BI11" s="660"/>
      <c r="BJ11" s="660"/>
      <c r="BK11" s="660"/>
      <c r="BL11" s="660"/>
      <c r="BM11" s="660"/>
      <c r="BN11" s="661"/>
      <c r="BO11" s="662">
        <v>
8.3000000000000007</v>
      </c>
      <c r="BP11" s="662"/>
      <c r="BQ11" s="662"/>
      <c r="BR11" s="662"/>
      <c r="BS11" s="668">
        <v>
322170</v>
      </c>
      <c r="BT11" s="660"/>
      <c r="BU11" s="660"/>
      <c r="BV11" s="660"/>
      <c r="BW11" s="660"/>
      <c r="BX11" s="660"/>
      <c r="BY11" s="660"/>
      <c r="BZ11" s="660"/>
      <c r="CA11" s="660"/>
      <c r="CB11" s="669"/>
      <c r="CD11" s="674" t="s">
        <v>
240</v>
      </c>
      <c r="CE11" s="675"/>
      <c r="CF11" s="675"/>
      <c r="CG11" s="675"/>
      <c r="CH11" s="675"/>
      <c r="CI11" s="675"/>
      <c r="CJ11" s="675"/>
      <c r="CK11" s="675"/>
      <c r="CL11" s="675"/>
      <c r="CM11" s="675"/>
      <c r="CN11" s="675"/>
      <c r="CO11" s="675"/>
      <c r="CP11" s="675"/>
      <c r="CQ11" s="676"/>
      <c r="CR11" s="659">
        <v>
126781</v>
      </c>
      <c r="CS11" s="660"/>
      <c r="CT11" s="660"/>
      <c r="CU11" s="660"/>
      <c r="CV11" s="660"/>
      <c r="CW11" s="660"/>
      <c r="CX11" s="660"/>
      <c r="CY11" s="661"/>
      <c r="CZ11" s="662">
        <v>
0.1</v>
      </c>
      <c r="DA11" s="662"/>
      <c r="DB11" s="662"/>
      <c r="DC11" s="662"/>
      <c r="DD11" s="668">
        <v>
22667</v>
      </c>
      <c r="DE11" s="660"/>
      <c r="DF11" s="660"/>
      <c r="DG11" s="660"/>
      <c r="DH11" s="660"/>
      <c r="DI11" s="660"/>
      <c r="DJ11" s="660"/>
      <c r="DK11" s="660"/>
      <c r="DL11" s="660"/>
      <c r="DM11" s="660"/>
      <c r="DN11" s="660"/>
      <c r="DO11" s="660"/>
      <c r="DP11" s="661"/>
      <c r="DQ11" s="668">
        <v>
94445</v>
      </c>
      <c r="DR11" s="660"/>
      <c r="DS11" s="660"/>
      <c r="DT11" s="660"/>
      <c r="DU11" s="660"/>
      <c r="DV11" s="660"/>
      <c r="DW11" s="660"/>
      <c r="DX11" s="660"/>
      <c r="DY11" s="660"/>
      <c r="DZ11" s="660"/>
      <c r="EA11" s="660"/>
      <c r="EB11" s="660"/>
      <c r="EC11" s="669"/>
    </row>
    <row r="12" spans="2:143" ht="11.25" customHeight="1">
      <c r="B12" s="656" t="s">
        <v>
241</v>
      </c>
      <c r="C12" s="657"/>
      <c r="D12" s="657"/>
      <c r="E12" s="657"/>
      <c r="F12" s="657"/>
      <c r="G12" s="657"/>
      <c r="H12" s="657"/>
      <c r="I12" s="657"/>
      <c r="J12" s="657"/>
      <c r="K12" s="657"/>
      <c r="L12" s="657"/>
      <c r="M12" s="657"/>
      <c r="N12" s="657"/>
      <c r="O12" s="657"/>
      <c r="P12" s="657"/>
      <c r="Q12" s="658"/>
      <c r="R12" s="659">
        <v>
5565169</v>
      </c>
      <c r="S12" s="660"/>
      <c r="T12" s="660"/>
      <c r="U12" s="660"/>
      <c r="V12" s="660"/>
      <c r="W12" s="660"/>
      <c r="X12" s="660"/>
      <c r="Y12" s="661"/>
      <c r="Z12" s="662">
        <v>
4.7</v>
      </c>
      <c r="AA12" s="662"/>
      <c r="AB12" s="662"/>
      <c r="AC12" s="662"/>
      <c r="AD12" s="663">
        <v>
5565169</v>
      </c>
      <c r="AE12" s="663"/>
      <c r="AF12" s="663"/>
      <c r="AG12" s="663"/>
      <c r="AH12" s="663"/>
      <c r="AI12" s="663"/>
      <c r="AJ12" s="663"/>
      <c r="AK12" s="663"/>
      <c r="AL12" s="664">
        <v>
10</v>
      </c>
      <c r="AM12" s="665"/>
      <c r="AN12" s="665"/>
      <c r="AO12" s="666"/>
      <c r="AP12" s="656" t="s">
        <v>
242</v>
      </c>
      <c r="AQ12" s="657"/>
      <c r="AR12" s="657"/>
      <c r="AS12" s="657"/>
      <c r="AT12" s="657"/>
      <c r="AU12" s="657"/>
      <c r="AV12" s="657"/>
      <c r="AW12" s="657"/>
      <c r="AX12" s="657"/>
      <c r="AY12" s="657"/>
      <c r="AZ12" s="657"/>
      <c r="BA12" s="657"/>
      <c r="BB12" s="657"/>
      <c r="BC12" s="657"/>
      <c r="BD12" s="657"/>
      <c r="BE12" s="657"/>
      <c r="BF12" s="658"/>
      <c r="BG12" s="659">
        <v>
21807405</v>
      </c>
      <c r="BH12" s="660"/>
      <c r="BI12" s="660"/>
      <c r="BJ12" s="660"/>
      <c r="BK12" s="660"/>
      <c r="BL12" s="660"/>
      <c r="BM12" s="660"/>
      <c r="BN12" s="661"/>
      <c r="BO12" s="662">
        <v>
42.4</v>
      </c>
      <c r="BP12" s="662"/>
      <c r="BQ12" s="662"/>
      <c r="BR12" s="662"/>
      <c r="BS12" s="668" t="s">
        <v>
121</v>
      </c>
      <c r="BT12" s="660"/>
      <c r="BU12" s="660"/>
      <c r="BV12" s="660"/>
      <c r="BW12" s="660"/>
      <c r="BX12" s="660"/>
      <c r="BY12" s="660"/>
      <c r="BZ12" s="660"/>
      <c r="CA12" s="660"/>
      <c r="CB12" s="669"/>
      <c r="CD12" s="674" t="s">
        <v>
243</v>
      </c>
      <c r="CE12" s="675"/>
      <c r="CF12" s="675"/>
      <c r="CG12" s="675"/>
      <c r="CH12" s="675"/>
      <c r="CI12" s="675"/>
      <c r="CJ12" s="675"/>
      <c r="CK12" s="675"/>
      <c r="CL12" s="675"/>
      <c r="CM12" s="675"/>
      <c r="CN12" s="675"/>
      <c r="CO12" s="675"/>
      <c r="CP12" s="675"/>
      <c r="CQ12" s="676"/>
      <c r="CR12" s="659">
        <v>
393948</v>
      </c>
      <c r="CS12" s="660"/>
      <c r="CT12" s="660"/>
      <c r="CU12" s="660"/>
      <c r="CV12" s="660"/>
      <c r="CW12" s="660"/>
      <c r="CX12" s="660"/>
      <c r="CY12" s="661"/>
      <c r="CZ12" s="662">
        <v>
0.3</v>
      </c>
      <c r="DA12" s="662"/>
      <c r="DB12" s="662"/>
      <c r="DC12" s="662"/>
      <c r="DD12" s="668">
        <v>
1584</v>
      </c>
      <c r="DE12" s="660"/>
      <c r="DF12" s="660"/>
      <c r="DG12" s="660"/>
      <c r="DH12" s="660"/>
      <c r="DI12" s="660"/>
      <c r="DJ12" s="660"/>
      <c r="DK12" s="660"/>
      <c r="DL12" s="660"/>
      <c r="DM12" s="660"/>
      <c r="DN12" s="660"/>
      <c r="DO12" s="660"/>
      <c r="DP12" s="661"/>
      <c r="DQ12" s="668">
        <v>
347727</v>
      </c>
      <c r="DR12" s="660"/>
      <c r="DS12" s="660"/>
      <c r="DT12" s="660"/>
      <c r="DU12" s="660"/>
      <c r="DV12" s="660"/>
      <c r="DW12" s="660"/>
      <c r="DX12" s="660"/>
      <c r="DY12" s="660"/>
      <c r="DZ12" s="660"/>
      <c r="EA12" s="660"/>
      <c r="EB12" s="660"/>
      <c r="EC12" s="669"/>
    </row>
    <row r="13" spans="2:143" ht="11.25" customHeight="1">
      <c r="B13" s="656" t="s">
        <v>
244</v>
      </c>
      <c r="C13" s="657"/>
      <c r="D13" s="657"/>
      <c r="E13" s="657"/>
      <c r="F13" s="657"/>
      <c r="G13" s="657"/>
      <c r="H13" s="657"/>
      <c r="I13" s="657"/>
      <c r="J13" s="657"/>
      <c r="K13" s="657"/>
      <c r="L13" s="657"/>
      <c r="M13" s="657"/>
      <c r="N13" s="657"/>
      <c r="O13" s="657"/>
      <c r="P13" s="657"/>
      <c r="Q13" s="658"/>
      <c r="R13" s="659" t="s">
        <v>
121</v>
      </c>
      <c r="S13" s="660"/>
      <c r="T13" s="660"/>
      <c r="U13" s="660"/>
      <c r="V13" s="660"/>
      <c r="W13" s="660"/>
      <c r="X13" s="660"/>
      <c r="Y13" s="661"/>
      <c r="Z13" s="662" t="s">
        <v>
225</v>
      </c>
      <c r="AA13" s="662"/>
      <c r="AB13" s="662"/>
      <c r="AC13" s="662"/>
      <c r="AD13" s="663" t="s">
        <v>
121</v>
      </c>
      <c r="AE13" s="663"/>
      <c r="AF13" s="663"/>
      <c r="AG13" s="663"/>
      <c r="AH13" s="663"/>
      <c r="AI13" s="663"/>
      <c r="AJ13" s="663"/>
      <c r="AK13" s="663"/>
      <c r="AL13" s="664" t="s">
        <v>
121</v>
      </c>
      <c r="AM13" s="665"/>
      <c r="AN13" s="665"/>
      <c r="AO13" s="666"/>
      <c r="AP13" s="656" t="s">
        <v>
245</v>
      </c>
      <c r="AQ13" s="657"/>
      <c r="AR13" s="657"/>
      <c r="AS13" s="657"/>
      <c r="AT13" s="657"/>
      <c r="AU13" s="657"/>
      <c r="AV13" s="657"/>
      <c r="AW13" s="657"/>
      <c r="AX13" s="657"/>
      <c r="AY13" s="657"/>
      <c r="AZ13" s="657"/>
      <c r="BA13" s="657"/>
      <c r="BB13" s="657"/>
      <c r="BC13" s="657"/>
      <c r="BD13" s="657"/>
      <c r="BE13" s="657"/>
      <c r="BF13" s="658"/>
      <c r="BG13" s="659">
        <v>
21388627</v>
      </c>
      <c r="BH13" s="660"/>
      <c r="BI13" s="660"/>
      <c r="BJ13" s="660"/>
      <c r="BK13" s="660"/>
      <c r="BL13" s="660"/>
      <c r="BM13" s="660"/>
      <c r="BN13" s="661"/>
      <c r="BO13" s="662">
        <v>
41.6</v>
      </c>
      <c r="BP13" s="662"/>
      <c r="BQ13" s="662"/>
      <c r="BR13" s="662"/>
      <c r="BS13" s="668" t="s">
        <v>
246</v>
      </c>
      <c r="BT13" s="660"/>
      <c r="BU13" s="660"/>
      <c r="BV13" s="660"/>
      <c r="BW13" s="660"/>
      <c r="BX13" s="660"/>
      <c r="BY13" s="660"/>
      <c r="BZ13" s="660"/>
      <c r="CA13" s="660"/>
      <c r="CB13" s="669"/>
      <c r="CD13" s="674" t="s">
        <v>
247</v>
      </c>
      <c r="CE13" s="675"/>
      <c r="CF13" s="675"/>
      <c r="CG13" s="675"/>
      <c r="CH13" s="675"/>
      <c r="CI13" s="675"/>
      <c r="CJ13" s="675"/>
      <c r="CK13" s="675"/>
      <c r="CL13" s="675"/>
      <c r="CM13" s="675"/>
      <c r="CN13" s="675"/>
      <c r="CO13" s="675"/>
      <c r="CP13" s="675"/>
      <c r="CQ13" s="676"/>
      <c r="CR13" s="659">
        <v>
8370990</v>
      </c>
      <c r="CS13" s="660"/>
      <c r="CT13" s="660"/>
      <c r="CU13" s="660"/>
      <c r="CV13" s="660"/>
      <c r="CW13" s="660"/>
      <c r="CX13" s="660"/>
      <c r="CY13" s="661"/>
      <c r="CZ13" s="662">
        <v>
7.3</v>
      </c>
      <c r="DA13" s="662"/>
      <c r="DB13" s="662"/>
      <c r="DC13" s="662"/>
      <c r="DD13" s="668">
        <v>
4568118</v>
      </c>
      <c r="DE13" s="660"/>
      <c r="DF13" s="660"/>
      <c r="DG13" s="660"/>
      <c r="DH13" s="660"/>
      <c r="DI13" s="660"/>
      <c r="DJ13" s="660"/>
      <c r="DK13" s="660"/>
      <c r="DL13" s="660"/>
      <c r="DM13" s="660"/>
      <c r="DN13" s="660"/>
      <c r="DO13" s="660"/>
      <c r="DP13" s="661"/>
      <c r="DQ13" s="668">
        <v>
5231820</v>
      </c>
      <c r="DR13" s="660"/>
      <c r="DS13" s="660"/>
      <c r="DT13" s="660"/>
      <c r="DU13" s="660"/>
      <c r="DV13" s="660"/>
      <c r="DW13" s="660"/>
      <c r="DX13" s="660"/>
      <c r="DY13" s="660"/>
      <c r="DZ13" s="660"/>
      <c r="EA13" s="660"/>
      <c r="EB13" s="660"/>
      <c r="EC13" s="669"/>
    </row>
    <row r="14" spans="2:143" ht="11.25" customHeight="1">
      <c r="B14" s="656" t="s">
        <v>
248</v>
      </c>
      <c r="C14" s="657"/>
      <c r="D14" s="657"/>
      <c r="E14" s="657"/>
      <c r="F14" s="657"/>
      <c r="G14" s="657"/>
      <c r="H14" s="657"/>
      <c r="I14" s="657"/>
      <c r="J14" s="657"/>
      <c r="K14" s="657"/>
      <c r="L14" s="657"/>
      <c r="M14" s="657"/>
      <c r="N14" s="657"/>
      <c r="O14" s="657"/>
      <c r="P14" s="657"/>
      <c r="Q14" s="658"/>
      <c r="R14" s="659" t="s">
        <v>
121</v>
      </c>
      <c r="S14" s="660"/>
      <c r="T14" s="660"/>
      <c r="U14" s="660"/>
      <c r="V14" s="660"/>
      <c r="W14" s="660"/>
      <c r="X14" s="660"/>
      <c r="Y14" s="661"/>
      <c r="Z14" s="662" t="s">
        <v>
121</v>
      </c>
      <c r="AA14" s="662"/>
      <c r="AB14" s="662"/>
      <c r="AC14" s="662"/>
      <c r="AD14" s="663" t="s">
        <v>
225</v>
      </c>
      <c r="AE14" s="663"/>
      <c r="AF14" s="663"/>
      <c r="AG14" s="663"/>
      <c r="AH14" s="663"/>
      <c r="AI14" s="663"/>
      <c r="AJ14" s="663"/>
      <c r="AK14" s="663"/>
      <c r="AL14" s="664" t="s">
        <v>
121</v>
      </c>
      <c r="AM14" s="665"/>
      <c r="AN14" s="665"/>
      <c r="AO14" s="666"/>
      <c r="AP14" s="656" t="s">
        <v>
249</v>
      </c>
      <c r="AQ14" s="657"/>
      <c r="AR14" s="657"/>
      <c r="AS14" s="657"/>
      <c r="AT14" s="657"/>
      <c r="AU14" s="657"/>
      <c r="AV14" s="657"/>
      <c r="AW14" s="657"/>
      <c r="AX14" s="657"/>
      <c r="AY14" s="657"/>
      <c r="AZ14" s="657"/>
      <c r="BA14" s="657"/>
      <c r="BB14" s="657"/>
      <c r="BC14" s="657"/>
      <c r="BD14" s="657"/>
      <c r="BE14" s="657"/>
      <c r="BF14" s="658"/>
      <c r="BG14" s="659">
        <v>
174360</v>
      </c>
      <c r="BH14" s="660"/>
      <c r="BI14" s="660"/>
      <c r="BJ14" s="660"/>
      <c r="BK14" s="660"/>
      <c r="BL14" s="660"/>
      <c r="BM14" s="660"/>
      <c r="BN14" s="661"/>
      <c r="BO14" s="662">
        <v>
0.3</v>
      </c>
      <c r="BP14" s="662"/>
      <c r="BQ14" s="662"/>
      <c r="BR14" s="662"/>
      <c r="BS14" s="668" t="s">
        <v>
121</v>
      </c>
      <c r="BT14" s="660"/>
      <c r="BU14" s="660"/>
      <c r="BV14" s="660"/>
      <c r="BW14" s="660"/>
      <c r="BX14" s="660"/>
      <c r="BY14" s="660"/>
      <c r="BZ14" s="660"/>
      <c r="CA14" s="660"/>
      <c r="CB14" s="669"/>
      <c r="CD14" s="674" t="s">
        <v>
250</v>
      </c>
      <c r="CE14" s="675"/>
      <c r="CF14" s="675"/>
      <c r="CG14" s="675"/>
      <c r="CH14" s="675"/>
      <c r="CI14" s="675"/>
      <c r="CJ14" s="675"/>
      <c r="CK14" s="675"/>
      <c r="CL14" s="675"/>
      <c r="CM14" s="675"/>
      <c r="CN14" s="675"/>
      <c r="CO14" s="675"/>
      <c r="CP14" s="675"/>
      <c r="CQ14" s="676"/>
      <c r="CR14" s="659">
        <v>
2895250</v>
      </c>
      <c r="CS14" s="660"/>
      <c r="CT14" s="660"/>
      <c r="CU14" s="660"/>
      <c r="CV14" s="660"/>
      <c r="CW14" s="660"/>
      <c r="CX14" s="660"/>
      <c r="CY14" s="661"/>
      <c r="CZ14" s="662">
        <v>
2.5</v>
      </c>
      <c r="DA14" s="662"/>
      <c r="DB14" s="662"/>
      <c r="DC14" s="662"/>
      <c r="DD14" s="668">
        <v>
65083</v>
      </c>
      <c r="DE14" s="660"/>
      <c r="DF14" s="660"/>
      <c r="DG14" s="660"/>
      <c r="DH14" s="660"/>
      <c r="DI14" s="660"/>
      <c r="DJ14" s="660"/>
      <c r="DK14" s="660"/>
      <c r="DL14" s="660"/>
      <c r="DM14" s="660"/>
      <c r="DN14" s="660"/>
      <c r="DO14" s="660"/>
      <c r="DP14" s="661"/>
      <c r="DQ14" s="668">
        <v>
2799794</v>
      </c>
      <c r="DR14" s="660"/>
      <c r="DS14" s="660"/>
      <c r="DT14" s="660"/>
      <c r="DU14" s="660"/>
      <c r="DV14" s="660"/>
      <c r="DW14" s="660"/>
      <c r="DX14" s="660"/>
      <c r="DY14" s="660"/>
      <c r="DZ14" s="660"/>
      <c r="EA14" s="660"/>
      <c r="EB14" s="660"/>
      <c r="EC14" s="669"/>
    </row>
    <row r="15" spans="2:143" ht="11.25" customHeight="1">
      <c r="B15" s="656" t="s">
        <v>
251</v>
      </c>
      <c r="C15" s="657"/>
      <c r="D15" s="657"/>
      <c r="E15" s="657"/>
      <c r="F15" s="657"/>
      <c r="G15" s="657"/>
      <c r="H15" s="657"/>
      <c r="I15" s="657"/>
      <c r="J15" s="657"/>
      <c r="K15" s="657"/>
      <c r="L15" s="657"/>
      <c r="M15" s="657"/>
      <c r="N15" s="657"/>
      <c r="O15" s="657"/>
      <c r="P15" s="657"/>
      <c r="Q15" s="658"/>
      <c r="R15" s="659">
        <v>
215240</v>
      </c>
      <c r="S15" s="660"/>
      <c r="T15" s="660"/>
      <c r="U15" s="660"/>
      <c r="V15" s="660"/>
      <c r="W15" s="660"/>
      <c r="X15" s="660"/>
      <c r="Y15" s="661"/>
      <c r="Z15" s="662">
        <v>
0.2</v>
      </c>
      <c r="AA15" s="662"/>
      <c r="AB15" s="662"/>
      <c r="AC15" s="662"/>
      <c r="AD15" s="663">
        <v>
215240</v>
      </c>
      <c r="AE15" s="663"/>
      <c r="AF15" s="663"/>
      <c r="AG15" s="663"/>
      <c r="AH15" s="663"/>
      <c r="AI15" s="663"/>
      <c r="AJ15" s="663"/>
      <c r="AK15" s="663"/>
      <c r="AL15" s="664">
        <v>
0.4</v>
      </c>
      <c r="AM15" s="665"/>
      <c r="AN15" s="665"/>
      <c r="AO15" s="666"/>
      <c r="AP15" s="656" t="s">
        <v>
252</v>
      </c>
      <c r="AQ15" s="657"/>
      <c r="AR15" s="657"/>
      <c r="AS15" s="657"/>
      <c r="AT15" s="657"/>
      <c r="AU15" s="657"/>
      <c r="AV15" s="657"/>
      <c r="AW15" s="657"/>
      <c r="AX15" s="657"/>
      <c r="AY15" s="657"/>
      <c r="AZ15" s="657"/>
      <c r="BA15" s="657"/>
      <c r="BB15" s="657"/>
      <c r="BC15" s="657"/>
      <c r="BD15" s="657"/>
      <c r="BE15" s="657"/>
      <c r="BF15" s="658"/>
      <c r="BG15" s="659">
        <v>
1362421</v>
      </c>
      <c r="BH15" s="660"/>
      <c r="BI15" s="660"/>
      <c r="BJ15" s="660"/>
      <c r="BK15" s="660"/>
      <c r="BL15" s="660"/>
      <c r="BM15" s="660"/>
      <c r="BN15" s="661"/>
      <c r="BO15" s="662">
        <v>
2.6</v>
      </c>
      <c r="BP15" s="662"/>
      <c r="BQ15" s="662"/>
      <c r="BR15" s="662"/>
      <c r="BS15" s="668" t="s">
        <v>
121</v>
      </c>
      <c r="BT15" s="660"/>
      <c r="BU15" s="660"/>
      <c r="BV15" s="660"/>
      <c r="BW15" s="660"/>
      <c r="BX15" s="660"/>
      <c r="BY15" s="660"/>
      <c r="BZ15" s="660"/>
      <c r="CA15" s="660"/>
      <c r="CB15" s="669"/>
      <c r="CD15" s="674" t="s">
        <v>
253</v>
      </c>
      <c r="CE15" s="675"/>
      <c r="CF15" s="675"/>
      <c r="CG15" s="675"/>
      <c r="CH15" s="675"/>
      <c r="CI15" s="675"/>
      <c r="CJ15" s="675"/>
      <c r="CK15" s="675"/>
      <c r="CL15" s="675"/>
      <c r="CM15" s="675"/>
      <c r="CN15" s="675"/>
      <c r="CO15" s="675"/>
      <c r="CP15" s="675"/>
      <c r="CQ15" s="676"/>
      <c r="CR15" s="659">
        <v>
15892330</v>
      </c>
      <c r="CS15" s="660"/>
      <c r="CT15" s="660"/>
      <c r="CU15" s="660"/>
      <c r="CV15" s="660"/>
      <c r="CW15" s="660"/>
      <c r="CX15" s="660"/>
      <c r="CY15" s="661"/>
      <c r="CZ15" s="662">
        <v>
13.9</v>
      </c>
      <c r="DA15" s="662"/>
      <c r="DB15" s="662"/>
      <c r="DC15" s="662"/>
      <c r="DD15" s="668">
        <v>
7116259</v>
      </c>
      <c r="DE15" s="660"/>
      <c r="DF15" s="660"/>
      <c r="DG15" s="660"/>
      <c r="DH15" s="660"/>
      <c r="DI15" s="660"/>
      <c r="DJ15" s="660"/>
      <c r="DK15" s="660"/>
      <c r="DL15" s="660"/>
      <c r="DM15" s="660"/>
      <c r="DN15" s="660"/>
      <c r="DO15" s="660"/>
      <c r="DP15" s="661"/>
      <c r="DQ15" s="668">
        <v>
10171427</v>
      </c>
      <c r="DR15" s="660"/>
      <c r="DS15" s="660"/>
      <c r="DT15" s="660"/>
      <c r="DU15" s="660"/>
      <c r="DV15" s="660"/>
      <c r="DW15" s="660"/>
      <c r="DX15" s="660"/>
      <c r="DY15" s="660"/>
      <c r="DZ15" s="660"/>
      <c r="EA15" s="660"/>
      <c r="EB15" s="660"/>
      <c r="EC15" s="669"/>
    </row>
    <row r="16" spans="2:143" ht="11.25" customHeight="1">
      <c r="B16" s="656" t="s">
        <v>
254</v>
      </c>
      <c r="C16" s="657"/>
      <c r="D16" s="657"/>
      <c r="E16" s="657"/>
      <c r="F16" s="657"/>
      <c r="G16" s="657"/>
      <c r="H16" s="657"/>
      <c r="I16" s="657"/>
      <c r="J16" s="657"/>
      <c r="K16" s="657"/>
      <c r="L16" s="657"/>
      <c r="M16" s="657"/>
      <c r="N16" s="657"/>
      <c r="O16" s="657"/>
      <c r="P16" s="657"/>
      <c r="Q16" s="658"/>
      <c r="R16" s="659" t="s">
        <v>
121</v>
      </c>
      <c r="S16" s="660"/>
      <c r="T16" s="660"/>
      <c r="U16" s="660"/>
      <c r="V16" s="660"/>
      <c r="W16" s="660"/>
      <c r="X16" s="660"/>
      <c r="Y16" s="661"/>
      <c r="Z16" s="662" t="s">
        <v>
225</v>
      </c>
      <c r="AA16" s="662"/>
      <c r="AB16" s="662"/>
      <c r="AC16" s="662"/>
      <c r="AD16" s="663" t="s">
        <v>
121</v>
      </c>
      <c r="AE16" s="663"/>
      <c r="AF16" s="663"/>
      <c r="AG16" s="663"/>
      <c r="AH16" s="663"/>
      <c r="AI16" s="663"/>
      <c r="AJ16" s="663"/>
      <c r="AK16" s="663"/>
      <c r="AL16" s="664" t="s">
        <v>
225</v>
      </c>
      <c r="AM16" s="665"/>
      <c r="AN16" s="665"/>
      <c r="AO16" s="666"/>
      <c r="AP16" s="656" t="s">
        <v>
255</v>
      </c>
      <c r="AQ16" s="657"/>
      <c r="AR16" s="657"/>
      <c r="AS16" s="657"/>
      <c r="AT16" s="657"/>
      <c r="AU16" s="657"/>
      <c r="AV16" s="657"/>
      <c r="AW16" s="657"/>
      <c r="AX16" s="657"/>
      <c r="AY16" s="657"/>
      <c r="AZ16" s="657"/>
      <c r="BA16" s="657"/>
      <c r="BB16" s="657"/>
      <c r="BC16" s="657"/>
      <c r="BD16" s="657"/>
      <c r="BE16" s="657"/>
      <c r="BF16" s="658"/>
      <c r="BG16" s="659" t="s">
        <v>
121</v>
      </c>
      <c r="BH16" s="660"/>
      <c r="BI16" s="660"/>
      <c r="BJ16" s="660"/>
      <c r="BK16" s="660"/>
      <c r="BL16" s="660"/>
      <c r="BM16" s="660"/>
      <c r="BN16" s="661"/>
      <c r="BO16" s="662" t="s">
        <v>
121</v>
      </c>
      <c r="BP16" s="662"/>
      <c r="BQ16" s="662"/>
      <c r="BR16" s="662"/>
      <c r="BS16" s="668" t="s">
        <v>
225</v>
      </c>
      <c r="BT16" s="660"/>
      <c r="BU16" s="660"/>
      <c r="BV16" s="660"/>
      <c r="BW16" s="660"/>
      <c r="BX16" s="660"/>
      <c r="BY16" s="660"/>
      <c r="BZ16" s="660"/>
      <c r="CA16" s="660"/>
      <c r="CB16" s="669"/>
      <c r="CD16" s="674" t="s">
        <v>
256</v>
      </c>
      <c r="CE16" s="675"/>
      <c r="CF16" s="675"/>
      <c r="CG16" s="675"/>
      <c r="CH16" s="675"/>
      <c r="CI16" s="675"/>
      <c r="CJ16" s="675"/>
      <c r="CK16" s="675"/>
      <c r="CL16" s="675"/>
      <c r="CM16" s="675"/>
      <c r="CN16" s="675"/>
      <c r="CO16" s="675"/>
      <c r="CP16" s="675"/>
      <c r="CQ16" s="676"/>
      <c r="CR16" s="659" t="s">
        <v>
121</v>
      </c>
      <c r="CS16" s="660"/>
      <c r="CT16" s="660"/>
      <c r="CU16" s="660"/>
      <c r="CV16" s="660"/>
      <c r="CW16" s="660"/>
      <c r="CX16" s="660"/>
      <c r="CY16" s="661"/>
      <c r="CZ16" s="662" t="s">
        <v>
121</v>
      </c>
      <c r="DA16" s="662"/>
      <c r="DB16" s="662"/>
      <c r="DC16" s="662"/>
      <c r="DD16" s="668" t="s">
        <v>
225</v>
      </c>
      <c r="DE16" s="660"/>
      <c r="DF16" s="660"/>
      <c r="DG16" s="660"/>
      <c r="DH16" s="660"/>
      <c r="DI16" s="660"/>
      <c r="DJ16" s="660"/>
      <c r="DK16" s="660"/>
      <c r="DL16" s="660"/>
      <c r="DM16" s="660"/>
      <c r="DN16" s="660"/>
      <c r="DO16" s="660"/>
      <c r="DP16" s="661"/>
      <c r="DQ16" s="668" t="s">
        <v>
121</v>
      </c>
      <c r="DR16" s="660"/>
      <c r="DS16" s="660"/>
      <c r="DT16" s="660"/>
      <c r="DU16" s="660"/>
      <c r="DV16" s="660"/>
      <c r="DW16" s="660"/>
      <c r="DX16" s="660"/>
      <c r="DY16" s="660"/>
      <c r="DZ16" s="660"/>
      <c r="EA16" s="660"/>
      <c r="EB16" s="660"/>
      <c r="EC16" s="669"/>
    </row>
    <row r="17" spans="2:133" ht="11.25" customHeight="1">
      <c r="B17" s="656" t="s">
        <v>
257</v>
      </c>
      <c r="C17" s="657"/>
      <c r="D17" s="657"/>
      <c r="E17" s="657"/>
      <c r="F17" s="657"/>
      <c r="G17" s="657"/>
      <c r="H17" s="657"/>
      <c r="I17" s="657"/>
      <c r="J17" s="657"/>
      <c r="K17" s="657"/>
      <c r="L17" s="657"/>
      <c r="M17" s="657"/>
      <c r="N17" s="657"/>
      <c r="O17" s="657"/>
      <c r="P17" s="657"/>
      <c r="Q17" s="658"/>
      <c r="R17" s="659">
        <v>
214797</v>
      </c>
      <c r="S17" s="660"/>
      <c r="T17" s="660"/>
      <c r="U17" s="660"/>
      <c r="V17" s="660"/>
      <c r="W17" s="660"/>
      <c r="X17" s="660"/>
      <c r="Y17" s="661"/>
      <c r="Z17" s="662">
        <v>
0.2</v>
      </c>
      <c r="AA17" s="662"/>
      <c r="AB17" s="662"/>
      <c r="AC17" s="662"/>
      <c r="AD17" s="663">
        <v>
214797</v>
      </c>
      <c r="AE17" s="663"/>
      <c r="AF17" s="663"/>
      <c r="AG17" s="663"/>
      <c r="AH17" s="663"/>
      <c r="AI17" s="663"/>
      <c r="AJ17" s="663"/>
      <c r="AK17" s="663"/>
      <c r="AL17" s="664">
        <v>
0.4</v>
      </c>
      <c r="AM17" s="665"/>
      <c r="AN17" s="665"/>
      <c r="AO17" s="666"/>
      <c r="AP17" s="656" t="s">
        <v>
258</v>
      </c>
      <c r="AQ17" s="657"/>
      <c r="AR17" s="657"/>
      <c r="AS17" s="657"/>
      <c r="AT17" s="657"/>
      <c r="AU17" s="657"/>
      <c r="AV17" s="657"/>
      <c r="AW17" s="657"/>
      <c r="AX17" s="657"/>
      <c r="AY17" s="657"/>
      <c r="AZ17" s="657"/>
      <c r="BA17" s="657"/>
      <c r="BB17" s="657"/>
      <c r="BC17" s="657"/>
      <c r="BD17" s="657"/>
      <c r="BE17" s="657"/>
      <c r="BF17" s="658"/>
      <c r="BG17" s="659" t="s">
        <v>
225</v>
      </c>
      <c r="BH17" s="660"/>
      <c r="BI17" s="660"/>
      <c r="BJ17" s="660"/>
      <c r="BK17" s="660"/>
      <c r="BL17" s="660"/>
      <c r="BM17" s="660"/>
      <c r="BN17" s="661"/>
      <c r="BO17" s="662" t="s">
        <v>
121</v>
      </c>
      <c r="BP17" s="662"/>
      <c r="BQ17" s="662"/>
      <c r="BR17" s="662"/>
      <c r="BS17" s="668" t="s">
        <v>
225</v>
      </c>
      <c r="BT17" s="660"/>
      <c r="BU17" s="660"/>
      <c r="BV17" s="660"/>
      <c r="BW17" s="660"/>
      <c r="BX17" s="660"/>
      <c r="BY17" s="660"/>
      <c r="BZ17" s="660"/>
      <c r="CA17" s="660"/>
      <c r="CB17" s="669"/>
      <c r="CD17" s="674" t="s">
        <v>
259</v>
      </c>
      <c r="CE17" s="675"/>
      <c r="CF17" s="675"/>
      <c r="CG17" s="675"/>
      <c r="CH17" s="675"/>
      <c r="CI17" s="675"/>
      <c r="CJ17" s="675"/>
      <c r="CK17" s="675"/>
      <c r="CL17" s="675"/>
      <c r="CM17" s="675"/>
      <c r="CN17" s="675"/>
      <c r="CO17" s="675"/>
      <c r="CP17" s="675"/>
      <c r="CQ17" s="676"/>
      <c r="CR17" s="659">
        <v>
4185691</v>
      </c>
      <c r="CS17" s="660"/>
      <c r="CT17" s="660"/>
      <c r="CU17" s="660"/>
      <c r="CV17" s="660"/>
      <c r="CW17" s="660"/>
      <c r="CX17" s="660"/>
      <c r="CY17" s="661"/>
      <c r="CZ17" s="662">
        <v>
3.7</v>
      </c>
      <c r="DA17" s="662"/>
      <c r="DB17" s="662"/>
      <c r="DC17" s="662"/>
      <c r="DD17" s="668" t="s">
        <v>
225</v>
      </c>
      <c r="DE17" s="660"/>
      <c r="DF17" s="660"/>
      <c r="DG17" s="660"/>
      <c r="DH17" s="660"/>
      <c r="DI17" s="660"/>
      <c r="DJ17" s="660"/>
      <c r="DK17" s="660"/>
      <c r="DL17" s="660"/>
      <c r="DM17" s="660"/>
      <c r="DN17" s="660"/>
      <c r="DO17" s="660"/>
      <c r="DP17" s="661"/>
      <c r="DQ17" s="668">
        <v>
3724736</v>
      </c>
      <c r="DR17" s="660"/>
      <c r="DS17" s="660"/>
      <c r="DT17" s="660"/>
      <c r="DU17" s="660"/>
      <c r="DV17" s="660"/>
      <c r="DW17" s="660"/>
      <c r="DX17" s="660"/>
      <c r="DY17" s="660"/>
      <c r="DZ17" s="660"/>
      <c r="EA17" s="660"/>
      <c r="EB17" s="660"/>
      <c r="EC17" s="669"/>
    </row>
    <row r="18" spans="2:133" ht="11.25" customHeight="1">
      <c r="B18" s="656" t="s">
        <v>
260</v>
      </c>
      <c r="C18" s="657"/>
      <c r="D18" s="657"/>
      <c r="E18" s="657"/>
      <c r="F18" s="657"/>
      <c r="G18" s="657"/>
      <c r="H18" s="657"/>
      <c r="I18" s="657"/>
      <c r="J18" s="657"/>
      <c r="K18" s="657"/>
      <c r="L18" s="657"/>
      <c r="M18" s="657"/>
      <c r="N18" s="657"/>
      <c r="O18" s="657"/>
      <c r="P18" s="657"/>
      <c r="Q18" s="658"/>
      <c r="R18" s="659">
        <v>
39645</v>
      </c>
      <c r="S18" s="660"/>
      <c r="T18" s="660"/>
      <c r="U18" s="660"/>
      <c r="V18" s="660"/>
      <c r="W18" s="660"/>
      <c r="X18" s="660"/>
      <c r="Y18" s="661"/>
      <c r="Z18" s="662">
        <v>
0</v>
      </c>
      <c r="AA18" s="662"/>
      <c r="AB18" s="662"/>
      <c r="AC18" s="662"/>
      <c r="AD18" s="663" t="s">
        <v>
225</v>
      </c>
      <c r="AE18" s="663"/>
      <c r="AF18" s="663"/>
      <c r="AG18" s="663"/>
      <c r="AH18" s="663"/>
      <c r="AI18" s="663"/>
      <c r="AJ18" s="663"/>
      <c r="AK18" s="663"/>
      <c r="AL18" s="664" t="s">
        <v>
121</v>
      </c>
      <c r="AM18" s="665"/>
      <c r="AN18" s="665"/>
      <c r="AO18" s="666"/>
      <c r="AP18" s="656" t="s">
        <v>
261</v>
      </c>
      <c r="AQ18" s="657"/>
      <c r="AR18" s="657"/>
      <c r="AS18" s="657"/>
      <c r="AT18" s="657"/>
      <c r="AU18" s="657"/>
      <c r="AV18" s="657"/>
      <c r="AW18" s="657"/>
      <c r="AX18" s="657"/>
      <c r="AY18" s="657"/>
      <c r="AZ18" s="657"/>
      <c r="BA18" s="657"/>
      <c r="BB18" s="657"/>
      <c r="BC18" s="657"/>
      <c r="BD18" s="657"/>
      <c r="BE18" s="657"/>
      <c r="BF18" s="658"/>
      <c r="BG18" s="659" t="s">
        <v>
121</v>
      </c>
      <c r="BH18" s="660"/>
      <c r="BI18" s="660"/>
      <c r="BJ18" s="660"/>
      <c r="BK18" s="660"/>
      <c r="BL18" s="660"/>
      <c r="BM18" s="660"/>
      <c r="BN18" s="661"/>
      <c r="BO18" s="662" t="s">
        <v>
121</v>
      </c>
      <c r="BP18" s="662"/>
      <c r="BQ18" s="662"/>
      <c r="BR18" s="662"/>
      <c r="BS18" s="668" t="s">
        <v>
121</v>
      </c>
      <c r="BT18" s="660"/>
      <c r="BU18" s="660"/>
      <c r="BV18" s="660"/>
      <c r="BW18" s="660"/>
      <c r="BX18" s="660"/>
      <c r="BY18" s="660"/>
      <c r="BZ18" s="660"/>
      <c r="CA18" s="660"/>
      <c r="CB18" s="669"/>
      <c r="CD18" s="674" t="s">
        <v>
262</v>
      </c>
      <c r="CE18" s="675"/>
      <c r="CF18" s="675"/>
      <c r="CG18" s="675"/>
      <c r="CH18" s="675"/>
      <c r="CI18" s="675"/>
      <c r="CJ18" s="675"/>
      <c r="CK18" s="675"/>
      <c r="CL18" s="675"/>
      <c r="CM18" s="675"/>
      <c r="CN18" s="675"/>
      <c r="CO18" s="675"/>
      <c r="CP18" s="675"/>
      <c r="CQ18" s="676"/>
      <c r="CR18" s="659" t="s">
        <v>
121</v>
      </c>
      <c r="CS18" s="660"/>
      <c r="CT18" s="660"/>
      <c r="CU18" s="660"/>
      <c r="CV18" s="660"/>
      <c r="CW18" s="660"/>
      <c r="CX18" s="660"/>
      <c r="CY18" s="661"/>
      <c r="CZ18" s="662" t="s">
        <v>
121</v>
      </c>
      <c r="DA18" s="662"/>
      <c r="DB18" s="662"/>
      <c r="DC18" s="662"/>
      <c r="DD18" s="668" t="s">
        <v>
121</v>
      </c>
      <c r="DE18" s="660"/>
      <c r="DF18" s="660"/>
      <c r="DG18" s="660"/>
      <c r="DH18" s="660"/>
      <c r="DI18" s="660"/>
      <c r="DJ18" s="660"/>
      <c r="DK18" s="660"/>
      <c r="DL18" s="660"/>
      <c r="DM18" s="660"/>
      <c r="DN18" s="660"/>
      <c r="DO18" s="660"/>
      <c r="DP18" s="661"/>
      <c r="DQ18" s="668" t="s">
        <v>
121</v>
      </c>
      <c r="DR18" s="660"/>
      <c r="DS18" s="660"/>
      <c r="DT18" s="660"/>
      <c r="DU18" s="660"/>
      <c r="DV18" s="660"/>
      <c r="DW18" s="660"/>
      <c r="DX18" s="660"/>
      <c r="DY18" s="660"/>
      <c r="DZ18" s="660"/>
      <c r="EA18" s="660"/>
      <c r="EB18" s="660"/>
      <c r="EC18" s="669"/>
    </row>
    <row r="19" spans="2:133" ht="11.25" customHeight="1">
      <c r="B19" s="656" t="s">
        <v>
263</v>
      </c>
      <c r="C19" s="657"/>
      <c r="D19" s="657"/>
      <c r="E19" s="657"/>
      <c r="F19" s="657"/>
      <c r="G19" s="657"/>
      <c r="H19" s="657"/>
      <c r="I19" s="657"/>
      <c r="J19" s="657"/>
      <c r="K19" s="657"/>
      <c r="L19" s="657"/>
      <c r="M19" s="657"/>
      <c r="N19" s="657"/>
      <c r="O19" s="657"/>
      <c r="P19" s="657"/>
      <c r="Q19" s="658"/>
      <c r="R19" s="659" t="s">
        <v>
121</v>
      </c>
      <c r="S19" s="660"/>
      <c r="T19" s="660"/>
      <c r="U19" s="660"/>
      <c r="V19" s="660"/>
      <c r="W19" s="660"/>
      <c r="X19" s="660"/>
      <c r="Y19" s="661"/>
      <c r="Z19" s="662" t="s">
        <v>
225</v>
      </c>
      <c r="AA19" s="662"/>
      <c r="AB19" s="662"/>
      <c r="AC19" s="662"/>
      <c r="AD19" s="663" t="s">
        <v>
225</v>
      </c>
      <c r="AE19" s="663"/>
      <c r="AF19" s="663"/>
      <c r="AG19" s="663"/>
      <c r="AH19" s="663"/>
      <c r="AI19" s="663"/>
      <c r="AJ19" s="663"/>
      <c r="AK19" s="663"/>
      <c r="AL19" s="664" t="s">
        <v>
121</v>
      </c>
      <c r="AM19" s="665"/>
      <c r="AN19" s="665"/>
      <c r="AO19" s="666"/>
      <c r="AP19" s="656" t="s">
        <v>
264</v>
      </c>
      <c r="AQ19" s="657"/>
      <c r="AR19" s="657"/>
      <c r="AS19" s="657"/>
      <c r="AT19" s="657"/>
      <c r="AU19" s="657"/>
      <c r="AV19" s="657"/>
      <c r="AW19" s="657"/>
      <c r="AX19" s="657"/>
      <c r="AY19" s="657"/>
      <c r="AZ19" s="657"/>
      <c r="BA19" s="657"/>
      <c r="BB19" s="657"/>
      <c r="BC19" s="657"/>
      <c r="BD19" s="657"/>
      <c r="BE19" s="657"/>
      <c r="BF19" s="658"/>
      <c r="BG19" s="659">
        <v>
3271417</v>
      </c>
      <c r="BH19" s="660"/>
      <c r="BI19" s="660"/>
      <c r="BJ19" s="660"/>
      <c r="BK19" s="660"/>
      <c r="BL19" s="660"/>
      <c r="BM19" s="660"/>
      <c r="BN19" s="661"/>
      <c r="BO19" s="662">
        <v>
6.4</v>
      </c>
      <c r="BP19" s="662"/>
      <c r="BQ19" s="662"/>
      <c r="BR19" s="662"/>
      <c r="BS19" s="668" t="s">
        <v>
225</v>
      </c>
      <c r="BT19" s="660"/>
      <c r="BU19" s="660"/>
      <c r="BV19" s="660"/>
      <c r="BW19" s="660"/>
      <c r="BX19" s="660"/>
      <c r="BY19" s="660"/>
      <c r="BZ19" s="660"/>
      <c r="CA19" s="660"/>
      <c r="CB19" s="669"/>
      <c r="CD19" s="674" t="s">
        <v>
265</v>
      </c>
      <c r="CE19" s="675"/>
      <c r="CF19" s="675"/>
      <c r="CG19" s="675"/>
      <c r="CH19" s="675"/>
      <c r="CI19" s="675"/>
      <c r="CJ19" s="675"/>
      <c r="CK19" s="675"/>
      <c r="CL19" s="675"/>
      <c r="CM19" s="675"/>
      <c r="CN19" s="675"/>
      <c r="CO19" s="675"/>
      <c r="CP19" s="675"/>
      <c r="CQ19" s="676"/>
      <c r="CR19" s="659" t="s">
        <v>
121</v>
      </c>
      <c r="CS19" s="660"/>
      <c r="CT19" s="660"/>
      <c r="CU19" s="660"/>
      <c r="CV19" s="660"/>
      <c r="CW19" s="660"/>
      <c r="CX19" s="660"/>
      <c r="CY19" s="661"/>
      <c r="CZ19" s="662" t="s">
        <v>
225</v>
      </c>
      <c r="DA19" s="662"/>
      <c r="DB19" s="662"/>
      <c r="DC19" s="662"/>
      <c r="DD19" s="668" t="s">
        <v>
121</v>
      </c>
      <c r="DE19" s="660"/>
      <c r="DF19" s="660"/>
      <c r="DG19" s="660"/>
      <c r="DH19" s="660"/>
      <c r="DI19" s="660"/>
      <c r="DJ19" s="660"/>
      <c r="DK19" s="660"/>
      <c r="DL19" s="660"/>
      <c r="DM19" s="660"/>
      <c r="DN19" s="660"/>
      <c r="DO19" s="660"/>
      <c r="DP19" s="661"/>
      <c r="DQ19" s="668" t="s">
        <v>
121</v>
      </c>
      <c r="DR19" s="660"/>
      <c r="DS19" s="660"/>
      <c r="DT19" s="660"/>
      <c r="DU19" s="660"/>
      <c r="DV19" s="660"/>
      <c r="DW19" s="660"/>
      <c r="DX19" s="660"/>
      <c r="DY19" s="660"/>
      <c r="DZ19" s="660"/>
      <c r="EA19" s="660"/>
      <c r="EB19" s="660"/>
      <c r="EC19" s="669"/>
    </row>
    <row r="20" spans="2:133" ht="11.25" customHeight="1">
      <c r="B20" s="656" t="s">
        <v>
266</v>
      </c>
      <c r="C20" s="657"/>
      <c r="D20" s="657"/>
      <c r="E20" s="657"/>
      <c r="F20" s="657"/>
      <c r="G20" s="657"/>
      <c r="H20" s="657"/>
      <c r="I20" s="657"/>
      <c r="J20" s="657"/>
      <c r="K20" s="657"/>
      <c r="L20" s="657"/>
      <c r="M20" s="657"/>
      <c r="N20" s="657"/>
      <c r="O20" s="657"/>
      <c r="P20" s="657"/>
      <c r="Q20" s="658"/>
      <c r="R20" s="659">
        <v>
39469</v>
      </c>
      <c r="S20" s="660"/>
      <c r="T20" s="660"/>
      <c r="U20" s="660"/>
      <c r="V20" s="660"/>
      <c r="W20" s="660"/>
      <c r="X20" s="660"/>
      <c r="Y20" s="661"/>
      <c r="Z20" s="662">
        <v>
0</v>
      </c>
      <c r="AA20" s="662"/>
      <c r="AB20" s="662"/>
      <c r="AC20" s="662"/>
      <c r="AD20" s="663" t="s">
        <v>
121</v>
      </c>
      <c r="AE20" s="663"/>
      <c r="AF20" s="663"/>
      <c r="AG20" s="663"/>
      <c r="AH20" s="663"/>
      <c r="AI20" s="663"/>
      <c r="AJ20" s="663"/>
      <c r="AK20" s="663"/>
      <c r="AL20" s="664" t="s">
        <v>
121</v>
      </c>
      <c r="AM20" s="665"/>
      <c r="AN20" s="665"/>
      <c r="AO20" s="666"/>
      <c r="AP20" s="656" t="s">
        <v>
267</v>
      </c>
      <c r="AQ20" s="657"/>
      <c r="AR20" s="657"/>
      <c r="AS20" s="657"/>
      <c r="AT20" s="657"/>
      <c r="AU20" s="657"/>
      <c r="AV20" s="657"/>
      <c r="AW20" s="657"/>
      <c r="AX20" s="657"/>
      <c r="AY20" s="657"/>
      <c r="AZ20" s="657"/>
      <c r="BA20" s="657"/>
      <c r="BB20" s="657"/>
      <c r="BC20" s="657"/>
      <c r="BD20" s="657"/>
      <c r="BE20" s="657"/>
      <c r="BF20" s="658"/>
      <c r="BG20" s="659">
        <v>
3271417</v>
      </c>
      <c r="BH20" s="660"/>
      <c r="BI20" s="660"/>
      <c r="BJ20" s="660"/>
      <c r="BK20" s="660"/>
      <c r="BL20" s="660"/>
      <c r="BM20" s="660"/>
      <c r="BN20" s="661"/>
      <c r="BO20" s="662">
        <v>
6.4</v>
      </c>
      <c r="BP20" s="662"/>
      <c r="BQ20" s="662"/>
      <c r="BR20" s="662"/>
      <c r="BS20" s="668" t="s">
        <v>
121</v>
      </c>
      <c r="BT20" s="660"/>
      <c r="BU20" s="660"/>
      <c r="BV20" s="660"/>
      <c r="BW20" s="660"/>
      <c r="BX20" s="660"/>
      <c r="BY20" s="660"/>
      <c r="BZ20" s="660"/>
      <c r="CA20" s="660"/>
      <c r="CB20" s="669"/>
      <c r="CD20" s="674" t="s">
        <v>
268</v>
      </c>
      <c r="CE20" s="675"/>
      <c r="CF20" s="675"/>
      <c r="CG20" s="675"/>
      <c r="CH20" s="675"/>
      <c r="CI20" s="675"/>
      <c r="CJ20" s="675"/>
      <c r="CK20" s="675"/>
      <c r="CL20" s="675"/>
      <c r="CM20" s="675"/>
      <c r="CN20" s="675"/>
      <c r="CO20" s="675"/>
      <c r="CP20" s="675"/>
      <c r="CQ20" s="676"/>
      <c r="CR20" s="659">
        <v>
114062612</v>
      </c>
      <c r="CS20" s="660"/>
      <c r="CT20" s="660"/>
      <c r="CU20" s="660"/>
      <c r="CV20" s="660"/>
      <c r="CW20" s="660"/>
      <c r="CX20" s="660"/>
      <c r="CY20" s="661"/>
      <c r="CZ20" s="662">
        <v>
100</v>
      </c>
      <c r="DA20" s="662"/>
      <c r="DB20" s="662"/>
      <c r="DC20" s="662"/>
      <c r="DD20" s="668">
        <v>
19855549</v>
      </c>
      <c r="DE20" s="660"/>
      <c r="DF20" s="660"/>
      <c r="DG20" s="660"/>
      <c r="DH20" s="660"/>
      <c r="DI20" s="660"/>
      <c r="DJ20" s="660"/>
      <c r="DK20" s="660"/>
      <c r="DL20" s="660"/>
      <c r="DM20" s="660"/>
      <c r="DN20" s="660"/>
      <c r="DO20" s="660"/>
      <c r="DP20" s="661"/>
      <c r="DQ20" s="668">
        <v>
69445581</v>
      </c>
      <c r="DR20" s="660"/>
      <c r="DS20" s="660"/>
      <c r="DT20" s="660"/>
      <c r="DU20" s="660"/>
      <c r="DV20" s="660"/>
      <c r="DW20" s="660"/>
      <c r="DX20" s="660"/>
      <c r="DY20" s="660"/>
      <c r="DZ20" s="660"/>
      <c r="EA20" s="660"/>
      <c r="EB20" s="660"/>
      <c r="EC20" s="669"/>
    </row>
    <row r="21" spans="2:133" ht="11.25" customHeight="1">
      <c r="B21" s="656" t="s">
        <v>
269</v>
      </c>
      <c r="C21" s="657"/>
      <c r="D21" s="657"/>
      <c r="E21" s="657"/>
      <c r="F21" s="657"/>
      <c r="G21" s="657"/>
      <c r="H21" s="657"/>
      <c r="I21" s="657"/>
      <c r="J21" s="657"/>
      <c r="K21" s="657"/>
      <c r="L21" s="657"/>
      <c r="M21" s="657"/>
      <c r="N21" s="657"/>
      <c r="O21" s="657"/>
      <c r="P21" s="657"/>
      <c r="Q21" s="658"/>
      <c r="R21" s="659">
        <v>
176</v>
      </c>
      <c r="S21" s="660"/>
      <c r="T21" s="660"/>
      <c r="U21" s="660"/>
      <c r="V21" s="660"/>
      <c r="W21" s="660"/>
      <c r="X21" s="660"/>
      <c r="Y21" s="661"/>
      <c r="Z21" s="662">
        <v>
0</v>
      </c>
      <c r="AA21" s="662"/>
      <c r="AB21" s="662"/>
      <c r="AC21" s="662"/>
      <c r="AD21" s="663" t="s">
        <v>
225</v>
      </c>
      <c r="AE21" s="663"/>
      <c r="AF21" s="663"/>
      <c r="AG21" s="663"/>
      <c r="AH21" s="663"/>
      <c r="AI21" s="663"/>
      <c r="AJ21" s="663"/>
      <c r="AK21" s="663"/>
      <c r="AL21" s="664" t="s">
        <v>
121</v>
      </c>
      <c r="AM21" s="665"/>
      <c r="AN21" s="665"/>
      <c r="AO21" s="666"/>
      <c r="AP21" s="677" t="s">
        <v>
270</v>
      </c>
      <c r="AQ21" s="678"/>
      <c r="AR21" s="678"/>
      <c r="AS21" s="678"/>
      <c r="AT21" s="678"/>
      <c r="AU21" s="678"/>
      <c r="AV21" s="678"/>
      <c r="AW21" s="678"/>
      <c r="AX21" s="678"/>
      <c r="AY21" s="678"/>
      <c r="AZ21" s="678"/>
      <c r="BA21" s="678"/>
      <c r="BB21" s="678"/>
      <c r="BC21" s="678"/>
      <c r="BD21" s="678"/>
      <c r="BE21" s="678"/>
      <c r="BF21" s="679"/>
      <c r="BG21" s="659" t="s">
        <v>
225</v>
      </c>
      <c r="BH21" s="660"/>
      <c r="BI21" s="660"/>
      <c r="BJ21" s="660"/>
      <c r="BK21" s="660"/>
      <c r="BL21" s="660"/>
      <c r="BM21" s="660"/>
      <c r="BN21" s="661"/>
      <c r="BO21" s="662" t="s">
        <v>
121</v>
      </c>
      <c r="BP21" s="662"/>
      <c r="BQ21" s="662"/>
      <c r="BR21" s="662"/>
      <c r="BS21" s="668" t="s">
        <v>
225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
271</v>
      </c>
      <c r="C22" s="657"/>
      <c r="D22" s="657"/>
      <c r="E22" s="657"/>
      <c r="F22" s="657"/>
      <c r="G22" s="657"/>
      <c r="H22" s="657"/>
      <c r="I22" s="657"/>
      <c r="J22" s="657"/>
      <c r="K22" s="657"/>
      <c r="L22" s="657"/>
      <c r="M22" s="657"/>
      <c r="N22" s="657"/>
      <c r="O22" s="657"/>
      <c r="P22" s="657"/>
      <c r="Q22" s="658"/>
      <c r="R22" s="659">
        <v>
58632611</v>
      </c>
      <c r="S22" s="660"/>
      <c r="T22" s="660"/>
      <c r="U22" s="660"/>
      <c r="V22" s="660"/>
      <c r="W22" s="660"/>
      <c r="X22" s="660"/>
      <c r="Y22" s="661"/>
      <c r="Z22" s="662">
        <v>
50</v>
      </c>
      <c r="AA22" s="662"/>
      <c r="AB22" s="662"/>
      <c r="AC22" s="662"/>
      <c r="AD22" s="663">
        <v>
55321549</v>
      </c>
      <c r="AE22" s="663"/>
      <c r="AF22" s="663"/>
      <c r="AG22" s="663"/>
      <c r="AH22" s="663"/>
      <c r="AI22" s="663"/>
      <c r="AJ22" s="663"/>
      <c r="AK22" s="663"/>
      <c r="AL22" s="664">
        <v>
99.2</v>
      </c>
      <c r="AM22" s="665"/>
      <c r="AN22" s="665"/>
      <c r="AO22" s="666"/>
      <c r="AP22" s="677" t="s">
        <v>
272</v>
      </c>
      <c r="AQ22" s="678"/>
      <c r="AR22" s="678"/>
      <c r="AS22" s="678"/>
      <c r="AT22" s="678"/>
      <c r="AU22" s="678"/>
      <c r="AV22" s="678"/>
      <c r="AW22" s="678"/>
      <c r="AX22" s="678"/>
      <c r="AY22" s="678"/>
      <c r="AZ22" s="678"/>
      <c r="BA22" s="678"/>
      <c r="BB22" s="678"/>
      <c r="BC22" s="678"/>
      <c r="BD22" s="678"/>
      <c r="BE22" s="678"/>
      <c r="BF22" s="679"/>
      <c r="BG22" s="659" t="s">
        <v>
121</v>
      </c>
      <c r="BH22" s="660"/>
      <c r="BI22" s="660"/>
      <c r="BJ22" s="660"/>
      <c r="BK22" s="660"/>
      <c r="BL22" s="660"/>
      <c r="BM22" s="660"/>
      <c r="BN22" s="661"/>
      <c r="BO22" s="662" t="s">
        <v>
225</v>
      </c>
      <c r="BP22" s="662"/>
      <c r="BQ22" s="662"/>
      <c r="BR22" s="662"/>
      <c r="BS22" s="668" t="s">
        <v>
121</v>
      </c>
      <c r="BT22" s="660"/>
      <c r="BU22" s="660"/>
      <c r="BV22" s="660"/>
      <c r="BW22" s="660"/>
      <c r="BX22" s="660"/>
      <c r="BY22" s="660"/>
      <c r="BZ22" s="660"/>
      <c r="CA22" s="660"/>
      <c r="CB22" s="669"/>
      <c r="CD22" s="641" t="s">
        <v>
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
274</v>
      </c>
      <c r="C23" s="657"/>
      <c r="D23" s="657"/>
      <c r="E23" s="657"/>
      <c r="F23" s="657"/>
      <c r="G23" s="657"/>
      <c r="H23" s="657"/>
      <c r="I23" s="657"/>
      <c r="J23" s="657"/>
      <c r="K23" s="657"/>
      <c r="L23" s="657"/>
      <c r="M23" s="657"/>
      <c r="N23" s="657"/>
      <c r="O23" s="657"/>
      <c r="P23" s="657"/>
      <c r="Q23" s="658"/>
      <c r="R23" s="659">
        <v>
24774</v>
      </c>
      <c r="S23" s="660"/>
      <c r="T23" s="660"/>
      <c r="U23" s="660"/>
      <c r="V23" s="660"/>
      <c r="W23" s="660"/>
      <c r="X23" s="660"/>
      <c r="Y23" s="661"/>
      <c r="Z23" s="662">
        <v>
0</v>
      </c>
      <c r="AA23" s="662"/>
      <c r="AB23" s="662"/>
      <c r="AC23" s="662"/>
      <c r="AD23" s="663">
        <v>
24774</v>
      </c>
      <c r="AE23" s="663"/>
      <c r="AF23" s="663"/>
      <c r="AG23" s="663"/>
      <c r="AH23" s="663"/>
      <c r="AI23" s="663"/>
      <c r="AJ23" s="663"/>
      <c r="AK23" s="663"/>
      <c r="AL23" s="664">
        <v>
0</v>
      </c>
      <c r="AM23" s="665"/>
      <c r="AN23" s="665"/>
      <c r="AO23" s="666"/>
      <c r="AP23" s="677" t="s">
        <v>
275</v>
      </c>
      <c r="AQ23" s="678"/>
      <c r="AR23" s="678"/>
      <c r="AS23" s="678"/>
      <c r="AT23" s="678"/>
      <c r="AU23" s="678"/>
      <c r="AV23" s="678"/>
      <c r="AW23" s="678"/>
      <c r="AX23" s="678"/>
      <c r="AY23" s="678"/>
      <c r="AZ23" s="678"/>
      <c r="BA23" s="678"/>
      <c r="BB23" s="678"/>
      <c r="BC23" s="678"/>
      <c r="BD23" s="678"/>
      <c r="BE23" s="678"/>
      <c r="BF23" s="679"/>
      <c r="BG23" s="659">
        <v>
3271417</v>
      </c>
      <c r="BH23" s="660"/>
      <c r="BI23" s="660"/>
      <c r="BJ23" s="660"/>
      <c r="BK23" s="660"/>
      <c r="BL23" s="660"/>
      <c r="BM23" s="660"/>
      <c r="BN23" s="661"/>
      <c r="BO23" s="662">
        <v>
6.4</v>
      </c>
      <c r="BP23" s="662"/>
      <c r="BQ23" s="662"/>
      <c r="BR23" s="662"/>
      <c r="BS23" s="668" t="s">
        <v>
121</v>
      </c>
      <c r="BT23" s="660"/>
      <c r="BU23" s="660"/>
      <c r="BV23" s="660"/>
      <c r="BW23" s="660"/>
      <c r="BX23" s="660"/>
      <c r="BY23" s="660"/>
      <c r="BZ23" s="660"/>
      <c r="CA23" s="660"/>
      <c r="CB23" s="669"/>
      <c r="CD23" s="641" t="s">
        <v>
213</v>
      </c>
      <c r="CE23" s="642"/>
      <c r="CF23" s="642"/>
      <c r="CG23" s="642"/>
      <c r="CH23" s="642"/>
      <c r="CI23" s="642"/>
      <c r="CJ23" s="642"/>
      <c r="CK23" s="642"/>
      <c r="CL23" s="642"/>
      <c r="CM23" s="642"/>
      <c r="CN23" s="642"/>
      <c r="CO23" s="642"/>
      <c r="CP23" s="642"/>
      <c r="CQ23" s="643"/>
      <c r="CR23" s="641" t="s">
        <v>
276</v>
      </c>
      <c r="CS23" s="642"/>
      <c r="CT23" s="642"/>
      <c r="CU23" s="642"/>
      <c r="CV23" s="642"/>
      <c r="CW23" s="642"/>
      <c r="CX23" s="642"/>
      <c r="CY23" s="643"/>
      <c r="CZ23" s="641" t="s">
        <v>
277</v>
      </c>
      <c r="DA23" s="642"/>
      <c r="DB23" s="642"/>
      <c r="DC23" s="643"/>
      <c r="DD23" s="641" t="s">
        <v>
278</v>
      </c>
      <c r="DE23" s="642"/>
      <c r="DF23" s="642"/>
      <c r="DG23" s="642"/>
      <c r="DH23" s="642"/>
      <c r="DI23" s="642"/>
      <c r="DJ23" s="642"/>
      <c r="DK23" s="643"/>
      <c r="DL23" s="689" t="s">
        <v>
279</v>
      </c>
      <c r="DM23" s="690"/>
      <c r="DN23" s="690"/>
      <c r="DO23" s="690"/>
      <c r="DP23" s="690"/>
      <c r="DQ23" s="690"/>
      <c r="DR23" s="690"/>
      <c r="DS23" s="690"/>
      <c r="DT23" s="690"/>
      <c r="DU23" s="690"/>
      <c r="DV23" s="691"/>
      <c r="DW23" s="641" t="s">
        <v>
280</v>
      </c>
      <c r="DX23" s="642"/>
      <c r="DY23" s="642"/>
      <c r="DZ23" s="642"/>
      <c r="EA23" s="642"/>
      <c r="EB23" s="642"/>
      <c r="EC23" s="643"/>
    </row>
    <row r="24" spans="2:133" ht="11.25" customHeight="1">
      <c r="B24" s="656" t="s">
        <v>
281</v>
      </c>
      <c r="C24" s="657"/>
      <c r="D24" s="657"/>
      <c r="E24" s="657"/>
      <c r="F24" s="657"/>
      <c r="G24" s="657"/>
      <c r="H24" s="657"/>
      <c r="I24" s="657"/>
      <c r="J24" s="657"/>
      <c r="K24" s="657"/>
      <c r="L24" s="657"/>
      <c r="M24" s="657"/>
      <c r="N24" s="657"/>
      <c r="O24" s="657"/>
      <c r="P24" s="657"/>
      <c r="Q24" s="658"/>
      <c r="R24" s="659">
        <v>
901058</v>
      </c>
      <c r="S24" s="660"/>
      <c r="T24" s="660"/>
      <c r="U24" s="660"/>
      <c r="V24" s="660"/>
      <c r="W24" s="660"/>
      <c r="X24" s="660"/>
      <c r="Y24" s="661"/>
      <c r="Z24" s="662">
        <v>
0.8</v>
      </c>
      <c r="AA24" s="662"/>
      <c r="AB24" s="662"/>
      <c r="AC24" s="662"/>
      <c r="AD24" s="663" t="s">
        <v>
121</v>
      </c>
      <c r="AE24" s="663"/>
      <c r="AF24" s="663"/>
      <c r="AG24" s="663"/>
      <c r="AH24" s="663"/>
      <c r="AI24" s="663"/>
      <c r="AJ24" s="663"/>
      <c r="AK24" s="663"/>
      <c r="AL24" s="664" t="s">
        <v>
121</v>
      </c>
      <c r="AM24" s="665"/>
      <c r="AN24" s="665"/>
      <c r="AO24" s="666"/>
      <c r="AP24" s="677" t="s">
        <v>
282</v>
      </c>
      <c r="AQ24" s="678"/>
      <c r="AR24" s="678"/>
      <c r="AS24" s="678"/>
      <c r="AT24" s="678"/>
      <c r="AU24" s="678"/>
      <c r="AV24" s="678"/>
      <c r="AW24" s="678"/>
      <c r="AX24" s="678"/>
      <c r="AY24" s="678"/>
      <c r="AZ24" s="678"/>
      <c r="BA24" s="678"/>
      <c r="BB24" s="678"/>
      <c r="BC24" s="678"/>
      <c r="BD24" s="678"/>
      <c r="BE24" s="678"/>
      <c r="BF24" s="679"/>
      <c r="BG24" s="659" t="s">
        <v>
121</v>
      </c>
      <c r="BH24" s="660"/>
      <c r="BI24" s="660"/>
      <c r="BJ24" s="660"/>
      <c r="BK24" s="660"/>
      <c r="BL24" s="660"/>
      <c r="BM24" s="660"/>
      <c r="BN24" s="661"/>
      <c r="BO24" s="662" t="s">
        <v>
121</v>
      </c>
      <c r="BP24" s="662"/>
      <c r="BQ24" s="662"/>
      <c r="BR24" s="662"/>
      <c r="BS24" s="668" t="s">
        <v>
121</v>
      </c>
      <c r="BT24" s="660"/>
      <c r="BU24" s="660"/>
      <c r="BV24" s="660"/>
      <c r="BW24" s="660"/>
      <c r="BX24" s="660"/>
      <c r="BY24" s="660"/>
      <c r="BZ24" s="660"/>
      <c r="CA24" s="660"/>
      <c r="CB24" s="669"/>
      <c r="CD24" s="670" t="s">
        <v>
283</v>
      </c>
      <c r="CE24" s="671"/>
      <c r="CF24" s="671"/>
      <c r="CG24" s="671"/>
      <c r="CH24" s="671"/>
      <c r="CI24" s="671"/>
      <c r="CJ24" s="671"/>
      <c r="CK24" s="671"/>
      <c r="CL24" s="671"/>
      <c r="CM24" s="671"/>
      <c r="CN24" s="671"/>
      <c r="CO24" s="671"/>
      <c r="CP24" s="671"/>
      <c r="CQ24" s="672"/>
      <c r="CR24" s="648">
        <v>
43832827</v>
      </c>
      <c r="CS24" s="649"/>
      <c r="CT24" s="649"/>
      <c r="CU24" s="649"/>
      <c r="CV24" s="649"/>
      <c r="CW24" s="649"/>
      <c r="CX24" s="649"/>
      <c r="CY24" s="650"/>
      <c r="CZ24" s="653">
        <v>
38.4</v>
      </c>
      <c r="DA24" s="654"/>
      <c r="DB24" s="654"/>
      <c r="DC24" s="673"/>
      <c r="DD24" s="692">
        <v>
21099328</v>
      </c>
      <c r="DE24" s="649"/>
      <c r="DF24" s="649"/>
      <c r="DG24" s="649"/>
      <c r="DH24" s="649"/>
      <c r="DI24" s="649"/>
      <c r="DJ24" s="649"/>
      <c r="DK24" s="650"/>
      <c r="DL24" s="692">
        <v>
21023518</v>
      </c>
      <c r="DM24" s="649"/>
      <c r="DN24" s="649"/>
      <c r="DO24" s="649"/>
      <c r="DP24" s="649"/>
      <c r="DQ24" s="649"/>
      <c r="DR24" s="649"/>
      <c r="DS24" s="649"/>
      <c r="DT24" s="649"/>
      <c r="DU24" s="649"/>
      <c r="DV24" s="650"/>
      <c r="DW24" s="653">
        <v>
37.700000000000003</v>
      </c>
      <c r="DX24" s="654"/>
      <c r="DY24" s="654"/>
      <c r="DZ24" s="654"/>
      <c r="EA24" s="654"/>
      <c r="EB24" s="654"/>
      <c r="EC24" s="655"/>
    </row>
    <row r="25" spans="2:133" ht="11.25" customHeight="1">
      <c r="B25" s="656" t="s">
        <v>
284</v>
      </c>
      <c r="C25" s="657"/>
      <c r="D25" s="657"/>
      <c r="E25" s="657"/>
      <c r="F25" s="657"/>
      <c r="G25" s="657"/>
      <c r="H25" s="657"/>
      <c r="I25" s="657"/>
      <c r="J25" s="657"/>
      <c r="K25" s="657"/>
      <c r="L25" s="657"/>
      <c r="M25" s="657"/>
      <c r="N25" s="657"/>
      <c r="O25" s="657"/>
      <c r="P25" s="657"/>
      <c r="Q25" s="658"/>
      <c r="R25" s="659">
        <v>
1538089</v>
      </c>
      <c r="S25" s="660"/>
      <c r="T25" s="660"/>
      <c r="U25" s="660"/>
      <c r="V25" s="660"/>
      <c r="W25" s="660"/>
      <c r="X25" s="660"/>
      <c r="Y25" s="661"/>
      <c r="Z25" s="662">
        <v>
1.3</v>
      </c>
      <c r="AA25" s="662"/>
      <c r="AB25" s="662"/>
      <c r="AC25" s="662"/>
      <c r="AD25" s="663">
        <v>
372868</v>
      </c>
      <c r="AE25" s="663"/>
      <c r="AF25" s="663"/>
      <c r="AG25" s="663"/>
      <c r="AH25" s="663"/>
      <c r="AI25" s="663"/>
      <c r="AJ25" s="663"/>
      <c r="AK25" s="663"/>
      <c r="AL25" s="664">
        <v>
0.7</v>
      </c>
      <c r="AM25" s="665"/>
      <c r="AN25" s="665"/>
      <c r="AO25" s="666"/>
      <c r="AP25" s="677" t="s">
        <v>
285</v>
      </c>
      <c r="AQ25" s="678"/>
      <c r="AR25" s="678"/>
      <c r="AS25" s="678"/>
      <c r="AT25" s="678"/>
      <c r="AU25" s="678"/>
      <c r="AV25" s="678"/>
      <c r="AW25" s="678"/>
      <c r="AX25" s="678"/>
      <c r="AY25" s="678"/>
      <c r="AZ25" s="678"/>
      <c r="BA25" s="678"/>
      <c r="BB25" s="678"/>
      <c r="BC25" s="678"/>
      <c r="BD25" s="678"/>
      <c r="BE25" s="678"/>
      <c r="BF25" s="679"/>
      <c r="BG25" s="659" t="s">
        <v>
121</v>
      </c>
      <c r="BH25" s="660"/>
      <c r="BI25" s="660"/>
      <c r="BJ25" s="660"/>
      <c r="BK25" s="660"/>
      <c r="BL25" s="660"/>
      <c r="BM25" s="660"/>
      <c r="BN25" s="661"/>
      <c r="BO25" s="662" t="s">
        <v>
121</v>
      </c>
      <c r="BP25" s="662"/>
      <c r="BQ25" s="662"/>
      <c r="BR25" s="662"/>
      <c r="BS25" s="668" t="s">
        <v>
225</v>
      </c>
      <c r="BT25" s="660"/>
      <c r="BU25" s="660"/>
      <c r="BV25" s="660"/>
      <c r="BW25" s="660"/>
      <c r="BX25" s="660"/>
      <c r="BY25" s="660"/>
      <c r="BZ25" s="660"/>
      <c r="CA25" s="660"/>
      <c r="CB25" s="669"/>
      <c r="CD25" s="674" t="s">
        <v>
286</v>
      </c>
      <c r="CE25" s="675"/>
      <c r="CF25" s="675"/>
      <c r="CG25" s="675"/>
      <c r="CH25" s="675"/>
      <c r="CI25" s="675"/>
      <c r="CJ25" s="675"/>
      <c r="CK25" s="675"/>
      <c r="CL25" s="675"/>
      <c r="CM25" s="675"/>
      <c r="CN25" s="675"/>
      <c r="CO25" s="675"/>
      <c r="CP25" s="675"/>
      <c r="CQ25" s="676"/>
      <c r="CR25" s="659">
        <v>
11020056</v>
      </c>
      <c r="CS25" s="695"/>
      <c r="CT25" s="695"/>
      <c r="CU25" s="695"/>
      <c r="CV25" s="695"/>
      <c r="CW25" s="695"/>
      <c r="CX25" s="695"/>
      <c r="CY25" s="696"/>
      <c r="CZ25" s="664">
        <v>
9.6999999999999993</v>
      </c>
      <c r="DA25" s="693"/>
      <c r="DB25" s="693"/>
      <c r="DC25" s="697"/>
      <c r="DD25" s="668">
        <v>
9523261</v>
      </c>
      <c r="DE25" s="695"/>
      <c r="DF25" s="695"/>
      <c r="DG25" s="695"/>
      <c r="DH25" s="695"/>
      <c r="DI25" s="695"/>
      <c r="DJ25" s="695"/>
      <c r="DK25" s="696"/>
      <c r="DL25" s="668">
        <v>
9447451</v>
      </c>
      <c r="DM25" s="695"/>
      <c r="DN25" s="695"/>
      <c r="DO25" s="695"/>
      <c r="DP25" s="695"/>
      <c r="DQ25" s="695"/>
      <c r="DR25" s="695"/>
      <c r="DS25" s="695"/>
      <c r="DT25" s="695"/>
      <c r="DU25" s="695"/>
      <c r="DV25" s="696"/>
      <c r="DW25" s="664">
        <v>
16.899999999999999</v>
      </c>
      <c r="DX25" s="693"/>
      <c r="DY25" s="693"/>
      <c r="DZ25" s="693"/>
      <c r="EA25" s="693"/>
      <c r="EB25" s="693"/>
      <c r="EC25" s="694"/>
    </row>
    <row r="26" spans="2:133" ht="11.25" customHeight="1">
      <c r="B26" s="656" t="s">
        <v>
287</v>
      </c>
      <c r="C26" s="657"/>
      <c r="D26" s="657"/>
      <c r="E26" s="657"/>
      <c r="F26" s="657"/>
      <c r="G26" s="657"/>
      <c r="H26" s="657"/>
      <c r="I26" s="657"/>
      <c r="J26" s="657"/>
      <c r="K26" s="657"/>
      <c r="L26" s="657"/>
      <c r="M26" s="657"/>
      <c r="N26" s="657"/>
      <c r="O26" s="657"/>
      <c r="P26" s="657"/>
      <c r="Q26" s="658"/>
      <c r="R26" s="659">
        <v>
1050509</v>
      </c>
      <c r="S26" s="660"/>
      <c r="T26" s="660"/>
      <c r="U26" s="660"/>
      <c r="V26" s="660"/>
      <c r="W26" s="660"/>
      <c r="X26" s="660"/>
      <c r="Y26" s="661"/>
      <c r="Z26" s="662">
        <v>
0.9</v>
      </c>
      <c r="AA26" s="662"/>
      <c r="AB26" s="662"/>
      <c r="AC26" s="662"/>
      <c r="AD26" s="663" t="s">
        <v>
121</v>
      </c>
      <c r="AE26" s="663"/>
      <c r="AF26" s="663"/>
      <c r="AG26" s="663"/>
      <c r="AH26" s="663"/>
      <c r="AI26" s="663"/>
      <c r="AJ26" s="663"/>
      <c r="AK26" s="663"/>
      <c r="AL26" s="664" t="s">
        <v>
121</v>
      </c>
      <c r="AM26" s="665"/>
      <c r="AN26" s="665"/>
      <c r="AO26" s="666"/>
      <c r="AP26" s="677" t="s">
        <v>
288</v>
      </c>
      <c r="AQ26" s="698"/>
      <c r="AR26" s="698"/>
      <c r="AS26" s="698"/>
      <c r="AT26" s="698"/>
      <c r="AU26" s="698"/>
      <c r="AV26" s="698"/>
      <c r="AW26" s="698"/>
      <c r="AX26" s="698"/>
      <c r="AY26" s="698"/>
      <c r="AZ26" s="698"/>
      <c r="BA26" s="698"/>
      <c r="BB26" s="698"/>
      <c r="BC26" s="698"/>
      <c r="BD26" s="698"/>
      <c r="BE26" s="698"/>
      <c r="BF26" s="679"/>
      <c r="BG26" s="659" t="s">
        <v>
225</v>
      </c>
      <c r="BH26" s="660"/>
      <c r="BI26" s="660"/>
      <c r="BJ26" s="660"/>
      <c r="BK26" s="660"/>
      <c r="BL26" s="660"/>
      <c r="BM26" s="660"/>
      <c r="BN26" s="661"/>
      <c r="BO26" s="662" t="s">
        <v>
246</v>
      </c>
      <c r="BP26" s="662"/>
      <c r="BQ26" s="662"/>
      <c r="BR26" s="662"/>
      <c r="BS26" s="668" t="s">
        <v>
121</v>
      </c>
      <c r="BT26" s="660"/>
      <c r="BU26" s="660"/>
      <c r="BV26" s="660"/>
      <c r="BW26" s="660"/>
      <c r="BX26" s="660"/>
      <c r="BY26" s="660"/>
      <c r="BZ26" s="660"/>
      <c r="CA26" s="660"/>
      <c r="CB26" s="669"/>
      <c r="CD26" s="674" t="s">
        <v>
289</v>
      </c>
      <c r="CE26" s="675"/>
      <c r="CF26" s="675"/>
      <c r="CG26" s="675"/>
      <c r="CH26" s="675"/>
      <c r="CI26" s="675"/>
      <c r="CJ26" s="675"/>
      <c r="CK26" s="675"/>
      <c r="CL26" s="675"/>
      <c r="CM26" s="675"/>
      <c r="CN26" s="675"/>
      <c r="CO26" s="675"/>
      <c r="CP26" s="675"/>
      <c r="CQ26" s="676"/>
      <c r="CR26" s="659">
        <v>
7399344</v>
      </c>
      <c r="CS26" s="660"/>
      <c r="CT26" s="660"/>
      <c r="CU26" s="660"/>
      <c r="CV26" s="660"/>
      <c r="CW26" s="660"/>
      <c r="CX26" s="660"/>
      <c r="CY26" s="661"/>
      <c r="CZ26" s="664">
        <v>
6.5</v>
      </c>
      <c r="DA26" s="693"/>
      <c r="DB26" s="693"/>
      <c r="DC26" s="697"/>
      <c r="DD26" s="668">
        <v>
6034859</v>
      </c>
      <c r="DE26" s="660"/>
      <c r="DF26" s="660"/>
      <c r="DG26" s="660"/>
      <c r="DH26" s="660"/>
      <c r="DI26" s="660"/>
      <c r="DJ26" s="660"/>
      <c r="DK26" s="661"/>
      <c r="DL26" s="668" t="s">
        <v>
225</v>
      </c>
      <c r="DM26" s="660"/>
      <c r="DN26" s="660"/>
      <c r="DO26" s="660"/>
      <c r="DP26" s="660"/>
      <c r="DQ26" s="660"/>
      <c r="DR26" s="660"/>
      <c r="DS26" s="660"/>
      <c r="DT26" s="660"/>
      <c r="DU26" s="660"/>
      <c r="DV26" s="661"/>
      <c r="DW26" s="664" t="s">
        <v>
121</v>
      </c>
      <c r="DX26" s="693"/>
      <c r="DY26" s="693"/>
      <c r="DZ26" s="693"/>
      <c r="EA26" s="693"/>
      <c r="EB26" s="693"/>
      <c r="EC26" s="694"/>
    </row>
    <row r="27" spans="2:133" ht="11.25" customHeight="1">
      <c r="B27" s="656" t="s">
        <v>
290</v>
      </c>
      <c r="C27" s="657"/>
      <c r="D27" s="657"/>
      <c r="E27" s="657"/>
      <c r="F27" s="657"/>
      <c r="G27" s="657"/>
      <c r="H27" s="657"/>
      <c r="I27" s="657"/>
      <c r="J27" s="657"/>
      <c r="K27" s="657"/>
      <c r="L27" s="657"/>
      <c r="M27" s="657"/>
      <c r="N27" s="657"/>
      <c r="O27" s="657"/>
      <c r="P27" s="657"/>
      <c r="Q27" s="658"/>
      <c r="R27" s="659">
        <v>
18027140</v>
      </c>
      <c r="S27" s="660"/>
      <c r="T27" s="660"/>
      <c r="U27" s="660"/>
      <c r="V27" s="660"/>
      <c r="W27" s="660"/>
      <c r="X27" s="660"/>
      <c r="Y27" s="661"/>
      <c r="Z27" s="662">
        <v>
15.4</v>
      </c>
      <c r="AA27" s="662"/>
      <c r="AB27" s="662"/>
      <c r="AC27" s="662"/>
      <c r="AD27" s="663" t="s">
        <v>
121</v>
      </c>
      <c r="AE27" s="663"/>
      <c r="AF27" s="663"/>
      <c r="AG27" s="663"/>
      <c r="AH27" s="663"/>
      <c r="AI27" s="663"/>
      <c r="AJ27" s="663"/>
      <c r="AK27" s="663"/>
      <c r="AL27" s="664" t="s">
        <v>
121</v>
      </c>
      <c r="AM27" s="665"/>
      <c r="AN27" s="665"/>
      <c r="AO27" s="666"/>
      <c r="AP27" s="656" t="s">
        <v>
291</v>
      </c>
      <c r="AQ27" s="657"/>
      <c r="AR27" s="657"/>
      <c r="AS27" s="657"/>
      <c r="AT27" s="657"/>
      <c r="AU27" s="657"/>
      <c r="AV27" s="657"/>
      <c r="AW27" s="657"/>
      <c r="AX27" s="657"/>
      <c r="AY27" s="657"/>
      <c r="AZ27" s="657"/>
      <c r="BA27" s="657"/>
      <c r="BB27" s="657"/>
      <c r="BC27" s="657"/>
      <c r="BD27" s="657"/>
      <c r="BE27" s="657"/>
      <c r="BF27" s="658"/>
      <c r="BG27" s="659">
        <v>
51443238</v>
      </c>
      <c r="BH27" s="660"/>
      <c r="BI27" s="660"/>
      <c r="BJ27" s="660"/>
      <c r="BK27" s="660"/>
      <c r="BL27" s="660"/>
      <c r="BM27" s="660"/>
      <c r="BN27" s="661"/>
      <c r="BO27" s="662">
        <v>
100</v>
      </c>
      <c r="BP27" s="662"/>
      <c r="BQ27" s="662"/>
      <c r="BR27" s="662"/>
      <c r="BS27" s="668">
        <v>
322170</v>
      </c>
      <c r="BT27" s="660"/>
      <c r="BU27" s="660"/>
      <c r="BV27" s="660"/>
      <c r="BW27" s="660"/>
      <c r="BX27" s="660"/>
      <c r="BY27" s="660"/>
      <c r="BZ27" s="660"/>
      <c r="CA27" s="660"/>
      <c r="CB27" s="669"/>
      <c r="CD27" s="674" t="s">
        <v>
292</v>
      </c>
      <c r="CE27" s="675"/>
      <c r="CF27" s="675"/>
      <c r="CG27" s="675"/>
      <c r="CH27" s="675"/>
      <c r="CI27" s="675"/>
      <c r="CJ27" s="675"/>
      <c r="CK27" s="675"/>
      <c r="CL27" s="675"/>
      <c r="CM27" s="675"/>
      <c r="CN27" s="675"/>
      <c r="CO27" s="675"/>
      <c r="CP27" s="675"/>
      <c r="CQ27" s="676"/>
      <c r="CR27" s="659">
        <v>
28627080</v>
      </c>
      <c r="CS27" s="695"/>
      <c r="CT27" s="695"/>
      <c r="CU27" s="695"/>
      <c r="CV27" s="695"/>
      <c r="CW27" s="695"/>
      <c r="CX27" s="695"/>
      <c r="CY27" s="696"/>
      <c r="CZ27" s="664">
        <v>
25.1</v>
      </c>
      <c r="DA27" s="693"/>
      <c r="DB27" s="693"/>
      <c r="DC27" s="697"/>
      <c r="DD27" s="668">
        <v>
7851331</v>
      </c>
      <c r="DE27" s="695"/>
      <c r="DF27" s="695"/>
      <c r="DG27" s="695"/>
      <c r="DH27" s="695"/>
      <c r="DI27" s="695"/>
      <c r="DJ27" s="695"/>
      <c r="DK27" s="696"/>
      <c r="DL27" s="668">
        <v>
7851331</v>
      </c>
      <c r="DM27" s="695"/>
      <c r="DN27" s="695"/>
      <c r="DO27" s="695"/>
      <c r="DP27" s="695"/>
      <c r="DQ27" s="695"/>
      <c r="DR27" s="695"/>
      <c r="DS27" s="695"/>
      <c r="DT27" s="695"/>
      <c r="DU27" s="695"/>
      <c r="DV27" s="696"/>
      <c r="DW27" s="664">
        <v>
14.1</v>
      </c>
      <c r="DX27" s="693"/>
      <c r="DY27" s="693"/>
      <c r="DZ27" s="693"/>
      <c r="EA27" s="693"/>
      <c r="EB27" s="693"/>
      <c r="EC27" s="694"/>
    </row>
    <row r="28" spans="2:133" ht="11.25" customHeight="1">
      <c r="B28" s="701" t="s">
        <v>
293</v>
      </c>
      <c r="C28" s="702"/>
      <c r="D28" s="702"/>
      <c r="E28" s="702"/>
      <c r="F28" s="702"/>
      <c r="G28" s="702"/>
      <c r="H28" s="702"/>
      <c r="I28" s="702"/>
      <c r="J28" s="702"/>
      <c r="K28" s="702"/>
      <c r="L28" s="702"/>
      <c r="M28" s="702"/>
      <c r="N28" s="702"/>
      <c r="O28" s="702"/>
      <c r="P28" s="702"/>
      <c r="Q28" s="703"/>
      <c r="R28" s="659">
        <v>
4318</v>
      </c>
      <c r="S28" s="660"/>
      <c r="T28" s="660"/>
      <c r="U28" s="660"/>
      <c r="V28" s="660"/>
      <c r="W28" s="660"/>
      <c r="X28" s="660"/>
      <c r="Y28" s="661"/>
      <c r="Z28" s="662">
        <v>
0</v>
      </c>
      <c r="AA28" s="662"/>
      <c r="AB28" s="662"/>
      <c r="AC28" s="662"/>
      <c r="AD28" s="663">
        <v>
4318</v>
      </c>
      <c r="AE28" s="663"/>
      <c r="AF28" s="663"/>
      <c r="AG28" s="663"/>
      <c r="AH28" s="663"/>
      <c r="AI28" s="663"/>
      <c r="AJ28" s="663"/>
      <c r="AK28" s="663"/>
      <c r="AL28" s="664">
        <v>
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
294</v>
      </c>
      <c r="CE28" s="675"/>
      <c r="CF28" s="675"/>
      <c r="CG28" s="675"/>
      <c r="CH28" s="675"/>
      <c r="CI28" s="675"/>
      <c r="CJ28" s="675"/>
      <c r="CK28" s="675"/>
      <c r="CL28" s="675"/>
      <c r="CM28" s="675"/>
      <c r="CN28" s="675"/>
      <c r="CO28" s="675"/>
      <c r="CP28" s="675"/>
      <c r="CQ28" s="676"/>
      <c r="CR28" s="659">
        <v>
4185691</v>
      </c>
      <c r="CS28" s="660"/>
      <c r="CT28" s="660"/>
      <c r="CU28" s="660"/>
      <c r="CV28" s="660"/>
      <c r="CW28" s="660"/>
      <c r="CX28" s="660"/>
      <c r="CY28" s="661"/>
      <c r="CZ28" s="664">
        <v>
3.7</v>
      </c>
      <c r="DA28" s="693"/>
      <c r="DB28" s="693"/>
      <c r="DC28" s="697"/>
      <c r="DD28" s="668">
        <v>
3724736</v>
      </c>
      <c r="DE28" s="660"/>
      <c r="DF28" s="660"/>
      <c r="DG28" s="660"/>
      <c r="DH28" s="660"/>
      <c r="DI28" s="660"/>
      <c r="DJ28" s="660"/>
      <c r="DK28" s="661"/>
      <c r="DL28" s="668">
        <v>
3724736</v>
      </c>
      <c r="DM28" s="660"/>
      <c r="DN28" s="660"/>
      <c r="DO28" s="660"/>
      <c r="DP28" s="660"/>
      <c r="DQ28" s="660"/>
      <c r="DR28" s="660"/>
      <c r="DS28" s="660"/>
      <c r="DT28" s="660"/>
      <c r="DU28" s="660"/>
      <c r="DV28" s="661"/>
      <c r="DW28" s="664">
        <v>
6.7</v>
      </c>
      <c r="DX28" s="693"/>
      <c r="DY28" s="693"/>
      <c r="DZ28" s="693"/>
      <c r="EA28" s="693"/>
      <c r="EB28" s="693"/>
      <c r="EC28" s="694"/>
    </row>
    <row r="29" spans="2:133" ht="11.25" customHeight="1">
      <c r="B29" s="656" t="s">
        <v>
295</v>
      </c>
      <c r="C29" s="657"/>
      <c r="D29" s="657"/>
      <c r="E29" s="657"/>
      <c r="F29" s="657"/>
      <c r="G29" s="657"/>
      <c r="H29" s="657"/>
      <c r="I29" s="657"/>
      <c r="J29" s="657"/>
      <c r="K29" s="657"/>
      <c r="L29" s="657"/>
      <c r="M29" s="657"/>
      <c r="N29" s="657"/>
      <c r="O29" s="657"/>
      <c r="P29" s="657"/>
      <c r="Q29" s="658"/>
      <c r="R29" s="659">
        <v>
11118925</v>
      </c>
      <c r="S29" s="660"/>
      <c r="T29" s="660"/>
      <c r="U29" s="660"/>
      <c r="V29" s="660"/>
      <c r="W29" s="660"/>
      <c r="X29" s="660"/>
      <c r="Y29" s="661"/>
      <c r="Z29" s="662">
        <v>
9.5</v>
      </c>
      <c r="AA29" s="662"/>
      <c r="AB29" s="662"/>
      <c r="AC29" s="662"/>
      <c r="AD29" s="663" t="s">
        <v>
121</v>
      </c>
      <c r="AE29" s="663"/>
      <c r="AF29" s="663"/>
      <c r="AG29" s="663"/>
      <c r="AH29" s="663"/>
      <c r="AI29" s="663"/>
      <c r="AJ29" s="663"/>
      <c r="AK29" s="663"/>
      <c r="AL29" s="664" t="s">
        <v>
121</v>
      </c>
      <c r="AM29" s="665"/>
      <c r="AN29" s="665"/>
      <c r="AO29" s="666"/>
      <c r="AP29" s="638" t="s">
        <v>
213</v>
      </c>
      <c r="AQ29" s="639"/>
      <c r="AR29" s="639"/>
      <c r="AS29" s="639"/>
      <c r="AT29" s="639"/>
      <c r="AU29" s="639"/>
      <c r="AV29" s="639"/>
      <c r="AW29" s="639"/>
      <c r="AX29" s="639"/>
      <c r="AY29" s="639"/>
      <c r="AZ29" s="639"/>
      <c r="BA29" s="639"/>
      <c r="BB29" s="639"/>
      <c r="BC29" s="639"/>
      <c r="BD29" s="639"/>
      <c r="BE29" s="639"/>
      <c r="BF29" s="640"/>
      <c r="BG29" s="638" t="s">
        <v>
296</v>
      </c>
      <c r="BH29" s="699"/>
      <c r="BI29" s="699"/>
      <c r="BJ29" s="699"/>
      <c r="BK29" s="699"/>
      <c r="BL29" s="699"/>
      <c r="BM29" s="699"/>
      <c r="BN29" s="699"/>
      <c r="BO29" s="699"/>
      <c r="BP29" s="699"/>
      <c r="BQ29" s="700"/>
      <c r="BR29" s="638" t="s">
        <v>
297</v>
      </c>
      <c r="BS29" s="699"/>
      <c r="BT29" s="699"/>
      <c r="BU29" s="699"/>
      <c r="BV29" s="699"/>
      <c r="BW29" s="699"/>
      <c r="BX29" s="699"/>
      <c r="BY29" s="699"/>
      <c r="BZ29" s="699"/>
      <c r="CA29" s="699"/>
      <c r="CB29" s="700"/>
      <c r="CD29" s="722" t="s">
        <v>
298</v>
      </c>
      <c r="CE29" s="723"/>
      <c r="CF29" s="674" t="s">
        <v>
299</v>
      </c>
      <c r="CG29" s="675"/>
      <c r="CH29" s="675"/>
      <c r="CI29" s="675"/>
      <c r="CJ29" s="675"/>
      <c r="CK29" s="675"/>
      <c r="CL29" s="675"/>
      <c r="CM29" s="675"/>
      <c r="CN29" s="675"/>
      <c r="CO29" s="675"/>
      <c r="CP29" s="675"/>
      <c r="CQ29" s="676"/>
      <c r="CR29" s="659">
        <v>
4184909</v>
      </c>
      <c r="CS29" s="695"/>
      <c r="CT29" s="695"/>
      <c r="CU29" s="695"/>
      <c r="CV29" s="695"/>
      <c r="CW29" s="695"/>
      <c r="CX29" s="695"/>
      <c r="CY29" s="696"/>
      <c r="CZ29" s="664">
        <v>
3.7</v>
      </c>
      <c r="DA29" s="693"/>
      <c r="DB29" s="693"/>
      <c r="DC29" s="697"/>
      <c r="DD29" s="668">
        <v>
3723954</v>
      </c>
      <c r="DE29" s="695"/>
      <c r="DF29" s="695"/>
      <c r="DG29" s="695"/>
      <c r="DH29" s="695"/>
      <c r="DI29" s="695"/>
      <c r="DJ29" s="695"/>
      <c r="DK29" s="696"/>
      <c r="DL29" s="668">
        <v>
3723954</v>
      </c>
      <c r="DM29" s="695"/>
      <c r="DN29" s="695"/>
      <c r="DO29" s="695"/>
      <c r="DP29" s="695"/>
      <c r="DQ29" s="695"/>
      <c r="DR29" s="695"/>
      <c r="DS29" s="695"/>
      <c r="DT29" s="695"/>
      <c r="DU29" s="695"/>
      <c r="DV29" s="696"/>
      <c r="DW29" s="664">
        <v>
6.7</v>
      </c>
      <c r="DX29" s="693"/>
      <c r="DY29" s="693"/>
      <c r="DZ29" s="693"/>
      <c r="EA29" s="693"/>
      <c r="EB29" s="693"/>
      <c r="EC29" s="694"/>
    </row>
    <row r="30" spans="2:133" ht="11.25" customHeight="1">
      <c r="B30" s="656" t="s">
        <v>
300</v>
      </c>
      <c r="C30" s="657"/>
      <c r="D30" s="657"/>
      <c r="E30" s="657"/>
      <c r="F30" s="657"/>
      <c r="G30" s="657"/>
      <c r="H30" s="657"/>
      <c r="I30" s="657"/>
      <c r="J30" s="657"/>
      <c r="K30" s="657"/>
      <c r="L30" s="657"/>
      <c r="M30" s="657"/>
      <c r="N30" s="657"/>
      <c r="O30" s="657"/>
      <c r="P30" s="657"/>
      <c r="Q30" s="658"/>
      <c r="R30" s="659">
        <v>
322398</v>
      </c>
      <c r="S30" s="660"/>
      <c r="T30" s="660"/>
      <c r="U30" s="660"/>
      <c r="V30" s="660"/>
      <c r="W30" s="660"/>
      <c r="X30" s="660"/>
      <c r="Y30" s="661"/>
      <c r="Z30" s="662">
        <v>
0.3</v>
      </c>
      <c r="AA30" s="662"/>
      <c r="AB30" s="662"/>
      <c r="AC30" s="662"/>
      <c r="AD30" s="663">
        <v>
40980</v>
      </c>
      <c r="AE30" s="663"/>
      <c r="AF30" s="663"/>
      <c r="AG30" s="663"/>
      <c r="AH30" s="663"/>
      <c r="AI30" s="663"/>
      <c r="AJ30" s="663"/>
      <c r="AK30" s="663"/>
      <c r="AL30" s="664">
        <v>
0.1</v>
      </c>
      <c r="AM30" s="665"/>
      <c r="AN30" s="665"/>
      <c r="AO30" s="666"/>
      <c r="AP30" s="707" t="s">
        <v>
301</v>
      </c>
      <c r="AQ30" s="708"/>
      <c r="AR30" s="708"/>
      <c r="AS30" s="708"/>
      <c r="AT30" s="713" t="s">
        <v>
302</v>
      </c>
      <c r="AU30" s="206"/>
      <c r="AV30" s="206"/>
      <c r="AW30" s="206"/>
      <c r="AX30" s="645" t="s">
        <v>
178</v>
      </c>
      <c r="AY30" s="646"/>
      <c r="AZ30" s="646"/>
      <c r="BA30" s="646"/>
      <c r="BB30" s="646"/>
      <c r="BC30" s="646"/>
      <c r="BD30" s="646"/>
      <c r="BE30" s="646"/>
      <c r="BF30" s="647"/>
      <c r="BG30" s="719">
        <v>
99.3</v>
      </c>
      <c r="BH30" s="720"/>
      <c r="BI30" s="720"/>
      <c r="BJ30" s="720"/>
      <c r="BK30" s="720"/>
      <c r="BL30" s="720"/>
      <c r="BM30" s="654">
        <v>
98.1</v>
      </c>
      <c r="BN30" s="720"/>
      <c r="BO30" s="720"/>
      <c r="BP30" s="720"/>
      <c r="BQ30" s="721"/>
      <c r="BR30" s="719">
        <v>
99.3</v>
      </c>
      <c r="BS30" s="720"/>
      <c r="BT30" s="720"/>
      <c r="BU30" s="720"/>
      <c r="BV30" s="720"/>
      <c r="BW30" s="720"/>
      <c r="BX30" s="654">
        <v>
97.6</v>
      </c>
      <c r="BY30" s="720"/>
      <c r="BZ30" s="720"/>
      <c r="CA30" s="720"/>
      <c r="CB30" s="721"/>
      <c r="CD30" s="724"/>
      <c r="CE30" s="725"/>
      <c r="CF30" s="674" t="s">
        <v>
303</v>
      </c>
      <c r="CG30" s="675"/>
      <c r="CH30" s="675"/>
      <c r="CI30" s="675"/>
      <c r="CJ30" s="675"/>
      <c r="CK30" s="675"/>
      <c r="CL30" s="675"/>
      <c r="CM30" s="675"/>
      <c r="CN30" s="675"/>
      <c r="CO30" s="675"/>
      <c r="CP30" s="675"/>
      <c r="CQ30" s="676"/>
      <c r="CR30" s="659">
        <v>
3863044</v>
      </c>
      <c r="CS30" s="660"/>
      <c r="CT30" s="660"/>
      <c r="CU30" s="660"/>
      <c r="CV30" s="660"/>
      <c r="CW30" s="660"/>
      <c r="CX30" s="660"/>
      <c r="CY30" s="661"/>
      <c r="CZ30" s="664">
        <v>
3.4</v>
      </c>
      <c r="DA30" s="693"/>
      <c r="DB30" s="693"/>
      <c r="DC30" s="697"/>
      <c r="DD30" s="668">
        <v>
3427309</v>
      </c>
      <c r="DE30" s="660"/>
      <c r="DF30" s="660"/>
      <c r="DG30" s="660"/>
      <c r="DH30" s="660"/>
      <c r="DI30" s="660"/>
      <c r="DJ30" s="660"/>
      <c r="DK30" s="661"/>
      <c r="DL30" s="668">
        <v>
3427309</v>
      </c>
      <c r="DM30" s="660"/>
      <c r="DN30" s="660"/>
      <c r="DO30" s="660"/>
      <c r="DP30" s="660"/>
      <c r="DQ30" s="660"/>
      <c r="DR30" s="660"/>
      <c r="DS30" s="660"/>
      <c r="DT30" s="660"/>
      <c r="DU30" s="660"/>
      <c r="DV30" s="661"/>
      <c r="DW30" s="664">
        <v>
6.1</v>
      </c>
      <c r="DX30" s="693"/>
      <c r="DY30" s="693"/>
      <c r="DZ30" s="693"/>
      <c r="EA30" s="693"/>
      <c r="EB30" s="693"/>
      <c r="EC30" s="694"/>
    </row>
    <row r="31" spans="2:133" ht="11.25" customHeight="1">
      <c r="B31" s="656" t="s">
        <v>
304</v>
      </c>
      <c r="C31" s="657"/>
      <c r="D31" s="657"/>
      <c r="E31" s="657"/>
      <c r="F31" s="657"/>
      <c r="G31" s="657"/>
      <c r="H31" s="657"/>
      <c r="I31" s="657"/>
      <c r="J31" s="657"/>
      <c r="K31" s="657"/>
      <c r="L31" s="657"/>
      <c r="M31" s="657"/>
      <c r="N31" s="657"/>
      <c r="O31" s="657"/>
      <c r="P31" s="657"/>
      <c r="Q31" s="658"/>
      <c r="R31" s="659">
        <v>
954212</v>
      </c>
      <c r="S31" s="660"/>
      <c r="T31" s="660"/>
      <c r="U31" s="660"/>
      <c r="V31" s="660"/>
      <c r="W31" s="660"/>
      <c r="X31" s="660"/>
      <c r="Y31" s="661"/>
      <c r="Z31" s="662">
        <v>
0.8</v>
      </c>
      <c r="AA31" s="662"/>
      <c r="AB31" s="662"/>
      <c r="AC31" s="662"/>
      <c r="AD31" s="663" t="s">
        <v>
225</v>
      </c>
      <c r="AE31" s="663"/>
      <c r="AF31" s="663"/>
      <c r="AG31" s="663"/>
      <c r="AH31" s="663"/>
      <c r="AI31" s="663"/>
      <c r="AJ31" s="663"/>
      <c r="AK31" s="663"/>
      <c r="AL31" s="664" t="s">
        <v>
121</v>
      </c>
      <c r="AM31" s="665"/>
      <c r="AN31" s="665"/>
      <c r="AO31" s="666"/>
      <c r="AP31" s="709"/>
      <c r="AQ31" s="710"/>
      <c r="AR31" s="710"/>
      <c r="AS31" s="710"/>
      <c r="AT31" s="714"/>
      <c r="AU31" s="205" t="s">
        <v>
305</v>
      </c>
      <c r="AV31" s="205"/>
      <c r="AW31" s="205"/>
      <c r="AX31" s="656" t="s">
        <v>
306</v>
      </c>
      <c r="AY31" s="657"/>
      <c r="AZ31" s="657"/>
      <c r="BA31" s="657"/>
      <c r="BB31" s="657"/>
      <c r="BC31" s="657"/>
      <c r="BD31" s="657"/>
      <c r="BE31" s="657"/>
      <c r="BF31" s="658"/>
      <c r="BG31" s="716">
        <v>
99</v>
      </c>
      <c r="BH31" s="695"/>
      <c r="BI31" s="695"/>
      <c r="BJ31" s="695"/>
      <c r="BK31" s="695"/>
      <c r="BL31" s="695"/>
      <c r="BM31" s="665">
        <v>
97.3</v>
      </c>
      <c r="BN31" s="717"/>
      <c r="BO31" s="717"/>
      <c r="BP31" s="717"/>
      <c r="BQ31" s="718"/>
      <c r="BR31" s="716">
        <v>
99.1</v>
      </c>
      <c r="BS31" s="695"/>
      <c r="BT31" s="695"/>
      <c r="BU31" s="695"/>
      <c r="BV31" s="695"/>
      <c r="BW31" s="695"/>
      <c r="BX31" s="665">
        <v>
96.5</v>
      </c>
      <c r="BY31" s="717"/>
      <c r="BZ31" s="717"/>
      <c r="CA31" s="717"/>
      <c r="CB31" s="718"/>
      <c r="CD31" s="724"/>
      <c r="CE31" s="725"/>
      <c r="CF31" s="674" t="s">
        <v>
307</v>
      </c>
      <c r="CG31" s="675"/>
      <c r="CH31" s="675"/>
      <c r="CI31" s="675"/>
      <c r="CJ31" s="675"/>
      <c r="CK31" s="675"/>
      <c r="CL31" s="675"/>
      <c r="CM31" s="675"/>
      <c r="CN31" s="675"/>
      <c r="CO31" s="675"/>
      <c r="CP31" s="675"/>
      <c r="CQ31" s="676"/>
      <c r="CR31" s="659">
        <v>
321865</v>
      </c>
      <c r="CS31" s="695"/>
      <c r="CT31" s="695"/>
      <c r="CU31" s="695"/>
      <c r="CV31" s="695"/>
      <c r="CW31" s="695"/>
      <c r="CX31" s="695"/>
      <c r="CY31" s="696"/>
      <c r="CZ31" s="664">
        <v>
0.3</v>
      </c>
      <c r="DA31" s="693"/>
      <c r="DB31" s="693"/>
      <c r="DC31" s="697"/>
      <c r="DD31" s="668">
        <v>
296645</v>
      </c>
      <c r="DE31" s="695"/>
      <c r="DF31" s="695"/>
      <c r="DG31" s="695"/>
      <c r="DH31" s="695"/>
      <c r="DI31" s="695"/>
      <c r="DJ31" s="695"/>
      <c r="DK31" s="696"/>
      <c r="DL31" s="668">
        <v>
296645</v>
      </c>
      <c r="DM31" s="695"/>
      <c r="DN31" s="695"/>
      <c r="DO31" s="695"/>
      <c r="DP31" s="695"/>
      <c r="DQ31" s="695"/>
      <c r="DR31" s="695"/>
      <c r="DS31" s="695"/>
      <c r="DT31" s="695"/>
      <c r="DU31" s="695"/>
      <c r="DV31" s="696"/>
      <c r="DW31" s="664">
        <v>
0.5</v>
      </c>
      <c r="DX31" s="693"/>
      <c r="DY31" s="693"/>
      <c r="DZ31" s="693"/>
      <c r="EA31" s="693"/>
      <c r="EB31" s="693"/>
      <c r="EC31" s="694"/>
    </row>
    <row r="32" spans="2:133" ht="11.25" customHeight="1">
      <c r="B32" s="656" t="s">
        <v>
308</v>
      </c>
      <c r="C32" s="657"/>
      <c r="D32" s="657"/>
      <c r="E32" s="657"/>
      <c r="F32" s="657"/>
      <c r="G32" s="657"/>
      <c r="H32" s="657"/>
      <c r="I32" s="657"/>
      <c r="J32" s="657"/>
      <c r="K32" s="657"/>
      <c r="L32" s="657"/>
      <c r="M32" s="657"/>
      <c r="N32" s="657"/>
      <c r="O32" s="657"/>
      <c r="P32" s="657"/>
      <c r="Q32" s="658"/>
      <c r="R32" s="659">
        <v>
11920831</v>
      </c>
      <c r="S32" s="660"/>
      <c r="T32" s="660"/>
      <c r="U32" s="660"/>
      <c r="V32" s="660"/>
      <c r="W32" s="660"/>
      <c r="X32" s="660"/>
      <c r="Y32" s="661"/>
      <c r="Z32" s="662">
        <v>
10.199999999999999</v>
      </c>
      <c r="AA32" s="662"/>
      <c r="AB32" s="662"/>
      <c r="AC32" s="662"/>
      <c r="AD32" s="663" t="s">
        <v>
121</v>
      </c>
      <c r="AE32" s="663"/>
      <c r="AF32" s="663"/>
      <c r="AG32" s="663"/>
      <c r="AH32" s="663"/>
      <c r="AI32" s="663"/>
      <c r="AJ32" s="663"/>
      <c r="AK32" s="663"/>
      <c r="AL32" s="664" t="s">
        <v>
121</v>
      </c>
      <c r="AM32" s="665"/>
      <c r="AN32" s="665"/>
      <c r="AO32" s="666"/>
      <c r="AP32" s="711"/>
      <c r="AQ32" s="712"/>
      <c r="AR32" s="712"/>
      <c r="AS32" s="712"/>
      <c r="AT32" s="715"/>
      <c r="AU32" s="207"/>
      <c r="AV32" s="207"/>
      <c r="AW32" s="207"/>
      <c r="AX32" s="704" t="s">
        <v>
309</v>
      </c>
      <c r="AY32" s="705"/>
      <c r="AZ32" s="705"/>
      <c r="BA32" s="705"/>
      <c r="BB32" s="705"/>
      <c r="BC32" s="705"/>
      <c r="BD32" s="705"/>
      <c r="BE32" s="705"/>
      <c r="BF32" s="706"/>
      <c r="BG32" s="728">
        <v>
99.6</v>
      </c>
      <c r="BH32" s="729"/>
      <c r="BI32" s="729"/>
      <c r="BJ32" s="729"/>
      <c r="BK32" s="729"/>
      <c r="BL32" s="729"/>
      <c r="BM32" s="730">
        <v>
98.8</v>
      </c>
      <c r="BN32" s="729"/>
      <c r="BO32" s="729"/>
      <c r="BP32" s="729"/>
      <c r="BQ32" s="731"/>
      <c r="BR32" s="728">
        <v>
99.5</v>
      </c>
      <c r="BS32" s="729"/>
      <c r="BT32" s="729"/>
      <c r="BU32" s="729"/>
      <c r="BV32" s="729"/>
      <c r="BW32" s="729"/>
      <c r="BX32" s="730">
        <v>
98.5</v>
      </c>
      <c r="BY32" s="729"/>
      <c r="BZ32" s="729"/>
      <c r="CA32" s="729"/>
      <c r="CB32" s="731"/>
      <c r="CD32" s="726"/>
      <c r="CE32" s="727"/>
      <c r="CF32" s="674" t="s">
        <v>
310</v>
      </c>
      <c r="CG32" s="675"/>
      <c r="CH32" s="675"/>
      <c r="CI32" s="675"/>
      <c r="CJ32" s="675"/>
      <c r="CK32" s="675"/>
      <c r="CL32" s="675"/>
      <c r="CM32" s="675"/>
      <c r="CN32" s="675"/>
      <c r="CO32" s="675"/>
      <c r="CP32" s="675"/>
      <c r="CQ32" s="676"/>
      <c r="CR32" s="659">
        <v>
782</v>
      </c>
      <c r="CS32" s="660"/>
      <c r="CT32" s="660"/>
      <c r="CU32" s="660"/>
      <c r="CV32" s="660"/>
      <c r="CW32" s="660"/>
      <c r="CX32" s="660"/>
      <c r="CY32" s="661"/>
      <c r="CZ32" s="664">
        <v>
0</v>
      </c>
      <c r="DA32" s="693"/>
      <c r="DB32" s="693"/>
      <c r="DC32" s="697"/>
      <c r="DD32" s="668">
        <v>
782</v>
      </c>
      <c r="DE32" s="660"/>
      <c r="DF32" s="660"/>
      <c r="DG32" s="660"/>
      <c r="DH32" s="660"/>
      <c r="DI32" s="660"/>
      <c r="DJ32" s="660"/>
      <c r="DK32" s="661"/>
      <c r="DL32" s="668">
        <v>
782</v>
      </c>
      <c r="DM32" s="660"/>
      <c r="DN32" s="660"/>
      <c r="DO32" s="660"/>
      <c r="DP32" s="660"/>
      <c r="DQ32" s="660"/>
      <c r="DR32" s="660"/>
      <c r="DS32" s="660"/>
      <c r="DT32" s="660"/>
      <c r="DU32" s="660"/>
      <c r="DV32" s="661"/>
      <c r="DW32" s="664">
        <v>
0</v>
      </c>
      <c r="DX32" s="693"/>
      <c r="DY32" s="693"/>
      <c r="DZ32" s="693"/>
      <c r="EA32" s="693"/>
      <c r="EB32" s="693"/>
      <c r="EC32" s="694"/>
    </row>
    <row r="33" spans="2:133" ht="11.25" customHeight="1">
      <c r="B33" s="656" t="s">
        <v>
311</v>
      </c>
      <c r="C33" s="657"/>
      <c r="D33" s="657"/>
      <c r="E33" s="657"/>
      <c r="F33" s="657"/>
      <c r="G33" s="657"/>
      <c r="H33" s="657"/>
      <c r="I33" s="657"/>
      <c r="J33" s="657"/>
      <c r="K33" s="657"/>
      <c r="L33" s="657"/>
      <c r="M33" s="657"/>
      <c r="N33" s="657"/>
      <c r="O33" s="657"/>
      <c r="P33" s="657"/>
      <c r="Q33" s="658"/>
      <c r="R33" s="659">
        <v>
2916478</v>
      </c>
      <c r="S33" s="660"/>
      <c r="T33" s="660"/>
      <c r="U33" s="660"/>
      <c r="V33" s="660"/>
      <c r="W33" s="660"/>
      <c r="X33" s="660"/>
      <c r="Y33" s="661"/>
      <c r="Z33" s="662">
        <v>
2.5</v>
      </c>
      <c r="AA33" s="662"/>
      <c r="AB33" s="662"/>
      <c r="AC33" s="662"/>
      <c r="AD33" s="663" t="s">
        <v>
121</v>
      </c>
      <c r="AE33" s="663"/>
      <c r="AF33" s="663"/>
      <c r="AG33" s="663"/>
      <c r="AH33" s="663"/>
      <c r="AI33" s="663"/>
      <c r="AJ33" s="663"/>
      <c r="AK33" s="663"/>
      <c r="AL33" s="664" t="s">
        <v>
121</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
312</v>
      </c>
      <c r="CE33" s="675"/>
      <c r="CF33" s="675"/>
      <c r="CG33" s="675"/>
      <c r="CH33" s="675"/>
      <c r="CI33" s="675"/>
      <c r="CJ33" s="675"/>
      <c r="CK33" s="675"/>
      <c r="CL33" s="675"/>
      <c r="CM33" s="675"/>
      <c r="CN33" s="675"/>
      <c r="CO33" s="675"/>
      <c r="CP33" s="675"/>
      <c r="CQ33" s="676"/>
      <c r="CR33" s="659">
        <v>
50374236</v>
      </c>
      <c r="CS33" s="695"/>
      <c r="CT33" s="695"/>
      <c r="CU33" s="695"/>
      <c r="CV33" s="695"/>
      <c r="CW33" s="695"/>
      <c r="CX33" s="695"/>
      <c r="CY33" s="696"/>
      <c r="CZ33" s="664">
        <v>
44.2</v>
      </c>
      <c r="DA33" s="693"/>
      <c r="DB33" s="693"/>
      <c r="DC33" s="697"/>
      <c r="DD33" s="668">
        <v>
43810373</v>
      </c>
      <c r="DE33" s="695"/>
      <c r="DF33" s="695"/>
      <c r="DG33" s="695"/>
      <c r="DH33" s="695"/>
      <c r="DI33" s="695"/>
      <c r="DJ33" s="695"/>
      <c r="DK33" s="696"/>
      <c r="DL33" s="668">
        <v>
25835202</v>
      </c>
      <c r="DM33" s="695"/>
      <c r="DN33" s="695"/>
      <c r="DO33" s="695"/>
      <c r="DP33" s="695"/>
      <c r="DQ33" s="695"/>
      <c r="DR33" s="695"/>
      <c r="DS33" s="695"/>
      <c r="DT33" s="695"/>
      <c r="DU33" s="695"/>
      <c r="DV33" s="696"/>
      <c r="DW33" s="664">
        <v>
46.3</v>
      </c>
      <c r="DX33" s="693"/>
      <c r="DY33" s="693"/>
      <c r="DZ33" s="693"/>
      <c r="EA33" s="693"/>
      <c r="EB33" s="693"/>
      <c r="EC33" s="694"/>
    </row>
    <row r="34" spans="2:133" ht="11.25" customHeight="1">
      <c r="B34" s="656" t="s">
        <v>
313</v>
      </c>
      <c r="C34" s="657"/>
      <c r="D34" s="657"/>
      <c r="E34" s="657"/>
      <c r="F34" s="657"/>
      <c r="G34" s="657"/>
      <c r="H34" s="657"/>
      <c r="I34" s="657"/>
      <c r="J34" s="657"/>
      <c r="K34" s="657"/>
      <c r="L34" s="657"/>
      <c r="M34" s="657"/>
      <c r="N34" s="657"/>
      <c r="O34" s="657"/>
      <c r="P34" s="657"/>
      <c r="Q34" s="658"/>
      <c r="R34" s="659">
        <v>
2151941</v>
      </c>
      <c r="S34" s="660"/>
      <c r="T34" s="660"/>
      <c r="U34" s="660"/>
      <c r="V34" s="660"/>
      <c r="W34" s="660"/>
      <c r="X34" s="660"/>
      <c r="Y34" s="661"/>
      <c r="Z34" s="662">
        <v>
1.8</v>
      </c>
      <c r="AA34" s="662"/>
      <c r="AB34" s="662"/>
      <c r="AC34" s="662"/>
      <c r="AD34" s="663">
        <v>
24645</v>
      </c>
      <c r="AE34" s="663"/>
      <c r="AF34" s="663"/>
      <c r="AG34" s="663"/>
      <c r="AH34" s="663"/>
      <c r="AI34" s="663"/>
      <c r="AJ34" s="663"/>
      <c r="AK34" s="663"/>
      <c r="AL34" s="664">
        <v>
0</v>
      </c>
      <c r="AM34" s="665"/>
      <c r="AN34" s="665"/>
      <c r="AO34" s="666"/>
      <c r="AP34" s="210"/>
      <c r="AQ34" s="638" t="s">
        <v>
314</v>
      </c>
      <c r="AR34" s="639"/>
      <c r="AS34" s="639"/>
      <c r="AT34" s="639"/>
      <c r="AU34" s="639"/>
      <c r="AV34" s="639"/>
      <c r="AW34" s="639"/>
      <c r="AX34" s="639"/>
      <c r="AY34" s="639"/>
      <c r="AZ34" s="639"/>
      <c r="BA34" s="639"/>
      <c r="BB34" s="639"/>
      <c r="BC34" s="639"/>
      <c r="BD34" s="639"/>
      <c r="BE34" s="639"/>
      <c r="BF34" s="640"/>
      <c r="BG34" s="638" t="s">
        <v>
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
316</v>
      </c>
      <c r="CE34" s="675"/>
      <c r="CF34" s="675"/>
      <c r="CG34" s="675"/>
      <c r="CH34" s="675"/>
      <c r="CI34" s="675"/>
      <c r="CJ34" s="675"/>
      <c r="CK34" s="675"/>
      <c r="CL34" s="675"/>
      <c r="CM34" s="675"/>
      <c r="CN34" s="675"/>
      <c r="CO34" s="675"/>
      <c r="CP34" s="675"/>
      <c r="CQ34" s="676"/>
      <c r="CR34" s="659">
        <v>
17997622</v>
      </c>
      <c r="CS34" s="660"/>
      <c r="CT34" s="660"/>
      <c r="CU34" s="660"/>
      <c r="CV34" s="660"/>
      <c r="CW34" s="660"/>
      <c r="CX34" s="660"/>
      <c r="CY34" s="661"/>
      <c r="CZ34" s="664">
        <v>
15.8</v>
      </c>
      <c r="DA34" s="693"/>
      <c r="DB34" s="693"/>
      <c r="DC34" s="697"/>
      <c r="DD34" s="668">
        <v>
14831304</v>
      </c>
      <c r="DE34" s="660"/>
      <c r="DF34" s="660"/>
      <c r="DG34" s="660"/>
      <c r="DH34" s="660"/>
      <c r="DI34" s="660"/>
      <c r="DJ34" s="660"/>
      <c r="DK34" s="661"/>
      <c r="DL34" s="668">
        <v>
13368744</v>
      </c>
      <c r="DM34" s="660"/>
      <c r="DN34" s="660"/>
      <c r="DO34" s="660"/>
      <c r="DP34" s="660"/>
      <c r="DQ34" s="660"/>
      <c r="DR34" s="660"/>
      <c r="DS34" s="660"/>
      <c r="DT34" s="660"/>
      <c r="DU34" s="660"/>
      <c r="DV34" s="661"/>
      <c r="DW34" s="664">
        <v>
24</v>
      </c>
      <c r="DX34" s="693"/>
      <c r="DY34" s="693"/>
      <c r="DZ34" s="693"/>
      <c r="EA34" s="693"/>
      <c r="EB34" s="693"/>
      <c r="EC34" s="694"/>
    </row>
    <row r="35" spans="2:133" ht="11.25" customHeight="1">
      <c r="B35" s="656" t="s">
        <v>
317</v>
      </c>
      <c r="C35" s="657"/>
      <c r="D35" s="657"/>
      <c r="E35" s="657"/>
      <c r="F35" s="657"/>
      <c r="G35" s="657"/>
      <c r="H35" s="657"/>
      <c r="I35" s="657"/>
      <c r="J35" s="657"/>
      <c r="K35" s="657"/>
      <c r="L35" s="657"/>
      <c r="M35" s="657"/>
      <c r="N35" s="657"/>
      <c r="O35" s="657"/>
      <c r="P35" s="657"/>
      <c r="Q35" s="658"/>
      <c r="R35" s="659">
        <v>
7622700</v>
      </c>
      <c r="S35" s="660"/>
      <c r="T35" s="660"/>
      <c r="U35" s="660"/>
      <c r="V35" s="660"/>
      <c r="W35" s="660"/>
      <c r="X35" s="660"/>
      <c r="Y35" s="661"/>
      <c r="Z35" s="662">
        <v>
6.5</v>
      </c>
      <c r="AA35" s="662"/>
      <c r="AB35" s="662"/>
      <c r="AC35" s="662"/>
      <c r="AD35" s="663" t="s">
        <v>
121</v>
      </c>
      <c r="AE35" s="663"/>
      <c r="AF35" s="663"/>
      <c r="AG35" s="663"/>
      <c r="AH35" s="663"/>
      <c r="AI35" s="663"/>
      <c r="AJ35" s="663"/>
      <c r="AK35" s="663"/>
      <c r="AL35" s="664" t="s">
        <v>
225</v>
      </c>
      <c r="AM35" s="665"/>
      <c r="AN35" s="665"/>
      <c r="AO35" s="666"/>
      <c r="AP35" s="210"/>
      <c r="AQ35" s="732" t="s">
        <v>
318</v>
      </c>
      <c r="AR35" s="733"/>
      <c r="AS35" s="733"/>
      <c r="AT35" s="733"/>
      <c r="AU35" s="733"/>
      <c r="AV35" s="733"/>
      <c r="AW35" s="733"/>
      <c r="AX35" s="733"/>
      <c r="AY35" s="734"/>
      <c r="AZ35" s="648">
        <v>
9870648</v>
      </c>
      <c r="BA35" s="649"/>
      <c r="BB35" s="649"/>
      <c r="BC35" s="649"/>
      <c r="BD35" s="649"/>
      <c r="BE35" s="649"/>
      <c r="BF35" s="735"/>
      <c r="BG35" s="670" t="s">
        <v>
319</v>
      </c>
      <c r="BH35" s="671"/>
      <c r="BI35" s="671"/>
      <c r="BJ35" s="671"/>
      <c r="BK35" s="671"/>
      <c r="BL35" s="671"/>
      <c r="BM35" s="671"/>
      <c r="BN35" s="671"/>
      <c r="BO35" s="671"/>
      <c r="BP35" s="671"/>
      <c r="BQ35" s="671"/>
      <c r="BR35" s="671"/>
      <c r="BS35" s="671"/>
      <c r="BT35" s="671"/>
      <c r="BU35" s="672"/>
      <c r="BV35" s="648">
        <v>
15802</v>
      </c>
      <c r="BW35" s="649"/>
      <c r="BX35" s="649"/>
      <c r="BY35" s="649"/>
      <c r="BZ35" s="649"/>
      <c r="CA35" s="649"/>
      <c r="CB35" s="735"/>
      <c r="CD35" s="674" t="s">
        <v>
320</v>
      </c>
      <c r="CE35" s="675"/>
      <c r="CF35" s="675"/>
      <c r="CG35" s="675"/>
      <c r="CH35" s="675"/>
      <c r="CI35" s="675"/>
      <c r="CJ35" s="675"/>
      <c r="CK35" s="675"/>
      <c r="CL35" s="675"/>
      <c r="CM35" s="675"/>
      <c r="CN35" s="675"/>
      <c r="CO35" s="675"/>
      <c r="CP35" s="675"/>
      <c r="CQ35" s="676"/>
      <c r="CR35" s="659">
        <v>
1053257</v>
      </c>
      <c r="CS35" s="695"/>
      <c r="CT35" s="695"/>
      <c r="CU35" s="695"/>
      <c r="CV35" s="695"/>
      <c r="CW35" s="695"/>
      <c r="CX35" s="695"/>
      <c r="CY35" s="696"/>
      <c r="CZ35" s="664">
        <v>
0.9</v>
      </c>
      <c r="DA35" s="693"/>
      <c r="DB35" s="693"/>
      <c r="DC35" s="697"/>
      <c r="DD35" s="668">
        <v>
899611</v>
      </c>
      <c r="DE35" s="695"/>
      <c r="DF35" s="695"/>
      <c r="DG35" s="695"/>
      <c r="DH35" s="695"/>
      <c r="DI35" s="695"/>
      <c r="DJ35" s="695"/>
      <c r="DK35" s="696"/>
      <c r="DL35" s="668">
        <v>
887958</v>
      </c>
      <c r="DM35" s="695"/>
      <c r="DN35" s="695"/>
      <c r="DO35" s="695"/>
      <c r="DP35" s="695"/>
      <c r="DQ35" s="695"/>
      <c r="DR35" s="695"/>
      <c r="DS35" s="695"/>
      <c r="DT35" s="695"/>
      <c r="DU35" s="695"/>
      <c r="DV35" s="696"/>
      <c r="DW35" s="664">
        <v>
1.6</v>
      </c>
      <c r="DX35" s="693"/>
      <c r="DY35" s="693"/>
      <c r="DZ35" s="693"/>
      <c r="EA35" s="693"/>
      <c r="EB35" s="693"/>
      <c r="EC35" s="694"/>
    </row>
    <row r="36" spans="2:133" ht="11.25" customHeight="1">
      <c r="B36" s="656" t="s">
        <v>
321</v>
      </c>
      <c r="C36" s="657"/>
      <c r="D36" s="657"/>
      <c r="E36" s="657"/>
      <c r="F36" s="657"/>
      <c r="G36" s="657"/>
      <c r="H36" s="657"/>
      <c r="I36" s="657"/>
      <c r="J36" s="657"/>
      <c r="K36" s="657"/>
      <c r="L36" s="657"/>
      <c r="M36" s="657"/>
      <c r="N36" s="657"/>
      <c r="O36" s="657"/>
      <c r="P36" s="657"/>
      <c r="Q36" s="658"/>
      <c r="R36" s="659" t="s">
        <v>
121</v>
      </c>
      <c r="S36" s="660"/>
      <c r="T36" s="660"/>
      <c r="U36" s="660"/>
      <c r="V36" s="660"/>
      <c r="W36" s="660"/>
      <c r="X36" s="660"/>
      <c r="Y36" s="661"/>
      <c r="Z36" s="662" t="s">
        <v>
225</v>
      </c>
      <c r="AA36" s="662"/>
      <c r="AB36" s="662"/>
      <c r="AC36" s="662"/>
      <c r="AD36" s="663" t="s">
        <v>
225</v>
      </c>
      <c r="AE36" s="663"/>
      <c r="AF36" s="663"/>
      <c r="AG36" s="663"/>
      <c r="AH36" s="663"/>
      <c r="AI36" s="663"/>
      <c r="AJ36" s="663"/>
      <c r="AK36" s="663"/>
      <c r="AL36" s="664" t="s">
        <v>
225</v>
      </c>
      <c r="AM36" s="665"/>
      <c r="AN36" s="665"/>
      <c r="AO36" s="666"/>
      <c r="AQ36" s="736" t="s">
        <v>
322</v>
      </c>
      <c r="AR36" s="737"/>
      <c r="AS36" s="737"/>
      <c r="AT36" s="737"/>
      <c r="AU36" s="737"/>
      <c r="AV36" s="737"/>
      <c r="AW36" s="737"/>
      <c r="AX36" s="737"/>
      <c r="AY36" s="738"/>
      <c r="AZ36" s="659">
        <v>
1400000</v>
      </c>
      <c r="BA36" s="660"/>
      <c r="BB36" s="660"/>
      <c r="BC36" s="660"/>
      <c r="BD36" s="695"/>
      <c r="BE36" s="695"/>
      <c r="BF36" s="718"/>
      <c r="BG36" s="674" t="s">
        <v>
323</v>
      </c>
      <c r="BH36" s="675"/>
      <c r="BI36" s="675"/>
      <c r="BJ36" s="675"/>
      <c r="BK36" s="675"/>
      <c r="BL36" s="675"/>
      <c r="BM36" s="675"/>
      <c r="BN36" s="675"/>
      <c r="BO36" s="675"/>
      <c r="BP36" s="675"/>
      <c r="BQ36" s="675"/>
      <c r="BR36" s="675"/>
      <c r="BS36" s="675"/>
      <c r="BT36" s="675"/>
      <c r="BU36" s="676"/>
      <c r="BV36" s="659">
        <v>
-2676651</v>
      </c>
      <c r="BW36" s="660"/>
      <c r="BX36" s="660"/>
      <c r="BY36" s="660"/>
      <c r="BZ36" s="660"/>
      <c r="CA36" s="660"/>
      <c r="CB36" s="669"/>
      <c r="CD36" s="674" t="s">
        <v>
324</v>
      </c>
      <c r="CE36" s="675"/>
      <c r="CF36" s="675"/>
      <c r="CG36" s="675"/>
      <c r="CH36" s="675"/>
      <c r="CI36" s="675"/>
      <c r="CJ36" s="675"/>
      <c r="CK36" s="675"/>
      <c r="CL36" s="675"/>
      <c r="CM36" s="675"/>
      <c r="CN36" s="675"/>
      <c r="CO36" s="675"/>
      <c r="CP36" s="675"/>
      <c r="CQ36" s="676"/>
      <c r="CR36" s="659">
        <v>
8698991</v>
      </c>
      <c r="CS36" s="660"/>
      <c r="CT36" s="660"/>
      <c r="CU36" s="660"/>
      <c r="CV36" s="660"/>
      <c r="CW36" s="660"/>
      <c r="CX36" s="660"/>
      <c r="CY36" s="661"/>
      <c r="CZ36" s="664">
        <v>
7.6</v>
      </c>
      <c r="DA36" s="693"/>
      <c r="DB36" s="693"/>
      <c r="DC36" s="697"/>
      <c r="DD36" s="668">
        <v>
6365208</v>
      </c>
      <c r="DE36" s="660"/>
      <c r="DF36" s="660"/>
      <c r="DG36" s="660"/>
      <c r="DH36" s="660"/>
      <c r="DI36" s="660"/>
      <c r="DJ36" s="660"/>
      <c r="DK36" s="661"/>
      <c r="DL36" s="668">
        <v>
5551840</v>
      </c>
      <c r="DM36" s="660"/>
      <c r="DN36" s="660"/>
      <c r="DO36" s="660"/>
      <c r="DP36" s="660"/>
      <c r="DQ36" s="660"/>
      <c r="DR36" s="660"/>
      <c r="DS36" s="660"/>
      <c r="DT36" s="660"/>
      <c r="DU36" s="660"/>
      <c r="DV36" s="661"/>
      <c r="DW36" s="664">
        <v>
10</v>
      </c>
      <c r="DX36" s="693"/>
      <c r="DY36" s="693"/>
      <c r="DZ36" s="693"/>
      <c r="EA36" s="693"/>
      <c r="EB36" s="693"/>
      <c r="EC36" s="694"/>
    </row>
    <row r="37" spans="2:133" ht="11.25" customHeight="1">
      <c r="B37" s="656" t="s">
        <v>
325</v>
      </c>
      <c r="C37" s="657"/>
      <c r="D37" s="657"/>
      <c r="E37" s="657"/>
      <c r="F37" s="657"/>
      <c r="G37" s="657"/>
      <c r="H37" s="657"/>
      <c r="I37" s="657"/>
      <c r="J37" s="657"/>
      <c r="K37" s="657"/>
      <c r="L37" s="657"/>
      <c r="M37" s="657"/>
      <c r="N37" s="657"/>
      <c r="O37" s="657"/>
      <c r="P37" s="657"/>
      <c r="Q37" s="658"/>
      <c r="R37" s="659" t="s">
        <v>
121</v>
      </c>
      <c r="S37" s="660"/>
      <c r="T37" s="660"/>
      <c r="U37" s="660"/>
      <c r="V37" s="660"/>
      <c r="W37" s="660"/>
      <c r="X37" s="660"/>
      <c r="Y37" s="661"/>
      <c r="Z37" s="662" t="s">
        <v>
121</v>
      </c>
      <c r="AA37" s="662"/>
      <c r="AB37" s="662"/>
      <c r="AC37" s="662"/>
      <c r="AD37" s="663" t="s">
        <v>
225</v>
      </c>
      <c r="AE37" s="663"/>
      <c r="AF37" s="663"/>
      <c r="AG37" s="663"/>
      <c r="AH37" s="663"/>
      <c r="AI37" s="663"/>
      <c r="AJ37" s="663"/>
      <c r="AK37" s="663"/>
      <c r="AL37" s="664" t="s">
        <v>
121</v>
      </c>
      <c r="AM37" s="665"/>
      <c r="AN37" s="665"/>
      <c r="AO37" s="666"/>
      <c r="AQ37" s="736" t="s">
        <v>
326</v>
      </c>
      <c r="AR37" s="737"/>
      <c r="AS37" s="737"/>
      <c r="AT37" s="737"/>
      <c r="AU37" s="737"/>
      <c r="AV37" s="737"/>
      <c r="AW37" s="737"/>
      <c r="AX37" s="737"/>
      <c r="AY37" s="738"/>
      <c r="AZ37" s="659">
        <v>
251954</v>
      </c>
      <c r="BA37" s="660"/>
      <c r="BB37" s="660"/>
      <c r="BC37" s="660"/>
      <c r="BD37" s="695"/>
      <c r="BE37" s="695"/>
      <c r="BF37" s="718"/>
      <c r="BG37" s="674" t="s">
        <v>
327</v>
      </c>
      <c r="BH37" s="675"/>
      <c r="BI37" s="675"/>
      <c r="BJ37" s="675"/>
      <c r="BK37" s="675"/>
      <c r="BL37" s="675"/>
      <c r="BM37" s="675"/>
      <c r="BN37" s="675"/>
      <c r="BO37" s="675"/>
      <c r="BP37" s="675"/>
      <c r="BQ37" s="675"/>
      <c r="BR37" s="675"/>
      <c r="BS37" s="675"/>
      <c r="BT37" s="675"/>
      <c r="BU37" s="676"/>
      <c r="BV37" s="659">
        <v>
35994</v>
      </c>
      <c r="BW37" s="660"/>
      <c r="BX37" s="660"/>
      <c r="BY37" s="660"/>
      <c r="BZ37" s="660"/>
      <c r="CA37" s="660"/>
      <c r="CB37" s="669"/>
      <c r="CD37" s="674" t="s">
        <v>
328</v>
      </c>
      <c r="CE37" s="675"/>
      <c r="CF37" s="675"/>
      <c r="CG37" s="675"/>
      <c r="CH37" s="675"/>
      <c r="CI37" s="675"/>
      <c r="CJ37" s="675"/>
      <c r="CK37" s="675"/>
      <c r="CL37" s="675"/>
      <c r="CM37" s="675"/>
      <c r="CN37" s="675"/>
      <c r="CO37" s="675"/>
      <c r="CP37" s="675"/>
      <c r="CQ37" s="676"/>
      <c r="CR37" s="659">
        <v>
971306</v>
      </c>
      <c r="CS37" s="695"/>
      <c r="CT37" s="695"/>
      <c r="CU37" s="695"/>
      <c r="CV37" s="695"/>
      <c r="CW37" s="695"/>
      <c r="CX37" s="695"/>
      <c r="CY37" s="696"/>
      <c r="CZ37" s="664">
        <v>
0.9</v>
      </c>
      <c r="DA37" s="693"/>
      <c r="DB37" s="693"/>
      <c r="DC37" s="697"/>
      <c r="DD37" s="668">
        <v>
339647</v>
      </c>
      <c r="DE37" s="695"/>
      <c r="DF37" s="695"/>
      <c r="DG37" s="695"/>
      <c r="DH37" s="695"/>
      <c r="DI37" s="695"/>
      <c r="DJ37" s="695"/>
      <c r="DK37" s="696"/>
      <c r="DL37" s="668">
        <v>
185102</v>
      </c>
      <c r="DM37" s="695"/>
      <c r="DN37" s="695"/>
      <c r="DO37" s="695"/>
      <c r="DP37" s="695"/>
      <c r="DQ37" s="695"/>
      <c r="DR37" s="695"/>
      <c r="DS37" s="695"/>
      <c r="DT37" s="695"/>
      <c r="DU37" s="695"/>
      <c r="DV37" s="696"/>
      <c r="DW37" s="664">
        <v>
0.3</v>
      </c>
      <c r="DX37" s="693"/>
      <c r="DY37" s="693"/>
      <c r="DZ37" s="693"/>
      <c r="EA37" s="693"/>
      <c r="EB37" s="693"/>
      <c r="EC37" s="694"/>
    </row>
    <row r="38" spans="2:133" ht="11.25" customHeight="1">
      <c r="B38" s="704" t="s">
        <v>
329</v>
      </c>
      <c r="C38" s="705"/>
      <c r="D38" s="705"/>
      <c r="E38" s="705"/>
      <c r="F38" s="705"/>
      <c r="G38" s="705"/>
      <c r="H38" s="705"/>
      <c r="I38" s="705"/>
      <c r="J38" s="705"/>
      <c r="K38" s="705"/>
      <c r="L38" s="705"/>
      <c r="M38" s="705"/>
      <c r="N38" s="705"/>
      <c r="O38" s="705"/>
      <c r="P38" s="705"/>
      <c r="Q38" s="706"/>
      <c r="R38" s="739">
        <v>
117185984</v>
      </c>
      <c r="S38" s="740"/>
      <c r="T38" s="740"/>
      <c r="U38" s="740"/>
      <c r="V38" s="740"/>
      <c r="W38" s="740"/>
      <c r="X38" s="740"/>
      <c r="Y38" s="741"/>
      <c r="Z38" s="742">
        <v>
100</v>
      </c>
      <c r="AA38" s="742"/>
      <c r="AB38" s="742"/>
      <c r="AC38" s="742"/>
      <c r="AD38" s="743">
        <v>
55789134</v>
      </c>
      <c r="AE38" s="743"/>
      <c r="AF38" s="743"/>
      <c r="AG38" s="743"/>
      <c r="AH38" s="743"/>
      <c r="AI38" s="743"/>
      <c r="AJ38" s="743"/>
      <c r="AK38" s="743"/>
      <c r="AL38" s="744">
        <v>
100</v>
      </c>
      <c r="AM38" s="730"/>
      <c r="AN38" s="730"/>
      <c r="AO38" s="745"/>
      <c r="AQ38" s="736" t="s">
        <v>
330</v>
      </c>
      <c r="AR38" s="737"/>
      <c r="AS38" s="737"/>
      <c r="AT38" s="737"/>
      <c r="AU38" s="737"/>
      <c r="AV38" s="737"/>
      <c r="AW38" s="737"/>
      <c r="AX38" s="737"/>
      <c r="AY38" s="738"/>
      <c r="AZ38" s="659" t="s">
        <v>
225</v>
      </c>
      <c r="BA38" s="660"/>
      <c r="BB38" s="660"/>
      <c r="BC38" s="660"/>
      <c r="BD38" s="695"/>
      <c r="BE38" s="695"/>
      <c r="BF38" s="718"/>
      <c r="BG38" s="674" t="s">
        <v>
331</v>
      </c>
      <c r="BH38" s="675"/>
      <c r="BI38" s="675"/>
      <c r="BJ38" s="675"/>
      <c r="BK38" s="675"/>
      <c r="BL38" s="675"/>
      <c r="BM38" s="675"/>
      <c r="BN38" s="675"/>
      <c r="BO38" s="675"/>
      <c r="BP38" s="675"/>
      <c r="BQ38" s="675"/>
      <c r="BR38" s="675"/>
      <c r="BS38" s="675"/>
      <c r="BT38" s="675"/>
      <c r="BU38" s="676"/>
      <c r="BV38" s="659">
        <v>
54788</v>
      </c>
      <c r="BW38" s="660"/>
      <c r="BX38" s="660"/>
      <c r="BY38" s="660"/>
      <c r="BZ38" s="660"/>
      <c r="CA38" s="660"/>
      <c r="CB38" s="669"/>
      <c r="CD38" s="674" t="s">
        <v>
332</v>
      </c>
      <c r="CE38" s="675"/>
      <c r="CF38" s="675"/>
      <c r="CG38" s="675"/>
      <c r="CH38" s="675"/>
      <c r="CI38" s="675"/>
      <c r="CJ38" s="675"/>
      <c r="CK38" s="675"/>
      <c r="CL38" s="675"/>
      <c r="CM38" s="675"/>
      <c r="CN38" s="675"/>
      <c r="CO38" s="675"/>
      <c r="CP38" s="675"/>
      <c r="CQ38" s="676"/>
      <c r="CR38" s="659">
        <v>
9870648</v>
      </c>
      <c r="CS38" s="660"/>
      <c r="CT38" s="660"/>
      <c r="CU38" s="660"/>
      <c r="CV38" s="660"/>
      <c r="CW38" s="660"/>
      <c r="CX38" s="660"/>
      <c r="CY38" s="661"/>
      <c r="CZ38" s="664">
        <v>
8.6999999999999993</v>
      </c>
      <c r="DA38" s="693"/>
      <c r="DB38" s="693"/>
      <c r="DC38" s="697"/>
      <c r="DD38" s="668">
        <v>
9051132</v>
      </c>
      <c r="DE38" s="660"/>
      <c r="DF38" s="660"/>
      <c r="DG38" s="660"/>
      <c r="DH38" s="660"/>
      <c r="DI38" s="660"/>
      <c r="DJ38" s="660"/>
      <c r="DK38" s="661"/>
      <c r="DL38" s="668">
        <v>
6026660</v>
      </c>
      <c r="DM38" s="660"/>
      <c r="DN38" s="660"/>
      <c r="DO38" s="660"/>
      <c r="DP38" s="660"/>
      <c r="DQ38" s="660"/>
      <c r="DR38" s="660"/>
      <c r="DS38" s="660"/>
      <c r="DT38" s="660"/>
      <c r="DU38" s="660"/>
      <c r="DV38" s="661"/>
      <c r="DW38" s="664">
        <v>
10.8</v>
      </c>
      <c r="DX38" s="693"/>
      <c r="DY38" s="693"/>
      <c r="DZ38" s="693"/>
      <c r="EA38" s="693"/>
      <c r="EB38" s="693"/>
      <c r="EC38" s="694"/>
    </row>
    <row r="39" spans="2:133" ht="11.25" customHeight="1">
      <c r="AQ39" s="736" t="s">
        <v>
333</v>
      </c>
      <c r="AR39" s="737"/>
      <c r="AS39" s="737"/>
      <c r="AT39" s="737"/>
      <c r="AU39" s="737"/>
      <c r="AV39" s="737"/>
      <c r="AW39" s="737"/>
      <c r="AX39" s="737"/>
      <c r="AY39" s="738"/>
      <c r="AZ39" s="659" t="s">
        <v>
121</v>
      </c>
      <c r="BA39" s="660"/>
      <c r="BB39" s="660"/>
      <c r="BC39" s="660"/>
      <c r="BD39" s="695"/>
      <c r="BE39" s="695"/>
      <c r="BF39" s="718"/>
      <c r="BG39" s="750" t="s">
        <v>
334</v>
      </c>
      <c r="BH39" s="751"/>
      <c r="BI39" s="751"/>
      <c r="BJ39" s="751"/>
      <c r="BK39" s="751"/>
      <c r="BL39" s="211"/>
      <c r="BM39" s="675" t="s">
        <v>
335</v>
      </c>
      <c r="BN39" s="675"/>
      <c r="BO39" s="675"/>
      <c r="BP39" s="675"/>
      <c r="BQ39" s="675"/>
      <c r="BR39" s="675"/>
      <c r="BS39" s="675"/>
      <c r="BT39" s="675"/>
      <c r="BU39" s="676"/>
      <c r="BV39" s="659">
        <v>
80</v>
      </c>
      <c r="BW39" s="660"/>
      <c r="BX39" s="660"/>
      <c r="BY39" s="660"/>
      <c r="BZ39" s="660"/>
      <c r="CA39" s="660"/>
      <c r="CB39" s="669"/>
      <c r="CD39" s="674" t="s">
        <v>
336</v>
      </c>
      <c r="CE39" s="675"/>
      <c r="CF39" s="675"/>
      <c r="CG39" s="675"/>
      <c r="CH39" s="675"/>
      <c r="CI39" s="675"/>
      <c r="CJ39" s="675"/>
      <c r="CK39" s="675"/>
      <c r="CL39" s="675"/>
      <c r="CM39" s="675"/>
      <c r="CN39" s="675"/>
      <c r="CO39" s="675"/>
      <c r="CP39" s="675"/>
      <c r="CQ39" s="676"/>
      <c r="CR39" s="659">
        <v>
12713984</v>
      </c>
      <c r="CS39" s="695"/>
      <c r="CT39" s="695"/>
      <c r="CU39" s="695"/>
      <c r="CV39" s="695"/>
      <c r="CW39" s="695"/>
      <c r="CX39" s="695"/>
      <c r="CY39" s="696"/>
      <c r="CZ39" s="664">
        <v>
11.1</v>
      </c>
      <c r="DA39" s="693"/>
      <c r="DB39" s="693"/>
      <c r="DC39" s="697"/>
      <c r="DD39" s="668">
        <v>
12657118</v>
      </c>
      <c r="DE39" s="695"/>
      <c r="DF39" s="695"/>
      <c r="DG39" s="695"/>
      <c r="DH39" s="695"/>
      <c r="DI39" s="695"/>
      <c r="DJ39" s="695"/>
      <c r="DK39" s="696"/>
      <c r="DL39" s="668" t="s">
        <v>
121</v>
      </c>
      <c r="DM39" s="695"/>
      <c r="DN39" s="695"/>
      <c r="DO39" s="695"/>
      <c r="DP39" s="695"/>
      <c r="DQ39" s="695"/>
      <c r="DR39" s="695"/>
      <c r="DS39" s="695"/>
      <c r="DT39" s="695"/>
      <c r="DU39" s="695"/>
      <c r="DV39" s="696"/>
      <c r="DW39" s="664" t="s">
        <v>
121</v>
      </c>
      <c r="DX39" s="693"/>
      <c r="DY39" s="693"/>
      <c r="DZ39" s="693"/>
      <c r="EA39" s="693"/>
      <c r="EB39" s="693"/>
      <c r="EC39" s="694"/>
    </row>
    <row r="40" spans="2:133" ht="11.25" customHeight="1">
      <c r="AQ40" s="736" t="s">
        <v>
337</v>
      </c>
      <c r="AR40" s="737"/>
      <c r="AS40" s="737"/>
      <c r="AT40" s="737"/>
      <c r="AU40" s="737"/>
      <c r="AV40" s="737"/>
      <c r="AW40" s="737"/>
      <c r="AX40" s="737"/>
      <c r="AY40" s="738"/>
      <c r="AZ40" s="659">
        <v>
3469041</v>
      </c>
      <c r="BA40" s="660"/>
      <c r="BB40" s="660"/>
      <c r="BC40" s="660"/>
      <c r="BD40" s="695"/>
      <c r="BE40" s="695"/>
      <c r="BF40" s="718"/>
      <c r="BG40" s="750"/>
      <c r="BH40" s="751"/>
      <c r="BI40" s="751"/>
      <c r="BJ40" s="751"/>
      <c r="BK40" s="751"/>
      <c r="BL40" s="211"/>
      <c r="BM40" s="675" t="s">
        <v>
338</v>
      </c>
      <c r="BN40" s="675"/>
      <c r="BO40" s="675"/>
      <c r="BP40" s="675"/>
      <c r="BQ40" s="675"/>
      <c r="BR40" s="675"/>
      <c r="BS40" s="675"/>
      <c r="BT40" s="675"/>
      <c r="BU40" s="676"/>
      <c r="BV40" s="659">
        <v>
98</v>
      </c>
      <c r="BW40" s="660"/>
      <c r="BX40" s="660"/>
      <c r="BY40" s="660"/>
      <c r="BZ40" s="660"/>
      <c r="CA40" s="660"/>
      <c r="CB40" s="669"/>
      <c r="CD40" s="674" t="s">
        <v>
339</v>
      </c>
      <c r="CE40" s="675"/>
      <c r="CF40" s="675"/>
      <c r="CG40" s="675"/>
      <c r="CH40" s="675"/>
      <c r="CI40" s="675"/>
      <c r="CJ40" s="675"/>
      <c r="CK40" s="675"/>
      <c r="CL40" s="675"/>
      <c r="CM40" s="675"/>
      <c r="CN40" s="675"/>
      <c r="CO40" s="675"/>
      <c r="CP40" s="675"/>
      <c r="CQ40" s="676"/>
      <c r="CR40" s="659">
        <v>
39734</v>
      </c>
      <c r="CS40" s="660"/>
      <c r="CT40" s="660"/>
      <c r="CU40" s="660"/>
      <c r="CV40" s="660"/>
      <c r="CW40" s="660"/>
      <c r="CX40" s="660"/>
      <c r="CY40" s="661"/>
      <c r="CZ40" s="664">
        <v>
0</v>
      </c>
      <c r="DA40" s="693"/>
      <c r="DB40" s="693"/>
      <c r="DC40" s="697"/>
      <c r="DD40" s="668">
        <v>
6000</v>
      </c>
      <c r="DE40" s="660"/>
      <c r="DF40" s="660"/>
      <c r="DG40" s="660"/>
      <c r="DH40" s="660"/>
      <c r="DI40" s="660"/>
      <c r="DJ40" s="660"/>
      <c r="DK40" s="661"/>
      <c r="DL40" s="668" t="s">
        <v>
121</v>
      </c>
      <c r="DM40" s="660"/>
      <c r="DN40" s="660"/>
      <c r="DO40" s="660"/>
      <c r="DP40" s="660"/>
      <c r="DQ40" s="660"/>
      <c r="DR40" s="660"/>
      <c r="DS40" s="660"/>
      <c r="DT40" s="660"/>
      <c r="DU40" s="660"/>
      <c r="DV40" s="661"/>
      <c r="DW40" s="664" t="s">
        <v>
121</v>
      </c>
      <c r="DX40" s="693"/>
      <c r="DY40" s="693"/>
      <c r="DZ40" s="693"/>
      <c r="EA40" s="693"/>
      <c r="EB40" s="693"/>
      <c r="EC40" s="694"/>
    </row>
    <row r="41" spans="2:133" ht="11.25" customHeight="1">
      <c r="AQ41" s="746" t="s">
        <v>
340</v>
      </c>
      <c r="AR41" s="747"/>
      <c r="AS41" s="747"/>
      <c r="AT41" s="747"/>
      <c r="AU41" s="747"/>
      <c r="AV41" s="747"/>
      <c r="AW41" s="747"/>
      <c r="AX41" s="747"/>
      <c r="AY41" s="748"/>
      <c r="AZ41" s="739">
        <v>
4749653</v>
      </c>
      <c r="BA41" s="740"/>
      <c r="BB41" s="740"/>
      <c r="BC41" s="740"/>
      <c r="BD41" s="729"/>
      <c r="BE41" s="729"/>
      <c r="BF41" s="731"/>
      <c r="BG41" s="752"/>
      <c r="BH41" s="753"/>
      <c r="BI41" s="753"/>
      <c r="BJ41" s="753"/>
      <c r="BK41" s="753"/>
      <c r="BL41" s="212"/>
      <c r="BM41" s="684" t="s">
        <v>
341</v>
      </c>
      <c r="BN41" s="684"/>
      <c r="BO41" s="684"/>
      <c r="BP41" s="684"/>
      <c r="BQ41" s="684"/>
      <c r="BR41" s="684"/>
      <c r="BS41" s="684"/>
      <c r="BT41" s="684"/>
      <c r="BU41" s="685"/>
      <c r="BV41" s="739">
        <v>
275</v>
      </c>
      <c r="BW41" s="740"/>
      <c r="BX41" s="740"/>
      <c r="BY41" s="740"/>
      <c r="BZ41" s="740"/>
      <c r="CA41" s="740"/>
      <c r="CB41" s="749"/>
      <c r="CD41" s="674" t="s">
        <v>
342</v>
      </c>
      <c r="CE41" s="675"/>
      <c r="CF41" s="675"/>
      <c r="CG41" s="675"/>
      <c r="CH41" s="675"/>
      <c r="CI41" s="675"/>
      <c r="CJ41" s="675"/>
      <c r="CK41" s="675"/>
      <c r="CL41" s="675"/>
      <c r="CM41" s="675"/>
      <c r="CN41" s="675"/>
      <c r="CO41" s="675"/>
      <c r="CP41" s="675"/>
      <c r="CQ41" s="676"/>
      <c r="CR41" s="659" t="s">
        <v>
225</v>
      </c>
      <c r="CS41" s="695"/>
      <c r="CT41" s="695"/>
      <c r="CU41" s="695"/>
      <c r="CV41" s="695"/>
      <c r="CW41" s="695"/>
      <c r="CX41" s="695"/>
      <c r="CY41" s="696"/>
      <c r="CZ41" s="664" t="s">
        <v>
225</v>
      </c>
      <c r="DA41" s="693"/>
      <c r="DB41" s="693"/>
      <c r="DC41" s="697"/>
      <c r="DD41" s="668" t="s">
        <v>
225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5" t="s">
        <v>
343</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
344</v>
      </c>
      <c r="CE42" s="657"/>
      <c r="CF42" s="657"/>
      <c r="CG42" s="657"/>
      <c r="CH42" s="657"/>
      <c r="CI42" s="657"/>
      <c r="CJ42" s="657"/>
      <c r="CK42" s="657"/>
      <c r="CL42" s="657"/>
      <c r="CM42" s="657"/>
      <c r="CN42" s="657"/>
      <c r="CO42" s="657"/>
      <c r="CP42" s="657"/>
      <c r="CQ42" s="658"/>
      <c r="CR42" s="659">
        <v>
19855549</v>
      </c>
      <c r="CS42" s="660"/>
      <c r="CT42" s="660"/>
      <c r="CU42" s="660"/>
      <c r="CV42" s="660"/>
      <c r="CW42" s="660"/>
      <c r="CX42" s="660"/>
      <c r="CY42" s="661"/>
      <c r="CZ42" s="664">
        <v>
17.399999999999999</v>
      </c>
      <c r="DA42" s="665"/>
      <c r="DB42" s="665"/>
      <c r="DC42" s="760"/>
      <c r="DD42" s="668">
        <v>
4535880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5" t="s">
        <v>
345</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
346</v>
      </c>
      <c r="CE43" s="657"/>
      <c r="CF43" s="657"/>
      <c r="CG43" s="657"/>
      <c r="CH43" s="657"/>
      <c r="CI43" s="657"/>
      <c r="CJ43" s="657"/>
      <c r="CK43" s="657"/>
      <c r="CL43" s="657"/>
      <c r="CM43" s="657"/>
      <c r="CN43" s="657"/>
      <c r="CO43" s="657"/>
      <c r="CP43" s="657"/>
      <c r="CQ43" s="658"/>
      <c r="CR43" s="659">
        <v>
250378</v>
      </c>
      <c r="CS43" s="695"/>
      <c r="CT43" s="695"/>
      <c r="CU43" s="695"/>
      <c r="CV43" s="695"/>
      <c r="CW43" s="695"/>
      <c r="CX43" s="695"/>
      <c r="CY43" s="696"/>
      <c r="CZ43" s="664">
        <v>
0.2</v>
      </c>
      <c r="DA43" s="693"/>
      <c r="DB43" s="693"/>
      <c r="DC43" s="697"/>
      <c r="DD43" s="668">
        <v>
250378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16" t="s">
        <v>
347</v>
      </c>
      <c r="CD44" s="771" t="s">
        <v>
298</v>
      </c>
      <c r="CE44" s="772"/>
      <c r="CF44" s="656" t="s">
        <v>
348</v>
      </c>
      <c r="CG44" s="657"/>
      <c r="CH44" s="657"/>
      <c r="CI44" s="657"/>
      <c r="CJ44" s="657"/>
      <c r="CK44" s="657"/>
      <c r="CL44" s="657"/>
      <c r="CM44" s="657"/>
      <c r="CN44" s="657"/>
      <c r="CO44" s="657"/>
      <c r="CP44" s="657"/>
      <c r="CQ44" s="658"/>
      <c r="CR44" s="659">
        <v>
19855549</v>
      </c>
      <c r="CS44" s="660"/>
      <c r="CT44" s="660"/>
      <c r="CU44" s="660"/>
      <c r="CV44" s="660"/>
      <c r="CW44" s="660"/>
      <c r="CX44" s="660"/>
      <c r="CY44" s="661"/>
      <c r="CZ44" s="664">
        <v>
17.399999999999999</v>
      </c>
      <c r="DA44" s="665"/>
      <c r="DB44" s="665"/>
      <c r="DC44" s="760"/>
      <c r="DD44" s="668">
        <v>
4535880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
349</v>
      </c>
      <c r="CG45" s="657"/>
      <c r="CH45" s="657"/>
      <c r="CI45" s="657"/>
      <c r="CJ45" s="657"/>
      <c r="CK45" s="657"/>
      <c r="CL45" s="657"/>
      <c r="CM45" s="657"/>
      <c r="CN45" s="657"/>
      <c r="CO45" s="657"/>
      <c r="CP45" s="657"/>
      <c r="CQ45" s="658"/>
      <c r="CR45" s="659">
        <v>
4484914</v>
      </c>
      <c r="CS45" s="695"/>
      <c r="CT45" s="695"/>
      <c r="CU45" s="695"/>
      <c r="CV45" s="695"/>
      <c r="CW45" s="695"/>
      <c r="CX45" s="695"/>
      <c r="CY45" s="696"/>
      <c r="CZ45" s="664">
        <v>
3.9</v>
      </c>
      <c r="DA45" s="693"/>
      <c r="DB45" s="693"/>
      <c r="DC45" s="697"/>
      <c r="DD45" s="668">
        <v>
511361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
350</v>
      </c>
      <c r="CG46" s="657"/>
      <c r="CH46" s="657"/>
      <c r="CI46" s="657"/>
      <c r="CJ46" s="657"/>
      <c r="CK46" s="657"/>
      <c r="CL46" s="657"/>
      <c r="CM46" s="657"/>
      <c r="CN46" s="657"/>
      <c r="CO46" s="657"/>
      <c r="CP46" s="657"/>
      <c r="CQ46" s="658"/>
      <c r="CR46" s="659">
        <v>
15370635</v>
      </c>
      <c r="CS46" s="660"/>
      <c r="CT46" s="660"/>
      <c r="CU46" s="660"/>
      <c r="CV46" s="660"/>
      <c r="CW46" s="660"/>
      <c r="CX46" s="660"/>
      <c r="CY46" s="661"/>
      <c r="CZ46" s="664">
        <v>
13.5</v>
      </c>
      <c r="DA46" s="665"/>
      <c r="DB46" s="665"/>
      <c r="DC46" s="760"/>
      <c r="DD46" s="668">
        <v>
4024519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
351</v>
      </c>
      <c r="CG47" s="657"/>
      <c r="CH47" s="657"/>
      <c r="CI47" s="657"/>
      <c r="CJ47" s="657"/>
      <c r="CK47" s="657"/>
      <c r="CL47" s="657"/>
      <c r="CM47" s="657"/>
      <c r="CN47" s="657"/>
      <c r="CO47" s="657"/>
      <c r="CP47" s="657"/>
      <c r="CQ47" s="658"/>
      <c r="CR47" s="659" t="s">
        <v>
246</v>
      </c>
      <c r="CS47" s="695"/>
      <c r="CT47" s="695"/>
      <c r="CU47" s="695"/>
      <c r="CV47" s="695"/>
      <c r="CW47" s="695"/>
      <c r="CX47" s="695"/>
      <c r="CY47" s="696"/>
      <c r="CZ47" s="664" t="s">
        <v>
121</v>
      </c>
      <c r="DA47" s="693"/>
      <c r="DB47" s="693"/>
      <c r="DC47" s="697"/>
      <c r="DD47" s="668" t="s">
        <v>
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
352</v>
      </c>
      <c r="CG48" s="657"/>
      <c r="CH48" s="657"/>
      <c r="CI48" s="657"/>
      <c r="CJ48" s="657"/>
      <c r="CK48" s="657"/>
      <c r="CL48" s="657"/>
      <c r="CM48" s="657"/>
      <c r="CN48" s="657"/>
      <c r="CO48" s="657"/>
      <c r="CP48" s="657"/>
      <c r="CQ48" s="658"/>
      <c r="CR48" s="659" t="s">
        <v>
121</v>
      </c>
      <c r="CS48" s="660"/>
      <c r="CT48" s="660"/>
      <c r="CU48" s="660"/>
      <c r="CV48" s="660"/>
      <c r="CW48" s="660"/>
      <c r="CX48" s="660"/>
      <c r="CY48" s="661"/>
      <c r="CZ48" s="664" t="s">
        <v>
121</v>
      </c>
      <c r="DA48" s="665"/>
      <c r="DB48" s="665"/>
      <c r="DC48" s="760"/>
      <c r="DD48" s="668" t="s">
        <v>
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
353</v>
      </c>
      <c r="CE49" s="705"/>
      <c r="CF49" s="705"/>
      <c r="CG49" s="705"/>
      <c r="CH49" s="705"/>
      <c r="CI49" s="705"/>
      <c r="CJ49" s="705"/>
      <c r="CK49" s="705"/>
      <c r="CL49" s="705"/>
      <c r="CM49" s="705"/>
      <c r="CN49" s="705"/>
      <c r="CO49" s="705"/>
      <c r="CP49" s="705"/>
      <c r="CQ49" s="706"/>
      <c r="CR49" s="739">
        <v>
114062612</v>
      </c>
      <c r="CS49" s="729"/>
      <c r="CT49" s="729"/>
      <c r="CU49" s="729"/>
      <c r="CV49" s="729"/>
      <c r="CW49" s="729"/>
      <c r="CX49" s="729"/>
      <c r="CY49" s="761"/>
      <c r="CZ49" s="744">
        <v>
100</v>
      </c>
      <c r="DA49" s="762"/>
      <c r="DB49" s="762"/>
      <c r="DC49" s="763"/>
      <c r="DD49" s="764">
        <v>
69445581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JXxtmzIhPwrW8d4rXaNje4Geuv2EvsFLT1+IlQNPcCEVQLiCcnQI1JVc99D+Wivg/85k9JHs82KK5WR4RhwR4g==" saltValue="9JAhsJb4OaMtVOu6fhEma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5" zoomScaleNormal="45" zoomScaleSheetLayoutView="70" workbookViewId="0"/>
  </sheetViews>
  <sheetFormatPr defaultColWidth="0" defaultRowHeight="13.5" zeroHeight="1"/>
  <cols>
    <col min="1" max="130" width="2.75" style="265" customWidth="1"/>
    <col min="131" max="131" width="1.625" style="265" customWidth="1"/>
    <col min="132" max="16384" width="9" style="265" hidden="1"/>
  </cols>
  <sheetData>
    <row r="1" spans="1:131" s="223" customFormat="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c r="A2" s="224" t="s">
        <v>
354</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
355</v>
      </c>
      <c r="DK2" s="807"/>
      <c r="DL2" s="807"/>
      <c r="DM2" s="807"/>
      <c r="DN2" s="807"/>
      <c r="DO2" s="808"/>
      <c r="DP2" s="225"/>
      <c r="DQ2" s="806" t="s">
        <v>
356</v>
      </c>
      <c r="DR2" s="807"/>
      <c r="DS2" s="807"/>
      <c r="DT2" s="807"/>
      <c r="DU2" s="807"/>
      <c r="DV2" s="807"/>
      <c r="DW2" s="807"/>
      <c r="DX2" s="807"/>
      <c r="DY2" s="807"/>
      <c r="DZ2" s="808"/>
      <c r="EA2" s="226"/>
    </row>
    <row r="3" spans="1:131" s="223" customFormat="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c r="A4" s="809" t="s">
        <v>
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
358</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c r="A5" s="800" t="s">
        <v>
359</v>
      </c>
      <c r="B5" s="801"/>
      <c r="C5" s="801"/>
      <c r="D5" s="801"/>
      <c r="E5" s="801"/>
      <c r="F5" s="801"/>
      <c r="G5" s="801"/>
      <c r="H5" s="801"/>
      <c r="I5" s="801"/>
      <c r="J5" s="801"/>
      <c r="K5" s="801"/>
      <c r="L5" s="801"/>
      <c r="M5" s="801"/>
      <c r="N5" s="801"/>
      <c r="O5" s="801"/>
      <c r="P5" s="802"/>
      <c r="Q5" s="777" t="s">
        <v>
360</v>
      </c>
      <c r="R5" s="778"/>
      <c r="S5" s="778"/>
      <c r="T5" s="778"/>
      <c r="U5" s="779"/>
      <c r="V5" s="777" t="s">
        <v>
361</v>
      </c>
      <c r="W5" s="778"/>
      <c r="X5" s="778"/>
      <c r="Y5" s="778"/>
      <c r="Z5" s="779"/>
      <c r="AA5" s="777" t="s">
        <v>
362</v>
      </c>
      <c r="AB5" s="778"/>
      <c r="AC5" s="778"/>
      <c r="AD5" s="778"/>
      <c r="AE5" s="778"/>
      <c r="AF5" s="810" t="s">
        <v>
363</v>
      </c>
      <c r="AG5" s="778"/>
      <c r="AH5" s="778"/>
      <c r="AI5" s="778"/>
      <c r="AJ5" s="789"/>
      <c r="AK5" s="778" t="s">
        <v>
364</v>
      </c>
      <c r="AL5" s="778"/>
      <c r="AM5" s="778"/>
      <c r="AN5" s="778"/>
      <c r="AO5" s="779"/>
      <c r="AP5" s="777" t="s">
        <v>
365</v>
      </c>
      <c r="AQ5" s="778"/>
      <c r="AR5" s="778"/>
      <c r="AS5" s="778"/>
      <c r="AT5" s="779"/>
      <c r="AU5" s="777" t="s">
        <v>
366</v>
      </c>
      <c r="AV5" s="778"/>
      <c r="AW5" s="778"/>
      <c r="AX5" s="778"/>
      <c r="AY5" s="789"/>
      <c r="AZ5" s="232"/>
      <c r="BA5" s="232"/>
      <c r="BB5" s="232"/>
      <c r="BC5" s="232"/>
      <c r="BD5" s="232"/>
      <c r="BE5" s="233"/>
      <c r="BF5" s="233"/>
      <c r="BG5" s="233"/>
      <c r="BH5" s="233"/>
      <c r="BI5" s="233"/>
      <c r="BJ5" s="233"/>
      <c r="BK5" s="233"/>
      <c r="BL5" s="233"/>
      <c r="BM5" s="233"/>
      <c r="BN5" s="233"/>
      <c r="BO5" s="233"/>
      <c r="BP5" s="233"/>
      <c r="BQ5" s="800" t="s">
        <v>
367</v>
      </c>
      <c r="BR5" s="801"/>
      <c r="BS5" s="801"/>
      <c r="BT5" s="801"/>
      <c r="BU5" s="801"/>
      <c r="BV5" s="801"/>
      <c r="BW5" s="801"/>
      <c r="BX5" s="801"/>
      <c r="BY5" s="801"/>
      <c r="BZ5" s="801"/>
      <c r="CA5" s="801"/>
      <c r="CB5" s="801"/>
      <c r="CC5" s="801"/>
      <c r="CD5" s="801"/>
      <c r="CE5" s="801"/>
      <c r="CF5" s="801"/>
      <c r="CG5" s="802"/>
      <c r="CH5" s="777" t="s">
        <v>
368</v>
      </c>
      <c r="CI5" s="778"/>
      <c r="CJ5" s="778"/>
      <c r="CK5" s="778"/>
      <c r="CL5" s="779"/>
      <c r="CM5" s="777" t="s">
        <v>
369</v>
      </c>
      <c r="CN5" s="778"/>
      <c r="CO5" s="778"/>
      <c r="CP5" s="778"/>
      <c r="CQ5" s="779"/>
      <c r="CR5" s="777" t="s">
        <v>
370</v>
      </c>
      <c r="CS5" s="778"/>
      <c r="CT5" s="778"/>
      <c r="CU5" s="778"/>
      <c r="CV5" s="779"/>
      <c r="CW5" s="777" t="s">
        <v>
371</v>
      </c>
      <c r="CX5" s="778"/>
      <c r="CY5" s="778"/>
      <c r="CZ5" s="778"/>
      <c r="DA5" s="779"/>
      <c r="DB5" s="777" t="s">
        <v>
372</v>
      </c>
      <c r="DC5" s="778"/>
      <c r="DD5" s="778"/>
      <c r="DE5" s="778"/>
      <c r="DF5" s="779"/>
      <c r="DG5" s="783" t="s">
        <v>
373</v>
      </c>
      <c r="DH5" s="784"/>
      <c r="DI5" s="784"/>
      <c r="DJ5" s="784"/>
      <c r="DK5" s="785"/>
      <c r="DL5" s="783" t="s">
        <v>
374</v>
      </c>
      <c r="DM5" s="784"/>
      <c r="DN5" s="784"/>
      <c r="DO5" s="784"/>
      <c r="DP5" s="785"/>
      <c r="DQ5" s="777" t="s">
        <v>
375</v>
      </c>
      <c r="DR5" s="778"/>
      <c r="DS5" s="778"/>
      <c r="DT5" s="778"/>
      <c r="DU5" s="779"/>
      <c r="DV5" s="777" t="s">
        <v>
366</v>
      </c>
      <c r="DW5" s="778"/>
      <c r="DX5" s="778"/>
      <c r="DY5" s="778"/>
      <c r="DZ5" s="789"/>
      <c r="EA5" s="230"/>
    </row>
    <row r="6" spans="1:131" s="231"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c r="A7" s="234">
        <v>
1</v>
      </c>
      <c r="B7" s="791" t="s">
        <v>
376</v>
      </c>
      <c r="C7" s="792"/>
      <c r="D7" s="792"/>
      <c r="E7" s="792"/>
      <c r="F7" s="792"/>
      <c r="G7" s="792"/>
      <c r="H7" s="792"/>
      <c r="I7" s="792"/>
      <c r="J7" s="792"/>
      <c r="K7" s="792"/>
      <c r="L7" s="792"/>
      <c r="M7" s="792"/>
      <c r="N7" s="792"/>
      <c r="O7" s="792"/>
      <c r="P7" s="793"/>
      <c r="Q7" s="794">
        <v>
117337</v>
      </c>
      <c r="R7" s="795"/>
      <c r="S7" s="795"/>
      <c r="T7" s="795"/>
      <c r="U7" s="795"/>
      <c r="V7" s="795">
        <v>
114265</v>
      </c>
      <c r="W7" s="795"/>
      <c r="X7" s="795"/>
      <c r="Y7" s="795"/>
      <c r="Z7" s="795"/>
      <c r="AA7" s="795">
        <v>
3072</v>
      </c>
      <c r="AB7" s="795"/>
      <c r="AC7" s="795"/>
      <c r="AD7" s="795"/>
      <c r="AE7" s="796"/>
      <c r="AF7" s="797">
        <v>
3029</v>
      </c>
      <c r="AG7" s="798"/>
      <c r="AH7" s="798"/>
      <c r="AI7" s="798"/>
      <c r="AJ7" s="799"/>
      <c r="AK7" s="834">
        <v>
11657</v>
      </c>
      <c r="AL7" s="835"/>
      <c r="AM7" s="835"/>
      <c r="AN7" s="835"/>
      <c r="AO7" s="835"/>
      <c r="AP7" s="835">
        <v>
34618</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
1</v>
      </c>
      <c r="BR7" s="236"/>
      <c r="BS7" s="838" t="s">
        <v>
569</v>
      </c>
      <c r="BT7" s="839"/>
      <c r="BU7" s="839"/>
      <c r="BV7" s="839"/>
      <c r="BW7" s="839"/>
      <c r="BX7" s="839"/>
      <c r="BY7" s="839"/>
      <c r="BZ7" s="839"/>
      <c r="CA7" s="839"/>
      <c r="CB7" s="839"/>
      <c r="CC7" s="839"/>
      <c r="CD7" s="839"/>
      <c r="CE7" s="839"/>
      <c r="CF7" s="839"/>
      <c r="CG7" s="840"/>
      <c r="CH7" s="831" t="s">
        <v>
560</v>
      </c>
      <c r="CI7" s="832"/>
      <c r="CJ7" s="832"/>
      <c r="CK7" s="832"/>
      <c r="CL7" s="833"/>
      <c r="CM7" s="831">
        <v>
392</v>
      </c>
      <c r="CN7" s="832"/>
      <c r="CO7" s="832"/>
      <c r="CP7" s="832"/>
      <c r="CQ7" s="833"/>
      <c r="CR7" s="831">
        <v>
300</v>
      </c>
      <c r="CS7" s="832"/>
      <c r="CT7" s="832"/>
      <c r="CU7" s="832"/>
      <c r="CV7" s="833"/>
      <c r="CW7" s="831">
        <v>
50</v>
      </c>
      <c r="CX7" s="832"/>
      <c r="CY7" s="832"/>
      <c r="CZ7" s="832"/>
      <c r="DA7" s="833"/>
      <c r="DB7" s="831" t="s">
        <v>
560</v>
      </c>
      <c r="DC7" s="832"/>
      <c r="DD7" s="832"/>
      <c r="DE7" s="832"/>
      <c r="DF7" s="833"/>
      <c r="DG7" s="831" t="s">
        <v>
560</v>
      </c>
      <c r="DH7" s="832"/>
      <c r="DI7" s="832"/>
      <c r="DJ7" s="832"/>
      <c r="DK7" s="833"/>
      <c r="DL7" s="831" t="s">
        <v>
574</v>
      </c>
      <c r="DM7" s="832"/>
      <c r="DN7" s="832"/>
      <c r="DO7" s="832"/>
      <c r="DP7" s="833"/>
      <c r="DQ7" s="831" t="s">
        <v>
560</v>
      </c>
      <c r="DR7" s="832"/>
      <c r="DS7" s="832"/>
      <c r="DT7" s="832"/>
      <c r="DU7" s="833"/>
      <c r="DV7" s="812"/>
      <c r="DW7" s="813"/>
      <c r="DX7" s="813"/>
      <c r="DY7" s="813"/>
      <c r="DZ7" s="814"/>
      <c r="EA7" s="230"/>
    </row>
    <row r="8" spans="1:131" s="231" customFormat="1" ht="26.25" customHeight="1">
      <c r="A8" s="237">
        <v>
2</v>
      </c>
      <c r="B8" s="815" t="s">
        <v>
377</v>
      </c>
      <c r="C8" s="816"/>
      <c r="D8" s="816"/>
      <c r="E8" s="816"/>
      <c r="F8" s="816"/>
      <c r="G8" s="816"/>
      <c r="H8" s="816"/>
      <c r="I8" s="816"/>
      <c r="J8" s="816"/>
      <c r="K8" s="816"/>
      <c r="L8" s="816"/>
      <c r="M8" s="816"/>
      <c r="N8" s="816"/>
      <c r="O8" s="816"/>
      <c r="P8" s="817"/>
      <c r="Q8" s="818">
        <v>
1648</v>
      </c>
      <c r="R8" s="819"/>
      <c r="S8" s="819"/>
      <c r="T8" s="819"/>
      <c r="U8" s="819"/>
      <c r="V8" s="819">
        <v>
1596</v>
      </c>
      <c r="W8" s="819"/>
      <c r="X8" s="819"/>
      <c r="Y8" s="819"/>
      <c r="Z8" s="819"/>
      <c r="AA8" s="819">
        <v>
51</v>
      </c>
      <c r="AB8" s="819"/>
      <c r="AC8" s="819"/>
      <c r="AD8" s="819"/>
      <c r="AE8" s="820"/>
      <c r="AF8" s="821">
        <v>
51</v>
      </c>
      <c r="AG8" s="822"/>
      <c r="AH8" s="822"/>
      <c r="AI8" s="822"/>
      <c r="AJ8" s="823"/>
      <c r="AK8" s="824">
        <v>
162</v>
      </c>
      <c r="AL8" s="825"/>
      <c r="AM8" s="825"/>
      <c r="AN8" s="825"/>
      <c r="AO8" s="825"/>
      <c r="AP8" s="825">
        <v>
9773</v>
      </c>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
2</v>
      </c>
      <c r="BR8" s="239" t="s">
        <v>
580</v>
      </c>
      <c r="BS8" s="828" t="s">
        <v>
570</v>
      </c>
      <c r="BT8" s="829"/>
      <c r="BU8" s="829"/>
      <c r="BV8" s="829"/>
      <c r="BW8" s="829"/>
      <c r="BX8" s="829"/>
      <c r="BY8" s="829"/>
      <c r="BZ8" s="829"/>
      <c r="CA8" s="829"/>
      <c r="CB8" s="829"/>
      <c r="CC8" s="829"/>
      <c r="CD8" s="829"/>
      <c r="CE8" s="829"/>
      <c r="CF8" s="829"/>
      <c r="CG8" s="830"/>
      <c r="CH8" s="841">
        <v>
1</v>
      </c>
      <c r="CI8" s="842"/>
      <c r="CJ8" s="842"/>
      <c r="CK8" s="842"/>
      <c r="CL8" s="843"/>
      <c r="CM8" s="841">
        <v>
2405</v>
      </c>
      <c r="CN8" s="842"/>
      <c r="CO8" s="842"/>
      <c r="CP8" s="842"/>
      <c r="CQ8" s="843"/>
      <c r="CR8" s="841">
        <v>
5</v>
      </c>
      <c r="CS8" s="842"/>
      <c r="CT8" s="842"/>
      <c r="CU8" s="842"/>
      <c r="CV8" s="843"/>
      <c r="CW8" s="841" t="s">
        <v>
574</v>
      </c>
      <c r="CX8" s="842"/>
      <c r="CY8" s="842"/>
      <c r="CZ8" s="842"/>
      <c r="DA8" s="843"/>
      <c r="DB8" s="841">
        <v>
2212</v>
      </c>
      <c r="DC8" s="842"/>
      <c r="DD8" s="842"/>
      <c r="DE8" s="842"/>
      <c r="DF8" s="843"/>
      <c r="DG8" s="841" t="s">
        <v>
574</v>
      </c>
      <c r="DH8" s="842"/>
      <c r="DI8" s="842"/>
      <c r="DJ8" s="842"/>
      <c r="DK8" s="843"/>
      <c r="DL8" s="841" t="s">
        <v>
560</v>
      </c>
      <c r="DM8" s="842"/>
      <c r="DN8" s="842"/>
      <c r="DO8" s="842"/>
      <c r="DP8" s="843"/>
      <c r="DQ8" s="841" t="s">
        <v>
574</v>
      </c>
      <c r="DR8" s="842"/>
      <c r="DS8" s="842"/>
      <c r="DT8" s="842"/>
      <c r="DU8" s="843"/>
      <c r="DV8" s="844"/>
      <c r="DW8" s="845"/>
      <c r="DX8" s="845"/>
      <c r="DY8" s="845"/>
      <c r="DZ8" s="846"/>
      <c r="EA8" s="230"/>
    </row>
    <row r="9" spans="1:131" s="231" customFormat="1" ht="26.25" customHeight="1">
      <c r="A9" s="237">
        <v>
3</v>
      </c>
      <c r="B9" s="815" t="s">
        <v>
378</v>
      </c>
      <c r="C9" s="816"/>
      <c r="D9" s="816"/>
      <c r="E9" s="816"/>
      <c r="F9" s="816"/>
      <c r="G9" s="816"/>
      <c r="H9" s="816"/>
      <c r="I9" s="816"/>
      <c r="J9" s="816"/>
      <c r="K9" s="816"/>
      <c r="L9" s="816"/>
      <c r="M9" s="816"/>
      <c r="N9" s="816"/>
      <c r="O9" s="816"/>
      <c r="P9" s="817"/>
      <c r="Q9" s="818">
        <v>
8</v>
      </c>
      <c r="R9" s="819"/>
      <c r="S9" s="819"/>
      <c r="T9" s="819"/>
      <c r="U9" s="819"/>
      <c r="V9" s="819">
        <v>
7</v>
      </c>
      <c r="W9" s="819"/>
      <c r="X9" s="819"/>
      <c r="Y9" s="819"/>
      <c r="Z9" s="819"/>
      <c r="AA9" s="819">
        <v>
1</v>
      </c>
      <c r="AB9" s="819"/>
      <c r="AC9" s="819"/>
      <c r="AD9" s="819"/>
      <c r="AE9" s="820"/>
      <c r="AF9" s="821">
        <v>
1</v>
      </c>
      <c r="AG9" s="822"/>
      <c r="AH9" s="822"/>
      <c r="AI9" s="822"/>
      <c r="AJ9" s="823"/>
      <c r="AK9" s="824">
        <v>
5</v>
      </c>
      <c r="AL9" s="825"/>
      <c r="AM9" s="825"/>
      <c r="AN9" s="825"/>
      <c r="AO9" s="825"/>
      <c r="AP9" s="825" t="s">
        <v>
559</v>
      </c>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
3</v>
      </c>
      <c r="BR9" s="239"/>
      <c r="BS9" s="828" t="s">
        <v>
571</v>
      </c>
      <c r="BT9" s="829"/>
      <c r="BU9" s="829"/>
      <c r="BV9" s="829"/>
      <c r="BW9" s="829"/>
      <c r="BX9" s="829"/>
      <c r="BY9" s="829"/>
      <c r="BZ9" s="829"/>
      <c r="CA9" s="829"/>
      <c r="CB9" s="829"/>
      <c r="CC9" s="829"/>
      <c r="CD9" s="829"/>
      <c r="CE9" s="829"/>
      <c r="CF9" s="829"/>
      <c r="CG9" s="830"/>
      <c r="CH9" s="841">
        <v>
-3</v>
      </c>
      <c r="CI9" s="842"/>
      <c r="CJ9" s="842"/>
      <c r="CK9" s="842"/>
      <c r="CL9" s="843"/>
      <c r="CM9" s="841">
        <v>
1466</v>
      </c>
      <c r="CN9" s="842"/>
      <c r="CO9" s="842"/>
      <c r="CP9" s="842"/>
      <c r="CQ9" s="843"/>
      <c r="CR9" s="841">
        <v>
800</v>
      </c>
      <c r="CS9" s="842"/>
      <c r="CT9" s="842"/>
      <c r="CU9" s="842"/>
      <c r="CV9" s="843"/>
      <c r="CW9" s="841">
        <v>
250</v>
      </c>
      <c r="CX9" s="842"/>
      <c r="CY9" s="842"/>
      <c r="CZ9" s="842"/>
      <c r="DA9" s="843"/>
      <c r="DB9" s="841" t="s">
        <v>
574</v>
      </c>
      <c r="DC9" s="842"/>
      <c r="DD9" s="842"/>
      <c r="DE9" s="842"/>
      <c r="DF9" s="843"/>
      <c r="DG9" s="841" t="s">
        <v>
574</v>
      </c>
      <c r="DH9" s="842"/>
      <c r="DI9" s="842"/>
      <c r="DJ9" s="842"/>
      <c r="DK9" s="843"/>
      <c r="DL9" s="841" t="s">
        <v>
560</v>
      </c>
      <c r="DM9" s="842"/>
      <c r="DN9" s="842"/>
      <c r="DO9" s="842"/>
      <c r="DP9" s="843"/>
      <c r="DQ9" s="841" t="s">
        <v>
574</v>
      </c>
      <c r="DR9" s="842"/>
      <c r="DS9" s="842"/>
      <c r="DT9" s="842"/>
      <c r="DU9" s="843"/>
      <c r="DV9" s="844"/>
      <c r="DW9" s="845"/>
      <c r="DX9" s="845"/>
      <c r="DY9" s="845"/>
      <c r="DZ9" s="846"/>
      <c r="EA9" s="230"/>
    </row>
    <row r="10" spans="1:131" s="231" customFormat="1" ht="26.25" customHeight="1">
      <c r="A10" s="237">
        <v>
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
4</v>
      </c>
      <c r="BR10" s="239"/>
      <c r="BS10" s="828" t="s">
        <v>
572</v>
      </c>
      <c r="BT10" s="829"/>
      <c r="BU10" s="829"/>
      <c r="BV10" s="829"/>
      <c r="BW10" s="829"/>
      <c r="BX10" s="829"/>
      <c r="BY10" s="829"/>
      <c r="BZ10" s="829"/>
      <c r="CA10" s="829"/>
      <c r="CB10" s="829"/>
      <c r="CC10" s="829"/>
      <c r="CD10" s="829"/>
      <c r="CE10" s="829"/>
      <c r="CF10" s="829"/>
      <c r="CG10" s="830"/>
      <c r="CH10" s="841">
        <v>
39</v>
      </c>
      <c r="CI10" s="842"/>
      <c r="CJ10" s="842"/>
      <c r="CK10" s="842"/>
      <c r="CL10" s="843"/>
      <c r="CM10" s="841">
        <v>
372</v>
      </c>
      <c r="CN10" s="842"/>
      <c r="CO10" s="842"/>
      <c r="CP10" s="842"/>
      <c r="CQ10" s="843"/>
      <c r="CR10" s="841">
        <v>
50</v>
      </c>
      <c r="CS10" s="842"/>
      <c r="CT10" s="842"/>
      <c r="CU10" s="842"/>
      <c r="CV10" s="843"/>
      <c r="CW10" s="841" t="s">
        <v>
574</v>
      </c>
      <c r="CX10" s="842"/>
      <c r="CY10" s="842"/>
      <c r="CZ10" s="842"/>
      <c r="DA10" s="843"/>
      <c r="DB10" s="841" t="s">
        <v>
574</v>
      </c>
      <c r="DC10" s="842"/>
      <c r="DD10" s="842"/>
      <c r="DE10" s="842"/>
      <c r="DF10" s="843"/>
      <c r="DG10" s="841" t="s">
        <v>
574</v>
      </c>
      <c r="DH10" s="842"/>
      <c r="DI10" s="842"/>
      <c r="DJ10" s="842"/>
      <c r="DK10" s="843"/>
      <c r="DL10" s="841" t="s">
        <v>
574</v>
      </c>
      <c r="DM10" s="842"/>
      <c r="DN10" s="842"/>
      <c r="DO10" s="842"/>
      <c r="DP10" s="843"/>
      <c r="DQ10" s="841" t="s">
        <v>
574</v>
      </c>
      <c r="DR10" s="842"/>
      <c r="DS10" s="842"/>
      <c r="DT10" s="842"/>
      <c r="DU10" s="843"/>
      <c r="DV10" s="844"/>
      <c r="DW10" s="845"/>
      <c r="DX10" s="845"/>
      <c r="DY10" s="845"/>
      <c r="DZ10" s="846"/>
      <c r="EA10" s="230"/>
    </row>
    <row r="11" spans="1:131" s="231" customFormat="1" ht="26.25" customHeight="1">
      <c r="A11" s="237">
        <v>
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
5</v>
      </c>
      <c r="BR11" s="239"/>
      <c r="BS11" s="828" t="s">
        <v>
573</v>
      </c>
      <c r="BT11" s="829"/>
      <c r="BU11" s="829"/>
      <c r="BV11" s="829"/>
      <c r="BW11" s="829"/>
      <c r="BX11" s="829"/>
      <c r="BY11" s="829"/>
      <c r="BZ11" s="829"/>
      <c r="CA11" s="829"/>
      <c r="CB11" s="829"/>
      <c r="CC11" s="829"/>
      <c r="CD11" s="829"/>
      <c r="CE11" s="829"/>
      <c r="CF11" s="829"/>
      <c r="CG11" s="830"/>
      <c r="CH11" s="841">
        <v>
2</v>
      </c>
      <c r="CI11" s="842"/>
      <c r="CJ11" s="842"/>
      <c r="CK11" s="842"/>
      <c r="CL11" s="843"/>
      <c r="CM11" s="841">
        <v>
20</v>
      </c>
      <c r="CN11" s="842"/>
      <c r="CO11" s="842"/>
      <c r="CP11" s="842"/>
      <c r="CQ11" s="843"/>
      <c r="CR11" s="841">
        <v>
17</v>
      </c>
      <c r="CS11" s="842"/>
      <c r="CT11" s="842"/>
      <c r="CU11" s="842"/>
      <c r="CV11" s="843"/>
      <c r="CW11" s="841" t="s">
        <v>
560</v>
      </c>
      <c r="CX11" s="842"/>
      <c r="CY11" s="842"/>
      <c r="CZ11" s="842"/>
      <c r="DA11" s="843"/>
      <c r="DB11" s="841" t="s">
        <v>
560</v>
      </c>
      <c r="DC11" s="842"/>
      <c r="DD11" s="842"/>
      <c r="DE11" s="842"/>
      <c r="DF11" s="843"/>
      <c r="DG11" s="841" t="s">
        <v>
574</v>
      </c>
      <c r="DH11" s="842"/>
      <c r="DI11" s="842"/>
      <c r="DJ11" s="842"/>
      <c r="DK11" s="843"/>
      <c r="DL11" s="841" t="s">
        <v>
560</v>
      </c>
      <c r="DM11" s="842"/>
      <c r="DN11" s="842"/>
      <c r="DO11" s="842"/>
      <c r="DP11" s="843"/>
      <c r="DQ11" s="841" t="s">
        <v>
574</v>
      </c>
      <c r="DR11" s="842"/>
      <c r="DS11" s="842"/>
      <c r="DT11" s="842"/>
      <c r="DU11" s="843"/>
      <c r="DV11" s="844"/>
      <c r="DW11" s="845"/>
      <c r="DX11" s="845"/>
      <c r="DY11" s="845"/>
      <c r="DZ11" s="846"/>
      <c r="EA11" s="230"/>
    </row>
    <row r="12" spans="1:131" s="231" customFormat="1" ht="26.25" customHeight="1">
      <c r="A12" s="237">
        <v>
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
6</v>
      </c>
      <c r="BR12" s="239"/>
      <c r="BS12" s="850"/>
      <c r="BT12" s="851"/>
      <c r="BU12" s="851"/>
      <c r="BV12" s="851"/>
      <c r="BW12" s="851"/>
      <c r="BX12" s="851"/>
      <c r="BY12" s="851"/>
      <c r="BZ12" s="851"/>
      <c r="CA12" s="851"/>
      <c r="CB12" s="851"/>
      <c r="CC12" s="851"/>
      <c r="CD12" s="851"/>
      <c r="CE12" s="851"/>
      <c r="CF12" s="851"/>
      <c r="CG12" s="852"/>
      <c r="CH12" s="847"/>
      <c r="CI12" s="848"/>
      <c r="CJ12" s="848"/>
      <c r="CK12" s="848"/>
      <c r="CL12" s="849"/>
      <c r="CM12" s="847"/>
      <c r="CN12" s="848"/>
      <c r="CO12" s="848"/>
      <c r="CP12" s="848"/>
      <c r="CQ12" s="849"/>
      <c r="CR12" s="847"/>
      <c r="CS12" s="848"/>
      <c r="CT12" s="848"/>
      <c r="CU12" s="848"/>
      <c r="CV12" s="849"/>
      <c r="CW12" s="847"/>
      <c r="CX12" s="848"/>
      <c r="CY12" s="848"/>
      <c r="CZ12" s="848"/>
      <c r="DA12" s="849"/>
      <c r="DB12" s="847"/>
      <c r="DC12" s="848"/>
      <c r="DD12" s="848"/>
      <c r="DE12" s="848"/>
      <c r="DF12" s="849"/>
      <c r="DG12" s="847"/>
      <c r="DH12" s="848"/>
      <c r="DI12" s="848"/>
      <c r="DJ12" s="848"/>
      <c r="DK12" s="849"/>
      <c r="DL12" s="847"/>
      <c r="DM12" s="848"/>
      <c r="DN12" s="848"/>
      <c r="DO12" s="848"/>
      <c r="DP12" s="849"/>
      <c r="DQ12" s="847"/>
      <c r="DR12" s="848"/>
      <c r="DS12" s="848"/>
      <c r="DT12" s="848"/>
      <c r="DU12" s="849"/>
      <c r="DV12" s="844"/>
      <c r="DW12" s="845"/>
      <c r="DX12" s="845"/>
      <c r="DY12" s="845"/>
      <c r="DZ12" s="846"/>
      <c r="EA12" s="230"/>
    </row>
    <row r="13" spans="1:131" s="231" customFormat="1" ht="26.25" customHeight="1">
      <c r="A13" s="237">
        <v>
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
7</v>
      </c>
      <c r="BR13" s="239"/>
      <c r="BS13" s="850"/>
      <c r="BT13" s="851"/>
      <c r="BU13" s="851"/>
      <c r="BV13" s="851"/>
      <c r="BW13" s="851"/>
      <c r="BX13" s="851"/>
      <c r="BY13" s="851"/>
      <c r="BZ13" s="851"/>
      <c r="CA13" s="851"/>
      <c r="CB13" s="851"/>
      <c r="CC13" s="851"/>
      <c r="CD13" s="851"/>
      <c r="CE13" s="851"/>
      <c r="CF13" s="851"/>
      <c r="CG13" s="852"/>
      <c r="CH13" s="847"/>
      <c r="CI13" s="848"/>
      <c r="CJ13" s="848"/>
      <c r="CK13" s="848"/>
      <c r="CL13" s="849"/>
      <c r="CM13" s="847"/>
      <c r="CN13" s="848"/>
      <c r="CO13" s="848"/>
      <c r="CP13" s="848"/>
      <c r="CQ13" s="849"/>
      <c r="CR13" s="847"/>
      <c r="CS13" s="848"/>
      <c r="CT13" s="848"/>
      <c r="CU13" s="848"/>
      <c r="CV13" s="849"/>
      <c r="CW13" s="847"/>
      <c r="CX13" s="848"/>
      <c r="CY13" s="848"/>
      <c r="CZ13" s="848"/>
      <c r="DA13" s="849"/>
      <c r="DB13" s="847"/>
      <c r="DC13" s="848"/>
      <c r="DD13" s="848"/>
      <c r="DE13" s="848"/>
      <c r="DF13" s="849"/>
      <c r="DG13" s="847"/>
      <c r="DH13" s="848"/>
      <c r="DI13" s="848"/>
      <c r="DJ13" s="848"/>
      <c r="DK13" s="849"/>
      <c r="DL13" s="847"/>
      <c r="DM13" s="848"/>
      <c r="DN13" s="848"/>
      <c r="DO13" s="848"/>
      <c r="DP13" s="849"/>
      <c r="DQ13" s="847"/>
      <c r="DR13" s="848"/>
      <c r="DS13" s="848"/>
      <c r="DT13" s="848"/>
      <c r="DU13" s="849"/>
      <c r="DV13" s="844"/>
      <c r="DW13" s="845"/>
      <c r="DX13" s="845"/>
      <c r="DY13" s="845"/>
      <c r="DZ13" s="846"/>
      <c r="EA13" s="230"/>
    </row>
    <row r="14" spans="1:131" s="231" customFormat="1" ht="26.25" customHeight="1">
      <c r="A14" s="237">
        <v>
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
8</v>
      </c>
      <c r="BR14" s="239"/>
      <c r="BS14" s="850"/>
      <c r="BT14" s="851"/>
      <c r="BU14" s="851"/>
      <c r="BV14" s="851"/>
      <c r="BW14" s="851"/>
      <c r="BX14" s="851"/>
      <c r="BY14" s="851"/>
      <c r="BZ14" s="851"/>
      <c r="CA14" s="851"/>
      <c r="CB14" s="851"/>
      <c r="CC14" s="851"/>
      <c r="CD14" s="851"/>
      <c r="CE14" s="851"/>
      <c r="CF14" s="851"/>
      <c r="CG14" s="852"/>
      <c r="CH14" s="847"/>
      <c r="CI14" s="848"/>
      <c r="CJ14" s="848"/>
      <c r="CK14" s="848"/>
      <c r="CL14" s="849"/>
      <c r="CM14" s="847"/>
      <c r="CN14" s="848"/>
      <c r="CO14" s="848"/>
      <c r="CP14" s="848"/>
      <c r="CQ14" s="849"/>
      <c r="CR14" s="847"/>
      <c r="CS14" s="848"/>
      <c r="CT14" s="848"/>
      <c r="CU14" s="848"/>
      <c r="CV14" s="849"/>
      <c r="CW14" s="847"/>
      <c r="CX14" s="848"/>
      <c r="CY14" s="848"/>
      <c r="CZ14" s="848"/>
      <c r="DA14" s="849"/>
      <c r="DB14" s="847"/>
      <c r="DC14" s="848"/>
      <c r="DD14" s="848"/>
      <c r="DE14" s="848"/>
      <c r="DF14" s="849"/>
      <c r="DG14" s="847"/>
      <c r="DH14" s="848"/>
      <c r="DI14" s="848"/>
      <c r="DJ14" s="848"/>
      <c r="DK14" s="849"/>
      <c r="DL14" s="847"/>
      <c r="DM14" s="848"/>
      <c r="DN14" s="848"/>
      <c r="DO14" s="848"/>
      <c r="DP14" s="849"/>
      <c r="DQ14" s="847"/>
      <c r="DR14" s="848"/>
      <c r="DS14" s="848"/>
      <c r="DT14" s="848"/>
      <c r="DU14" s="849"/>
      <c r="DV14" s="844"/>
      <c r="DW14" s="845"/>
      <c r="DX14" s="845"/>
      <c r="DY14" s="845"/>
      <c r="DZ14" s="846"/>
      <c r="EA14" s="230"/>
    </row>
    <row r="15" spans="1:131" s="231" customFormat="1" ht="26.25" customHeight="1">
      <c r="A15" s="237">
        <v>
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
9</v>
      </c>
      <c r="BR15" s="239"/>
      <c r="BS15" s="850"/>
      <c r="BT15" s="851"/>
      <c r="BU15" s="851"/>
      <c r="BV15" s="851"/>
      <c r="BW15" s="851"/>
      <c r="BX15" s="851"/>
      <c r="BY15" s="851"/>
      <c r="BZ15" s="851"/>
      <c r="CA15" s="851"/>
      <c r="CB15" s="851"/>
      <c r="CC15" s="851"/>
      <c r="CD15" s="851"/>
      <c r="CE15" s="851"/>
      <c r="CF15" s="851"/>
      <c r="CG15" s="852"/>
      <c r="CH15" s="847"/>
      <c r="CI15" s="848"/>
      <c r="CJ15" s="848"/>
      <c r="CK15" s="848"/>
      <c r="CL15" s="849"/>
      <c r="CM15" s="847"/>
      <c r="CN15" s="848"/>
      <c r="CO15" s="848"/>
      <c r="CP15" s="848"/>
      <c r="CQ15" s="849"/>
      <c r="CR15" s="847"/>
      <c r="CS15" s="848"/>
      <c r="CT15" s="848"/>
      <c r="CU15" s="848"/>
      <c r="CV15" s="849"/>
      <c r="CW15" s="847"/>
      <c r="CX15" s="848"/>
      <c r="CY15" s="848"/>
      <c r="CZ15" s="848"/>
      <c r="DA15" s="849"/>
      <c r="DB15" s="847"/>
      <c r="DC15" s="848"/>
      <c r="DD15" s="848"/>
      <c r="DE15" s="848"/>
      <c r="DF15" s="849"/>
      <c r="DG15" s="847"/>
      <c r="DH15" s="848"/>
      <c r="DI15" s="848"/>
      <c r="DJ15" s="848"/>
      <c r="DK15" s="849"/>
      <c r="DL15" s="847"/>
      <c r="DM15" s="848"/>
      <c r="DN15" s="848"/>
      <c r="DO15" s="848"/>
      <c r="DP15" s="849"/>
      <c r="DQ15" s="847"/>
      <c r="DR15" s="848"/>
      <c r="DS15" s="848"/>
      <c r="DT15" s="848"/>
      <c r="DU15" s="849"/>
      <c r="DV15" s="844"/>
      <c r="DW15" s="845"/>
      <c r="DX15" s="845"/>
      <c r="DY15" s="845"/>
      <c r="DZ15" s="846"/>
      <c r="EA15" s="230"/>
    </row>
    <row r="16" spans="1:131" s="231" customFormat="1" ht="26.25" customHeight="1">
      <c r="A16" s="237">
        <v>
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
10</v>
      </c>
      <c r="BR16" s="239"/>
      <c r="BS16" s="850"/>
      <c r="BT16" s="851"/>
      <c r="BU16" s="851"/>
      <c r="BV16" s="851"/>
      <c r="BW16" s="851"/>
      <c r="BX16" s="851"/>
      <c r="BY16" s="851"/>
      <c r="BZ16" s="851"/>
      <c r="CA16" s="851"/>
      <c r="CB16" s="851"/>
      <c r="CC16" s="851"/>
      <c r="CD16" s="851"/>
      <c r="CE16" s="851"/>
      <c r="CF16" s="851"/>
      <c r="CG16" s="852"/>
      <c r="CH16" s="847"/>
      <c r="CI16" s="848"/>
      <c r="CJ16" s="848"/>
      <c r="CK16" s="848"/>
      <c r="CL16" s="849"/>
      <c r="CM16" s="847"/>
      <c r="CN16" s="848"/>
      <c r="CO16" s="848"/>
      <c r="CP16" s="848"/>
      <c r="CQ16" s="849"/>
      <c r="CR16" s="847"/>
      <c r="CS16" s="848"/>
      <c r="CT16" s="848"/>
      <c r="CU16" s="848"/>
      <c r="CV16" s="849"/>
      <c r="CW16" s="847"/>
      <c r="CX16" s="848"/>
      <c r="CY16" s="848"/>
      <c r="CZ16" s="848"/>
      <c r="DA16" s="849"/>
      <c r="DB16" s="847"/>
      <c r="DC16" s="848"/>
      <c r="DD16" s="848"/>
      <c r="DE16" s="848"/>
      <c r="DF16" s="849"/>
      <c r="DG16" s="847"/>
      <c r="DH16" s="848"/>
      <c r="DI16" s="848"/>
      <c r="DJ16" s="848"/>
      <c r="DK16" s="849"/>
      <c r="DL16" s="847"/>
      <c r="DM16" s="848"/>
      <c r="DN16" s="848"/>
      <c r="DO16" s="848"/>
      <c r="DP16" s="849"/>
      <c r="DQ16" s="847"/>
      <c r="DR16" s="848"/>
      <c r="DS16" s="848"/>
      <c r="DT16" s="848"/>
      <c r="DU16" s="849"/>
      <c r="DV16" s="844"/>
      <c r="DW16" s="845"/>
      <c r="DX16" s="845"/>
      <c r="DY16" s="845"/>
      <c r="DZ16" s="846"/>
      <c r="EA16" s="230"/>
    </row>
    <row r="17" spans="1:131" s="231" customFormat="1" ht="26.25" customHeight="1">
      <c r="A17" s="237">
        <v>
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
11</v>
      </c>
      <c r="BR17" s="239"/>
      <c r="BS17" s="850"/>
      <c r="BT17" s="851"/>
      <c r="BU17" s="851"/>
      <c r="BV17" s="851"/>
      <c r="BW17" s="851"/>
      <c r="BX17" s="851"/>
      <c r="BY17" s="851"/>
      <c r="BZ17" s="851"/>
      <c r="CA17" s="851"/>
      <c r="CB17" s="851"/>
      <c r="CC17" s="851"/>
      <c r="CD17" s="851"/>
      <c r="CE17" s="851"/>
      <c r="CF17" s="851"/>
      <c r="CG17" s="852"/>
      <c r="CH17" s="847"/>
      <c r="CI17" s="848"/>
      <c r="CJ17" s="848"/>
      <c r="CK17" s="848"/>
      <c r="CL17" s="849"/>
      <c r="CM17" s="847"/>
      <c r="CN17" s="848"/>
      <c r="CO17" s="848"/>
      <c r="CP17" s="848"/>
      <c r="CQ17" s="849"/>
      <c r="CR17" s="847"/>
      <c r="CS17" s="848"/>
      <c r="CT17" s="848"/>
      <c r="CU17" s="848"/>
      <c r="CV17" s="849"/>
      <c r="CW17" s="847"/>
      <c r="CX17" s="848"/>
      <c r="CY17" s="848"/>
      <c r="CZ17" s="848"/>
      <c r="DA17" s="849"/>
      <c r="DB17" s="847"/>
      <c r="DC17" s="848"/>
      <c r="DD17" s="848"/>
      <c r="DE17" s="848"/>
      <c r="DF17" s="849"/>
      <c r="DG17" s="847"/>
      <c r="DH17" s="848"/>
      <c r="DI17" s="848"/>
      <c r="DJ17" s="848"/>
      <c r="DK17" s="849"/>
      <c r="DL17" s="847"/>
      <c r="DM17" s="848"/>
      <c r="DN17" s="848"/>
      <c r="DO17" s="848"/>
      <c r="DP17" s="849"/>
      <c r="DQ17" s="847"/>
      <c r="DR17" s="848"/>
      <c r="DS17" s="848"/>
      <c r="DT17" s="848"/>
      <c r="DU17" s="849"/>
      <c r="DV17" s="844"/>
      <c r="DW17" s="845"/>
      <c r="DX17" s="845"/>
      <c r="DY17" s="845"/>
      <c r="DZ17" s="846"/>
      <c r="EA17" s="230"/>
    </row>
    <row r="18" spans="1:131" s="231" customFormat="1" ht="26.25" customHeight="1">
      <c r="A18" s="237">
        <v>
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
12</v>
      </c>
      <c r="BR18" s="239"/>
      <c r="BS18" s="850"/>
      <c r="BT18" s="851"/>
      <c r="BU18" s="851"/>
      <c r="BV18" s="851"/>
      <c r="BW18" s="851"/>
      <c r="BX18" s="851"/>
      <c r="BY18" s="851"/>
      <c r="BZ18" s="851"/>
      <c r="CA18" s="851"/>
      <c r="CB18" s="851"/>
      <c r="CC18" s="851"/>
      <c r="CD18" s="851"/>
      <c r="CE18" s="851"/>
      <c r="CF18" s="851"/>
      <c r="CG18" s="852"/>
      <c r="CH18" s="847"/>
      <c r="CI18" s="848"/>
      <c r="CJ18" s="848"/>
      <c r="CK18" s="848"/>
      <c r="CL18" s="849"/>
      <c r="CM18" s="847"/>
      <c r="CN18" s="848"/>
      <c r="CO18" s="848"/>
      <c r="CP18" s="848"/>
      <c r="CQ18" s="849"/>
      <c r="CR18" s="847"/>
      <c r="CS18" s="848"/>
      <c r="CT18" s="848"/>
      <c r="CU18" s="848"/>
      <c r="CV18" s="849"/>
      <c r="CW18" s="847"/>
      <c r="CX18" s="848"/>
      <c r="CY18" s="848"/>
      <c r="CZ18" s="848"/>
      <c r="DA18" s="849"/>
      <c r="DB18" s="847"/>
      <c r="DC18" s="848"/>
      <c r="DD18" s="848"/>
      <c r="DE18" s="848"/>
      <c r="DF18" s="849"/>
      <c r="DG18" s="847"/>
      <c r="DH18" s="848"/>
      <c r="DI18" s="848"/>
      <c r="DJ18" s="848"/>
      <c r="DK18" s="849"/>
      <c r="DL18" s="847"/>
      <c r="DM18" s="848"/>
      <c r="DN18" s="848"/>
      <c r="DO18" s="848"/>
      <c r="DP18" s="849"/>
      <c r="DQ18" s="847"/>
      <c r="DR18" s="848"/>
      <c r="DS18" s="848"/>
      <c r="DT18" s="848"/>
      <c r="DU18" s="849"/>
      <c r="DV18" s="844"/>
      <c r="DW18" s="845"/>
      <c r="DX18" s="845"/>
      <c r="DY18" s="845"/>
      <c r="DZ18" s="846"/>
      <c r="EA18" s="230"/>
    </row>
    <row r="19" spans="1:131" s="231" customFormat="1" ht="26.25" customHeight="1">
      <c r="A19" s="237">
        <v>
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
13</v>
      </c>
      <c r="BR19" s="239"/>
      <c r="BS19" s="850"/>
      <c r="BT19" s="851"/>
      <c r="BU19" s="851"/>
      <c r="BV19" s="851"/>
      <c r="BW19" s="851"/>
      <c r="BX19" s="851"/>
      <c r="BY19" s="851"/>
      <c r="BZ19" s="851"/>
      <c r="CA19" s="851"/>
      <c r="CB19" s="851"/>
      <c r="CC19" s="851"/>
      <c r="CD19" s="851"/>
      <c r="CE19" s="851"/>
      <c r="CF19" s="851"/>
      <c r="CG19" s="852"/>
      <c r="CH19" s="847"/>
      <c r="CI19" s="848"/>
      <c r="CJ19" s="848"/>
      <c r="CK19" s="848"/>
      <c r="CL19" s="849"/>
      <c r="CM19" s="847"/>
      <c r="CN19" s="848"/>
      <c r="CO19" s="848"/>
      <c r="CP19" s="848"/>
      <c r="CQ19" s="849"/>
      <c r="CR19" s="847"/>
      <c r="CS19" s="848"/>
      <c r="CT19" s="848"/>
      <c r="CU19" s="848"/>
      <c r="CV19" s="849"/>
      <c r="CW19" s="847"/>
      <c r="CX19" s="848"/>
      <c r="CY19" s="848"/>
      <c r="CZ19" s="848"/>
      <c r="DA19" s="849"/>
      <c r="DB19" s="847"/>
      <c r="DC19" s="848"/>
      <c r="DD19" s="848"/>
      <c r="DE19" s="848"/>
      <c r="DF19" s="849"/>
      <c r="DG19" s="847"/>
      <c r="DH19" s="848"/>
      <c r="DI19" s="848"/>
      <c r="DJ19" s="848"/>
      <c r="DK19" s="849"/>
      <c r="DL19" s="847"/>
      <c r="DM19" s="848"/>
      <c r="DN19" s="848"/>
      <c r="DO19" s="848"/>
      <c r="DP19" s="849"/>
      <c r="DQ19" s="847"/>
      <c r="DR19" s="848"/>
      <c r="DS19" s="848"/>
      <c r="DT19" s="848"/>
      <c r="DU19" s="849"/>
      <c r="DV19" s="844"/>
      <c r="DW19" s="845"/>
      <c r="DX19" s="845"/>
      <c r="DY19" s="845"/>
      <c r="DZ19" s="846"/>
      <c r="EA19" s="230"/>
    </row>
    <row r="20" spans="1:131" s="231" customFormat="1" ht="26.25" customHeight="1">
      <c r="A20" s="237">
        <v>
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
14</v>
      </c>
      <c r="BR20" s="239"/>
      <c r="BS20" s="850"/>
      <c r="BT20" s="851"/>
      <c r="BU20" s="851"/>
      <c r="BV20" s="851"/>
      <c r="BW20" s="851"/>
      <c r="BX20" s="851"/>
      <c r="BY20" s="851"/>
      <c r="BZ20" s="851"/>
      <c r="CA20" s="851"/>
      <c r="CB20" s="851"/>
      <c r="CC20" s="851"/>
      <c r="CD20" s="851"/>
      <c r="CE20" s="851"/>
      <c r="CF20" s="851"/>
      <c r="CG20" s="852"/>
      <c r="CH20" s="847"/>
      <c r="CI20" s="848"/>
      <c r="CJ20" s="848"/>
      <c r="CK20" s="848"/>
      <c r="CL20" s="849"/>
      <c r="CM20" s="847"/>
      <c r="CN20" s="848"/>
      <c r="CO20" s="848"/>
      <c r="CP20" s="848"/>
      <c r="CQ20" s="849"/>
      <c r="CR20" s="847"/>
      <c r="CS20" s="848"/>
      <c r="CT20" s="848"/>
      <c r="CU20" s="848"/>
      <c r="CV20" s="849"/>
      <c r="CW20" s="847"/>
      <c r="CX20" s="848"/>
      <c r="CY20" s="848"/>
      <c r="CZ20" s="848"/>
      <c r="DA20" s="849"/>
      <c r="DB20" s="847"/>
      <c r="DC20" s="848"/>
      <c r="DD20" s="848"/>
      <c r="DE20" s="848"/>
      <c r="DF20" s="849"/>
      <c r="DG20" s="847"/>
      <c r="DH20" s="848"/>
      <c r="DI20" s="848"/>
      <c r="DJ20" s="848"/>
      <c r="DK20" s="849"/>
      <c r="DL20" s="847"/>
      <c r="DM20" s="848"/>
      <c r="DN20" s="848"/>
      <c r="DO20" s="848"/>
      <c r="DP20" s="849"/>
      <c r="DQ20" s="847"/>
      <c r="DR20" s="848"/>
      <c r="DS20" s="848"/>
      <c r="DT20" s="848"/>
      <c r="DU20" s="849"/>
      <c r="DV20" s="844"/>
      <c r="DW20" s="845"/>
      <c r="DX20" s="845"/>
      <c r="DY20" s="845"/>
      <c r="DZ20" s="846"/>
      <c r="EA20" s="230"/>
    </row>
    <row r="21" spans="1:131" s="231" customFormat="1" ht="26.25" customHeight="1" thickBot="1">
      <c r="A21" s="237">
        <v>
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
15</v>
      </c>
      <c r="BR21" s="239"/>
      <c r="BS21" s="850"/>
      <c r="BT21" s="851"/>
      <c r="BU21" s="851"/>
      <c r="BV21" s="851"/>
      <c r="BW21" s="851"/>
      <c r="BX21" s="851"/>
      <c r="BY21" s="851"/>
      <c r="BZ21" s="851"/>
      <c r="CA21" s="851"/>
      <c r="CB21" s="851"/>
      <c r="CC21" s="851"/>
      <c r="CD21" s="851"/>
      <c r="CE21" s="851"/>
      <c r="CF21" s="851"/>
      <c r="CG21" s="852"/>
      <c r="CH21" s="847"/>
      <c r="CI21" s="848"/>
      <c r="CJ21" s="848"/>
      <c r="CK21" s="848"/>
      <c r="CL21" s="849"/>
      <c r="CM21" s="847"/>
      <c r="CN21" s="848"/>
      <c r="CO21" s="848"/>
      <c r="CP21" s="848"/>
      <c r="CQ21" s="849"/>
      <c r="CR21" s="847"/>
      <c r="CS21" s="848"/>
      <c r="CT21" s="848"/>
      <c r="CU21" s="848"/>
      <c r="CV21" s="849"/>
      <c r="CW21" s="847"/>
      <c r="CX21" s="848"/>
      <c r="CY21" s="848"/>
      <c r="CZ21" s="848"/>
      <c r="DA21" s="849"/>
      <c r="DB21" s="847"/>
      <c r="DC21" s="848"/>
      <c r="DD21" s="848"/>
      <c r="DE21" s="848"/>
      <c r="DF21" s="849"/>
      <c r="DG21" s="847"/>
      <c r="DH21" s="848"/>
      <c r="DI21" s="848"/>
      <c r="DJ21" s="848"/>
      <c r="DK21" s="849"/>
      <c r="DL21" s="847"/>
      <c r="DM21" s="848"/>
      <c r="DN21" s="848"/>
      <c r="DO21" s="848"/>
      <c r="DP21" s="849"/>
      <c r="DQ21" s="847"/>
      <c r="DR21" s="848"/>
      <c r="DS21" s="848"/>
      <c r="DT21" s="848"/>
      <c r="DU21" s="849"/>
      <c r="DV21" s="844"/>
      <c r="DW21" s="845"/>
      <c r="DX21" s="845"/>
      <c r="DY21" s="845"/>
      <c r="DZ21" s="846"/>
      <c r="EA21" s="230"/>
    </row>
    <row r="22" spans="1:131" s="231" customFormat="1" ht="26.25" customHeight="1">
      <c r="A22" s="237">
        <v>
16</v>
      </c>
      <c r="B22" s="815"/>
      <c r="C22" s="816"/>
      <c r="D22" s="816"/>
      <c r="E22" s="816"/>
      <c r="F22" s="816"/>
      <c r="G22" s="816"/>
      <c r="H22" s="816"/>
      <c r="I22" s="816"/>
      <c r="J22" s="816"/>
      <c r="K22" s="816"/>
      <c r="L22" s="816"/>
      <c r="M22" s="816"/>
      <c r="N22" s="816"/>
      <c r="O22" s="816"/>
      <c r="P22" s="817"/>
      <c r="Q22" s="853"/>
      <c r="R22" s="854"/>
      <c r="S22" s="854"/>
      <c r="T22" s="854"/>
      <c r="U22" s="854"/>
      <c r="V22" s="854"/>
      <c r="W22" s="854"/>
      <c r="X22" s="854"/>
      <c r="Y22" s="854"/>
      <c r="Z22" s="854"/>
      <c r="AA22" s="854"/>
      <c r="AB22" s="854"/>
      <c r="AC22" s="854"/>
      <c r="AD22" s="854"/>
      <c r="AE22" s="855"/>
      <c r="AF22" s="821"/>
      <c r="AG22" s="822"/>
      <c r="AH22" s="822"/>
      <c r="AI22" s="822"/>
      <c r="AJ22" s="823"/>
      <c r="AK22" s="868"/>
      <c r="AL22" s="869"/>
      <c r="AM22" s="869"/>
      <c r="AN22" s="869"/>
      <c r="AO22" s="869"/>
      <c r="AP22" s="869"/>
      <c r="AQ22" s="869"/>
      <c r="AR22" s="869"/>
      <c r="AS22" s="869"/>
      <c r="AT22" s="869"/>
      <c r="AU22" s="870"/>
      <c r="AV22" s="870"/>
      <c r="AW22" s="870"/>
      <c r="AX22" s="870"/>
      <c r="AY22" s="871"/>
      <c r="AZ22" s="872" t="s">
        <v>
379</v>
      </c>
      <c r="BA22" s="872"/>
      <c r="BB22" s="872"/>
      <c r="BC22" s="872"/>
      <c r="BD22" s="873"/>
      <c r="BE22" s="229"/>
      <c r="BF22" s="229"/>
      <c r="BG22" s="229"/>
      <c r="BH22" s="229"/>
      <c r="BI22" s="229"/>
      <c r="BJ22" s="229"/>
      <c r="BK22" s="229"/>
      <c r="BL22" s="229"/>
      <c r="BM22" s="229"/>
      <c r="BN22" s="229"/>
      <c r="BO22" s="229"/>
      <c r="BP22" s="229"/>
      <c r="BQ22" s="238">
        <v>
16</v>
      </c>
      <c r="BR22" s="239"/>
      <c r="BS22" s="850"/>
      <c r="BT22" s="851"/>
      <c r="BU22" s="851"/>
      <c r="BV22" s="851"/>
      <c r="BW22" s="851"/>
      <c r="BX22" s="851"/>
      <c r="BY22" s="851"/>
      <c r="BZ22" s="851"/>
      <c r="CA22" s="851"/>
      <c r="CB22" s="851"/>
      <c r="CC22" s="851"/>
      <c r="CD22" s="851"/>
      <c r="CE22" s="851"/>
      <c r="CF22" s="851"/>
      <c r="CG22" s="852"/>
      <c r="CH22" s="847"/>
      <c r="CI22" s="848"/>
      <c r="CJ22" s="848"/>
      <c r="CK22" s="848"/>
      <c r="CL22" s="849"/>
      <c r="CM22" s="847"/>
      <c r="CN22" s="848"/>
      <c r="CO22" s="848"/>
      <c r="CP22" s="848"/>
      <c r="CQ22" s="849"/>
      <c r="CR22" s="847"/>
      <c r="CS22" s="848"/>
      <c r="CT22" s="848"/>
      <c r="CU22" s="848"/>
      <c r="CV22" s="849"/>
      <c r="CW22" s="847"/>
      <c r="CX22" s="848"/>
      <c r="CY22" s="848"/>
      <c r="CZ22" s="848"/>
      <c r="DA22" s="849"/>
      <c r="DB22" s="847"/>
      <c r="DC22" s="848"/>
      <c r="DD22" s="848"/>
      <c r="DE22" s="848"/>
      <c r="DF22" s="849"/>
      <c r="DG22" s="847"/>
      <c r="DH22" s="848"/>
      <c r="DI22" s="848"/>
      <c r="DJ22" s="848"/>
      <c r="DK22" s="849"/>
      <c r="DL22" s="847"/>
      <c r="DM22" s="848"/>
      <c r="DN22" s="848"/>
      <c r="DO22" s="848"/>
      <c r="DP22" s="849"/>
      <c r="DQ22" s="847"/>
      <c r="DR22" s="848"/>
      <c r="DS22" s="848"/>
      <c r="DT22" s="848"/>
      <c r="DU22" s="849"/>
      <c r="DV22" s="844"/>
      <c r="DW22" s="845"/>
      <c r="DX22" s="845"/>
      <c r="DY22" s="845"/>
      <c r="DZ22" s="846"/>
      <c r="EA22" s="230"/>
    </row>
    <row r="23" spans="1:131" s="231" customFormat="1" ht="26.25" customHeight="1" thickBot="1">
      <c r="A23" s="240" t="s">
        <v>
380</v>
      </c>
      <c r="B23" s="856" t="s">
        <v>
381</v>
      </c>
      <c r="C23" s="857"/>
      <c r="D23" s="857"/>
      <c r="E23" s="857"/>
      <c r="F23" s="857"/>
      <c r="G23" s="857"/>
      <c r="H23" s="857"/>
      <c r="I23" s="857"/>
      <c r="J23" s="857"/>
      <c r="K23" s="857"/>
      <c r="L23" s="857"/>
      <c r="M23" s="857"/>
      <c r="N23" s="857"/>
      <c r="O23" s="857"/>
      <c r="P23" s="858"/>
      <c r="Q23" s="859"/>
      <c r="R23" s="860"/>
      <c r="S23" s="860"/>
      <c r="T23" s="860"/>
      <c r="U23" s="860"/>
      <c r="V23" s="860"/>
      <c r="W23" s="860"/>
      <c r="X23" s="860"/>
      <c r="Y23" s="860"/>
      <c r="Z23" s="860"/>
      <c r="AA23" s="860"/>
      <c r="AB23" s="860"/>
      <c r="AC23" s="860"/>
      <c r="AD23" s="860"/>
      <c r="AE23" s="861"/>
      <c r="AF23" s="862">
        <v>
3081</v>
      </c>
      <c r="AG23" s="860"/>
      <c r="AH23" s="860"/>
      <c r="AI23" s="860"/>
      <c r="AJ23" s="863"/>
      <c r="AK23" s="864"/>
      <c r="AL23" s="865"/>
      <c r="AM23" s="865"/>
      <c r="AN23" s="865"/>
      <c r="AO23" s="865"/>
      <c r="AP23" s="860"/>
      <c r="AQ23" s="860"/>
      <c r="AR23" s="860"/>
      <c r="AS23" s="860"/>
      <c r="AT23" s="860"/>
      <c r="AU23" s="866"/>
      <c r="AV23" s="866"/>
      <c r="AW23" s="866"/>
      <c r="AX23" s="866"/>
      <c r="AY23" s="867"/>
      <c r="AZ23" s="875" t="s">
        <v>
382</v>
      </c>
      <c r="BA23" s="876"/>
      <c r="BB23" s="876"/>
      <c r="BC23" s="876"/>
      <c r="BD23" s="877"/>
      <c r="BE23" s="229"/>
      <c r="BF23" s="229"/>
      <c r="BG23" s="229"/>
      <c r="BH23" s="229"/>
      <c r="BI23" s="229"/>
      <c r="BJ23" s="229"/>
      <c r="BK23" s="229"/>
      <c r="BL23" s="229"/>
      <c r="BM23" s="229"/>
      <c r="BN23" s="229"/>
      <c r="BO23" s="229"/>
      <c r="BP23" s="229"/>
      <c r="BQ23" s="238">
        <v>
17</v>
      </c>
      <c r="BR23" s="239"/>
      <c r="BS23" s="850"/>
      <c r="BT23" s="851"/>
      <c r="BU23" s="851"/>
      <c r="BV23" s="851"/>
      <c r="BW23" s="851"/>
      <c r="BX23" s="851"/>
      <c r="BY23" s="851"/>
      <c r="BZ23" s="851"/>
      <c r="CA23" s="851"/>
      <c r="CB23" s="851"/>
      <c r="CC23" s="851"/>
      <c r="CD23" s="851"/>
      <c r="CE23" s="851"/>
      <c r="CF23" s="851"/>
      <c r="CG23" s="852"/>
      <c r="CH23" s="847"/>
      <c r="CI23" s="848"/>
      <c r="CJ23" s="848"/>
      <c r="CK23" s="848"/>
      <c r="CL23" s="849"/>
      <c r="CM23" s="847"/>
      <c r="CN23" s="848"/>
      <c r="CO23" s="848"/>
      <c r="CP23" s="848"/>
      <c r="CQ23" s="849"/>
      <c r="CR23" s="847"/>
      <c r="CS23" s="848"/>
      <c r="CT23" s="848"/>
      <c r="CU23" s="848"/>
      <c r="CV23" s="849"/>
      <c r="CW23" s="847"/>
      <c r="CX23" s="848"/>
      <c r="CY23" s="848"/>
      <c r="CZ23" s="848"/>
      <c r="DA23" s="849"/>
      <c r="DB23" s="847"/>
      <c r="DC23" s="848"/>
      <c r="DD23" s="848"/>
      <c r="DE23" s="848"/>
      <c r="DF23" s="849"/>
      <c r="DG23" s="847"/>
      <c r="DH23" s="848"/>
      <c r="DI23" s="848"/>
      <c r="DJ23" s="848"/>
      <c r="DK23" s="849"/>
      <c r="DL23" s="847"/>
      <c r="DM23" s="848"/>
      <c r="DN23" s="848"/>
      <c r="DO23" s="848"/>
      <c r="DP23" s="849"/>
      <c r="DQ23" s="847"/>
      <c r="DR23" s="848"/>
      <c r="DS23" s="848"/>
      <c r="DT23" s="848"/>
      <c r="DU23" s="849"/>
      <c r="DV23" s="844"/>
      <c r="DW23" s="845"/>
      <c r="DX23" s="845"/>
      <c r="DY23" s="845"/>
      <c r="DZ23" s="846"/>
      <c r="EA23" s="230"/>
    </row>
    <row r="24" spans="1:131" s="231" customFormat="1" ht="26.25" customHeight="1">
      <c r="A24" s="874" t="s">
        <v>
383</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8">
        <v>
18</v>
      </c>
      <c r="BR24" s="239"/>
      <c r="BS24" s="850"/>
      <c r="BT24" s="851"/>
      <c r="BU24" s="851"/>
      <c r="BV24" s="851"/>
      <c r="BW24" s="851"/>
      <c r="BX24" s="851"/>
      <c r="BY24" s="851"/>
      <c r="BZ24" s="851"/>
      <c r="CA24" s="851"/>
      <c r="CB24" s="851"/>
      <c r="CC24" s="851"/>
      <c r="CD24" s="851"/>
      <c r="CE24" s="851"/>
      <c r="CF24" s="851"/>
      <c r="CG24" s="852"/>
      <c r="CH24" s="847"/>
      <c r="CI24" s="848"/>
      <c r="CJ24" s="848"/>
      <c r="CK24" s="848"/>
      <c r="CL24" s="849"/>
      <c r="CM24" s="847"/>
      <c r="CN24" s="848"/>
      <c r="CO24" s="848"/>
      <c r="CP24" s="848"/>
      <c r="CQ24" s="849"/>
      <c r="CR24" s="847"/>
      <c r="CS24" s="848"/>
      <c r="CT24" s="848"/>
      <c r="CU24" s="848"/>
      <c r="CV24" s="849"/>
      <c r="CW24" s="847"/>
      <c r="CX24" s="848"/>
      <c r="CY24" s="848"/>
      <c r="CZ24" s="848"/>
      <c r="DA24" s="849"/>
      <c r="DB24" s="847"/>
      <c r="DC24" s="848"/>
      <c r="DD24" s="848"/>
      <c r="DE24" s="848"/>
      <c r="DF24" s="849"/>
      <c r="DG24" s="847"/>
      <c r="DH24" s="848"/>
      <c r="DI24" s="848"/>
      <c r="DJ24" s="848"/>
      <c r="DK24" s="849"/>
      <c r="DL24" s="847"/>
      <c r="DM24" s="848"/>
      <c r="DN24" s="848"/>
      <c r="DO24" s="848"/>
      <c r="DP24" s="849"/>
      <c r="DQ24" s="847"/>
      <c r="DR24" s="848"/>
      <c r="DS24" s="848"/>
      <c r="DT24" s="848"/>
      <c r="DU24" s="849"/>
      <c r="DV24" s="844"/>
      <c r="DW24" s="845"/>
      <c r="DX24" s="845"/>
      <c r="DY24" s="845"/>
      <c r="DZ24" s="846"/>
      <c r="EA24" s="230"/>
    </row>
    <row r="25" spans="1:131" s="223" customFormat="1" ht="26.25" customHeight="1" thickBot="1">
      <c r="A25" s="809" t="s">
        <v>
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
19</v>
      </c>
      <c r="BR25" s="239"/>
      <c r="BS25" s="850"/>
      <c r="BT25" s="851"/>
      <c r="BU25" s="851"/>
      <c r="BV25" s="851"/>
      <c r="BW25" s="851"/>
      <c r="BX25" s="851"/>
      <c r="BY25" s="851"/>
      <c r="BZ25" s="851"/>
      <c r="CA25" s="851"/>
      <c r="CB25" s="851"/>
      <c r="CC25" s="851"/>
      <c r="CD25" s="851"/>
      <c r="CE25" s="851"/>
      <c r="CF25" s="851"/>
      <c r="CG25" s="852"/>
      <c r="CH25" s="847"/>
      <c r="CI25" s="848"/>
      <c r="CJ25" s="848"/>
      <c r="CK25" s="848"/>
      <c r="CL25" s="849"/>
      <c r="CM25" s="847"/>
      <c r="CN25" s="848"/>
      <c r="CO25" s="848"/>
      <c r="CP25" s="848"/>
      <c r="CQ25" s="849"/>
      <c r="CR25" s="847"/>
      <c r="CS25" s="848"/>
      <c r="CT25" s="848"/>
      <c r="CU25" s="848"/>
      <c r="CV25" s="849"/>
      <c r="CW25" s="847"/>
      <c r="CX25" s="848"/>
      <c r="CY25" s="848"/>
      <c r="CZ25" s="848"/>
      <c r="DA25" s="849"/>
      <c r="DB25" s="847"/>
      <c r="DC25" s="848"/>
      <c r="DD25" s="848"/>
      <c r="DE25" s="848"/>
      <c r="DF25" s="849"/>
      <c r="DG25" s="847"/>
      <c r="DH25" s="848"/>
      <c r="DI25" s="848"/>
      <c r="DJ25" s="848"/>
      <c r="DK25" s="849"/>
      <c r="DL25" s="847"/>
      <c r="DM25" s="848"/>
      <c r="DN25" s="848"/>
      <c r="DO25" s="848"/>
      <c r="DP25" s="849"/>
      <c r="DQ25" s="847"/>
      <c r="DR25" s="848"/>
      <c r="DS25" s="848"/>
      <c r="DT25" s="848"/>
      <c r="DU25" s="849"/>
      <c r="DV25" s="844"/>
      <c r="DW25" s="845"/>
      <c r="DX25" s="845"/>
      <c r="DY25" s="845"/>
      <c r="DZ25" s="846"/>
      <c r="EA25" s="222"/>
    </row>
    <row r="26" spans="1:131" s="223" customFormat="1" ht="26.25" customHeight="1">
      <c r="A26" s="800" t="s">
        <v>
359</v>
      </c>
      <c r="B26" s="801"/>
      <c r="C26" s="801"/>
      <c r="D26" s="801"/>
      <c r="E26" s="801"/>
      <c r="F26" s="801"/>
      <c r="G26" s="801"/>
      <c r="H26" s="801"/>
      <c r="I26" s="801"/>
      <c r="J26" s="801"/>
      <c r="K26" s="801"/>
      <c r="L26" s="801"/>
      <c r="M26" s="801"/>
      <c r="N26" s="801"/>
      <c r="O26" s="801"/>
      <c r="P26" s="802"/>
      <c r="Q26" s="777" t="s">
        <v>
385</v>
      </c>
      <c r="R26" s="778"/>
      <c r="S26" s="778"/>
      <c r="T26" s="778"/>
      <c r="U26" s="779"/>
      <c r="V26" s="777" t="s">
        <v>
386</v>
      </c>
      <c r="W26" s="778"/>
      <c r="X26" s="778"/>
      <c r="Y26" s="778"/>
      <c r="Z26" s="779"/>
      <c r="AA26" s="777" t="s">
        <v>
387</v>
      </c>
      <c r="AB26" s="778"/>
      <c r="AC26" s="778"/>
      <c r="AD26" s="778"/>
      <c r="AE26" s="778"/>
      <c r="AF26" s="878" t="s">
        <v>
388</v>
      </c>
      <c r="AG26" s="879"/>
      <c r="AH26" s="879"/>
      <c r="AI26" s="879"/>
      <c r="AJ26" s="880"/>
      <c r="AK26" s="778" t="s">
        <v>
389</v>
      </c>
      <c r="AL26" s="778"/>
      <c r="AM26" s="778"/>
      <c r="AN26" s="778"/>
      <c r="AO26" s="779"/>
      <c r="AP26" s="777" t="s">
        <v>
390</v>
      </c>
      <c r="AQ26" s="778"/>
      <c r="AR26" s="778"/>
      <c r="AS26" s="778"/>
      <c r="AT26" s="779"/>
      <c r="AU26" s="777" t="s">
        <v>
391</v>
      </c>
      <c r="AV26" s="778"/>
      <c r="AW26" s="778"/>
      <c r="AX26" s="778"/>
      <c r="AY26" s="779"/>
      <c r="AZ26" s="777" t="s">
        <v>
392</v>
      </c>
      <c r="BA26" s="778"/>
      <c r="BB26" s="778"/>
      <c r="BC26" s="778"/>
      <c r="BD26" s="779"/>
      <c r="BE26" s="777" t="s">
        <v>
366</v>
      </c>
      <c r="BF26" s="778"/>
      <c r="BG26" s="778"/>
      <c r="BH26" s="778"/>
      <c r="BI26" s="789"/>
      <c r="BJ26" s="228"/>
      <c r="BK26" s="228"/>
      <c r="BL26" s="228"/>
      <c r="BM26" s="228"/>
      <c r="BN26" s="228"/>
      <c r="BO26" s="241"/>
      <c r="BP26" s="241"/>
      <c r="BQ26" s="238">
        <v>
20</v>
      </c>
      <c r="BR26" s="239"/>
      <c r="BS26" s="850"/>
      <c r="BT26" s="851"/>
      <c r="BU26" s="851"/>
      <c r="BV26" s="851"/>
      <c r="BW26" s="851"/>
      <c r="BX26" s="851"/>
      <c r="BY26" s="851"/>
      <c r="BZ26" s="851"/>
      <c r="CA26" s="851"/>
      <c r="CB26" s="851"/>
      <c r="CC26" s="851"/>
      <c r="CD26" s="851"/>
      <c r="CE26" s="851"/>
      <c r="CF26" s="851"/>
      <c r="CG26" s="852"/>
      <c r="CH26" s="847"/>
      <c r="CI26" s="848"/>
      <c r="CJ26" s="848"/>
      <c r="CK26" s="848"/>
      <c r="CL26" s="849"/>
      <c r="CM26" s="847"/>
      <c r="CN26" s="848"/>
      <c r="CO26" s="848"/>
      <c r="CP26" s="848"/>
      <c r="CQ26" s="849"/>
      <c r="CR26" s="847"/>
      <c r="CS26" s="848"/>
      <c r="CT26" s="848"/>
      <c r="CU26" s="848"/>
      <c r="CV26" s="849"/>
      <c r="CW26" s="847"/>
      <c r="CX26" s="848"/>
      <c r="CY26" s="848"/>
      <c r="CZ26" s="848"/>
      <c r="DA26" s="849"/>
      <c r="DB26" s="847"/>
      <c r="DC26" s="848"/>
      <c r="DD26" s="848"/>
      <c r="DE26" s="848"/>
      <c r="DF26" s="849"/>
      <c r="DG26" s="847"/>
      <c r="DH26" s="848"/>
      <c r="DI26" s="848"/>
      <c r="DJ26" s="848"/>
      <c r="DK26" s="849"/>
      <c r="DL26" s="847"/>
      <c r="DM26" s="848"/>
      <c r="DN26" s="848"/>
      <c r="DO26" s="848"/>
      <c r="DP26" s="849"/>
      <c r="DQ26" s="847"/>
      <c r="DR26" s="848"/>
      <c r="DS26" s="848"/>
      <c r="DT26" s="848"/>
      <c r="DU26" s="849"/>
      <c r="DV26" s="844"/>
      <c r="DW26" s="845"/>
      <c r="DX26" s="845"/>
      <c r="DY26" s="845"/>
      <c r="DZ26" s="846"/>
      <c r="EA26" s="222"/>
    </row>
    <row r="27" spans="1:131" s="223"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81"/>
      <c r="AG27" s="882"/>
      <c r="AH27" s="882"/>
      <c r="AI27" s="882"/>
      <c r="AJ27" s="883"/>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
21</v>
      </c>
      <c r="BR27" s="239"/>
      <c r="BS27" s="850"/>
      <c r="BT27" s="851"/>
      <c r="BU27" s="851"/>
      <c r="BV27" s="851"/>
      <c r="BW27" s="851"/>
      <c r="BX27" s="851"/>
      <c r="BY27" s="851"/>
      <c r="BZ27" s="851"/>
      <c r="CA27" s="851"/>
      <c r="CB27" s="851"/>
      <c r="CC27" s="851"/>
      <c r="CD27" s="851"/>
      <c r="CE27" s="851"/>
      <c r="CF27" s="851"/>
      <c r="CG27" s="852"/>
      <c r="CH27" s="847"/>
      <c r="CI27" s="848"/>
      <c r="CJ27" s="848"/>
      <c r="CK27" s="848"/>
      <c r="CL27" s="849"/>
      <c r="CM27" s="847"/>
      <c r="CN27" s="848"/>
      <c r="CO27" s="848"/>
      <c r="CP27" s="848"/>
      <c r="CQ27" s="849"/>
      <c r="CR27" s="847"/>
      <c r="CS27" s="848"/>
      <c r="CT27" s="848"/>
      <c r="CU27" s="848"/>
      <c r="CV27" s="849"/>
      <c r="CW27" s="847"/>
      <c r="CX27" s="848"/>
      <c r="CY27" s="848"/>
      <c r="CZ27" s="848"/>
      <c r="DA27" s="849"/>
      <c r="DB27" s="847"/>
      <c r="DC27" s="848"/>
      <c r="DD27" s="848"/>
      <c r="DE27" s="848"/>
      <c r="DF27" s="849"/>
      <c r="DG27" s="847"/>
      <c r="DH27" s="848"/>
      <c r="DI27" s="848"/>
      <c r="DJ27" s="848"/>
      <c r="DK27" s="849"/>
      <c r="DL27" s="847"/>
      <c r="DM27" s="848"/>
      <c r="DN27" s="848"/>
      <c r="DO27" s="848"/>
      <c r="DP27" s="849"/>
      <c r="DQ27" s="847"/>
      <c r="DR27" s="848"/>
      <c r="DS27" s="848"/>
      <c r="DT27" s="848"/>
      <c r="DU27" s="849"/>
      <c r="DV27" s="844"/>
      <c r="DW27" s="845"/>
      <c r="DX27" s="845"/>
      <c r="DY27" s="845"/>
      <c r="DZ27" s="846"/>
      <c r="EA27" s="222"/>
    </row>
    <row r="28" spans="1:131" s="223" customFormat="1" ht="26.25" customHeight="1" thickTop="1">
      <c r="A28" s="242">
        <v>
1</v>
      </c>
      <c r="B28" s="791" t="s">
        <v>
393</v>
      </c>
      <c r="C28" s="792"/>
      <c r="D28" s="792"/>
      <c r="E28" s="792"/>
      <c r="F28" s="792"/>
      <c r="G28" s="792"/>
      <c r="H28" s="792"/>
      <c r="I28" s="792"/>
      <c r="J28" s="792"/>
      <c r="K28" s="792"/>
      <c r="L28" s="792"/>
      <c r="M28" s="792"/>
      <c r="N28" s="792"/>
      <c r="O28" s="792"/>
      <c r="P28" s="793"/>
      <c r="Q28" s="888">
        <v>
26386</v>
      </c>
      <c r="R28" s="889"/>
      <c r="S28" s="889"/>
      <c r="T28" s="889"/>
      <c r="U28" s="889"/>
      <c r="V28" s="889">
        <v>
26370</v>
      </c>
      <c r="W28" s="889"/>
      <c r="X28" s="889"/>
      <c r="Y28" s="889"/>
      <c r="Z28" s="889"/>
      <c r="AA28" s="889">
        <v>
16</v>
      </c>
      <c r="AB28" s="889"/>
      <c r="AC28" s="889"/>
      <c r="AD28" s="889"/>
      <c r="AE28" s="890"/>
      <c r="AF28" s="891">
        <v>
16</v>
      </c>
      <c r="AG28" s="889"/>
      <c r="AH28" s="889"/>
      <c r="AI28" s="889"/>
      <c r="AJ28" s="892"/>
      <c r="AK28" s="893">
        <v>
3469</v>
      </c>
      <c r="AL28" s="894"/>
      <c r="AM28" s="894"/>
      <c r="AN28" s="894"/>
      <c r="AO28" s="894"/>
      <c r="AP28" s="884" t="s">
        <v>
500</v>
      </c>
      <c r="AQ28" s="884"/>
      <c r="AR28" s="884"/>
      <c r="AS28" s="884"/>
      <c r="AT28" s="884"/>
      <c r="AU28" s="884" t="s">
        <v>
500</v>
      </c>
      <c r="AV28" s="884"/>
      <c r="AW28" s="884"/>
      <c r="AX28" s="884"/>
      <c r="AY28" s="884"/>
      <c r="AZ28" s="885" t="s">
        <v>
500</v>
      </c>
      <c r="BA28" s="885"/>
      <c r="BB28" s="885"/>
      <c r="BC28" s="885"/>
      <c r="BD28" s="885"/>
      <c r="BE28" s="886"/>
      <c r="BF28" s="886"/>
      <c r="BG28" s="886"/>
      <c r="BH28" s="886"/>
      <c r="BI28" s="887"/>
      <c r="BJ28" s="228"/>
      <c r="BK28" s="228"/>
      <c r="BL28" s="228"/>
      <c r="BM28" s="228"/>
      <c r="BN28" s="228"/>
      <c r="BO28" s="241"/>
      <c r="BP28" s="241"/>
      <c r="BQ28" s="238">
        <v>
22</v>
      </c>
      <c r="BR28" s="239"/>
      <c r="BS28" s="850"/>
      <c r="BT28" s="851"/>
      <c r="BU28" s="851"/>
      <c r="BV28" s="851"/>
      <c r="BW28" s="851"/>
      <c r="BX28" s="851"/>
      <c r="BY28" s="851"/>
      <c r="BZ28" s="851"/>
      <c r="CA28" s="851"/>
      <c r="CB28" s="851"/>
      <c r="CC28" s="851"/>
      <c r="CD28" s="851"/>
      <c r="CE28" s="851"/>
      <c r="CF28" s="851"/>
      <c r="CG28" s="852"/>
      <c r="CH28" s="847"/>
      <c r="CI28" s="848"/>
      <c r="CJ28" s="848"/>
      <c r="CK28" s="848"/>
      <c r="CL28" s="849"/>
      <c r="CM28" s="847"/>
      <c r="CN28" s="848"/>
      <c r="CO28" s="848"/>
      <c r="CP28" s="848"/>
      <c r="CQ28" s="849"/>
      <c r="CR28" s="847"/>
      <c r="CS28" s="848"/>
      <c r="CT28" s="848"/>
      <c r="CU28" s="848"/>
      <c r="CV28" s="849"/>
      <c r="CW28" s="847"/>
      <c r="CX28" s="848"/>
      <c r="CY28" s="848"/>
      <c r="CZ28" s="848"/>
      <c r="DA28" s="849"/>
      <c r="DB28" s="847"/>
      <c r="DC28" s="848"/>
      <c r="DD28" s="848"/>
      <c r="DE28" s="848"/>
      <c r="DF28" s="849"/>
      <c r="DG28" s="847"/>
      <c r="DH28" s="848"/>
      <c r="DI28" s="848"/>
      <c r="DJ28" s="848"/>
      <c r="DK28" s="849"/>
      <c r="DL28" s="847"/>
      <c r="DM28" s="848"/>
      <c r="DN28" s="848"/>
      <c r="DO28" s="848"/>
      <c r="DP28" s="849"/>
      <c r="DQ28" s="847"/>
      <c r="DR28" s="848"/>
      <c r="DS28" s="848"/>
      <c r="DT28" s="848"/>
      <c r="DU28" s="849"/>
      <c r="DV28" s="844"/>
      <c r="DW28" s="845"/>
      <c r="DX28" s="845"/>
      <c r="DY28" s="845"/>
      <c r="DZ28" s="846"/>
      <c r="EA28" s="222"/>
    </row>
    <row r="29" spans="1:131" s="223" customFormat="1" ht="26.25" customHeight="1">
      <c r="A29" s="242">
        <v>
2</v>
      </c>
      <c r="B29" s="815" t="s">
        <v>
394</v>
      </c>
      <c r="C29" s="816"/>
      <c r="D29" s="816"/>
      <c r="E29" s="816"/>
      <c r="F29" s="816"/>
      <c r="G29" s="816"/>
      <c r="H29" s="816"/>
      <c r="I29" s="816"/>
      <c r="J29" s="816"/>
      <c r="K29" s="816"/>
      <c r="L29" s="816"/>
      <c r="M29" s="816"/>
      <c r="N29" s="816"/>
      <c r="O29" s="816"/>
      <c r="P29" s="817"/>
      <c r="Q29" s="818">
        <v>
16956</v>
      </c>
      <c r="R29" s="819"/>
      <c r="S29" s="819"/>
      <c r="T29" s="819"/>
      <c r="U29" s="819"/>
      <c r="V29" s="819">
        <v>
16315</v>
      </c>
      <c r="W29" s="819"/>
      <c r="X29" s="819"/>
      <c r="Y29" s="819"/>
      <c r="Z29" s="819"/>
      <c r="AA29" s="819">
        <v>
641</v>
      </c>
      <c r="AB29" s="819"/>
      <c r="AC29" s="819"/>
      <c r="AD29" s="819"/>
      <c r="AE29" s="820"/>
      <c r="AF29" s="821">
        <v>
641</v>
      </c>
      <c r="AG29" s="822"/>
      <c r="AH29" s="822"/>
      <c r="AI29" s="822"/>
      <c r="AJ29" s="823"/>
      <c r="AK29" s="897">
        <v>
2693</v>
      </c>
      <c r="AL29" s="898"/>
      <c r="AM29" s="898"/>
      <c r="AN29" s="898"/>
      <c r="AO29" s="898"/>
      <c r="AP29" s="899" t="s">
        <v>
500</v>
      </c>
      <c r="AQ29" s="899"/>
      <c r="AR29" s="899"/>
      <c r="AS29" s="899"/>
      <c r="AT29" s="899"/>
      <c r="AU29" s="899" t="s">
        <v>
500</v>
      </c>
      <c r="AV29" s="899"/>
      <c r="AW29" s="899"/>
      <c r="AX29" s="899"/>
      <c r="AY29" s="899"/>
      <c r="AZ29" s="900" t="s">
        <v>
500</v>
      </c>
      <c r="BA29" s="900"/>
      <c r="BB29" s="900"/>
      <c r="BC29" s="900"/>
      <c r="BD29" s="900"/>
      <c r="BE29" s="895"/>
      <c r="BF29" s="895"/>
      <c r="BG29" s="895"/>
      <c r="BH29" s="895"/>
      <c r="BI29" s="896"/>
      <c r="BJ29" s="228"/>
      <c r="BK29" s="228"/>
      <c r="BL29" s="228"/>
      <c r="BM29" s="228"/>
      <c r="BN29" s="228"/>
      <c r="BO29" s="241"/>
      <c r="BP29" s="241"/>
      <c r="BQ29" s="238">
        <v>
23</v>
      </c>
      <c r="BR29" s="239"/>
      <c r="BS29" s="850"/>
      <c r="BT29" s="851"/>
      <c r="BU29" s="851"/>
      <c r="BV29" s="851"/>
      <c r="BW29" s="851"/>
      <c r="BX29" s="851"/>
      <c r="BY29" s="851"/>
      <c r="BZ29" s="851"/>
      <c r="CA29" s="851"/>
      <c r="CB29" s="851"/>
      <c r="CC29" s="851"/>
      <c r="CD29" s="851"/>
      <c r="CE29" s="851"/>
      <c r="CF29" s="851"/>
      <c r="CG29" s="852"/>
      <c r="CH29" s="847"/>
      <c r="CI29" s="848"/>
      <c r="CJ29" s="848"/>
      <c r="CK29" s="848"/>
      <c r="CL29" s="849"/>
      <c r="CM29" s="847"/>
      <c r="CN29" s="848"/>
      <c r="CO29" s="848"/>
      <c r="CP29" s="848"/>
      <c r="CQ29" s="849"/>
      <c r="CR29" s="847"/>
      <c r="CS29" s="848"/>
      <c r="CT29" s="848"/>
      <c r="CU29" s="848"/>
      <c r="CV29" s="849"/>
      <c r="CW29" s="847"/>
      <c r="CX29" s="848"/>
      <c r="CY29" s="848"/>
      <c r="CZ29" s="848"/>
      <c r="DA29" s="849"/>
      <c r="DB29" s="847"/>
      <c r="DC29" s="848"/>
      <c r="DD29" s="848"/>
      <c r="DE29" s="848"/>
      <c r="DF29" s="849"/>
      <c r="DG29" s="847"/>
      <c r="DH29" s="848"/>
      <c r="DI29" s="848"/>
      <c r="DJ29" s="848"/>
      <c r="DK29" s="849"/>
      <c r="DL29" s="847"/>
      <c r="DM29" s="848"/>
      <c r="DN29" s="848"/>
      <c r="DO29" s="848"/>
      <c r="DP29" s="849"/>
      <c r="DQ29" s="847"/>
      <c r="DR29" s="848"/>
      <c r="DS29" s="848"/>
      <c r="DT29" s="848"/>
      <c r="DU29" s="849"/>
      <c r="DV29" s="844"/>
      <c r="DW29" s="845"/>
      <c r="DX29" s="845"/>
      <c r="DY29" s="845"/>
      <c r="DZ29" s="846"/>
      <c r="EA29" s="222"/>
    </row>
    <row r="30" spans="1:131" s="223" customFormat="1" ht="26.25" customHeight="1">
      <c r="A30" s="242">
        <v>
3</v>
      </c>
      <c r="B30" s="815" t="s">
        <v>
395</v>
      </c>
      <c r="C30" s="816"/>
      <c r="D30" s="816"/>
      <c r="E30" s="816"/>
      <c r="F30" s="816"/>
      <c r="G30" s="816"/>
      <c r="H30" s="816"/>
      <c r="I30" s="816"/>
      <c r="J30" s="816"/>
      <c r="K30" s="816"/>
      <c r="L30" s="816"/>
      <c r="M30" s="816"/>
      <c r="N30" s="816"/>
      <c r="O30" s="816"/>
      <c r="P30" s="817"/>
      <c r="Q30" s="818">
        <v>
5012</v>
      </c>
      <c r="R30" s="819"/>
      <c r="S30" s="819"/>
      <c r="T30" s="819"/>
      <c r="U30" s="819"/>
      <c r="V30" s="819">
        <v>
5010</v>
      </c>
      <c r="W30" s="819"/>
      <c r="X30" s="819"/>
      <c r="Y30" s="819"/>
      <c r="Z30" s="819"/>
      <c r="AA30" s="819">
        <v>
2</v>
      </c>
      <c r="AB30" s="819"/>
      <c r="AC30" s="819"/>
      <c r="AD30" s="819"/>
      <c r="AE30" s="820"/>
      <c r="AF30" s="821">
        <v>
2</v>
      </c>
      <c r="AG30" s="822"/>
      <c r="AH30" s="822"/>
      <c r="AI30" s="822"/>
      <c r="AJ30" s="823"/>
      <c r="AK30" s="897">
        <v>
2334</v>
      </c>
      <c r="AL30" s="898"/>
      <c r="AM30" s="898"/>
      <c r="AN30" s="898"/>
      <c r="AO30" s="898"/>
      <c r="AP30" s="899" t="s">
        <v>
500</v>
      </c>
      <c r="AQ30" s="899"/>
      <c r="AR30" s="899"/>
      <c r="AS30" s="899"/>
      <c r="AT30" s="899"/>
      <c r="AU30" s="899" t="s">
        <v>
500</v>
      </c>
      <c r="AV30" s="899"/>
      <c r="AW30" s="899"/>
      <c r="AX30" s="899"/>
      <c r="AY30" s="899"/>
      <c r="AZ30" s="900" t="s">
        <v>
500</v>
      </c>
      <c r="BA30" s="900"/>
      <c r="BB30" s="900"/>
      <c r="BC30" s="900"/>
      <c r="BD30" s="900"/>
      <c r="BE30" s="895"/>
      <c r="BF30" s="895"/>
      <c r="BG30" s="895"/>
      <c r="BH30" s="895"/>
      <c r="BI30" s="896"/>
      <c r="BJ30" s="228"/>
      <c r="BK30" s="228"/>
      <c r="BL30" s="228"/>
      <c r="BM30" s="228"/>
      <c r="BN30" s="228"/>
      <c r="BO30" s="241"/>
      <c r="BP30" s="241"/>
      <c r="BQ30" s="238">
        <v>
24</v>
      </c>
      <c r="BR30" s="239"/>
      <c r="BS30" s="850"/>
      <c r="BT30" s="851"/>
      <c r="BU30" s="851"/>
      <c r="BV30" s="851"/>
      <c r="BW30" s="851"/>
      <c r="BX30" s="851"/>
      <c r="BY30" s="851"/>
      <c r="BZ30" s="851"/>
      <c r="CA30" s="851"/>
      <c r="CB30" s="851"/>
      <c r="CC30" s="851"/>
      <c r="CD30" s="851"/>
      <c r="CE30" s="851"/>
      <c r="CF30" s="851"/>
      <c r="CG30" s="852"/>
      <c r="CH30" s="847"/>
      <c r="CI30" s="848"/>
      <c r="CJ30" s="848"/>
      <c r="CK30" s="848"/>
      <c r="CL30" s="849"/>
      <c r="CM30" s="847"/>
      <c r="CN30" s="848"/>
      <c r="CO30" s="848"/>
      <c r="CP30" s="848"/>
      <c r="CQ30" s="849"/>
      <c r="CR30" s="847"/>
      <c r="CS30" s="848"/>
      <c r="CT30" s="848"/>
      <c r="CU30" s="848"/>
      <c r="CV30" s="849"/>
      <c r="CW30" s="847"/>
      <c r="CX30" s="848"/>
      <c r="CY30" s="848"/>
      <c r="CZ30" s="848"/>
      <c r="DA30" s="849"/>
      <c r="DB30" s="847"/>
      <c r="DC30" s="848"/>
      <c r="DD30" s="848"/>
      <c r="DE30" s="848"/>
      <c r="DF30" s="849"/>
      <c r="DG30" s="847"/>
      <c r="DH30" s="848"/>
      <c r="DI30" s="848"/>
      <c r="DJ30" s="848"/>
      <c r="DK30" s="849"/>
      <c r="DL30" s="847"/>
      <c r="DM30" s="848"/>
      <c r="DN30" s="848"/>
      <c r="DO30" s="848"/>
      <c r="DP30" s="849"/>
      <c r="DQ30" s="847"/>
      <c r="DR30" s="848"/>
      <c r="DS30" s="848"/>
      <c r="DT30" s="848"/>
      <c r="DU30" s="849"/>
      <c r="DV30" s="844"/>
      <c r="DW30" s="845"/>
      <c r="DX30" s="845"/>
      <c r="DY30" s="845"/>
      <c r="DZ30" s="846"/>
      <c r="EA30" s="222"/>
    </row>
    <row r="31" spans="1:131" s="223" customFormat="1" ht="26.25" customHeight="1">
      <c r="A31" s="242">
        <v>
4</v>
      </c>
      <c r="B31" s="815" t="s">
        <v>
396</v>
      </c>
      <c r="C31" s="816"/>
      <c r="D31" s="816"/>
      <c r="E31" s="816"/>
      <c r="F31" s="816"/>
      <c r="G31" s="816"/>
      <c r="H31" s="816"/>
      <c r="I31" s="816"/>
      <c r="J31" s="816"/>
      <c r="K31" s="816"/>
      <c r="L31" s="816"/>
      <c r="M31" s="816"/>
      <c r="N31" s="816"/>
      <c r="O31" s="816"/>
      <c r="P31" s="817"/>
      <c r="Q31" s="818">
        <v>
4255</v>
      </c>
      <c r="R31" s="819"/>
      <c r="S31" s="819"/>
      <c r="T31" s="819"/>
      <c r="U31" s="819"/>
      <c r="V31" s="819">
        <v>
1789</v>
      </c>
      <c r="W31" s="819"/>
      <c r="X31" s="819"/>
      <c r="Y31" s="819"/>
      <c r="Z31" s="819"/>
      <c r="AA31" s="819">
        <v>
2466</v>
      </c>
      <c r="AB31" s="819"/>
      <c r="AC31" s="819"/>
      <c r="AD31" s="819"/>
      <c r="AE31" s="820"/>
      <c r="AF31" s="821">
        <v>
2466</v>
      </c>
      <c r="AG31" s="822"/>
      <c r="AH31" s="822"/>
      <c r="AI31" s="822"/>
      <c r="AJ31" s="823"/>
      <c r="AK31" s="901" t="s">
        <v>
561</v>
      </c>
      <c r="AL31" s="899"/>
      <c r="AM31" s="899"/>
      <c r="AN31" s="899"/>
      <c r="AO31" s="899"/>
      <c r="AP31" s="899" t="s">
        <v>
500</v>
      </c>
      <c r="AQ31" s="899"/>
      <c r="AR31" s="899"/>
      <c r="AS31" s="899"/>
      <c r="AT31" s="899"/>
      <c r="AU31" s="899" t="s">
        <v>
500</v>
      </c>
      <c r="AV31" s="899"/>
      <c r="AW31" s="899"/>
      <c r="AX31" s="899"/>
      <c r="AY31" s="899"/>
      <c r="AZ31" s="900" t="s">
        <v>
500</v>
      </c>
      <c r="BA31" s="900"/>
      <c r="BB31" s="900"/>
      <c r="BC31" s="900"/>
      <c r="BD31" s="900"/>
      <c r="BE31" s="895" t="s">
        <v>
397</v>
      </c>
      <c r="BF31" s="895"/>
      <c r="BG31" s="895"/>
      <c r="BH31" s="895"/>
      <c r="BI31" s="896"/>
      <c r="BJ31" s="228"/>
      <c r="BK31" s="228"/>
      <c r="BL31" s="228"/>
      <c r="BM31" s="228"/>
      <c r="BN31" s="228"/>
      <c r="BO31" s="241"/>
      <c r="BP31" s="241"/>
      <c r="BQ31" s="238">
        <v>
25</v>
      </c>
      <c r="BR31" s="239"/>
      <c r="BS31" s="850"/>
      <c r="BT31" s="851"/>
      <c r="BU31" s="851"/>
      <c r="BV31" s="851"/>
      <c r="BW31" s="851"/>
      <c r="BX31" s="851"/>
      <c r="BY31" s="851"/>
      <c r="BZ31" s="851"/>
      <c r="CA31" s="851"/>
      <c r="CB31" s="851"/>
      <c r="CC31" s="851"/>
      <c r="CD31" s="851"/>
      <c r="CE31" s="851"/>
      <c r="CF31" s="851"/>
      <c r="CG31" s="852"/>
      <c r="CH31" s="847"/>
      <c r="CI31" s="848"/>
      <c r="CJ31" s="848"/>
      <c r="CK31" s="848"/>
      <c r="CL31" s="849"/>
      <c r="CM31" s="847"/>
      <c r="CN31" s="848"/>
      <c r="CO31" s="848"/>
      <c r="CP31" s="848"/>
      <c r="CQ31" s="849"/>
      <c r="CR31" s="847"/>
      <c r="CS31" s="848"/>
      <c r="CT31" s="848"/>
      <c r="CU31" s="848"/>
      <c r="CV31" s="849"/>
      <c r="CW31" s="847"/>
      <c r="CX31" s="848"/>
      <c r="CY31" s="848"/>
      <c r="CZ31" s="848"/>
      <c r="DA31" s="849"/>
      <c r="DB31" s="847"/>
      <c r="DC31" s="848"/>
      <c r="DD31" s="848"/>
      <c r="DE31" s="848"/>
      <c r="DF31" s="849"/>
      <c r="DG31" s="847"/>
      <c r="DH31" s="848"/>
      <c r="DI31" s="848"/>
      <c r="DJ31" s="848"/>
      <c r="DK31" s="849"/>
      <c r="DL31" s="847"/>
      <c r="DM31" s="848"/>
      <c r="DN31" s="848"/>
      <c r="DO31" s="848"/>
      <c r="DP31" s="849"/>
      <c r="DQ31" s="847"/>
      <c r="DR31" s="848"/>
      <c r="DS31" s="848"/>
      <c r="DT31" s="848"/>
      <c r="DU31" s="849"/>
      <c r="DV31" s="844"/>
      <c r="DW31" s="845"/>
      <c r="DX31" s="845"/>
      <c r="DY31" s="845"/>
      <c r="DZ31" s="846"/>
      <c r="EA31" s="222"/>
    </row>
    <row r="32" spans="1:131" s="223" customFormat="1" ht="26.25" customHeight="1">
      <c r="A32" s="242">
        <v>
5</v>
      </c>
      <c r="B32" s="815" t="s">
        <v>
398</v>
      </c>
      <c r="C32" s="816"/>
      <c r="D32" s="816"/>
      <c r="E32" s="816"/>
      <c r="F32" s="816"/>
      <c r="G32" s="816"/>
      <c r="H32" s="816"/>
      <c r="I32" s="816"/>
      <c r="J32" s="816"/>
      <c r="K32" s="816"/>
      <c r="L32" s="816"/>
      <c r="M32" s="816"/>
      <c r="N32" s="816"/>
      <c r="O32" s="816"/>
      <c r="P32" s="817"/>
      <c r="Q32" s="818">
        <v>
4017</v>
      </c>
      <c r="R32" s="819"/>
      <c r="S32" s="819"/>
      <c r="T32" s="819"/>
      <c r="U32" s="819"/>
      <c r="V32" s="819">
        <v>
3957</v>
      </c>
      <c r="W32" s="819"/>
      <c r="X32" s="819"/>
      <c r="Y32" s="819"/>
      <c r="Z32" s="819"/>
      <c r="AA32" s="819">
        <v>
60</v>
      </c>
      <c r="AB32" s="819"/>
      <c r="AC32" s="819"/>
      <c r="AD32" s="819"/>
      <c r="AE32" s="820"/>
      <c r="AF32" s="821">
        <v>
60</v>
      </c>
      <c r="AG32" s="822"/>
      <c r="AH32" s="822"/>
      <c r="AI32" s="822"/>
      <c r="AJ32" s="823"/>
      <c r="AK32" s="897">
        <v>
1400</v>
      </c>
      <c r="AL32" s="898"/>
      <c r="AM32" s="898"/>
      <c r="AN32" s="898"/>
      <c r="AO32" s="898"/>
      <c r="AP32" s="898">
        <v>
4714</v>
      </c>
      <c r="AQ32" s="898"/>
      <c r="AR32" s="898"/>
      <c r="AS32" s="898"/>
      <c r="AT32" s="898"/>
      <c r="AU32" s="898">
        <v>
2541</v>
      </c>
      <c r="AV32" s="898"/>
      <c r="AW32" s="898"/>
      <c r="AX32" s="898"/>
      <c r="AY32" s="898"/>
      <c r="AZ32" s="900" t="s">
        <v>
500</v>
      </c>
      <c r="BA32" s="900"/>
      <c r="BB32" s="900"/>
      <c r="BC32" s="900"/>
      <c r="BD32" s="900"/>
      <c r="BE32" s="895" t="s">
        <v>
399</v>
      </c>
      <c r="BF32" s="895"/>
      <c r="BG32" s="895"/>
      <c r="BH32" s="895"/>
      <c r="BI32" s="896"/>
      <c r="BJ32" s="228"/>
      <c r="BK32" s="228"/>
      <c r="BL32" s="228"/>
      <c r="BM32" s="228"/>
      <c r="BN32" s="228"/>
      <c r="BO32" s="241"/>
      <c r="BP32" s="241"/>
      <c r="BQ32" s="238">
        <v>
26</v>
      </c>
      <c r="BR32" s="239"/>
      <c r="BS32" s="850"/>
      <c r="BT32" s="851"/>
      <c r="BU32" s="851"/>
      <c r="BV32" s="851"/>
      <c r="BW32" s="851"/>
      <c r="BX32" s="851"/>
      <c r="BY32" s="851"/>
      <c r="BZ32" s="851"/>
      <c r="CA32" s="851"/>
      <c r="CB32" s="851"/>
      <c r="CC32" s="851"/>
      <c r="CD32" s="851"/>
      <c r="CE32" s="851"/>
      <c r="CF32" s="851"/>
      <c r="CG32" s="852"/>
      <c r="CH32" s="847"/>
      <c r="CI32" s="848"/>
      <c r="CJ32" s="848"/>
      <c r="CK32" s="848"/>
      <c r="CL32" s="849"/>
      <c r="CM32" s="847"/>
      <c r="CN32" s="848"/>
      <c r="CO32" s="848"/>
      <c r="CP32" s="848"/>
      <c r="CQ32" s="849"/>
      <c r="CR32" s="847"/>
      <c r="CS32" s="848"/>
      <c r="CT32" s="848"/>
      <c r="CU32" s="848"/>
      <c r="CV32" s="849"/>
      <c r="CW32" s="847"/>
      <c r="CX32" s="848"/>
      <c r="CY32" s="848"/>
      <c r="CZ32" s="848"/>
      <c r="DA32" s="849"/>
      <c r="DB32" s="847"/>
      <c r="DC32" s="848"/>
      <c r="DD32" s="848"/>
      <c r="DE32" s="848"/>
      <c r="DF32" s="849"/>
      <c r="DG32" s="847"/>
      <c r="DH32" s="848"/>
      <c r="DI32" s="848"/>
      <c r="DJ32" s="848"/>
      <c r="DK32" s="849"/>
      <c r="DL32" s="847"/>
      <c r="DM32" s="848"/>
      <c r="DN32" s="848"/>
      <c r="DO32" s="848"/>
      <c r="DP32" s="849"/>
      <c r="DQ32" s="847"/>
      <c r="DR32" s="848"/>
      <c r="DS32" s="848"/>
      <c r="DT32" s="848"/>
      <c r="DU32" s="849"/>
      <c r="DV32" s="844"/>
      <c r="DW32" s="845"/>
      <c r="DX32" s="845"/>
      <c r="DY32" s="845"/>
      <c r="DZ32" s="846"/>
      <c r="EA32" s="222"/>
    </row>
    <row r="33" spans="1:131" s="223" customFormat="1" ht="26.25" customHeight="1">
      <c r="A33" s="242">
        <v>
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7"/>
      <c r="AL33" s="898"/>
      <c r="AM33" s="898"/>
      <c r="AN33" s="898"/>
      <c r="AO33" s="898"/>
      <c r="AP33" s="898"/>
      <c r="AQ33" s="898"/>
      <c r="AR33" s="898"/>
      <c r="AS33" s="898"/>
      <c r="AT33" s="898"/>
      <c r="AU33" s="898"/>
      <c r="AV33" s="898"/>
      <c r="AW33" s="898"/>
      <c r="AX33" s="898"/>
      <c r="AY33" s="898"/>
      <c r="AZ33" s="902"/>
      <c r="BA33" s="902"/>
      <c r="BB33" s="902"/>
      <c r="BC33" s="902"/>
      <c r="BD33" s="902"/>
      <c r="BE33" s="895"/>
      <c r="BF33" s="895"/>
      <c r="BG33" s="895"/>
      <c r="BH33" s="895"/>
      <c r="BI33" s="896"/>
      <c r="BJ33" s="228"/>
      <c r="BK33" s="228"/>
      <c r="BL33" s="228"/>
      <c r="BM33" s="228"/>
      <c r="BN33" s="228"/>
      <c r="BO33" s="241"/>
      <c r="BP33" s="241"/>
      <c r="BQ33" s="238">
        <v>
27</v>
      </c>
      <c r="BR33" s="239"/>
      <c r="BS33" s="850"/>
      <c r="BT33" s="851"/>
      <c r="BU33" s="851"/>
      <c r="BV33" s="851"/>
      <c r="BW33" s="851"/>
      <c r="BX33" s="851"/>
      <c r="BY33" s="851"/>
      <c r="BZ33" s="851"/>
      <c r="CA33" s="851"/>
      <c r="CB33" s="851"/>
      <c r="CC33" s="851"/>
      <c r="CD33" s="851"/>
      <c r="CE33" s="851"/>
      <c r="CF33" s="851"/>
      <c r="CG33" s="852"/>
      <c r="CH33" s="847"/>
      <c r="CI33" s="848"/>
      <c r="CJ33" s="848"/>
      <c r="CK33" s="848"/>
      <c r="CL33" s="849"/>
      <c r="CM33" s="847"/>
      <c r="CN33" s="848"/>
      <c r="CO33" s="848"/>
      <c r="CP33" s="848"/>
      <c r="CQ33" s="849"/>
      <c r="CR33" s="847"/>
      <c r="CS33" s="848"/>
      <c r="CT33" s="848"/>
      <c r="CU33" s="848"/>
      <c r="CV33" s="849"/>
      <c r="CW33" s="847"/>
      <c r="CX33" s="848"/>
      <c r="CY33" s="848"/>
      <c r="CZ33" s="848"/>
      <c r="DA33" s="849"/>
      <c r="DB33" s="847"/>
      <c r="DC33" s="848"/>
      <c r="DD33" s="848"/>
      <c r="DE33" s="848"/>
      <c r="DF33" s="849"/>
      <c r="DG33" s="847"/>
      <c r="DH33" s="848"/>
      <c r="DI33" s="848"/>
      <c r="DJ33" s="848"/>
      <c r="DK33" s="849"/>
      <c r="DL33" s="847"/>
      <c r="DM33" s="848"/>
      <c r="DN33" s="848"/>
      <c r="DO33" s="848"/>
      <c r="DP33" s="849"/>
      <c r="DQ33" s="847"/>
      <c r="DR33" s="848"/>
      <c r="DS33" s="848"/>
      <c r="DT33" s="848"/>
      <c r="DU33" s="849"/>
      <c r="DV33" s="844"/>
      <c r="DW33" s="845"/>
      <c r="DX33" s="845"/>
      <c r="DY33" s="845"/>
      <c r="DZ33" s="846"/>
      <c r="EA33" s="222"/>
    </row>
    <row r="34" spans="1:131" s="223" customFormat="1" ht="26.25" customHeight="1">
      <c r="A34" s="242">
        <v>
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7"/>
      <c r="AL34" s="898"/>
      <c r="AM34" s="898"/>
      <c r="AN34" s="898"/>
      <c r="AO34" s="898"/>
      <c r="AP34" s="898"/>
      <c r="AQ34" s="898"/>
      <c r="AR34" s="898"/>
      <c r="AS34" s="898"/>
      <c r="AT34" s="898"/>
      <c r="AU34" s="898"/>
      <c r="AV34" s="898"/>
      <c r="AW34" s="898"/>
      <c r="AX34" s="898"/>
      <c r="AY34" s="898"/>
      <c r="AZ34" s="902"/>
      <c r="BA34" s="902"/>
      <c r="BB34" s="902"/>
      <c r="BC34" s="902"/>
      <c r="BD34" s="902"/>
      <c r="BE34" s="895"/>
      <c r="BF34" s="895"/>
      <c r="BG34" s="895"/>
      <c r="BH34" s="895"/>
      <c r="BI34" s="896"/>
      <c r="BJ34" s="228"/>
      <c r="BK34" s="228"/>
      <c r="BL34" s="228"/>
      <c r="BM34" s="228"/>
      <c r="BN34" s="228"/>
      <c r="BO34" s="241"/>
      <c r="BP34" s="241"/>
      <c r="BQ34" s="238">
        <v>
28</v>
      </c>
      <c r="BR34" s="239"/>
      <c r="BS34" s="850"/>
      <c r="BT34" s="851"/>
      <c r="BU34" s="851"/>
      <c r="BV34" s="851"/>
      <c r="BW34" s="851"/>
      <c r="BX34" s="851"/>
      <c r="BY34" s="851"/>
      <c r="BZ34" s="851"/>
      <c r="CA34" s="851"/>
      <c r="CB34" s="851"/>
      <c r="CC34" s="851"/>
      <c r="CD34" s="851"/>
      <c r="CE34" s="851"/>
      <c r="CF34" s="851"/>
      <c r="CG34" s="852"/>
      <c r="CH34" s="847"/>
      <c r="CI34" s="848"/>
      <c r="CJ34" s="848"/>
      <c r="CK34" s="848"/>
      <c r="CL34" s="849"/>
      <c r="CM34" s="847"/>
      <c r="CN34" s="848"/>
      <c r="CO34" s="848"/>
      <c r="CP34" s="848"/>
      <c r="CQ34" s="849"/>
      <c r="CR34" s="847"/>
      <c r="CS34" s="848"/>
      <c r="CT34" s="848"/>
      <c r="CU34" s="848"/>
      <c r="CV34" s="849"/>
      <c r="CW34" s="847"/>
      <c r="CX34" s="848"/>
      <c r="CY34" s="848"/>
      <c r="CZ34" s="848"/>
      <c r="DA34" s="849"/>
      <c r="DB34" s="847"/>
      <c r="DC34" s="848"/>
      <c r="DD34" s="848"/>
      <c r="DE34" s="848"/>
      <c r="DF34" s="849"/>
      <c r="DG34" s="847"/>
      <c r="DH34" s="848"/>
      <c r="DI34" s="848"/>
      <c r="DJ34" s="848"/>
      <c r="DK34" s="849"/>
      <c r="DL34" s="847"/>
      <c r="DM34" s="848"/>
      <c r="DN34" s="848"/>
      <c r="DO34" s="848"/>
      <c r="DP34" s="849"/>
      <c r="DQ34" s="847"/>
      <c r="DR34" s="848"/>
      <c r="DS34" s="848"/>
      <c r="DT34" s="848"/>
      <c r="DU34" s="849"/>
      <c r="DV34" s="844"/>
      <c r="DW34" s="845"/>
      <c r="DX34" s="845"/>
      <c r="DY34" s="845"/>
      <c r="DZ34" s="846"/>
      <c r="EA34" s="222"/>
    </row>
    <row r="35" spans="1:131" s="223" customFormat="1" ht="26.25" customHeight="1">
      <c r="A35" s="242">
        <v>
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7"/>
      <c r="AL35" s="898"/>
      <c r="AM35" s="898"/>
      <c r="AN35" s="898"/>
      <c r="AO35" s="898"/>
      <c r="AP35" s="898"/>
      <c r="AQ35" s="898"/>
      <c r="AR35" s="898"/>
      <c r="AS35" s="898"/>
      <c r="AT35" s="898"/>
      <c r="AU35" s="898"/>
      <c r="AV35" s="898"/>
      <c r="AW35" s="898"/>
      <c r="AX35" s="898"/>
      <c r="AY35" s="898"/>
      <c r="AZ35" s="902"/>
      <c r="BA35" s="902"/>
      <c r="BB35" s="902"/>
      <c r="BC35" s="902"/>
      <c r="BD35" s="902"/>
      <c r="BE35" s="895"/>
      <c r="BF35" s="895"/>
      <c r="BG35" s="895"/>
      <c r="BH35" s="895"/>
      <c r="BI35" s="896"/>
      <c r="BJ35" s="228"/>
      <c r="BK35" s="228"/>
      <c r="BL35" s="228"/>
      <c r="BM35" s="228"/>
      <c r="BN35" s="228"/>
      <c r="BO35" s="241"/>
      <c r="BP35" s="241"/>
      <c r="BQ35" s="238">
        <v>
29</v>
      </c>
      <c r="BR35" s="239"/>
      <c r="BS35" s="850"/>
      <c r="BT35" s="851"/>
      <c r="BU35" s="851"/>
      <c r="BV35" s="851"/>
      <c r="BW35" s="851"/>
      <c r="BX35" s="851"/>
      <c r="BY35" s="851"/>
      <c r="BZ35" s="851"/>
      <c r="CA35" s="851"/>
      <c r="CB35" s="851"/>
      <c r="CC35" s="851"/>
      <c r="CD35" s="851"/>
      <c r="CE35" s="851"/>
      <c r="CF35" s="851"/>
      <c r="CG35" s="852"/>
      <c r="CH35" s="847"/>
      <c r="CI35" s="848"/>
      <c r="CJ35" s="848"/>
      <c r="CK35" s="848"/>
      <c r="CL35" s="849"/>
      <c r="CM35" s="847"/>
      <c r="CN35" s="848"/>
      <c r="CO35" s="848"/>
      <c r="CP35" s="848"/>
      <c r="CQ35" s="849"/>
      <c r="CR35" s="847"/>
      <c r="CS35" s="848"/>
      <c r="CT35" s="848"/>
      <c r="CU35" s="848"/>
      <c r="CV35" s="849"/>
      <c r="CW35" s="847"/>
      <c r="CX35" s="848"/>
      <c r="CY35" s="848"/>
      <c r="CZ35" s="848"/>
      <c r="DA35" s="849"/>
      <c r="DB35" s="847"/>
      <c r="DC35" s="848"/>
      <c r="DD35" s="848"/>
      <c r="DE35" s="848"/>
      <c r="DF35" s="849"/>
      <c r="DG35" s="847"/>
      <c r="DH35" s="848"/>
      <c r="DI35" s="848"/>
      <c r="DJ35" s="848"/>
      <c r="DK35" s="849"/>
      <c r="DL35" s="847"/>
      <c r="DM35" s="848"/>
      <c r="DN35" s="848"/>
      <c r="DO35" s="848"/>
      <c r="DP35" s="849"/>
      <c r="DQ35" s="847"/>
      <c r="DR35" s="848"/>
      <c r="DS35" s="848"/>
      <c r="DT35" s="848"/>
      <c r="DU35" s="849"/>
      <c r="DV35" s="844"/>
      <c r="DW35" s="845"/>
      <c r="DX35" s="845"/>
      <c r="DY35" s="845"/>
      <c r="DZ35" s="846"/>
      <c r="EA35" s="222"/>
    </row>
    <row r="36" spans="1:131" s="223" customFormat="1" ht="26.25" customHeight="1">
      <c r="A36" s="242">
        <v>
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7"/>
      <c r="AL36" s="898"/>
      <c r="AM36" s="898"/>
      <c r="AN36" s="898"/>
      <c r="AO36" s="898"/>
      <c r="AP36" s="898"/>
      <c r="AQ36" s="898"/>
      <c r="AR36" s="898"/>
      <c r="AS36" s="898"/>
      <c r="AT36" s="898"/>
      <c r="AU36" s="898"/>
      <c r="AV36" s="898"/>
      <c r="AW36" s="898"/>
      <c r="AX36" s="898"/>
      <c r="AY36" s="898"/>
      <c r="AZ36" s="902"/>
      <c r="BA36" s="902"/>
      <c r="BB36" s="902"/>
      <c r="BC36" s="902"/>
      <c r="BD36" s="902"/>
      <c r="BE36" s="895"/>
      <c r="BF36" s="895"/>
      <c r="BG36" s="895"/>
      <c r="BH36" s="895"/>
      <c r="BI36" s="896"/>
      <c r="BJ36" s="228"/>
      <c r="BK36" s="228"/>
      <c r="BL36" s="228"/>
      <c r="BM36" s="228"/>
      <c r="BN36" s="228"/>
      <c r="BO36" s="241"/>
      <c r="BP36" s="241"/>
      <c r="BQ36" s="238">
        <v>
30</v>
      </c>
      <c r="BR36" s="239"/>
      <c r="BS36" s="850"/>
      <c r="BT36" s="851"/>
      <c r="BU36" s="851"/>
      <c r="BV36" s="851"/>
      <c r="BW36" s="851"/>
      <c r="BX36" s="851"/>
      <c r="BY36" s="851"/>
      <c r="BZ36" s="851"/>
      <c r="CA36" s="851"/>
      <c r="CB36" s="851"/>
      <c r="CC36" s="851"/>
      <c r="CD36" s="851"/>
      <c r="CE36" s="851"/>
      <c r="CF36" s="851"/>
      <c r="CG36" s="852"/>
      <c r="CH36" s="847"/>
      <c r="CI36" s="848"/>
      <c r="CJ36" s="848"/>
      <c r="CK36" s="848"/>
      <c r="CL36" s="849"/>
      <c r="CM36" s="847"/>
      <c r="CN36" s="848"/>
      <c r="CO36" s="848"/>
      <c r="CP36" s="848"/>
      <c r="CQ36" s="849"/>
      <c r="CR36" s="847"/>
      <c r="CS36" s="848"/>
      <c r="CT36" s="848"/>
      <c r="CU36" s="848"/>
      <c r="CV36" s="849"/>
      <c r="CW36" s="847"/>
      <c r="CX36" s="848"/>
      <c r="CY36" s="848"/>
      <c r="CZ36" s="848"/>
      <c r="DA36" s="849"/>
      <c r="DB36" s="847"/>
      <c r="DC36" s="848"/>
      <c r="DD36" s="848"/>
      <c r="DE36" s="848"/>
      <c r="DF36" s="849"/>
      <c r="DG36" s="847"/>
      <c r="DH36" s="848"/>
      <c r="DI36" s="848"/>
      <c r="DJ36" s="848"/>
      <c r="DK36" s="849"/>
      <c r="DL36" s="847"/>
      <c r="DM36" s="848"/>
      <c r="DN36" s="848"/>
      <c r="DO36" s="848"/>
      <c r="DP36" s="849"/>
      <c r="DQ36" s="847"/>
      <c r="DR36" s="848"/>
      <c r="DS36" s="848"/>
      <c r="DT36" s="848"/>
      <c r="DU36" s="849"/>
      <c r="DV36" s="844"/>
      <c r="DW36" s="845"/>
      <c r="DX36" s="845"/>
      <c r="DY36" s="845"/>
      <c r="DZ36" s="846"/>
      <c r="EA36" s="222"/>
    </row>
    <row r="37" spans="1:131" s="223" customFormat="1" ht="26.25" customHeight="1">
      <c r="A37" s="242">
        <v>
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7"/>
      <c r="AL37" s="898"/>
      <c r="AM37" s="898"/>
      <c r="AN37" s="898"/>
      <c r="AO37" s="898"/>
      <c r="AP37" s="898"/>
      <c r="AQ37" s="898"/>
      <c r="AR37" s="898"/>
      <c r="AS37" s="898"/>
      <c r="AT37" s="898"/>
      <c r="AU37" s="898"/>
      <c r="AV37" s="898"/>
      <c r="AW37" s="898"/>
      <c r="AX37" s="898"/>
      <c r="AY37" s="898"/>
      <c r="AZ37" s="902"/>
      <c r="BA37" s="902"/>
      <c r="BB37" s="902"/>
      <c r="BC37" s="902"/>
      <c r="BD37" s="902"/>
      <c r="BE37" s="895"/>
      <c r="BF37" s="895"/>
      <c r="BG37" s="895"/>
      <c r="BH37" s="895"/>
      <c r="BI37" s="896"/>
      <c r="BJ37" s="228"/>
      <c r="BK37" s="228"/>
      <c r="BL37" s="228"/>
      <c r="BM37" s="228"/>
      <c r="BN37" s="228"/>
      <c r="BO37" s="241"/>
      <c r="BP37" s="241"/>
      <c r="BQ37" s="238">
        <v>
31</v>
      </c>
      <c r="BR37" s="239"/>
      <c r="BS37" s="850"/>
      <c r="BT37" s="851"/>
      <c r="BU37" s="851"/>
      <c r="BV37" s="851"/>
      <c r="BW37" s="851"/>
      <c r="BX37" s="851"/>
      <c r="BY37" s="851"/>
      <c r="BZ37" s="851"/>
      <c r="CA37" s="851"/>
      <c r="CB37" s="851"/>
      <c r="CC37" s="851"/>
      <c r="CD37" s="851"/>
      <c r="CE37" s="851"/>
      <c r="CF37" s="851"/>
      <c r="CG37" s="852"/>
      <c r="CH37" s="847"/>
      <c r="CI37" s="848"/>
      <c r="CJ37" s="848"/>
      <c r="CK37" s="848"/>
      <c r="CL37" s="849"/>
      <c r="CM37" s="847"/>
      <c r="CN37" s="848"/>
      <c r="CO37" s="848"/>
      <c r="CP37" s="848"/>
      <c r="CQ37" s="849"/>
      <c r="CR37" s="847"/>
      <c r="CS37" s="848"/>
      <c r="CT37" s="848"/>
      <c r="CU37" s="848"/>
      <c r="CV37" s="849"/>
      <c r="CW37" s="847"/>
      <c r="CX37" s="848"/>
      <c r="CY37" s="848"/>
      <c r="CZ37" s="848"/>
      <c r="DA37" s="849"/>
      <c r="DB37" s="847"/>
      <c r="DC37" s="848"/>
      <c r="DD37" s="848"/>
      <c r="DE37" s="848"/>
      <c r="DF37" s="849"/>
      <c r="DG37" s="847"/>
      <c r="DH37" s="848"/>
      <c r="DI37" s="848"/>
      <c r="DJ37" s="848"/>
      <c r="DK37" s="849"/>
      <c r="DL37" s="847"/>
      <c r="DM37" s="848"/>
      <c r="DN37" s="848"/>
      <c r="DO37" s="848"/>
      <c r="DP37" s="849"/>
      <c r="DQ37" s="847"/>
      <c r="DR37" s="848"/>
      <c r="DS37" s="848"/>
      <c r="DT37" s="848"/>
      <c r="DU37" s="849"/>
      <c r="DV37" s="844"/>
      <c r="DW37" s="845"/>
      <c r="DX37" s="845"/>
      <c r="DY37" s="845"/>
      <c r="DZ37" s="846"/>
      <c r="EA37" s="222"/>
    </row>
    <row r="38" spans="1:131" s="223" customFormat="1" ht="26.25" customHeight="1">
      <c r="A38" s="242">
        <v>
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7"/>
      <c r="AL38" s="898"/>
      <c r="AM38" s="898"/>
      <c r="AN38" s="898"/>
      <c r="AO38" s="898"/>
      <c r="AP38" s="898"/>
      <c r="AQ38" s="898"/>
      <c r="AR38" s="898"/>
      <c r="AS38" s="898"/>
      <c r="AT38" s="898"/>
      <c r="AU38" s="898"/>
      <c r="AV38" s="898"/>
      <c r="AW38" s="898"/>
      <c r="AX38" s="898"/>
      <c r="AY38" s="898"/>
      <c r="AZ38" s="902"/>
      <c r="BA38" s="902"/>
      <c r="BB38" s="902"/>
      <c r="BC38" s="902"/>
      <c r="BD38" s="902"/>
      <c r="BE38" s="895"/>
      <c r="BF38" s="895"/>
      <c r="BG38" s="895"/>
      <c r="BH38" s="895"/>
      <c r="BI38" s="896"/>
      <c r="BJ38" s="228"/>
      <c r="BK38" s="228"/>
      <c r="BL38" s="228"/>
      <c r="BM38" s="228"/>
      <c r="BN38" s="228"/>
      <c r="BO38" s="241"/>
      <c r="BP38" s="241"/>
      <c r="BQ38" s="238">
        <v>
32</v>
      </c>
      <c r="BR38" s="239"/>
      <c r="BS38" s="850"/>
      <c r="BT38" s="851"/>
      <c r="BU38" s="851"/>
      <c r="BV38" s="851"/>
      <c r="BW38" s="851"/>
      <c r="BX38" s="851"/>
      <c r="BY38" s="851"/>
      <c r="BZ38" s="851"/>
      <c r="CA38" s="851"/>
      <c r="CB38" s="851"/>
      <c r="CC38" s="851"/>
      <c r="CD38" s="851"/>
      <c r="CE38" s="851"/>
      <c r="CF38" s="851"/>
      <c r="CG38" s="852"/>
      <c r="CH38" s="847"/>
      <c r="CI38" s="848"/>
      <c r="CJ38" s="848"/>
      <c r="CK38" s="848"/>
      <c r="CL38" s="849"/>
      <c r="CM38" s="847"/>
      <c r="CN38" s="848"/>
      <c r="CO38" s="848"/>
      <c r="CP38" s="848"/>
      <c r="CQ38" s="849"/>
      <c r="CR38" s="847"/>
      <c r="CS38" s="848"/>
      <c r="CT38" s="848"/>
      <c r="CU38" s="848"/>
      <c r="CV38" s="849"/>
      <c r="CW38" s="847"/>
      <c r="CX38" s="848"/>
      <c r="CY38" s="848"/>
      <c r="CZ38" s="848"/>
      <c r="DA38" s="849"/>
      <c r="DB38" s="847"/>
      <c r="DC38" s="848"/>
      <c r="DD38" s="848"/>
      <c r="DE38" s="848"/>
      <c r="DF38" s="849"/>
      <c r="DG38" s="847"/>
      <c r="DH38" s="848"/>
      <c r="DI38" s="848"/>
      <c r="DJ38" s="848"/>
      <c r="DK38" s="849"/>
      <c r="DL38" s="847"/>
      <c r="DM38" s="848"/>
      <c r="DN38" s="848"/>
      <c r="DO38" s="848"/>
      <c r="DP38" s="849"/>
      <c r="DQ38" s="847"/>
      <c r="DR38" s="848"/>
      <c r="DS38" s="848"/>
      <c r="DT38" s="848"/>
      <c r="DU38" s="849"/>
      <c r="DV38" s="844"/>
      <c r="DW38" s="845"/>
      <c r="DX38" s="845"/>
      <c r="DY38" s="845"/>
      <c r="DZ38" s="846"/>
      <c r="EA38" s="222"/>
    </row>
    <row r="39" spans="1:131" s="223" customFormat="1" ht="26.25" customHeight="1">
      <c r="A39" s="242">
        <v>
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7"/>
      <c r="AL39" s="898"/>
      <c r="AM39" s="898"/>
      <c r="AN39" s="898"/>
      <c r="AO39" s="898"/>
      <c r="AP39" s="898"/>
      <c r="AQ39" s="898"/>
      <c r="AR39" s="898"/>
      <c r="AS39" s="898"/>
      <c r="AT39" s="898"/>
      <c r="AU39" s="898"/>
      <c r="AV39" s="898"/>
      <c r="AW39" s="898"/>
      <c r="AX39" s="898"/>
      <c r="AY39" s="898"/>
      <c r="AZ39" s="902"/>
      <c r="BA39" s="902"/>
      <c r="BB39" s="902"/>
      <c r="BC39" s="902"/>
      <c r="BD39" s="902"/>
      <c r="BE39" s="895"/>
      <c r="BF39" s="895"/>
      <c r="BG39" s="895"/>
      <c r="BH39" s="895"/>
      <c r="BI39" s="896"/>
      <c r="BJ39" s="228"/>
      <c r="BK39" s="228"/>
      <c r="BL39" s="228"/>
      <c r="BM39" s="228"/>
      <c r="BN39" s="228"/>
      <c r="BO39" s="241"/>
      <c r="BP39" s="241"/>
      <c r="BQ39" s="238">
        <v>
33</v>
      </c>
      <c r="BR39" s="239"/>
      <c r="BS39" s="850"/>
      <c r="BT39" s="851"/>
      <c r="BU39" s="851"/>
      <c r="BV39" s="851"/>
      <c r="BW39" s="851"/>
      <c r="BX39" s="851"/>
      <c r="BY39" s="851"/>
      <c r="BZ39" s="851"/>
      <c r="CA39" s="851"/>
      <c r="CB39" s="851"/>
      <c r="CC39" s="851"/>
      <c r="CD39" s="851"/>
      <c r="CE39" s="851"/>
      <c r="CF39" s="851"/>
      <c r="CG39" s="852"/>
      <c r="CH39" s="847"/>
      <c r="CI39" s="848"/>
      <c r="CJ39" s="848"/>
      <c r="CK39" s="848"/>
      <c r="CL39" s="849"/>
      <c r="CM39" s="847"/>
      <c r="CN39" s="848"/>
      <c r="CO39" s="848"/>
      <c r="CP39" s="848"/>
      <c r="CQ39" s="849"/>
      <c r="CR39" s="847"/>
      <c r="CS39" s="848"/>
      <c r="CT39" s="848"/>
      <c r="CU39" s="848"/>
      <c r="CV39" s="849"/>
      <c r="CW39" s="847"/>
      <c r="CX39" s="848"/>
      <c r="CY39" s="848"/>
      <c r="CZ39" s="848"/>
      <c r="DA39" s="849"/>
      <c r="DB39" s="847"/>
      <c r="DC39" s="848"/>
      <c r="DD39" s="848"/>
      <c r="DE39" s="848"/>
      <c r="DF39" s="849"/>
      <c r="DG39" s="847"/>
      <c r="DH39" s="848"/>
      <c r="DI39" s="848"/>
      <c r="DJ39" s="848"/>
      <c r="DK39" s="849"/>
      <c r="DL39" s="847"/>
      <c r="DM39" s="848"/>
      <c r="DN39" s="848"/>
      <c r="DO39" s="848"/>
      <c r="DP39" s="849"/>
      <c r="DQ39" s="847"/>
      <c r="DR39" s="848"/>
      <c r="DS39" s="848"/>
      <c r="DT39" s="848"/>
      <c r="DU39" s="849"/>
      <c r="DV39" s="844"/>
      <c r="DW39" s="845"/>
      <c r="DX39" s="845"/>
      <c r="DY39" s="845"/>
      <c r="DZ39" s="846"/>
      <c r="EA39" s="222"/>
    </row>
    <row r="40" spans="1:131" s="223" customFormat="1" ht="26.25" customHeight="1">
      <c r="A40" s="237">
        <v>
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7"/>
      <c r="AL40" s="898"/>
      <c r="AM40" s="898"/>
      <c r="AN40" s="898"/>
      <c r="AO40" s="898"/>
      <c r="AP40" s="898"/>
      <c r="AQ40" s="898"/>
      <c r="AR40" s="898"/>
      <c r="AS40" s="898"/>
      <c r="AT40" s="898"/>
      <c r="AU40" s="898"/>
      <c r="AV40" s="898"/>
      <c r="AW40" s="898"/>
      <c r="AX40" s="898"/>
      <c r="AY40" s="898"/>
      <c r="AZ40" s="902"/>
      <c r="BA40" s="902"/>
      <c r="BB40" s="902"/>
      <c r="BC40" s="902"/>
      <c r="BD40" s="902"/>
      <c r="BE40" s="895"/>
      <c r="BF40" s="895"/>
      <c r="BG40" s="895"/>
      <c r="BH40" s="895"/>
      <c r="BI40" s="896"/>
      <c r="BJ40" s="228"/>
      <c r="BK40" s="228"/>
      <c r="BL40" s="228"/>
      <c r="BM40" s="228"/>
      <c r="BN40" s="228"/>
      <c r="BO40" s="241"/>
      <c r="BP40" s="241"/>
      <c r="BQ40" s="238">
        <v>
34</v>
      </c>
      <c r="BR40" s="239"/>
      <c r="BS40" s="850"/>
      <c r="BT40" s="851"/>
      <c r="BU40" s="851"/>
      <c r="BV40" s="851"/>
      <c r="BW40" s="851"/>
      <c r="BX40" s="851"/>
      <c r="BY40" s="851"/>
      <c r="BZ40" s="851"/>
      <c r="CA40" s="851"/>
      <c r="CB40" s="851"/>
      <c r="CC40" s="851"/>
      <c r="CD40" s="851"/>
      <c r="CE40" s="851"/>
      <c r="CF40" s="851"/>
      <c r="CG40" s="852"/>
      <c r="CH40" s="847"/>
      <c r="CI40" s="848"/>
      <c r="CJ40" s="848"/>
      <c r="CK40" s="848"/>
      <c r="CL40" s="849"/>
      <c r="CM40" s="847"/>
      <c r="CN40" s="848"/>
      <c r="CO40" s="848"/>
      <c r="CP40" s="848"/>
      <c r="CQ40" s="849"/>
      <c r="CR40" s="847"/>
      <c r="CS40" s="848"/>
      <c r="CT40" s="848"/>
      <c r="CU40" s="848"/>
      <c r="CV40" s="849"/>
      <c r="CW40" s="847"/>
      <c r="CX40" s="848"/>
      <c r="CY40" s="848"/>
      <c r="CZ40" s="848"/>
      <c r="DA40" s="849"/>
      <c r="DB40" s="847"/>
      <c r="DC40" s="848"/>
      <c r="DD40" s="848"/>
      <c r="DE40" s="848"/>
      <c r="DF40" s="849"/>
      <c r="DG40" s="847"/>
      <c r="DH40" s="848"/>
      <c r="DI40" s="848"/>
      <c r="DJ40" s="848"/>
      <c r="DK40" s="849"/>
      <c r="DL40" s="847"/>
      <c r="DM40" s="848"/>
      <c r="DN40" s="848"/>
      <c r="DO40" s="848"/>
      <c r="DP40" s="849"/>
      <c r="DQ40" s="847"/>
      <c r="DR40" s="848"/>
      <c r="DS40" s="848"/>
      <c r="DT40" s="848"/>
      <c r="DU40" s="849"/>
      <c r="DV40" s="844"/>
      <c r="DW40" s="845"/>
      <c r="DX40" s="845"/>
      <c r="DY40" s="845"/>
      <c r="DZ40" s="846"/>
      <c r="EA40" s="222"/>
    </row>
    <row r="41" spans="1:131" s="223" customFormat="1" ht="26.25" customHeight="1">
      <c r="A41" s="237">
        <v>
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7"/>
      <c r="AL41" s="898"/>
      <c r="AM41" s="898"/>
      <c r="AN41" s="898"/>
      <c r="AO41" s="898"/>
      <c r="AP41" s="898"/>
      <c r="AQ41" s="898"/>
      <c r="AR41" s="898"/>
      <c r="AS41" s="898"/>
      <c r="AT41" s="898"/>
      <c r="AU41" s="898"/>
      <c r="AV41" s="898"/>
      <c r="AW41" s="898"/>
      <c r="AX41" s="898"/>
      <c r="AY41" s="898"/>
      <c r="AZ41" s="902"/>
      <c r="BA41" s="902"/>
      <c r="BB41" s="902"/>
      <c r="BC41" s="902"/>
      <c r="BD41" s="902"/>
      <c r="BE41" s="895"/>
      <c r="BF41" s="895"/>
      <c r="BG41" s="895"/>
      <c r="BH41" s="895"/>
      <c r="BI41" s="896"/>
      <c r="BJ41" s="228"/>
      <c r="BK41" s="228"/>
      <c r="BL41" s="228"/>
      <c r="BM41" s="228"/>
      <c r="BN41" s="228"/>
      <c r="BO41" s="241"/>
      <c r="BP41" s="241"/>
      <c r="BQ41" s="238">
        <v>
35</v>
      </c>
      <c r="BR41" s="239"/>
      <c r="BS41" s="850"/>
      <c r="BT41" s="851"/>
      <c r="BU41" s="851"/>
      <c r="BV41" s="851"/>
      <c r="BW41" s="851"/>
      <c r="BX41" s="851"/>
      <c r="BY41" s="851"/>
      <c r="BZ41" s="851"/>
      <c r="CA41" s="851"/>
      <c r="CB41" s="851"/>
      <c r="CC41" s="851"/>
      <c r="CD41" s="851"/>
      <c r="CE41" s="851"/>
      <c r="CF41" s="851"/>
      <c r="CG41" s="852"/>
      <c r="CH41" s="847"/>
      <c r="CI41" s="848"/>
      <c r="CJ41" s="848"/>
      <c r="CK41" s="848"/>
      <c r="CL41" s="849"/>
      <c r="CM41" s="847"/>
      <c r="CN41" s="848"/>
      <c r="CO41" s="848"/>
      <c r="CP41" s="848"/>
      <c r="CQ41" s="849"/>
      <c r="CR41" s="847"/>
      <c r="CS41" s="848"/>
      <c r="CT41" s="848"/>
      <c r="CU41" s="848"/>
      <c r="CV41" s="849"/>
      <c r="CW41" s="847"/>
      <c r="CX41" s="848"/>
      <c r="CY41" s="848"/>
      <c r="CZ41" s="848"/>
      <c r="DA41" s="849"/>
      <c r="DB41" s="847"/>
      <c r="DC41" s="848"/>
      <c r="DD41" s="848"/>
      <c r="DE41" s="848"/>
      <c r="DF41" s="849"/>
      <c r="DG41" s="847"/>
      <c r="DH41" s="848"/>
      <c r="DI41" s="848"/>
      <c r="DJ41" s="848"/>
      <c r="DK41" s="849"/>
      <c r="DL41" s="847"/>
      <c r="DM41" s="848"/>
      <c r="DN41" s="848"/>
      <c r="DO41" s="848"/>
      <c r="DP41" s="849"/>
      <c r="DQ41" s="847"/>
      <c r="DR41" s="848"/>
      <c r="DS41" s="848"/>
      <c r="DT41" s="848"/>
      <c r="DU41" s="849"/>
      <c r="DV41" s="844"/>
      <c r="DW41" s="845"/>
      <c r="DX41" s="845"/>
      <c r="DY41" s="845"/>
      <c r="DZ41" s="846"/>
      <c r="EA41" s="222"/>
    </row>
    <row r="42" spans="1:131" s="223" customFormat="1" ht="26.25" customHeight="1">
      <c r="A42" s="237">
        <v>
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7"/>
      <c r="AL42" s="898"/>
      <c r="AM42" s="898"/>
      <c r="AN42" s="898"/>
      <c r="AO42" s="898"/>
      <c r="AP42" s="898"/>
      <c r="AQ42" s="898"/>
      <c r="AR42" s="898"/>
      <c r="AS42" s="898"/>
      <c r="AT42" s="898"/>
      <c r="AU42" s="898"/>
      <c r="AV42" s="898"/>
      <c r="AW42" s="898"/>
      <c r="AX42" s="898"/>
      <c r="AY42" s="898"/>
      <c r="AZ42" s="902"/>
      <c r="BA42" s="902"/>
      <c r="BB42" s="902"/>
      <c r="BC42" s="902"/>
      <c r="BD42" s="902"/>
      <c r="BE42" s="895"/>
      <c r="BF42" s="895"/>
      <c r="BG42" s="895"/>
      <c r="BH42" s="895"/>
      <c r="BI42" s="896"/>
      <c r="BJ42" s="228"/>
      <c r="BK42" s="228"/>
      <c r="BL42" s="228"/>
      <c r="BM42" s="228"/>
      <c r="BN42" s="228"/>
      <c r="BO42" s="241"/>
      <c r="BP42" s="241"/>
      <c r="BQ42" s="238">
        <v>
36</v>
      </c>
      <c r="BR42" s="239"/>
      <c r="BS42" s="850"/>
      <c r="BT42" s="851"/>
      <c r="BU42" s="851"/>
      <c r="BV42" s="851"/>
      <c r="BW42" s="851"/>
      <c r="BX42" s="851"/>
      <c r="BY42" s="851"/>
      <c r="BZ42" s="851"/>
      <c r="CA42" s="851"/>
      <c r="CB42" s="851"/>
      <c r="CC42" s="851"/>
      <c r="CD42" s="851"/>
      <c r="CE42" s="851"/>
      <c r="CF42" s="851"/>
      <c r="CG42" s="852"/>
      <c r="CH42" s="847"/>
      <c r="CI42" s="848"/>
      <c r="CJ42" s="848"/>
      <c r="CK42" s="848"/>
      <c r="CL42" s="849"/>
      <c r="CM42" s="847"/>
      <c r="CN42" s="848"/>
      <c r="CO42" s="848"/>
      <c r="CP42" s="848"/>
      <c r="CQ42" s="849"/>
      <c r="CR42" s="847"/>
      <c r="CS42" s="848"/>
      <c r="CT42" s="848"/>
      <c r="CU42" s="848"/>
      <c r="CV42" s="849"/>
      <c r="CW42" s="847"/>
      <c r="CX42" s="848"/>
      <c r="CY42" s="848"/>
      <c r="CZ42" s="848"/>
      <c r="DA42" s="849"/>
      <c r="DB42" s="847"/>
      <c r="DC42" s="848"/>
      <c r="DD42" s="848"/>
      <c r="DE42" s="848"/>
      <c r="DF42" s="849"/>
      <c r="DG42" s="847"/>
      <c r="DH42" s="848"/>
      <c r="DI42" s="848"/>
      <c r="DJ42" s="848"/>
      <c r="DK42" s="849"/>
      <c r="DL42" s="847"/>
      <c r="DM42" s="848"/>
      <c r="DN42" s="848"/>
      <c r="DO42" s="848"/>
      <c r="DP42" s="849"/>
      <c r="DQ42" s="847"/>
      <c r="DR42" s="848"/>
      <c r="DS42" s="848"/>
      <c r="DT42" s="848"/>
      <c r="DU42" s="849"/>
      <c r="DV42" s="844"/>
      <c r="DW42" s="845"/>
      <c r="DX42" s="845"/>
      <c r="DY42" s="845"/>
      <c r="DZ42" s="846"/>
      <c r="EA42" s="222"/>
    </row>
    <row r="43" spans="1:131" s="223" customFormat="1" ht="26.25" customHeight="1">
      <c r="A43" s="237">
        <v>
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7"/>
      <c r="AL43" s="898"/>
      <c r="AM43" s="898"/>
      <c r="AN43" s="898"/>
      <c r="AO43" s="898"/>
      <c r="AP43" s="898"/>
      <c r="AQ43" s="898"/>
      <c r="AR43" s="898"/>
      <c r="AS43" s="898"/>
      <c r="AT43" s="898"/>
      <c r="AU43" s="898"/>
      <c r="AV43" s="898"/>
      <c r="AW43" s="898"/>
      <c r="AX43" s="898"/>
      <c r="AY43" s="898"/>
      <c r="AZ43" s="902"/>
      <c r="BA43" s="902"/>
      <c r="BB43" s="902"/>
      <c r="BC43" s="902"/>
      <c r="BD43" s="902"/>
      <c r="BE43" s="895"/>
      <c r="BF43" s="895"/>
      <c r="BG43" s="895"/>
      <c r="BH43" s="895"/>
      <c r="BI43" s="896"/>
      <c r="BJ43" s="228"/>
      <c r="BK43" s="228"/>
      <c r="BL43" s="228"/>
      <c r="BM43" s="228"/>
      <c r="BN43" s="228"/>
      <c r="BO43" s="241"/>
      <c r="BP43" s="241"/>
      <c r="BQ43" s="238">
        <v>
37</v>
      </c>
      <c r="BR43" s="239"/>
      <c r="BS43" s="850"/>
      <c r="BT43" s="851"/>
      <c r="BU43" s="851"/>
      <c r="BV43" s="851"/>
      <c r="BW43" s="851"/>
      <c r="BX43" s="851"/>
      <c r="BY43" s="851"/>
      <c r="BZ43" s="851"/>
      <c r="CA43" s="851"/>
      <c r="CB43" s="851"/>
      <c r="CC43" s="851"/>
      <c r="CD43" s="851"/>
      <c r="CE43" s="851"/>
      <c r="CF43" s="851"/>
      <c r="CG43" s="852"/>
      <c r="CH43" s="847"/>
      <c r="CI43" s="848"/>
      <c r="CJ43" s="848"/>
      <c r="CK43" s="848"/>
      <c r="CL43" s="849"/>
      <c r="CM43" s="847"/>
      <c r="CN43" s="848"/>
      <c r="CO43" s="848"/>
      <c r="CP43" s="848"/>
      <c r="CQ43" s="849"/>
      <c r="CR43" s="847"/>
      <c r="CS43" s="848"/>
      <c r="CT43" s="848"/>
      <c r="CU43" s="848"/>
      <c r="CV43" s="849"/>
      <c r="CW43" s="847"/>
      <c r="CX43" s="848"/>
      <c r="CY43" s="848"/>
      <c r="CZ43" s="848"/>
      <c r="DA43" s="849"/>
      <c r="DB43" s="847"/>
      <c r="DC43" s="848"/>
      <c r="DD43" s="848"/>
      <c r="DE43" s="848"/>
      <c r="DF43" s="849"/>
      <c r="DG43" s="847"/>
      <c r="DH43" s="848"/>
      <c r="DI43" s="848"/>
      <c r="DJ43" s="848"/>
      <c r="DK43" s="849"/>
      <c r="DL43" s="847"/>
      <c r="DM43" s="848"/>
      <c r="DN43" s="848"/>
      <c r="DO43" s="848"/>
      <c r="DP43" s="849"/>
      <c r="DQ43" s="847"/>
      <c r="DR43" s="848"/>
      <c r="DS43" s="848"/>
      <c r="DT43" s="848"/>
      <c r="DU43" s="849"/>
      <c r="DV43" s="844"/>
      <c r="DW43" s="845"/>
      <c r="DX43" s="845"/>
      <c r="DY43" s="845"/>
      <c r="DZ43" s="846"/>
      <c r="EA43" s="222"/>
    </row>
    <row r="44" spans="1:131" s="223" customFormat="1" ht="26.25" customHeight="1">
      <c r="A44" s="237">
        <v>
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7"/>
      <c r="AL44" s="898"/>
      <c r="AM44" s="898"/>
      <c r="AN44" s="898"/>
      <c r="AO44" s="898"/>
      <c r="AP44" s="898"/>
      <c r="AQ44" s="898"/>
      <c r="AR44" s="898"/>
      <c r="AS44" s="898"/>
      <c r="AT44" s="898"/>
      <c r="AU44" s="898"/>
      <c r="AV44" s="898"/>
      <c r="AW44" s="898"/>
      <c r="AX44" s="898"/>
      <c r="AY44" s="898"/>
      <c r="AZ44" s="902"/>
      <c r="BA44" s="902"/>
      <c r="BB44" s="902"/>
      <c r="BC44" s="902"/>
      <c r="BD44" s="902"/>
      <c r="BE44" s="895"/>
      <c r="BF44" s="895"/>
      <c r="BG44" s="895"/>
      <c r="BH44" s="895"/>
      <c r="BI44" s="896"/>
      <c r="BJ44" s="228"/>
      <c r="BK44" s="228"/>
      <c r="BL44" s="228"/>
      <c r="BM44" s="228"/>
      <c r="BN44" s="228"/>
      <c r="BO44" s="241"/>
      <c r="BP44" s="241"/>
      <c r="BQ44" s="238">
        <v>
38</v>
      </c>
      <c r="BR44" s="239"/>
      <c r="BS44" s="850"/>
      <c r="BT44" s="851"/>
      <c r="BU44" s="851"/>
      <c r="BV44" s="851"/>
      <c r="BW44" s="851"/>
      <c r="BX44" s="851"/>
      <c r="BY44" s="851"/>
      <c r="BZ44" s="851"/>
      <c r="CA44" s="851"/>
      <c r="CB44" s="851"/>
      <c r="CC44" s="851"/>
      <c r="CD44" s="851"/>
      <c r="CE44" s="851"/>
      <c r="CF44" s="851"/>
      <c r="CG44" s="852"/>
      <c r="CH44" s="847"/>
      <c r="CI44" s="848"/>
      <c r="CJ44" s="848"/>
      <c r="CK44" s="848"/>
      <c r="CL44" s="849"/>
      <c r="CM44" s="847"/>
      <c r="CN44" s="848"/>
      <c r="CO44" s="848"/>
      <c r="CP44" s="848"/>
      <c r="CQ44" s="849"/>
      <c r="CR44" s="847"/>
      <c r="CS44" s="848"/>
      <c r="CT44" s="848"/>
      <c r="CU44" s="848"/>
      <c r="CV44" s="849"/>
      <c r="CW44" s="847"/>
      <c r="CX44" s="848"/>
      <c r="CY44" s="848"/>
      <c r="CZ44" s="848"/>
      <c r="DA44" s="849"/>
      <c r="DB44" s="847"/>
      <c r="DC44" s="848"/>
      <c r="DD44" s="848"/>
      <c r="DE44" s="848"/>
      <c r="DF44" s="849"/>
      <c r="DG44" s="847"/>
      <c r="DH44" s="848"/>
      <c r="DI44" s="848"/>
      <c r="DJ44" s="848"/>
      <c r="DK44" s="849"/>
      <c r="DL44" s="847"/>
      <c r="DM44" s="848"/>
      <c r="DN44" s="848"/>
      <c r="DO44" s="848"/>
      <c r="DP44" s="849"/>
      <c r="DQ44" s="847"/>
      <c r="DR44" s="848"/>
      <c r="DS44" s="848"/>
      <c r="DT44" s="848"/>
      <c r="DU44" s="849"/>
      <c r="DV44" s="844"/>
      <c r="DW44" s="845"/>
      <c r="DX44" s="845"/>
      <c r="DY44" s="845"/>
      <c r="DZ44" s="846"/>
      <c r="EA44" s="222"/>
    </row>
    <row r="45" spans="1:131" s="223" customFormat="1" ht="26.25" customHeight="1">
      <c r="A45" s="237">
        <v>
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7"/>
      <c r="AL45" s="898"/>
      <c r="AM45" s="898"/>
      <c r="AN45" s="898"/>
      <c r="AO45" s="898"/>
      <c r="AP45" s="898"/>
      <c r="AQ45" s="898"/>
      <c r="AR45" s="898"/>
      <c r="AS45" s="898"/>
      <c r="AT45" s="898"/>
      <c r="AU45" s="898"/>
      <c r="AV45" s="898"/>
      <c r="AW45" s="898"/>
      <c r="AX45" s="898"/>
      <c r="AY45" s="898"/>
      <c r="AZ45" s="902"/>
      <c r="BA45" s="902"/>
      <c r="BB45" s="902"/>
      <c r="BC45" s="902"/>
      <c r="BD45" s="902"/>
      <c r="BE45" s="895"/>
      <c r="BF45" s="895"/>
      <c r="BG45" s="895"/>
      <c r="BH45" s="895"/>
      <c r="BI45" s="896"/>
      <c r="BJ45" s="228"/>
      <c r="BK45" s="228"/>
      <c r="BL45" s="228"/>
      <c r="BM45" s="228"/>
      <c r="BN45" s="228"/>
      <c r="BO45" s="241"/>
      <c r="BP45" s="241"/>
      <c r="BQ45" s="238">
        <v>
39</v>
      </c>
      <c r="BR45" s="239"/>
      <c r="BS45" s="850"/>
      <c r="BT45" s="851"/>
      <c r="BU45" s="851"/>
      <c r="BV45" s="851"/>
      <c r="BW45" s="851"/>
      <c r="BX45" s="851"/>
      <c r="BY45" s="851"/>
      <c r="BZ45" s="851"/>
      <c r="CA45" s="851"/>
      <c r="CB45" s="851"/>
      <c r="CC45" s="851"/>
      <c r="CD45" s="851"/>
      <c r="CE45" s="851"/>
      <c r="CF45" s="851"/>
      <c r="CG45" s="852"/>
      <c r="CH45" s="847"/>
      <c r="CI45" s="848"/>
      <c r="CJ45" s="848"/>
      <c r="CK45" s="848"/>
      <c r="CL45" s="849"/>
      <c r="CM45" s="847"/>
      <c r="CN45" s="848"/>
      <c r="CO45" s="848"/>
      <c r="CP45" s="848"/>
      <c r="CQ45" s="849"/>
      <c r="CR45" s="847"/>
      <c r="CS45" s="848"/>
      <c r="CT45" s="848"/>
      <c r="CU45" s="848"/>
      <c r="CV45" s="849"/>
      <c r="CW45" s="847"/>
      <c r="CX45" s="848"/>
      <c r="CY45" s="848"/>
      <c r="CZ45" s="848"/>
      <c r="DA45" s="849"/>
      <c r="DB45" s="847"/>
      <c r="DC45" s="848"/>
      <c r="DD45" s="848"/>
      <c r="DE45" s="848"/>
      <c r="DF45" s="849"/>
      <c r="DG45" s="847"/>
      <c r="DH45" s="848"/>
      <c r="DI45" s="848"/>
      <c r="DJ45" s="848"/>
      <c r="DK45" s="849"/>
      <c r="DL45" s="847"/>
      <c r="DM45" s="848"/>
      <c r="DN45" s="848"/>
      <c r="DO45" s="848"/>
      <c r="DP45" s="849"/>
      <c r="DQ45" s="847"/>
      <c r="DR45" s="848"/>
      <c r="DS45" s="848"/>
      <c r="DT45" s="848"/>
      <c r="DU45" s="849"/>
      <c r="DV45" s="844"/>
      <c r="DW45" s="845"/>
      <c r="DX45" s="845"/>
      <c r="DY45" s="845"/>
      <c r="DZ45" s="846"/>
      <c r="EA45" s="222"/>
    </row>
    <row r="46" spans="1:131" s="223" customFormat="1" ht="26.25" customHeight="1">
      <c r="A46" s="237">
        <v>
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7"/>
      <c r="AL46" s="898"/>
      <c r="AM46" s="898"/>
      <c r="AN46" s="898"/>
      <c r="AO46" s="898"/>
      <c r="AP46" s="898"/>
      <c r="AQ46" s="898"/>
      <c r="AR46" s="898"/>
      <c r="AS46" s="898"/>
      <c r="AT46" s="898"/>
      <c r="AU46" s="898"/>
      <c r="AV46" s="898"/>
      <c r="AW46" s="898"/>
      <c r="AX46" s="898"/>
      <c r="AY46" s="898"/>
      <c r="AZ46" s="902"/>
      <c r="BA46" s="902"/>
      <c r="BB46" s="902"/>
      <c r="BC46" s="902"/>
      <c r="BD46" s="902"/>
      <c r="BE46" s="895"/>
      <c r="BF46" s="895"/>
      <c r="BG46" s="895"/>
      <c r="BH46" s="895"/>
      <c r="BI46" s="896"/>
      <c r="BJ46" s="228"/>
      <c r="BK46" s="228"/>
      <c r="BL46" s="228"/>
      <c r="BM46" s="228"/>
      <c r="BN46" s="228"/>
      <c r="BO46" s="241"/>
      <c r="BP46" s="241"/>
      <c r="BQ46" s="238">
        <v>
40</v>
      </c>
      <c r="BR46" s="239"/>
      <c r="BS46" s="850"/>
      <c r="BT46" s="851"/>
      <c r="BU46" s="851"/>
      <c r="BV46" s="851"/>
      <c r="BW46" s="851"/>
      <c r="BX46" s="851"/>
      <c r="BY46" s="851"/>
      <c r="BZ46" s="851"/>
      <c r="CA46" s="851"/>
      <c r="CB46" s="851"/>
      <c r="CC46" s="851"/>
      <c r="CD46" s="851"/>
      <c r="CE46" s="851"/>
      <c r="CF46" s="851"/>
      <c r="CG46" s="852"/>
      <c r="CH46" s="847"/>
      <c r="CI46" s="848"/>
      <c r="CJ46" s="848"/>
      <c r="CK46" s="848"/>
      <c r="CL46" s="849"/>
      <c r="CM46" s="847"/>
      <c r="CN46" s="848"/>
      <c r="CO46" s="848"/>
      <c r="CP46" s="848"/>
      <c r="CQ46" s="849"/>
      <c r="CR46" s="847"/>
      <c r="CS46" s="848"/>
      <c r="CT46" s="848"/>
      <c r="CU46" s="848"/>
      <c r="CV46" s="849"/>
      <c r="CW46" s="847"/>
      <c r="CX46" s="848"/>
      <c r="CY46" s="848"/>
      <c r="CZ46" s="848"/>
      <c r="DA46" s="849"/>
      <c r="DB46" s="847"/>
      <c r="DC46" s="848"/>
      <c r="DD46" s="848"/>
      <c r="DE46" s="848"/>
      <c r="DF46" s="849"/>
      <c r="DG46" s="847"/>
      <c r="DH46" s="848"/>
      <c r="DI46" s="848"/>
      <c r="DJ46" s="848"/>
      <c r="DK46" s="849"/>
      <c r="DL46" s="847"/>
      <c r="DM46" s="848"/>
      <c r="DN46" s="848"/>
      <c r="DO46" s="848"/>
      <c r="DP46" s="849"/>
      <c r="DQ46" s="847"/>
      <c r="DR46" s="848"/>
      <c r="DS46" s="848"/>
      <c r="DT46" s="848"/>
      <c r="DU46" s="849"/>
      <c r="DV46" s="844"/>
      <c r="DW46" s="845"/>
      <c r="DX46" s="845"/>
      <c r="DY46" s="845"/>
      <c r="DZ46" s="846"/>
      <c r="EA46" s="222"/>
    </row>
    <row r="47" spans="1:131" s="223" customFormat="1" ht="26.25" customHeight="1">
      <c r="A47" s="237">
        <v>
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7"/>
      <c r="AL47" s="898"/>
      <c r="AM47" s="898"/>
      <c r="AN47" s="898"/>
      <c r="AO47" s="898"/>
      <c r="AP47" s="898"/>
      <c r="AQ47" s="898"/>
      <c r="AR47" s="898"/>
      <c r="AS47" s="898"/>
      <c r="AT47" s="898"/>
      <c r="AU47" s="898"/>
      <c r="AV47" s="898"/>
      <c r="AW47" s="898"/>
      <c r="AX47" s="898"/>
      <c r="AY47" s="898"/>
      <c r="AZ47" s="902"/>
      <c r="BA47" s="902"/>
      <c r="BB47" s="902"/>
      <c r="BC47" s="902"/>
      <c r="BD47" s="902"/>
      <c r="BE47" s="895"/>
      <c r="BF47" s="895"/>
      <c r="BG47" s="895"/>
      <c r="BH47" s="895"/>
      <c r="BI47" s="896"/>
      <c r="BJ47" s="228"/>
      <c r="BK47" s="228"/>
      <c r="BL47" s="228"/>
      <c r="BM47" s="228"/>
      <c r="BN47" s="228"/>
      <c r="BO47" s="241"/>
      <c r="BP47" s="241"/>
      <c r="BQ47" s="238">
        <v>
41</v>
      </c>
      <c r="BR47" s="239"/>
      <c r="BS47" s="850"/>
      <c r="BT47" s="851"/>
      <c r="BU47" s="851"/>
      <c r="BV47" s="851"/>
      <c r="BW47" s="851"/>
      <c r="BX47" s="851"/>
      <c r="BY47" s="851"/>
      <c r="BZ47" s="851"/>
      <c r="CA47" s="851"/>
      <c r="CB47" s="851"/>
      <c r="CC47" s="851"/>
      <c r="CD47" s="851"/>
      <c r="CE47" s="851"/>
      <c r="CF47" s="851"/>
      <c r="CG47" s="852"/>
      <c r="CH47" s="847"/>
      <c r="CI47" s="848"/>
      <c r="CJ47" s="848"/>
      <c r="CK47" s="848"/>
      <c r="CL47" s="849"/>
      <c r="CM47" s="847"/>
      <c r="CN47" s="848"/>
      <c r="CO47" s="848"/>
      <c r="CP47" s="848"/>
      <c r="CQ47" s="849"/>
      <c r="CR47" s="847"/>
      <c r="CS47" s="848"/>
      <c r="CT47" s="848"/>
      <c r="CU47" s="848"/>
      <c r="CV47" s="849"/>
      <c r="CW47" s="847"/>
      <c r="CX47" s="848"/>
      <c r="CY47" s="848"/>
      <c r="CZ47" s="848"/>
      <c r="DA47" s="849"/>
      <c r="DB47" s="847"/>
      <c r="DC47" s="848"/>
      <c r="DD47" s="848"/>
      <c r="DE47" s="848"/>
      <c r="DF47" s="849"/>
      <c r="DG47" s="847"/>
      <c r="DH47" s="848"/>
      <c r="DI47" s="848"/>
      <c r="DJ47" s="848"/>
      <c r="DK47" s="849"/>
      <c r="DL47" s="847"/>
      <c r="DM47" s="848"/>
      <c r="DN47" s="848"/>
      <c r="DO47" s="848"/>
      <c r="DP47" s="849"/>
      <c r="DQ47" s="847"/>
      <c r="DR47" s="848"/>
      <c r="DS47" s="848"/>
      <c r="DT47" s="848"/>
      <c r="DU47" s="849"/>
      <c r="DV47" s="844"/>
      <c r="DW47" s="845"/>
      <c r="DX47" s="845"/>
      <c r="DY47" s="845"/>
      <c r="DZ47" s="846"/>
      <c r="EA47" s="222"/>
    </row>
    <row r="48" spans="1:131" s="223" customFormat="1" ht="26.25" customHeight="1">
      <c r="A48" s="237">
        <v>
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7"/>
      <c r="AL48" s="898"/>
      <c r="AM48" s="898"/>
      <c r="AN48" s="898"/>
      <c r="AO48" s="898"/>
      <c r="AP48" s="898"/>
      <c r="AQ48" s="898"/>
      <c r="AR48" s="898"/>
      <c r="AS48" s="898"/>
      <c r="AT48" s="898"/>
      <c r="AU48" s="898"/>
      <c r="AV48" s="898"/>
      <c r="AW48" s="898"/>
      <c r="AX48" s="898"/>
      <c r="AY48" s="898"/>
      <c r="AZ48" s="902"/>
      <c r="BA48" s="902"/>
      <c r="BB48" s="902"/>
      <c r="BC48" s="902"/>
      <c r="BD48" s="902"/>
      <c r="BE48" s="895"/>
      <c r="BF48" s="895"/>
      <c r="BG48" s="895"/>
      <c r="BH48" s="895"/>
      <c r="BI48" s="896"/>
      <c r="BJ48" s="228"/>
      <c r="BK48" s="228"/>
      <c r="BL48" s="228"/>
      <c r="BM48" s="228"/>
      <c r="BN48" s="228"/>
      <c r="BO48" s="241"/>
      <c r="BP48" s="241"/>
      <c r="BQ48" s="238">
        <v>
42</v>
      </c>
      <c r="BR48" s="239"/>
      <c r="BS48" s="850"/>
      <c r="BT48" s="851"/>
      <c r="BU48" s="851"/>
      <c r="BV48" s="851"/>
      <c r="BW48" s="851"/>
      <c r="BX48" s="851"/>
      <c r="BY48" s="851"/>
      <c r="BZ48" s="851"/>
      <c r="CA48" s="851"/>
      <c r="CB48" s="851"/>
      <c r="CC48" s="851"/>
      <c r="CD48" s="851"/>
      <c r="CE48" s="851"/>
      <c r="CF48" s="851"/>
      <c r="CG48" s="852"/>
      <c r="CH48" s="847"/>
      <c r="CI48" s="848"/>
      <c r="CJ48" s="848"/>
      <c r="CK48" s="848"/>
      <c r="CL48" s="849"/>
      <c r="CM48" s="847"/>
      <c r="CN48" s="848"/>
      <c r="CO48" s="848"/>
      <c r="CP48" s="848"/>
      <c r="CQ48" s="849"/>
      <c r="CR48" s="847"/>
      <c r="CS48" s="848"/>
      <c r="CT48" s="848"/>
      <c r="CU48" s="848"/>
      <c r="CV48" s="849"/>
      <c r="CW48" s="847"/>
      <c r="CX48" s="848"/>
      <c r="CY48" s="848"/>
      <c r="CZ48" s="848"/>
      <c r="DA48" s="849"/>
      <c r="DB48" s="847"/>
      <c r="DC48" s="848"/>
      <c r="DD48" s="848"/>
      <c r="DE48" s="848"/>
      <c r="DF48" s="849"/>
      <c r="DG48" s="847"/>
      <c r="DH48" s="848"/>
      <c r="DI48" s="848"/>
      <c r="DJ48" s="848"/>
      <c r="DK48" s="849"/>
      <c r="DL48" s="847"/>
      <c r="DM48" s="848"/>
      <c r="DN48" s="848"/>
      <c r="DO48" s="848"/>
      <c r="DP48" s="849"/>
      <c r="DQ48" s="847"/>
      <c r="DR48" s="848"/>
      <c r="DS48" s="848"/>
      <c r="DT48" s="848"/>
      <c r="DU48" s="849"/>
      <c r="DV48" s="844"/>
      <c r="DW48" s="845"/>
      <c r="DX48" s="845"/>
      <c r="DY48" s="845"/>
      <c r="DZ48" s="846"/>
      <c r="EA48" s="222"/>
    </row>
    <row r="49" spans="1:131" s="223" customFormat="1" ht="26.25" customHeight="1">
      <c r="A49" s="237">
        <v>
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7"/>
      <c r="AL49" s="898"/>
      <c r="AM49" s="898"/>
      <c r="AN49" s="898"/>
      <c r="AO49" s="898"/>
      <c r="AP49" s="898"/>
      <c r="AQ49" s="898"/>
      <c r="AR49" s="898"/>
      <c r="AS49" s="898"/>
      <c r="AT49" s="898"/>
      <c r="AU49" s="898"/>
      <c r="AV49" s="898"/>
      <c r="AW49" s="898"/>
      <c r="AX49" s="898"/>
      <c r="AY49" s="898"/>
      <c r="AZ49" s="902"/>
      <c r="BA49" s="902"/>
      <c r="BB49" s="902"/>
      <c r="BC49" s="902"/>
      <c r="BD49" s="902"/>
      <c r="BE49" s="895"/>
      <c r="BF49" s="895"/>
      <c r="BG49" s="895"/>
      <c r="BH49" s="895"/>
      <c r="BI49" s="896"/>
      <c r="BJ49" s="228"/>
      <c r="BK49" s="228"/>
      <c r="BL49" s="228"/>
      <c r="BM49" s="228"/>
      <c r="BN49" s="228"/>
      <c r="BO49" s="241"/>
      <c r="BP49" s="241"/>
      <c r="BQ49" s="238">
        <v>
43</v>
      </c>
      <c r="BR49" s="239"/>
      <c r="BS49" s="850"/>
      <c r="BT49" s="851"/>
      <c r="BU49" s="851"/>
      <c r="BV49" s="851"/>
      <c r="BW49" s="851"/>
      <c r="BX49" s="851"/>
      <c r="BY49" s="851"/>
      <c r="BZ49" s="851"/>
      <c r="CA49" s="851"/>
      <c r="CB49" s="851"/>
      <c r="CC49" s="851"/>
      <c r="CD49" s="851"/>
      <c r="CE49" s="851"/>
      <c r="CF49" s="851"/>
      <c r="CG49" s="852"/>
      <c r="CH49" s="847"/>
      <c r="CI49" s="848"/>
      <c r="CJ49" s="848"/>
      <c r="CK49" s="848"/>
      <c r="CL49" s="849"/>
      <c r="CM49" s="847"/>
      <c r="CN49" s="848"/>
      <c r="CO49" s="848"/>
      <c r="CP49" s="848"/>
      <c r="CQ49" s="849"/>
      <c r="CR49" s="847"/>
      <c r="CS49" s="848"/>
      <c r="CT49" s="848"/>
      <c r="CU49" s="848"/>
      <c r="CV49" s="849"/>
      <c r="CW49" s="847"/>
      <c r="CX49" s="848"/>
      <c r="CY49" s="848"/>
      <c r="CZ49" s="848"/>
      <c r="DA49" s="849"/>
      <c r="DB49" s="847"/>
      <c r="DC49" s="848"/>
      <c r="DD49" s="848"/>
      <c r="DE49" s="848"/>
      <c r="DF49" s="849"/>
      <c r="DG49" s="847"/>
      <c r="DH49" s="848"/>
      <c r="DI49" s="848"/>
      <c r="DJ49" s="848"/>
      <c r="DK49" s="849"/>
      <c r="DL49" s="847"/>
      <c r="DM49" s="848"/>
      <c r="DN49" s="848"/>
      <c r="DO49" s="848"/>
      <c r="DP49" s="849"/>
      <c r="DQ49" s="847"/>
      <c r="DR49" s="848"/>
      <c r="DS49" s="848"/>
      <c r="DT49" s="848"/>
      <c r="DU49" s="849"/>
      <c r="DV49" s="844"/>
      <c r="DW49" s="845"/>
      <c r="DX49" s="845"/>
      <c r="DY49" s="845"/>
      <c r="DZ49" s="846"/>
      <c r="EA49" s="222"/>
    </row>
    <row r="50" spans="1:131" s="223" customFormat="1" ht="26.25" customHeight="1">
      <c r="A50" s="237">
        <v>
23</v>
      </c>
      <c r="B50" s="815"/>
      <c r="C50" s="816"/>
      <c r="D50" s="816"/>
      <c r="E50" s="816"/>
      <c r="F50" s="816"/>
      <c r="G50" s="816"/>
      <c r="H50" s="816"/>
      <c r="I50" s="816"/>
      <c r="J50" s="816"/>
      <c r="K50" s="816"/>
      <c r="L50" s="816"/>
      <c r="M50" s="816"/>
      <c r="N50" s="816"/>
      <c r="O50" s="816"/>
      <c r="P50" s="817"/>
      <c r="Q50" s="903"/>
      <c r="R50" s="904"/>
      <c r="S50" s="904"/>
      <c r="T50" s="904"/>
      <c r="U50" s="904"/>
      <c r="V50" s="904"/>
      <c r="W50" s="904"/>
      <c r="X50" s="904"/>
      <c r="Y50" s="904"/>
      <c r="Z50" s="904"/>
      <c r="AA50" s="904"/>
      <c r="AB50" s="904"/>
      <c r="AC50" s="904"/>
      <c r="AD50" s="904"/>
      <c r="AE50" s="905"/>
      <c r="AF50" s="821"/>
      <c r="AG50" s="822"/>
      <c r="AH50" s="822"/>
      <c r="AI50" s="822"/>
      <c r="AJ50" s="823"/>
      <c r="AK50" s="906"/>
      <c r="AL50" s="904"/>
      <c r="AM50" s="904"/>
      <c r="AN50" s="904"/>
      <c r="AO50" s="904"/>
      <c r="AP50" s="904"/>
      <c r="AQ50" s="904"/>
      <c r="AR50" s="904"/>
      <c r="AS50" s="904"/>
      <c r="AT50" s="904"/>
      <c r="AU50" s="904"/>
      <c r="AV50" s="904"/>
      <c r="AW50" s="904"/>
      <c r="AX50" s="904"/>
      <c r="AY50" s="904"/>
      <c r="AZ50" s="907"/>
      <c r="BA50" s="907"/>
      <c r="BB50" s="907"/>
      <c r="BC50" s="907"/>
      <c r="BD50" s="907"/>
      <c r="BE50" s="895"/>
      <c r="BF50" s="895"/>
      <c r="BG50" s="895"/>
      <c r="BH50" s="895"/>
      <c r="BI50" s="896"/>
      <c r="BJ50" s="228"/>
      <c r="BK50" s="228"/>
      <c r="BL50" s="228"/>
      <c r="BM50" s="228"/>
      <c r="BN50" s="228"/>
      <c r="BO50" s="241"/>
      <c r="BP50" s="241"/>
      <c r="BQ50" s="238">
        <v>
44</v>
      </c>
      <c r="BR50" s="239"/>
      <c r="BS50" s="850"/>
      <c r="BT50" s="851"/>
      <c r="BU50" s="851"/>
      <c r="BV50" s="851"/>
      <c r="BW50" s="851"/>
      <c r="BX50" s="851"/>
      <c r="BY50" s="851"/>
      <c r="BZ50" s="851"/>
      <c r="CA50" s="851"/>
      <c r="CB50" s="851"/>
      <c r="CC50" s="851"/>
      <c r="CD50" s="851"/>
      <c r="CE50" s="851"/>
      <c r="CF50" s="851"/>
      <c r="CG50" s="852"/>
      <c r="CH50" s="847"/>
      <c r="CI50" s="848"/>
      <c r="CJ50" s="848"/>
      <c r="CK50" s="848"/>
      <c r="CL50" s="849"/>
      <c r="CM50" s="847"/>
      <c r="CN50" s="848"/>
      <c r="CO50" s="848"/>
      <c r="CP50" s="848"/>
      <c r="CQ50" s="849"/>
      <c r="CR50" s="847"/>
      <c r="CS50" s="848"/>
      <c r="CT50" s="848"/>
      <c r="CU50" s="848"/>
      <c r="CV50" s="849"/>
      <c r="CW50" s="847"/>
      <c r="CX50" s="848"/>
      <c r="CY50" s="848"/>
      <c r="CZ50" s="848"/>
      <c r="DA50" s="849"/>
      <c r="DB50" s="847"/>
      <c r="DC50" s="848"/>
      <c r="DD50" s="848"/>
      <c r="DE50" s="848"/>
      <c r="DF50" s="849"/>
      <c r="DG50" s="847"/>
      <c r="DH50" s="848"/>
      <c r="DI50" s="848"/>
      <c r="DJ50" s="848"/>
      <c r="DK50" s="849"/>
      <c r="DL50" s="847"/>
      <c r="DM50" s="848"/>
      <c r="DN50" s="848"/>
      <c r="DO50" s="848"/>
      <c r="DP50" s="849"/>
      <c r="DQ50" s="847"/>
      <c r="DR50" s="848"/>
      <c r="DS50" s="848"/>
      <c r="DT50" s="848"/>
      <c r="DU50" s="849"/>
      <c r="DV50" s="844"/>
      <c r="DW50" s="845"/>
      <c r="DX50" s="845"/>
      <c r="DY50" s="845"/>
      <c r="DZ50" s="846"/>
      <c r="EA50" s="222"/>
    </row>
    <row r="51" spans="1:131" s="223" customFormat="1" ht="26.25" customHeight="1">
      <c r="A51" s="237">
        <v>
24</v>
      </c>
      <c r="B51" s="815"/>
      <c r="C51" s="816"/>
      <c r="D51" s="816"/>
      <c r="E51" s="816"/>
      <c r="F51" s="816"/>
      <c r="G51" s="816"/>
      <c r="H51" s="816"/>
      <c r="I51" s="816"/>
      <c r="J51" s="816"/>
      <c r="K51" s="816"/>
      <c r="L51" s="816"/>
      <c r="M51" s="816"/>
      <c r="N51" s="816"/>
      <c r="O51" s="816"/>
      <c r="P51" s="817"/>
      <c r="Q51" s="903"/>
      <c r="R51" s="904"/>
      <c r="S51" s="904"/>
      <c r="T51" s="904"/>
      <c r="U51" s="904"/>
      <c r="V51" s="904"/>
      <c r="W51" s="904"/>
      <c r="X51" s="904"/>
      <c r="Y51" s="904"/>
      <c r="Z51" s="904"/>
      <c r="AA51" s="904"/>
      <c r="AB51" s="904"/>
      <c r="AC51" s="904"/>
      <c r="AD51" s="904"/>
      <c r="AE51" s="905"/>
      <c r="AF51" s="821"/>
      <c r="AG51" s="822"/>
      <c r="AH51" s="822"/>
      <c r="AI51" s="822"/>
      <c r="AJ51" s="823"/>
      <c r="AK51" s="906"/>
      <c r="AL51" s="904"/>
      <c r="AM51" s="904"/>
      <c r="AN51" s="904"/>
      <c r="AO51" s="904"/>
      <c r="AP51" s="904"/>
      <c r="AQ51" s="904"/>
      <c r="AR51" s="904"/>
      <c r="AS51" s="904"/>
      <c r="AT51" s="904"/>
      <c r="AU51" s="904"/>
      <c r="AV51" s="904"/>
      <c r="AW51" s="904"/>
      <c r="AX51" s="904"/>
      <c r="AY51" s="904"/>
      <c r="AZ51" s="907"/>
      <c r="BA51" s="907"/>
      <c r="BB51" s="907"/>
      <c r="BC51" s="907"/>
      <c r="BD51" s="907"/>
      <c r="BE51" s="895"/>
      <c r="BF51" s="895"/>
      <c r="BG51" s="895"/>
      <c r="BH51" s="895"/>
      <c r="BI51" s="896"/>
      <c r="BJ51" s="228"/>
      <c r="BK51" s="228"/>
      <c r="BL51" s="228"/>
      <c r="BM51" s="228"/>
      <c r="BN51" s="228"/>
      <c r="BO51" s="241"/>
      <c r="BP51" s="241"/>
      <c r="BQ51" s="238">
        <v>
45</v>
      </c>
      <c r="BR51" s="239"/>
      <c r="BS51" s="850"/>
      <c r="BT51" s="851"/>
      <c r="BU51" s="851"/>
      <c r="BV51" s="851"/>
      <c r="BW51" s="851"/>
      <c r="BX51" s="851"/>
      <c r="BY51" s="851"/>
      <c r="BZ51" s="851"/>
      <c r="CA51" s="851"/>
      <c r="CB51" s="851"/>
      <c r="CC51" s="851"/>
      <c r="CD51" s="851"/>
      <c r="CE51" s="851"/>
      <c r="CF51" s="851"/>
      <c r="CG51" s="852"/>
      <c r="CH51" s="847"/>
      <c r="CI51" s="848"/>
      <c r="CJ51" s="848"/>
      <c r="CK51" s="848"/>
      <c r="CL51" s="849"/>
      <c r="CM51" s="847"/>
      <c r="CN51" s="848"/>
      <c r="CO51" s="848"/>
      <c r="CP51" s="848"/>
      <c r="CQ51" s="849"/>
      <c r="CR51" s="847"/>
      <c r="CS51" s="848"/>
      <c r="CT51" s="848"/>
      <c r="CU51" s="848"/>
      <c r="CV51" s="849"/>
      <c r="CW51" s="847"/>
      <c r="CX51" s="848"/>
      <c r="CY51" s="848"/>
      <c r="CZ51" s="848"/>
      <c r="DA51" s="849"/>
      <c r="DB51" s="847"/>
      <c r="DC51" s="848"/>
      <c r="DD51" s="848"/>
      <c r="DE51" s="848"/>
      <c r="DF51" s="849"/>
      <c r="DG51" s="847"/>
      <c r="DH51" s="848"/>
      <c r="DI51" s="848"/>
      <c r="DJ51" s="848"/>
      <c r="DK51" s="849"/>
      <c r="DL51" s="847"/>
      <c r="DM51" s="848"/>
      <c r="DN51" s="848"/>
      <c r="DO51" s="848"/>
      <c r="DP51" s="849"/>
      <c r="DQ51" s="847"/>
      <c r="DR51" s="848"/>
      <c r="DS51" s="848"/>
      <c r="DT51" s="848"/>
      <c r="DU51" s="849"/>
      <c r="DV51" s="844"/>
      <c r="DW51" s="845"/>
      <c r="DX51" s="845"/>
      <c r="DY51" s="845"/>
      <c r="DZ51" s="846"/>
      <c r="EA51" s="222"/>
    </row>
    <row r="52" spans="1:131" s="223" customFormat="1" ht="26.25" customHeight="1">
      <c r="A52" s="237">
        <v>
25</v>
      </c>
      <c r="B52" s="815"/>
      <c r="C52" s="816"/>
      <c r="D52" s="816"/>
      <c r="E52" s="816"/>
      <c r="F52" s="816"/>
      <c r="G52" s="816"/>
      <c r="H52" s="816"/>
      <c r="I52" s="816"/>
      <c r="J52" s="816"/>
      <c r="K52" s="816"/>
      <c r="L52" s="816"/>
      <c r="M52" s="816"/>
      <c r="N52" s="816"/>
      <c r="O52" s="816"/>
      <c r="P52" s="817"/>
      <c r="Q52" s="903"/>
      <c r="R52" s="904"/>
      <c r="S52" s="904"/>
      <c r="T52" s="904"/>
      <c r="U52" s="904"/>
      <c r="V52" s="904"/>
      <c r="W52" s="904"/>
      <c r="X52" s="904"/>
      <c r="Y52" s="904"/>
      <c r="Z52" s="904"/>
      <c r="AA52" s="904"/>
      <c r="AB52" s="904"/>
      <c r="AC52" s="904"/>
      <c r="AD52" s="904"/>
      <c r="AE52" s="905"/>
      <c r="AF52" s="821"/>
      <c r="AG52" s="822"/>
      <c r="AH52" s="822"/>
      <c r="AI52" s="822"/>
      <c r="AJ52" s="823"/>
      <c r="AK52" s="906"/>
      <c r="AL52" s="904"/>
      <c r="AM52" s="904"/>
      <c r="AN52" s="904"/>
      <c r="AO52" s="904"/>
      <c r="AP52" s="904"/>
      <c r="AQ52" s="904"/>
      <c r="AR52" s="904"/>
      <c r="AS52" s="904"/>
      <c r="AT52" s="904"/>
      <c r="AU52" s="904"/>
      <c r="AV52" s="904"/>
      <c r="AW52" s="904"/>
      <c r="AX52" s="904"/>
      <c r="AY52" s="904"/>
      <c r="AZ52" s="907"/>
      <c r="BA52" s="907"/>
      <c r="BB52" s="907"/>
      <c r="BC52" s="907"/>
      <c r="BD52" s="907"/>
      <c r="BE52" s="895"/>
      <c r="BF52" s="895"/>
      <c r="BG52" s="895"/>
      <c r="BH52" s="895"/>
      <c r="BI52" s="896"/>
      <c r="BJ52" s="228"/>
      <c r="BK52" s="228"/>
      <c r="BL52" s="228"/>
      <c r="BM52" s="228"/>
      <c r="BN52" s="228"/>
      <c r="BO52" s="241"/>
      <c r="BP52" s="241"/>
      <c r="BQ52" s="238">
        <v>
46</v>
      </c>
      <c r="BR52" s="239"/>
      <c r="BS52" s="850"/>
      <c r="BT52" s="851"/>
      <c r="BU52" s="851"/>
      <c r="BV52" s="851"/>
      <c r="BW52" s="851"/>
      <c r="BX52" s="851"/>
      <c r="BY52" s="851"/>
      <c r="BZ52" s="851"/>
      <c r="CA52" s="851"/>
      <c r="CB52" s="851"/>
      <c r="CC52" s="851"/>
      <c r="CD52" s="851"/>
      <c r="CE52" s="851"/>
      <c r="CF52" s="851"/>
      <c r="CG52" s="852"/>
      <c r="CH52" s="847"/>
      <c r="CI52" s="848"/>
      <c r="CJ52" s="848"/>
      <c r="CK52" s="848"/>
      <c r="CL52" s="849"/>
      <c r="CM52" s="847"/>
      <c r="CN52" s="848"/>
      <c r="CO52" s="848"/>
      <c r="CP52" s="848"/>
      <c r="CQ52" s="849"/>
      <c r="CR52" s="847"/>
      <c r="CS52" s="848"/>
      <c r="CT52" s="848"/>
      <c r="CU52" s="848"/>
      <c r="CV52" s="849"/>
      <c r="CW52" s="847"/>
      <c r="CX52" s="848"/>
      <c r="CY52" s="848"/>
      <c r="CZ52" s="848"/>
      <c r="DA52" s="849"/>
      <c r="DB52" s="847"/>
      <c r="DC52" s="848"/>
      <c r="DD52" s="848"/>
      <c r="DE52" s="848"/>
      <c r="DF52" s="849"/>
      <c r="DG52" s="847"/>
      <c r="DH52" s="848"/>
      <c r="DI52" s="848"/>
      <c r="DJ52" s="848"/>
      <c r="DK52" s="849"/>
      <c r="DL52" s="847"/>
      <c r="DM52" s="848"/>
      <c r="DN52" s="848"/>
      <c r="DO52" s="848"/>
      <c r="DP52" s="849"/>
      <c r="DQ52" s="847"/>
      <c r="DR52" s="848"/>
      <c r="DS52" s="848"/>
      <c r="DT52" s="848"/>
      <c r="DU52" s="849"/>
      <c r="DV52" s="844"/>
      <c r="DW52" s="845"/>
      <c r="DX52" s="845"/>
      <c r="DY52" s="845"/>
      <c r="DZ52" s="846"/>
      <c r="EA52" s="222"/>
    </row>
    <row r="53" spans="1:131" s="223" customFormat="1" ht="26.25" customHeight="1">
      <c r="A53" s="237">
        <v>
26</v>
      </c>
      <c r="B53" s="815"/>
      <c r="C53" s="816"/>
      <c r="D53" s="816"/>
      <c r="E53" s="816"/>
      <c r="F53" s="816"/>
      <c r="G53" s="816"/>
      <c r="H53" s="816"/>
      <c r="I53" s="816"/>
      <c r="J53" s="816"/>
      <c r="K53" s="816"/>
      <c r="L53" s="816"/>
      <c r="M53" s="816"/>
      <c r="N53" s="816"/>
      <c r="O53" s="816"/>
      <c r="P53" s="817"/>
      <c r="Q53" s="903"/>
      <c r="R53" s="904"/>
      <c r="S53" s="904"/>
      <c r="T53" s="904"/>
      <c r="U53" s="904"/>
      <c r="V53" s="904"/>
      <c r="W53" s="904"/>
      <c r="X53" s="904"/>
      <c r="Y53" s="904"/>
      <c r="Z53" s="904"/>
      <c r="AA53" s="904"/>
      <c r="AB53" s="904"/>
      <c r="AC53" s="904"/>
      <c r="AD53" s="904"/>
      <c r="AE53" s="905"/>
      <c r="AF53" s="821"/>
      <c r="AG53" s="822"/>
      <c r="AH53" s="822"/>
      <c r="AI53" s="822"/>
      <c r="AJ53" s="823"/>
      <c r="AK53" s="906"/>
      <c r="AL53" s="904"/>
      <c r="AM53" s="904"/>
      <c r="AN53" s="904"/>
      <c r="AO53" s="904"/>
      <c r="AP53" s="904"/>
      <c r="AQ53" s="904"/>
      <c r="AR53" s="904"/>
      <c r="AS53" s="904"/>
      <c r="AT53" s="904"/>
      <c r="AU53" s="904"/>
      <c r="AV53" s="904"/>
      <c r="AW53" s="904"/>
      <c r="AX53" s="904"/>
      <c r="AY53" s="904"/>
      <c r="AZ53" s="907"/>
      <c r="BA53" s="907"/>
      <c r="BB53" s="907"/>
      <c r="BC53" s="907"/>
      <c r="BD53" s="907"/>
      <c r="BE53" s="895"/>
      <c r="BF53" s="895"/>
      <c r="BG53" s="895"/>
      <c r="BH53" s="895"/>
      <c r="BI53" s="896"/>
      <c r="BJ53" s="228"/>
      <c r="BK53" s="228"/>
      <c r="BL53" s="228"/>
      <c r="BM53" s="228"/>
      <c r="BN53" s="228"/>
      <c r="BO53" s="241"/>
      <c r="BP53" s="241"/>
      <c r="BQ53" s="238">
        <v>
47</v>
      </c>
      <c r="BR53" s="239"/>
      <c r="BS53" s="850"/>
      <c r="BT53" s="851"/>
      <c r="BU53" s="851"/>
      <c r="BV53" s="851"/>
      <c r="BW53" s="851"/>
      <c r="BX53" s="851"/>
      <c r="BY53" s="851"/>
      <c r="BZ53" s="851"/>
      <c r="CA53" s="851"/>
      <c r="CB53" s="851"/>
      <c r="CC53" s="851"/>
      <c r="CD53" s="851"/>
      <c r="CE53" s="851"/>
      <c r="CF53" s="851"/>
      <c r="CG53" s="852"/>
      <c r="CH53" s="847"/>
      <c r="CI53" s="848"/>
      <c r="CJ53" s="848"/>
      <c r="CK53" s="848"/>
      <c r="CL53" s="849"/>
      <c r="CM53" s="847"/>
      <c r="CN53" s="848"/>
      <c r="CO53" s="848"/>
      <c r="CP53" s="848"/>
      <c r="CQ53" s="849"/>
      <c r="CR53" s="847"/>
      <c r="CS53" s="848"/>
      <c r="CT53" s="848"/>
      <c r="CU53" s="848"/>
      <c r="CV53" s="849"/>
      <c r="CW53" s="847"/>
      <c r="CX53" s="848"/>
      <c r="CY53" s="848"/>
      <c r="CZ53" s="848"/>
      <c r="DA53" s="849"/>
      <c r="DB53" s="847"/>
      <c r="DC53" s="848"/>
      <c r="DD53" s="848"/>
      <c r="DE53" s="848"/>
      <c r="DF53" s="849"/>
      <c r="DG53" s="847"/>
      <c r="DH53" s="848"/>
      <c r="DI53" s="848"/>
      <c r="DJ53" s="848"/>
      <c r="DK53" s="849"/>
      <c r="DL53" s="847"/>
      <c r="DM53" s="848"/>
      <c r="DN53" s="848"/>
      <c r="DO53" s="848"/>
      <c r="DP53" s="849"/>
      <c r="DQ53" s="847"/>
      <c r="DR53" s="848"/>
      <c r="DS53" s="848"/>
      <c r="DT53" s="848"/>
      <c r="DU53" s="849"/>
      <c r="DV53" s="844"/>
      <c r="DW53" s="845"/>
      <c r="DX53" s="845"/>
      <c r="DY53" s="845"/>
      <c r="DZ53" s="846"/>
      <c r="EA53" s="222"/>
    </row>
    <row r="54" spans="1:131" s="223" customFormat="1" ht="26.25" customHeight="1">
      <c r="A54" s="237">
        <v>
27</v>
      </c>
      <c r="B54" s="815"/>
      <c r="C54" s="816"/>
      <c r="D54" s="816"/>
      <c r="E54" s="816"/>
      <c r="F54" s="816"/>
      <c r="G54" s="816"/>
      <c r="H54" s="816"/>
      <c r="I54" s="816"/>
      <c r="J54" s="816"/>
      <c r="K54" s="816"/>
      <c r="L54" s="816"/>
      <c r="M54" s="816"/>
      <c r="N54" s="816"/>
      <c r="O54" s="816"/>
      <c r="P54" s="817"/>
      <c r="Q54" s="903"/>
      <c r="R54" s="904"/>
      <c r="S54" s="904"/>
      <c r="T54" s="904"/>
      <c r="U54" s="904"/>
      <c r="V54" s="904"/>
      <c r="W54" s="904"/>
      <c r="X54" s="904"/>
      <c r="Y54" s="904"/>
      <c r="Z54" s="904"/>
      <c r="AA54" s="904"/>
      <c r="AB54" s="904"/>
      <c r="AC54" s="904"/>
      <c r="AD54" s="904"/>
      <c r="AE54" s="905"/>
      <c r="AF54" s="821"/>
      <c r="AG54" s="822"/>
      <c r="AH54" s="822"/>
      <c r="AI54" s="822"/>
      <c r="AJ54" s="823"/>
      <c r="AK54" s="906"/>
      <c r="AL54" s="904"/>
      <c r="AM54" s="904"/>
      <c r="AN54" s="904"/>
      <c r="AO54" s="904"/>
      <c r="AP54" s="904"/>
      <c r="AQ54" s="904"/>
      <c r="AR54" s="904"/>
      <c r="AS54" s="904"/>
      <c r="AT54" s="904"/>
      <c r="AU54" s="904"/>
      <c r="AV54" s="904"/>
      <c r="AW54" s="904"/>
      <c r="AX54" s="904"/>
      <c r="AY54" s="904"/>
      <c r="AZ54" s="907"/>
      <c r="BA54" s="907"/>
      <c r="BB54" s="907"/>
      <c r="BC54" s="907"/>
      <c r="BD54" s="907"/>
      <c r="BE54" s="895"/>
      <c r="BF54" s="895"/>
      <c r="BG54" s="895"/>
      <c r="BH54" s="895"/>
      <c r="BI54" s="896"/>
      <c r="BJ54" s="228"/>
      <c r="BK54" s="228"/>
      <c r="BL54" s="228"/>
      <c r="BM54" s="228"/>
      <c r="BN54" s="228"/>
      <c r="BO54" s="241"/>
      <c r="BP54" s="241"/>
      <c r="BQ54" s="238">
        <v>
48</v>
      </c>
      <c r="BR54" s="239"/>
      <c r="BS54" s="850"/>
      <c r="BT54" s="851"/>
      <c r="BU54" s="851"/>
      <c r="BV54" s="851"/>
      <c r="BW54" s="851"/>
      <c r="BX54" s="851"/>
      <c r="BY54" s="851"/>
      <c r="BZ54" s="851"/>
      <c r="CA54" s="851"/>
      <c r="CB54" s="851"/>
      <c r="CC54" s="851"/>
      <c r="CD54" s="851"/>
      <c r="CE54" s="851"/>
      <c r="CF54" s="851"/>
      <c r="CG54" s="852"/>
      <c r="CH54" s="847"/>
      <c r="CI54" s="848"/>
      <c r="CJ54" s="848"/>
      <c r="CK54" s="848"/>
      <c r="CL54" s="849"/>
      <c r="CM54" s="847"/>
      <c r="CN54" s="848"/>
      <c r="CO54" s="848"/>
      <c r="CP54" s="848"/>
      <c r="CQ54" s="849"/>
      <c r="CR54" s="847"/>
      <c r="CS54" s="848"/>
      <c r="CT54" s="848"/>
      <c r="CU54" s="848"/>
      <c r="CV54" s="849"/>
      <c r="CW54" s="847"/>
      <c r="CX54" s="848"/>
      <c r="CY54" s="848"/>
      <c r="CZ54" s="848"/>
      <c r="DA54" s="849"/>
      <c r="DB54" s="847"/>
      <c r="DC54" s="848"/>
      <c r="DD54" s="848"/>
      <c r="DE54" s="848"/>
      <c r="DF54" s="849"/>
      <c r="DG54" s="847"/>
      <c r="DH54" s="848"/>
      <c r="DI54" s="848"/>
      <c r="DJ54" s="848"/>
      <c r="DK54" s="849"/>
      <c r="DL54" s="847"/>
      <c r="DM54" s="848"/>
      <c r="DN54" s="848"/>
      <c r="DO54" s="848"/>
      <c r="DP54" s="849"/>
      <c r="DQ54" s="847"/>
      <c r="DR54" s="848"/>
      <c r="DS54" s="848"/>
      <c r="DT54" s="848"/>
      <c r="DU54" s="849"/>
      <c r="DV54" s="844"/>
      <c r="DW54" s="845"/>
      <c r="DX54" s="845"/>
      <c r="DY54" s="845"/>
      <c r="DZ54" s="846"/>
      <c r="EA54" s="222"/>
    </row>
    <row r="55" spans="1:131" s="223" customFormat="1" ht="26.25" customHeight="1">
      <c r="A55" s="237">
        <v>
28</v>
      </c>
      <c r="B55" s="815"/>
      <c r="C55" s="816"/>
      <c r="D55" s="816"/>
      <c r="E55" s="816"/>
      <c r="F55" s="816"/>
      <c r="G55" s="816"/>
      <c r="H55" s="816"/>
      <c r="I55" s="816"/>
      <c r="J55" s="816"/>
      <c r="K55" s="816"/>
      <c r="L55" s="816"/>
      <c r="M55" s="816"/>
      <c r="N55" s="816"/>
      <c r="O55" s="816"/>
      <c r="P55" s="817"/>
      <c r="Q55" s="903"/>
      <c r="R55" s="904"/>
      <c r="S55" s="904"/>
      <c r="T55" s="904"/>
      <c r="U55" s="904"/>
      <c r="V55" s="904"/>
      <c r="W55" s="904"/>
      <c r="X55" s="904"/>
      <c r="Y55" s="904"/>
      <c r="Z55" s="904"/>
      <c r="AA55" s="904"/>
      <c r="AB55" s="904"/>
      <c r="AC55" s="904"/>
      <c r="AD55" s="904"/>
      <c r="AE55" s="905"/>
      <c r="AF55" s="821"/>
      <c r="AG55" s="822"/>
      <c r="AH55" s="822"/>
      <c r="AI55" s="822"/>
      <c r="AJ55" s="823"/>
      <c r="AK55" s="906"/>
      <c r="AL55" s="904"/>
      <c r="AM55" s="904"/>
      <c r="AN55" s="904"/>
      <c r="AO55" s="904"/>
      <c r="AP55" s="904"/>
      <c r="AQ55" s="904"/>
      <c r="AR55" s="904"/>
      <c r="AS55" s="904"/>
      <c r="AT55" s="904"/>
      <c r="AU55" s="904"/>
      <c r="AV55" s="904"/>
      <c r="AW55" s="904"/>
      <c r="AX55" s="904"/>
      <c r="AY55" s="904"/>
      <c r="AZ55" s="907"/>
      <c r="BA55" s="907"/>
      <c r="BB55" s="907"/>
      <c r="BC55" s="907"/>
      <c r="BD55" s="907"/>
      <c r="BE55" s="895"/>
      <c r="BF55" s="895"/>
      <c r="BG55" s="895"/>
      <c r="BH55" s="895"/>
      <c r="BI55" s="896"/>
      <c r="BJ55" s="228"/>
      <c r="BK55" s="228"/>
      <c r="BL55" s="228"/>
      <c r="BM55" s="228"/>
      <c r="BN55" s="228"/>
      <c r="BO55" s="241"/>
      <c r="BP55" s="241"/>
      <c r="BQ55" s="238">
        <v>
49</v>
      </c>
      <c r="BR55" s="239"/>
      <c r="BS55" s="850"/>
      <c r="BT55" s="851"/>
      <c r="BU55" s="851"/>
      <c r="BV55" s="851"/>
      <c r="BW55" s="851"/>
      <c r="BX55" s="851"/>
      <c r="BY55" s="851"/>
      <c r="BZ55" s="851"/>
      <c r="CA55" s="851"/>
      <c r="CB55" s="851"/>
      <c r="CC55" s="851"/>
      <c r="CD55" s="851"/>
      <c r="CE55" s="851"/>
      <c r="CF55" s="851"/>
      <c r="CG55" s="852"/>
      <c r="CH55" s="847"/>
      <c r="CI55" s="848"/>
      <c r="CJ55" s="848"/>
      <c r="CK55" s="848"/>
      <c r="CL55" s="849"/>
      <c r="CM55" s="847"/>
      <c r="CN55" s="848"/>
      <c r="CO55" s="848"/>
      <c r="CP55" s="848"/>
      <c r="CQ55" s="849"/>
      <c r="CR55" s="847"/>
      <c r="CS55" s="848"/>
      <c r="CT55" s="848"/>
      <c r="CU55" s="848"/>
      <c r="CV55" s="849"/>
      <c r="CW55" s="847"/>
      <c r="CX55" s="848"/>
      <c r="CY55" s="848"/>
      <c r="CZ55" s="848"/>
      <c r="DA55" s="849"/>
      <c r="DB55" s="847"/>
      <c r="DC55" s="848"/>
      <c r="DD55" s="848"/>
      <c r="DE55" s="848"/>
      <c r="DF55" s="849"/>
      <c r="DG55" s="847"/>
      <c r="DH55" s="848"/>
      <c r="DI55" s="848"/>
      <c r="DJ55" s="848"/>
      <c r="DK55" s="849"/>
      <c r="DL55" s="847"/>
      <c r="DM55" s="848"/>
      <c r="DN55" s="848"/>
      <c r="DO55" s="848"/>
      <c r="DP55" s="849"/>
      <c r="DQ55" s="847"/>
      <c r="DR55" s="848"/>
      <c r="DS55" s="848"/>
      <c r="DT55" s="848"/>
      <c r="DU55" s="849"/>
      <c r="DV55" s="844"/>
      <c r="DW55" s="845"/>
      <c r="DX55" s="845"/>
      <c r="DY55" s="845"/>
      <c r="DZ55" s="846"/>
      <c r="EA55" s="222"/>
    </row>
    <row r="56" spans="1:131" s="223" customFormat="1" ht="26.25" customHeight="1">
      <c r="A56" s="237">
        <v>
29</v>
      </c>
      <c r="B56" s="815"/>
      <c r="C56" s="816"/>
      <c r="D56" s="816"/>
      <c r="E56" s="816"/>
      <c r="F56" s="816"/>
      <c r="G56" s="816"/>
      <c r="H56" s="816"/>
      <c r="I56" s="816"/>
      <c r="J56" s="816"/>
      <c r="K56" s="816"/>
      <c r="L56" s="816"/>
      <c r="M56" s="816"/>
      <c r="N56" s="816"/>
      <c r="O56" s="816"/>
      <c r="P56" s="817"/>
      <c r="Q56" s="903"/>
      <c r="R56" s="904"/>
      <c r="S56" s="904"/>
      <c r="T56" s="904"/>
      <c r="U56" s="904"/>
      <c r="V56" s="904"/>
      <c r="W56" s="904"/>
      <c r="X56" s="904"/>
      <c r="Y56" s="904"/>
      <c r="Z56" s="904"/>
      <c r="AA56" s="904"/>
      <c r="AB56" s="904"/>
      <c r="AC56" s="904"/>
      <c r="AD56" s="904"/>
      <c r="AE56" s="905"/>
      <c r="AF56" s="821"/>
      <c r="AG56" s="822"/>
      <c r="AH56" s="822"/>
      <c r="AI56" s="822"/>
      <c r="AJ56" s="823"/>
      <c r="AK56" s="906"/>
      <c r="AL56" s="904"/>
      <c r="AM56" s="904"/>
      <c r="AN56" s="904"/>
      <c r="AO56" s="904"/>
      <c r="AP56" s="904"/>
      <c r="AQ56" s="904"/>
      <c r="AR56" s="904"/>
      <c r="AS56" s="904"/>
      <c r="AT56" s="904"/>
      <c r="AU56" s="904"/>
      <c r="AV56" s="904"/>
      <c r="AW56" s="904"/>
      <c r="AX56" s="904"/>
      <c r="AY56" s="904"/>
      <c r="AZ56" s="907"/>
      <c r="BA56" s="907"/>
      <c r="BB56" s="907"/>
      <c r="BC56" s="907"/>
      <c r="BD56" s="907"/>
      <c r="BE56" s="895"/>
      <c r="BF56" s="895"/>
      <c r="BG56" s="895"/>
      <c r="BH56" s="895"/>
      <c r="BI56" s="896"/>
      <c r="BJ56" s="228"/>
      <c r="BK56" s="228"/>
      <c r="BL56" s="228"/>
      <c r="BM56" s="228"/>
      <c r="BN56" s="228"/>
      <c r="BO56" s="241"/>
      <c r="BP56" s="241"/>
      <c r="BQ56" s="238">
        <v>
50</v>
      </c>
      <c r="BR56" s="239"/>
      <c r="BS56" s="850"/>
      <c r="BT56" s="851"/>
      <c r="BU56" s="851"/>
      <c r="BV56" s="851"/>
      <c r="BW56" s="851"/>
      <c r="BX56" s="851"/>
      <c r="BY56" s="851"/>
      <c r="BZ56" s="851"/>
      <c r="CA56" s="851"/>
      <c r="CB56" s="851"/>
      <c r="CC56" s="851"/>
      <c r="CD56" s="851"/>
      <c r="CE56" s="851"/>
      <c r="CF56" s="851"/>
      <c r="CG56" s="852"/>
      <c r="CH56" s="847"/>
      <c r="CI56" s="848"/>
      <c r="CJ56" s="848"/>
      <c r="CK56" s="848"/>
      <c r="CL56" s="849"/>
      <c r="CM56" s="847"/>
      <c r="CN56" s="848"/>
      <c r="CO56" s="848"/>
      <c r="CP56" s="848"/>
      <c r="CQ56" s="849"/>
      <c r="CR56" s="847"/>
      <c r="CS56" s="848"/>
      <c r="CT56" s="848"/>
      <c r="CU56" s="848"/>
      <c r="CV56" s="849"/>
      <c r="CW56" s="847"/>
      <c r="CX56" s="848"/>
      <c r="CY56" s="848"/>
      <c r="CZ56" s="848"/>
      <c r="DA56" s="849"/>
      <c r="DB56" s="847"/>
      <c r="DC56" s="848"/>
      <c r="DD56" s="848"/>
      <c r="DE56" s="848"/>
      <c r="DF56" s="849"/>
      <c r="DG56" s="847"/>
      <c r="DH56" s="848"/>
      <c r="DI56" s="848"/>
      <c r="DJ56" s="848"/>
      <c r="DK56" s="849"/>
      <c r="DL56" s="847"/>
      <c r="DM56" s="848"/>
      <c r="DN56" s="848"/>
      <c r="DO56" s="848"/>
      <c r="DP56" s="849"/>
      <c r="DQ56" s="847"/>
      <c r="DR56" s="848"/>
      <c r="DS56" s="848"/>
      <c r="DT56" s="848"/>
      <c r="DU56" s="849"/>
      <c r="DV56" s="844"/>
      <c r="DW56" s="845"/>
      <c r="DX56" s="845"/>
      <c r="DY56" s="845"/>
      <c r="DZ56" s="846"/>
      <c r="EA56" s="222"/>
    </row>
    <row r="57" spans="1:131" s="223" customFormat="1" ht="26.25" customHeight="1">
      <c r="A57" s="237">
        <v>
30</v>
      </c>
      <c r="B57" s="815"/>
      <c r="C57" s="816"/>
      <c r="D57" s="816"/>
      <c r="E57" s="816"/>
      <c r="F57" s="816"/>
      <c r="G57" s="816"/>
      <c r="H57" s="816"/>
      <c r="I57" s="816"/>
      <c r="J57" s="816"/>
      <c r="K57" s="816"/>
      <c r="L57" s="816"/>
      <c r="M57" s="816"/>
      <c r="N57" s="816"/>
      <c r="O57" s="816"/>
      <c r="P57" s="817"/>
      <c r="Q57" s="903"/>
      <c r="R57" s="904"/>
      <c r="S57" s="904"/>
      <c r="T57" s="904"/>
      <c r="U57" s="904"/>
      <c r="V57" s="904"/>
      <c r="W57" s="904"/>
      <c r="X57" s="904"/>
      <c r="Y57" s="904"/>
      <c r="Z57" s="904"/>
      <c r="AA57" s="904"/>
      <c r="AB57" s="904"/>
      <c r="AC57" s="904"/>
      <c r="AD57" s="904"/>
      <c r="AE57" s="905"/>
      <c r="AF57" s="821"/>
      <c r="AG57" s="822"/>
      <c r="AH57" s="822"/>
      <c r="AI57" s="822"/>
      <c r="AJ57" s="823"/>
      <c r="AK57" s="906"/>
      <c r="AL57" s="904"/>
      <c r="AM57" s="904"/>
      <c r="AN57" s="904"/>
      <c r="AO57" s="904"/>
      <c r="AP57" s="904"/>
      <c r="AQ57" s="904"/>
      <c r="AR57" s="904"/>
      <c r="AS57" s="904"/>
      <c r="AT57" s="904"/>
      <c r="AU57" s="904"/>
      <c r="AV57" s="904"/>
      <c r="AW57" s="904"/>
      <c r="AX57" s="904"/>
      <c r="AY57" s="904"/>
      <c r="AZ57" s="907"/>
      <c r="BA57" s="907"/>
      <c r="BB57" s="907"/>
      <c r="BC57" s="907"/>
      <c r="BD57" s="907"/>
      <c r="BE57" s="895"/>
      <c r="BF57" s="895"/>
      <c r="BG57" s="895"/>
      <c r="BH57" s="895"/>
      <c r="BI57" s="896"/>
      <c r="BJ57" s="228"/>
      <c r="BK57" s="228"/>
      <c r="BL57" s="228"/>
      <c r="BM57" s="228"/>
      <c r="BN57" s="228"/>
      <c r="BO57" s="241"/>
      <c r="BP57" s="241"/>
      <c r="BQ57" s="238">
        <v>
51</v>
      </c>
      <c r="BR57" s="239"/>
      <c r="BS57" s="850"/>
      <c r="BT57" s="851"/>
      <c r="BU57" s="851"/>
      <c r="BV57" s="851"/>
      <c r="BW57" s="851"/>
      <c r="BX57" s="851"/>
      <c r="BY57" s="851"/>
      <c r="BZ57" s="851"/>
      <c r="CA57" s="851"/>
      <c r="CB57" s="851"/>
      <c r="CC57" s="851"/>
      <c r="CD57" s="851"/>
      <c r="CE57" s="851"/>
      <c r="CF57" s="851"/>
      <c r="CG57" s="852"/>
      <c r="CH57" s="847"/>
      <c r="CI57" s="848"/>
      <c r="CJ57" s="848"/>
      <c r="CK57" s="848"/>
      <c r="CL57" s="849"/>
      <c r="CM57" s="847"/>
      <c r="CN57" s="848"/>
      <c r="CO57" s="848"/>
      <c r="CP57" s="848"/>
      <c r="CQ57" s="849"/>
      <c r="CR57" s="847"/>
      <c r="CS57" s="848"/>
      <c r="CT57" s="848"/>
      <c r="CU57" s="848"/>
      <c r="CV57" s="849"/>
      <c r="CW57" s="847"/>
      <c r="CX57" s="848"/>
      <c r="CY57" s="848"/>
      <c r="CZ57" s="848"/>
      <c r="DA57" s="849"/>
      <c r="DB57" s="847"/>
      <c r="DC57" s="848"/>
      <c r="DD57" s="848"/>
      <c r="DE57" s="848"/>
      <c r="DF57" s="849"/>
      <c r="DG57" s="847"/>
      <c r="DH57" s="848"/>
      <c r="DI57" s="848"/>
      <c r="DJ57" s="848"/>
      <c r="DK57" s="849"/>
      <c r="DL57" s="847"/>
      <c r="DM57" s="848"/>
      <c r="DN57" s="848"/>
      <c r="DO57" s="848"/>
      <c r="DP57" s="849"/>
      <c r="DQ57" s="847"/>
      <c r="DR57" s="848"/>
      <c r="DS57" s="848"/>
      <c r="DT57" s="848"/>
      <c r="DU57" s="849"/>
      <c r="DV57" s="844"/>
      <c r="DW57" s="845"/>
      <c r="DX57" s="845"/>
      <c r="DY57" s="845"/>
      <c r="DZ57" s="846"/>
      <c r="EA57" s="222"/>
    </row>
    <row r="58" spans="1:131" s="223" customFormat="1" ht="26.25" customHeight="1">
      <c r="A58" s="237">
        <v>
31</v>
      </c>
      <c r="B58" s="815"/>
      <c r="C58" s="816"/>
      <c r="D58" s="816"/>
      <c r="E58" s="816"/>
      <c r="F58" s="816"/>
      <c r="G58" s="816"/>
      <c r="H58" s="816"/>
      <c r="I58" s="816"/>
      <c r="J58" s="816"/>
      <c r="K58" s="816"/>
      <c r="L58" s="816"/>
      <c r="M58" s="816"/>
      <c r="N58" s="816"/>
      <c r="O58" s="816"/>
      <c r="P58" s="817"/>
      <c r="Q58" s="903"/>
      <c r="R58" s="904"/>
      <c r="S58" s="904"/>
      <c r="T58" s="904"/>
      <c r="U58" s="904"/>
      <c r="V58" s="904"/>
      <c r="W58" s="904"/>
      <c r="X58" s="904"/>
      <c r="Y58" s="904"/>
      <c r="Z58" s="904"/>
      <c r="AA58" s="904"/>
      <c r="AB58" s="904"/>
      <c r="AC58" s="904"/>
      <c r="AD58" s="904"/>
      <c r="AE58" s="905"/>
      <c r="AF58" s="821"/>
      <c r="AG58" s="822"/>
      <c r="AH58" s="822"/>
      <c r="AI58" s="822"/>
      <c r="AJ58" s="823"/>
      <c r="AK58" s="906"/>
      <c r="AL58" s="904"/>
      <c r="AM58" s="904"/>
      <c r="AN58" s="904"/>
      <c r="AO58" s="904"/>
      <c r="AP58" s="904"/>
      <c r="AQ58" s="904"/>
      <c r="AR58" s="904"/>
      <c r="AS58" s="904"/>
      <c r="AT58" s="904"/>
      <c r="AU58" s="904"/>
      <c r="AV58" s="904"/>
      <c r="AW58" s="904"/>
      <c r="AX58" s="904"/>
      <c r="AY58" s="904"/>
      <c r="AZ58" s="907"/>
      <c r="BA58" s="907"/>
      <c r="BB58" s="907"/>
      <c r="BC58" s="907"/>
      <c r="BD58" s="907"/>
      <c r="BE58" s="895"/>
      <c r="BF58" s="895"/>
      <c r="BG58" s="895"/>
      <c r="BH58" s="895"/>
      <c r="BI58" s="896"/>
      <c r="BJ58" s="228"/>
      <c r="BK58" s="228"/>
      <c r="BL58" s="228"/>
      <c r="BM58" s="228"/>
      <c r="BN58" s="228"/>
      <c r="BO58" s="241"/>
      <c r="BP58" s="241"/>
      <c r="BQ58" s="238">
        <v>
52</v>
      </c>
      <c r="BR58" s="239"/>
      <c r="BS58" s="850"/>
      <c r="BT58" s="851"/>
      <c r="BU58" s="851"/>
      <c r="BV58" s="851"/>
      <c r="BW58" s="851"/>
      <c r="BX58" s="851"/>
      <c r="BY58" s="851"/>
      <c r="BZ58" s="851"/>
      <c r="CA58" s="851"/>
      <c r="CB58" s="851"/>
      <c r="CC58" s="851"/>
      <c r="CD58" s="851"/>
      <c r="CE58" s="851"/>
      <c r="CF58" s="851"/>
      <c r="CG58" s="852"/>
      <c r="CH58" s="847"/>
      <c r="CI58" s="848"/>
      <c r="CJ58" s="848"/>
      <c r="CK58" s="848"/>
      <c r="CL58" s="849"/>
      <c r="CM58" s="847"/>
      <c r="CN58" s="848"/>
      <c r="CO58" s="848"/>
      <c r="CP58" s="848"/>
      <c r="CQ58" s="849"/>
      <c r="CR58" s="847"/>
      <c r="CS58" s="848"/>
      <c r="CT58" s="848"/>
      <c r="CU58" s="848"/>
      <c r="CV58" s="849"/>
      <c r="CW58" s="847"/>
      <c r="CX58" s="848"/>
      <c r="CY58" s="848"/>
      <c r="CZ58" s="848"/>
      <c r="DA58" s="849"/>
      <c r="DB58" s="847"/>
      <c r="DC58" s="848"/>
      <c r="DD58" s="848"/>
      <c r="DE58" s="848"/>
      <c r="DF58" s="849"/>
      <c r="DG58" s="847"/>
      <c r="DH58" s="848"/>
      <c r="DI58" s="848"/>
      <c r="DJ58" s="848"/>
      <c r="DK58" s="849"/>
      <c r="DL58" s="847"/>
      <c r="DM58" s="848"/>
      <c r="DN58" s="848"/>
      <c r="DO58" s="848"/>
      <c r="DP58" s="849"/>
      <c r="DQ58" s="847"/>
      <c r="DR58" s="848"/>
      <c r="DS58" s="848"/>
      <c r="DT58" s="848"/>
      <c r="DU58" s="849"/>
      <c r="DV58" s="844"/>
      <c r="DW58" s="845"/>
      <c r="DX58" s="845"/>
      <c r="DY58" s="845"/>
      <c r="DZ58" s="846"/>
      <c r="EA58" s="222"/>
    </row>
    <row r="59" spans="1:131" s="223" customFormat="1" ht="26.25" customHeight="1">
      <c r="A59" s="237">
        <v>
32</v>
      </c>
      <c r="B59" s="815"/>
      <c r="C59" s="816"/>
      <c r="D59" s="816"/>
      <c r="E59" s="816"/>
      <c r="F59" s="816"/>
      <c r="G59" s="816"/>
      <c r="H59" s="816"/>
      <c r="I59" s="816"/>
      <c r="J59" s="816"/>
      <c r="K59" s="816"/>
      <c r="L59" s="816"/>
      <c r="M59" s="816"/>
      <c r="N59" s="816"/>
      <c r="O59" s="816"/>
      <c r="P59" s="817"/>
      <c r="Q59" s="903"/>
      <c r="R59" s="904"/>
      <c r="S59" s="904"/>
      <c r="T59" s="904"/>
      <c r="U59" s="904"/>
      <c r="V59" s="904"/>
      <c r="W59" s="904"/>
      <c r="X59" s="904"/>
      <c r="Y59" s="904"/>
      <c r="Z59" s="904"/>
      <c r="AA59" s="904"/>
      <c r="AB59" s="904"/>
      <c r="AC59" s="904"/>
      <c r="AD59" s="904"/>
      <c r="AE59" s="905"/>
      <c r="AF59" s="821"/>
      <c r="AG59" s="822"/>
      <c r="AH59" s="822"/>
      <c r="AI59" s="822"/>
      <c r="AJ59" s="823"/>
      <c r="AK59" s="906"/>
      <c r="AL59" s="904"/>
      <c r="AM59" s="904"/>
      <c r="AN59" s="904"/>
      <c r="AO59" s="904"/>
      <c r="AP59" s="904"/>
      <c r="AQ59" s="904"/>
      <c r="AR59" s="904"/>
      <c r="AS59" s="904"/>
      <c r="AT59" s="904"/>
      <c r="AU59" s="904"/>
      <c r="AV59" s="904"/>
      <c r="AW59" s="904"/>
      <c r="AX59" s="904"/>
      <c r="AY59" s="904"/>
      <c r="AZ59" s="907"/>
      <c r="BA59" s="907"/>
      <c r="BB59" s="907"/>
      <c r="BC59" s="907"/>
      <c r="BD59" s="907"/>
      <c r="BE59" s="895"/>
      <c r="BF59" s="895"/>
      <c r="BG59" s="895"/>
      <c r="BH59" s="895"/>
      <c r="BI59" s="896"/>
      <c r="BJ59" s="228"/>
      <c r="BK59" s="228"/>
      <c r="BL59" s="228"/>
      <c r="BM59" s="228"/>
      <c r="BN59" s="228"/>
      <c r="BO59" s="241"/>
      <c r="BP59" s="241"/>
      <c r="BQ59" s="238">
        <v>
53</v>
      </c>
      <c r="BR59" s="239"/>
      <c r="BS59" s="850"/>
      <c r="BT59" s="851"/>
      <c r="BU59" s="851"/>
      <c r="BV59" s="851"/>
      <c r="BW59" s="851"/>
      <c r="BX59" s="851"/>
      <c r="BY59" s="851"/>
      <c r="BZ59" s="851"/>
      <c r="CA59" s="851"/>
      <c r="CB59" s="851"/>
      <c r="CC59" s="851"/>
      <c r="CD59" s="851"/>
      <c r="CE59" s="851"/>
      <c r="CF59" s="851"/>
      <c r="CG59" s="852"/>
      <c r="CH59" s="847"/>
      <c r="CI59" s="848"/>
      <c r="CJ59" s="848"/>
      <c r="CK59" s="848"/>
      <c r="CL59" s="849"/>
      <c r="CM59" s="847"/>
      <c r="CN59" s="848"/>
      <c r="CO59" s="848"/>
      <c r="CP59" s="848"/>
      <c r="CQ59" s="849"/>
      <c r="CR59" s="847"/>
      <c r="CS59" s="848"/>
      <c r="CT59" s="848"/>
      <c r="CU59" s="848"/>
      <c r="CV59" s="849"/>
      <c r="CW59" s="847"/>
      <c r="CX59" s="848"/>
      <c r="CY59" s="848"/>
      <c r="CZ59" s="848"/>
      <c r="DA59" s="849"/>
      <c r="DB59" s="847"/>
      <c r="DC59" s="848"/>
      <c r="DD59" s="848"/>
      <c r="DE59" s="848"/>
      <c r="DF59" s="849"/>
      <c r="DG59" s="847"/>
      <c r="DH59" s="848"/>
      <c r="DI59" s="848"/>
      <c r="DJ59" s="848"/>
      <c r="DK59" s="849"/>
      <c r="DL59" s="847"/>
      <c r="DM59" s="848"/>
      <c r="DN59" s="848"/>
      <c r="DO59" s="848"/>
      <c r="DP59" s="849"/>
      <c r="DQ59" s="847"/>
      <c r="DR59" s="848"/>
      <c r="DS59" s="848"/>
      <c r="DT59" s="848"/>
      <c r="DU59" s="849"/>
      <c r="DV59" s="844"/>
      <c r="DW59" s="845"/>
      <c r="DX59" s="845"/>
      <c r="DY59" s="845"/>
      <c r="DZ59" s="846"/>
      <c r="EA59" s="222"/>
    </row>
    <row r="60" spans="1:131" s="223" customFormat="1" ht="26.25" customHeight="1">
      <c r="A60" s="237">
        <v>
33</v>
      </c>
      <c r="B60" s="815"/>
      <c r="C60" s="816"/>
      <c r="D60" s="816"/>
      <c r="E60" s="816"/>
      <c r="F60" s="816"/>
      <c r="G60" s="816"/>
      <c r="H60" s="816"/>
      <c r="I60" s="816"/>
      <c r="J60" s="816"/>
      <c r="K60" s="816"/>
      <c r="L60" s="816"/>
      <c r="M60" s="816"/>
      <c r="N60" s="816"/>
      <c r="O60" s="816"/>
      <c r="P60" s="817"/>
      <c r="Q60" s="903"/>
      <c r="R60" s="904"/>
      <c r="S60" s="904"/>
      <c r="T60" s="904"/>
      <c r="U60" s="904"/>
      <c r="V60" s="904"/>
      <c r="W60" s="904"/>
      <c r="X60" s="904"/>
      <c r="Y60" s="904"/>
      <c r="Z60" s="904"/>
      <c r="AA60" s="904"/>
      <c r="AB60" s="904"/>
      <c r="AC60" s="904"/>
      <c r="AD60" s="904"/>
      <c r="AE60" s="905"/>
      <c r="AF60" s="821"/>
      <c r="AG60" s="822"/>
      <c r="AH60" s="822"/>
      <c r="AI60" s="822"/>
      <c r="AJ60" s="823"/>
      <c r="AK60" s="906"/>
      <c r="AL60" s="904"/>
      <c r="AM60" s="904"/>
      <c r="AN60" s="904"/>
      <c r="AO60" s="904"/>
      <c r="AP60" s="904"/>
      <c r="AQ60" s="904"/>
      <c r="AR60" s="904"/>
      <c r="AS60" s="904"/>
      <c r="AT60" s="904"/>
      <c r="AU60" s="904"/>
      <c r="AV60" s="904"/>
      <c r="AW60" s="904"/>
      <c r="AX60" s="904"/>
      <c r="AY60" s="904"/>
      <c r="AZ60" s="907"/>
      <c r="BA60" s="907"/>
      <c r="BB60" s="907"/>
      <c r="BC60" s="907"/>
      <c r="BD60" s="907"/>
      <c r="BE60" s="895"/>
      <c r="BF60" s="895"/>
      <c r="BG60" s="895"/>
      <c r="BH60" s="895"/>
      <c r="BI60" s="896"/>
      <c r="BJ60" s="228"/>
      <c r="BK60" s="228"/>
      <c r="BL60" s="228"/>
      <c r="BM60" s="228"/>
      <c r="BN60" s="228"/>
      <c r="BO60" s="241"/>
      <c r="BP60" s="241"/>
      <c r="BQ60" s="238">
        <v>
54</v>
      </c>
      <c r="BR60" s="239"/>
      <c r="BS60" s="850"/>
      <c r="BT60" s="851"/>
      <c r="BU60" s="851"/>
      <c r="BV60" s="851"/>
      <c r="BW60" s="851"/>
      <c r="BX60" s="851"/>
      <c r="BY60" s="851"/>
      <c r="BZ60" s="851"/>
      <c r="CA60" s="851"/>
      <c r="CB60" s="851"/>
      <c r="CC60" s="851"/>
      <c r="CD60" s="851"/>
      <c r="CE60" s="851"/>
      <c r="CF60" s="851"/>
      <c r="CG60" s="852"/>
      <c r="CH60" s="847"/>
      <c r="CI60" s="848"/>
      <c r="CJ60" s="848"/>
      <c r="CK60" s="848"/>
      <c r="CL60" s="849"/>
      <c r="CM60" s="847"/>
      <c r="CN60" s="848"/>
      <c r="CO60" s="848"/>
      <c r="CP60" s="848"/>
      <c r="CQ60" s="849"/>
      <c r="CR60" s="847"/>
      <c r="CS60" s="848"/>
      <c r="CT60" s="848"/>
      <c r="CU60" s="848"/>
      <c r="CV60" s="849"/>
      <c r="CW60" s="847"/>
      <c r="CX60" s="848"/>
      <c r="CY60" s="848"/>
      <c r="CZ60" s="848"/>
      <c r="DA60" s="849"/>
      <c r="DB60" s="847"/>
      <c r="DC60" s="848"/>
      <c r="DD60" s="848"/>
      <c r="DE60" s="848"/>
      <c r="DF60" s="849"/>
      <c r="DG60" s="847"/>
      <c r="DH60" s="848"/>
      <c r="DI60" s="848"/>
      <c r="DJ60" s="848"/>
      <c r="DK60" s="849"/>
      <c r="DL60" s="847"/>
      <c r="DM60" s="848"/>
      <c r="DN60" s="848"/>
      <c r="DO60" s="848"/>
      <c r="DP60" s="849"/>
      <c r="DQ60" s="847"/>
      <c r="DR60" s="848"/>
      <c r="DS60" s="848"/>
      <c r="DT60" s="848"/>
      <c r="DU60" s="849"/>
      <c r="DV60" s="844"/>
      <c r="DW60" s="845"/>
      <c r="DX60" s="845"/>
      <c r="DY60" s="845"/>
      <c r="DZ60" s="846"/>
      <c r="EA60" s="222"/>
    </row>
    <row r="61" spans="1:131" s="223" customFormat="1" ht="26.25" customHeight="1" thickBot="1">
      <c r="A61" s="237">
        <v>
34</v>
      </c>
      <c r="B61" s="815"/>
      <c r="C61" s="816"/>
      <c r="D61" s="816"/>
      <c r="E61" s="816"/>
      <c r="F61" s="816"/>
      <c r="G61" s="816"/>
      <c r="H61" s="816"/>
      <c r="I61" s="816"/>
      <c r="J61" s="816"/>
      <c r="K61" s="816"/>
      <c r="L61" s="816"/>
      <c r="M61" s="816"/>
      <c r="N61" s="816"/>
      <c r="O61" s="816"/>
      <c r="P61" s="817"/>
      <c r="Q61" s="903"/>
      <c r="R61" s="904"/>
      <c r="S61" s="904"/>
      <c r="T61" s="904"/>
      <c r="U61" s="904"/>
      <c r="V61" s="904"/>
      <c r="W61" s="904"/>
      <c r="X61" s="904"/>
      <c r="Y61" s="904"/>
      <c r="Z61" s="904"/>
      <c r="AA61" s="904"/>
      <c r="AB61" s="904"/>
      <c r="AC61" s="904"/>
      <c r="AD61" s="904"/>
      <c r="AE61" s="905"/>
      <c r="AF61" s="821"/>
      <c r="AG61" s="822"/>
      <c r="AH61" s="822"/>
      <c r="AI61" s="822"/>
      <c r="AJ61" s="823"/>
      <c r="AK61" s="906"/>
      <c r="AL61" s="904"/>
      <c r="AM61" s="904"/>
      <c r="AN61" s="904"/>
      <c r="AO61" s="904"/>
      <c r="AP61" s="904"/>
      <c r="AQ61" s="904"/>
      <c r="AR61" s="904"/>
      <c r="AS61" s="904"/>
      <c r="AT61" s="904"/>
      <c r="AU61" s="904"/>
      <c r="AV61" s="904"/>
      <c r="AW61" s="904"/>
      <c r="AX61" s="904"/>
      <c r="AY61" s="904"/>
      <c r="AZ61" s="907"/>
      <c r="BA61" s="907"/>
      <c r="BB61" s="907"/>
      <c r="BC61" s="907"/>
      <c r="BD61" s="907"/>
      <c r="BE61" s="895"/>
      <c r="BF61" s="895"/>
      <c r="BG61" s="895"/>
      <c r="BH61" s="895"/>
      <c r="BI61" s="896"/>
      <c r="BJ61" s="228"/>
      <c r="BK61" s="228"/>
      <c r="BL61" s="228"/>
      <c r="BM61" s="228"/>
      <c r="BN61" s="228"/>
      <c r="BO61" s="241"/>
      <c r="BP61" s="241"/>
      <c r="BQ61" s="238">
        <v>
55</v>
      </c>
      <c r="BR61" s="239"/>
      <c r="BS61" s="850"/>
      <c r="BT61" s="851"/>
      <c r="BU61" s="851"/>
      <c r="BV61" s="851"/>
      <c r="BW61" s="851"/>
      <c r="BX61" s="851"/>
      <c r="BY61" s="851"/>
      <c r="BZ61" s="851"/>
      <c r="CA61" s="851"/>
      <c r="CB61" s="851"/>
      <c r="CC61" s="851"/>
      <c r="CD61" s="851"/>
      <c r="CE61" s="851"/>
      <c r="CF61" s="851"/>
      <c r="CG61" s="852"/>
      <c r="CH61" s="847"/>
      <c r="CI61" s="848"/>
      <c r="CJ61" s="848"/>
      <c r="CK61" s="848"/>
      <c r="CL61" s="849"/>
      <c r="CM61" s="847"/>
      <c r="CN61" s="848"/>
      <c r="CO61" s="848"/>
      <c r="CP61" s="848"/>
      <c r="CQ61" s="849"/>
      <c r="CR61" s="847"/>
      <c r="CS61" s="848"/>
      <c r="CT61" s="848"/>
      <c r="CU61" s="848"/>
      <c r="CV61" s="849"/>
      <c r="CW61" s="847"/>
      <c r="CX61" s="848"/>
      <c r="CY61" s="848"/>
      <c r="CZ61" s="848"/>
      <c r="DA61" s="849"/>
      <c r="DB61" s="847"/>
      <c r="DC61" s="848"/>
      <c r="DD61" s="848"/>
      <c r="DE61" s="848"/>
      <c r="DF61" s="849"/>
      <c r="DG61" s="847"/>
      <c r="DH61" s="848"/>
      <c r="DI61" s="848"/>
      <c r="DJ61" s="848"/>
      <c r="DK61" s="849"/>
      <c r="DL61" s="847"/>
      <c r="DM61" s="848"/>
      <c r="DN61" s="848"/>
      <c r="DO61" s="848"/>
      <c r="DP61" s="849"/>
      <c r="DQ61" s="847"/>
      <c r="DR61" s="848"/>
      <c r="DS61" s="848"/>
      <c r="DT61" s="848"/>
      <c r="DU61" s="849"/>
      <c r="DV61" s="844"/>
      <c r="DW61" s="845"/>
      <c r="DX61" s="845"/>
      <c r="DY61" s="845"/>
      <c r="DZ61" s="846"/>
      <c r="EA61" s="222"/>
    </row>
    <row r="62" spans="1:131" s="223" customFormat="1" ht="26.25" customHeight="1">
      <c r="A62" s="237">
        <v>
35</v>
      </c>
      <c r="B62" s="815"/>
      <c r="C62" s="816"/>
      <c r="D62" s="816"/>
      <c r="E62" s="816"/>
      <c r="F62" s="816"/>
      <c r="G62" s="816"/>
      <c r="H62" s="816"/>
      <c r="I62" s="816"/>
      <c r="J62" s="816"/>
      <c r="K62" s="816"/>
      <c r="L62" s="816"/>
      <c r="M62" s="816"/>
      <c r="N62" s="816"/>
      <c r="O62" s="816"/>
      <c r="P62" s="817"/>
      <c r="Q62" s="903"/>
      <c r="R62" s="904"/>
      <c r="S62" s="904"/>
      <c r="T62" s="904"/>
      <c r="U62" s="904"/>
      <c r="V62" s="904"/>
      <c r="W62" s="904"/>
      <c r="X62" s="904"/>
      <c r="Y62" s="904"/>
      <c r="Z62" s="904"/>
      <c r="AA62" s="904"/>
      <c r="AB62" s="904"/>
      <c r="AC62" s="904"/>
      <c r="AD62" s="904"/>
      <c r="AE62" s="905"/>
      <c r="AF62" s="821"/>
      <c r="AG62" s="822"/>
      <c r="AH62" s="822"/>
      <c r="AI62" s="822"/>
      <c r="AJ62" s="823"/>
      <c r="AK62" s="906"/>
      <c r="AL62" s="904"/>
      <c r="AM62" s="904"/>
      <c r="AN62" s="904"/>
      <c r="AO62" s="904"/>
      <c r="AP62" s="904"/>
      <c r="AQ62" s="904"/>
      <c r="AR62" s="904"/>
      <c r="AS62" s="904"/>
      <c r="AT62" s="904"/>
      <c r="AU62" s="904"/>
      <c r="AV62" s="904"/>
      <c r="AW62" s="904"/>
      <c r="AX62" s="904"/>
      <c r="AY62" s="904"/>
      <c r="AZ62" s="907"/>
      <c r="BA62" s="907"/>
      <c r="BB62" s="907"/>
      <c r="BC62" s="907"/>
      <c r="BD62" s="907"/>
      <c r="BE62" s="895"/>
      <c r="BF62" s="895"/>
      <c r="BG62" s="895"/>
      <c r="BH62" s="895"/>
      <c r="BI62" s="896"/>
      <c r="BJ62" s="915" t="s">
        <v>
400</v>
      </c>
      <c r="BK62" s="872"/>
      <c r="BL62" s="872"/>
      <c r="BM62" s="872"/>
      <c r="BN62" s="873"/>
      <c r="BO62" s="241"/>
      <c r="BP62" s="241"/>
      <c r="BQ62" s="238">
        <v>
56</v>
      </c>
      <c r="BR62" s="239"/>
      <c r="BS62" s="850"/>
      <c r="BT62" s="851"/>
      <c r="BU62" s="851"/>
      <c r="BV62" s="851"/>
      <c r="BW62" s="851"/>
      <c r="BX62" s="851"/>
      <c r="BY62" s="851"/>
      <c r="BZ62" s="851"/>
      <c r="CA62" s="851"/>
      <c r="CB62" s="851"/>
      <c r="CC62" s="851"/>
      <c r="CD62" s="851"/>
      <c r="CE62" s="851"/>
      <c r="CF62" s="851"/>
      <c r="CG62" s="852"/>
      <c r="CH62" s="847"/>
      <c r="CI62" s="848"/>
      <c r="CJ62" s="848"/>
      <c r="CK62" s="848"/>
      <c r="CL62" s="849"/>
      <c r="CM62" s="847"/>
      <c r="CN62" s="848"/>
      <c r="CO62" s="848"/>
      <c r="CP62" s="848"/>
      <c r="CQ62" s="849"/>
      <c r="CR62" s="847"/>
      <c r="CS62" s="848"/>
      <c r="CT62" s="848"/>
      <c r="CU62" s="848"/>
      <c r="CV62" s="849"/>
      <c r="CW62" s="847"/>
      <c r="CX62" s="848"/>
      <c r="CY62" s="848"/>
      <c r="CZ62" s="848"/>
      <c r="DA62" s="849"/>
      <c r="DB62" s="847"/>
      <c r="DC62" s="848"/>
      <c r="DD62" s="848"/>
      <c r="DE62" s="848"/>
      <c r="DF62" s="849"/>
      <c r="DG62" s="847"/>
      <c r="DH62" s="848"/>
      <c r="DI62" s="848"/>
      <c r="DJ62" s="848"/>
      <c r="DK62" s="849"/>
      <c r="DL62" s="847"/>
      <c r="DM62" s="848"/>
      <c r="DN62" s="848"/>
      <c r="DO62" s="848"/>
      <c r="DP62" s="849"/>
      <c r="DQ62" s="847"/>
      <c r="DR62" s="848"/>
      <c r="DS62" s="848"/>
      <c r="DT62" s="848"/>
      <c r="DU62" s="849"/>
      <c r="DV62" s="844"/>
      <c r="DW62" s="845"/>
      <c r="DX62" s="845"/>
      <c r="DY62" s="845"/>
      <c r="DZ62" s="846"/>
      <c r="EA62" s="222"/>
    </row>
    <row r="63" spans="1:131" s="223" customFormat="1" ht="26.25" customHeight="1" thickBot="1">
      <c r="A63" s="240" t="s">
        <v>
380</v>
      </c>
      <c r="B63" s="856" t="s">
        <v>
401</v>
      </c>
      <c r="C63" s="857"/>
      <c r="D63" s="857"/>
      <c r="E63" s="857"/>
      <c r="F63" s="857"/>
      <c r="G63" s="857"/>
      <c r="H63" s="857"/>
      <c r="I63" s="857"/>
      <c r="J63" s="857"/>
      <c r="K63" s="857"/>
      <c r="L63" s="857"/>
      <c r="M63" s="857"/>
      <c r="N63" s="857"/>
      <c r="O63" s="857"/>
      <c r="P63" s="858"/>
      <c r="Q63" s="908"/>
      <c r="R63" s="909"/>
      <c r="S63" s="909"/>
      <c r="T63" s="909"/>
      <c r="U63" s="909"/>
      <c r="V63" s="909"/>
      <c r="W63" s="909"/>
      <c r="X63" s="909"/>
      <c r="Y63" s="909"/>
      <c r="Z63" s="909"/>
      <c r="AA63" s="909"/>
      <c r="AB63" s="909"/>
      <c r="AC63" s="909"/>
      <c r="AD63" s="909"/>
      <c r="AE63" s="910"/>
      <c r="AF63" s="911">
        <v>
3185</v>
      </c>
      <c r="AG63" s="912"/>
      <c r="AH63" s="912"/>
      <c r="AI63" s="912"/>
      <c r="AJ63" s="913"/>
      <c r="AK63" s="914"/>
      <c r="AL63" s="909"/>
      <c r="AM63" s="909"/>
      <c r="AN63" s="909"/>
      <c r="AO63" s="909"/>
      <c r="AP63" s="912"/>
      <c r="AQ63" s="912"/>
      <c r="AR63" s="912"/>
      <c r="AS63" s="912"/>
      <c r="AT63" s="912"/>
      <c r="AU63" s="912"/>
      <c r="AV63" s="912"/>
      <c r="AW63" s="912"/>
      <c r="AX63" s="912"/>
      <c r="AY63" s="912"/>
      <c r="AZ63" s="916"/>
      <c r="BA63" s="916"/>
      <c r="BB63" s="916"/>
      <c r="BC63" s="916"/>
      <c r="BD63" s="916"/>
      <c r="BE63" s="917"/>
      <c r="BF63" s="917"/>
      <c r="BG63" s="917"/>
      <c r="BH63" s="917"/>
      <c r="BI63" s="918"/>
      <c r="BJ63" s="919" t="s">
        <v>
121</v>
      </c>
      <c r="BK63" s="920"/>
      <c r="BL63" s="920"/>
      <c r="BM63" s="920"/>
      <c r="BN63" s="921"/>
      <c r="BO63" s="241"/>
      <c r="BP63" s="241"/>
      <c r="BQ63" s="238">
        <v>
57</v>
      </c>
      <c r="BR63" s="239"/>
      <c r="BS63" s="850"/>
      <c r="BT63" s="851"/>
      <c r="BU63" s="851"/>
      <c r="BV63" s="851"/>
      <c r="BW63" s="851"/>
      <c r="BX63" s="851"/>
      <c r="BY63" s="851"/>
      <c r="BZ63" s="851"/>
      <c r="CA63" s="851"/>
      <c r="CB63" s="851"/>
      <c r="CC63" s="851"/>
      <c r="CD63" s="851"/>
      <c r="CE63" s="851"/>
      <c r="CF63" s="851"/>
      <c r="CG63" s="852"/>
      <c r="CH63" s="847"/>
      <c r="CI63" s="848"/>
      <c r="CJ63" s="848"/>
      <c r="CK63" s="848"/>
      <c r="CL63" s="849"/>
      <c r="CM63" s="847"/>
      <c r="CN63" s="848"/>
      <c r="CO63" s="848"/>
      <c r="CP63" s="848"/>
      <c r="CQ63" s="849"/>
      <c r="CR63" s="847"/>
      <c r="CS63" s="848"/>
      <c r="CT63" s="848"/>
      <c r="CU63" s="848"/>
      <c r="CV63" s="849"/>
      <c r="CW63" s="847"/>
      <c r="CX63" s="848"/>
      <c r="CY63" s="848"/>
      <c r="CZ63" s="848"/>
      <c r="DA63" s="849"/>
      <c r="DB63" s="847"/>
      <c r="DC63" s="848"/>
      <c r="DD63" s="848"/>
      <c r="DE63" s="848"/>
      <c r="DF63" s="849"/>
      <c r="DG63" s="847"/>
      <c r="DH63" s="848"/>
      <c r="DI63" s="848"/>
      <c r="DJ63" s="848"/>
      <c r="DK63" s="849"/>
      <c r="DL63" s="847"/>
      <c r="DM63" s="848"/>
      <c r="DN63" s="848"/>
      <c r="DO63" s="848"/>
      <c r="DP63" s="849"/>
      <c r="DQ63" s="847"/>
      <c r="DR63" s="848"/>
      <c r="DS63" s="848"/>
      <c r="DT63" s="848"/>
      <c r="DU63" s="849"/>
      <c r="DV63" s="844"/>
      <c r="DW63" s="845"/>
      <c r="DX63" s="845"/>
      <c r="DY63" s="845"/>
      <c r="DZ63" s="846"/>
      <c r="EA63" s="222"/>
    </row>
    <row r="64" spans="1:131" s="223" customFormat="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
58</v>
      </c>
      <c r="BR64" s="239"/>
      <c r="BS64" s="850"/>
      <c r="BT64" s="851"/>
      <c r="BU64" s="851"/>
      <c r="BV64" s="851"/>
      <c r="BW64" s="851"/>
      <c r="BX64" s="851"/>
      <c r="BY64" s="851"/>
      <c r="BZ64" s="851"/>
      <c r="CA64" s="851"/>
      <c r="CB64" s="851"/>
      <c r="CC64" s="851"/>
      <c r="CD64" s="851"/>
      <c r="CE64" s="851"/>
      <c r="CF64" s="851"/>
      <c r="CG64" s="852"/>
      <c r="CH64" s="847"/>
      <c r="CI64" s="848"/>
      <c r="CJ64" s="848"/>
      <c r="CK64" s="848"/>
      <c r="CL64" s="849"/>
      <c r="CM64" s="847"/>
      <c r="CN64" s="848"/>
      <c r="CO64" s="848"/>
      <c r="CP64" s="848"/>
      <c r="CQ64" s="849"/>
      <c r="CR64" s="847"/>
      <c r="CS64" s="848"/>
      <c r="CT64" s="848"/>
      <c r="CU64" s="848"/>
      <c r="CV64" s="849"/>
      <c r="CW64" s="847"/>
      <c r="CX64" s="848"/>
      <c r="CY64" s="848"/>
      <c r="CZ64" s="848"/>
      <c r="DA64" s="849"/>
      <c r="DB64" s="847"/>
      <c r="DC64" s="848"/>
      <c r="DD64" s="848"/>
      <c r="DE64" s="848"/>
      <c r="DF64" s="849"/>
      <c r="DG64" s="847"/>
      <c r="DH64" s="848"/>
      <c r="DI64" s="848"/>
      <c r="DJ64" s="848"/>
      <c r="DK64" s="849"/>
      <c r="DL64" s="847"/>
      <c r="DM64" s="848"/>
      <c r="DN64" s="848"/>
      <c r="DO64" s="848"/>
      <c r="DP64" s="849"/>
      <c r="DQ64" s="847"/>
      <c r="DR64" s="848"/>
      <c r="DS64" s="848"/>
      <c r="DT64" s="848"/>
      <c r="DU64" s="849"/>
      <c r="DV64" s="844"/>
      <c r="DW64" s="845"/>
      <c r="DX64" s="845"/>
      <c r="DY64" s="845"/>
      <c r="DZ64" s="846"/>
      <c r="EA64" s="222"/>
    </row>
    <row r="65" spans="1:131" s="223" customFormat="1" ht="26.25" customHeight="1" thickBot="1">
      <c r="A65" s="228" t="s">
        <v>
402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
59</v>
      </c>
      <c r="BR65" s="239"/>
      <c r="BS65" s="850"/>
      <c r="BT65" s="851"/>
      <c r="BU65" s="851"/>
      <c r="BV65" s="851"/>
      <c r="BW65" s="851"/>
      <c r="BX65" s="851"/>
      <c r="BY65" s="851"/>
      <c r="BZ65" s="851"/>
      <c r="CA65" s="851"/>
      <c r="CB65" s="851"/>
      <c r="CC65" s="851"/>
      <c r="CD65" s="851"/>
      <c r="CE65" s="851"/>
      <c r="CF65" s="851"/>
      <c r="CG65" s="852"/>
      <c r="CH65" s="847"/>
      <c r="CI65" s="848"/>
      <c r="CJ65" s="848"/>
      <c r="CK65" s="848"/>
      <c r="CL65" s="849"/>
      <c r="CM65" s="847"/>
      <c r="CN65" s="848"/>
      <c r="CO65" s="848"/>
      <c r="CP65" s="848"/>
      <c r="CQ65" s="849"/>
      <c r="CR65" s="847"/>
      <c r="CS65" s="848"/>
      <c r="CT65" s="848"/>
      <c r="CU65" s="848"/>
      <c r="CV65" s="849"/>
      <c r="CW65" s="847"/>
      <c r="CX65" s="848"/>
      <c r="CY65" s="848"/>
      <c r="CZ65" s="848"/>
      <c r="DA65" s="849"/>
      <c r="DB65" s="847"/>
      <c r="DC65" s="848"/>
      <c r="DD65" s="848"/>
      <c r="DE65" s="848"/>
      <c r="DF65" s="849"/>
      <c r="DG65" s="847"/>
      <c r="DH65" s="848"/>
      <c r="DI65" s="848"/>
      <c r="DJ65" s="848"/>
      <c r="DK65" s="849"/>
      <c r="DL65" s="847"/>
      <c r="DM65" s="848"/>
      <c r="DN65" s="848"/>
      <c r="DO65" s="848"/>
      <c r="DP65" s="849"/>
      <c r="DQ65" s="847"/>
      <c r="DR65" s="848"/>
      <c r="DS65" s="848"/>
      <c r="DT65" s="848"/>
      <c r="DU65" s="849"/>
      <c r="DV65" s="844"/>
      <c r="DW65" s="845"/>
      <c r="DX65" s="845"/>
      <c r="DY65" s="845"/>
      <c r="DZ65" s="846"/>
      <c r="EA65" s="222"/>
    </row>
    <row r="66" spans="1:131" s="223" customFormat="1" ht="26.25" customHeight="1">
      <c r="A66" s="800" t="s">
        <v>
403</v>
      </c>
      <c r="B66" s="801"/>
      <c r="C66" s="801"/>
      <c r="D66" s="801"/>
      <c r="E66" s="801"/>
      <c r="F66" s="801"/>
      <c r="G66" s="801"/>
      <c r="H66" s="801"/>
      <c r="I66" s="801"/>
      <c r="J66" s="801"/>
      <c r="K66" s="801"/>
      <c r="L66" s="801"/>
      <c r="M66" s="801"/>
      <c r="N66" s="801"/>
      <c r="O66" s="801"/>
      <c r="P66" s="802"/>
      <c r="Q66" s="777" t="s">
        <v>
404</v>
      </c>
      <c r="R66" s="778"/>
      <c r="S66" s="778"/>
      <c r="T66" s="778"/>
      <c r="U66" s="779"/>
      <c r="V66" s="777" t="s">
        <v>
405</v>
      </c>
      <c r="W66" s="778"/>
      <c r="X66" s="778"/>
      <c r="Y66" s="778"/>
      <c r="Z66" s="779"/>
      <c r="AA66" s="777" t="s">
        <v>
406</v>
      </c>
      <c r="AB66" s="778"/>
      <c r="AC66" s="778"/>
      <c r="AD66" s="778"/>
      <c r="AE66" s="779"/>
      <c r="AF66" s="922" t="s">
        <v>
407</v>
      </c>
      <c r="AG66" s="879"/>
      <c r="AH66" s="879"/>
      <c r="AI66" s="879"/>
      <c r="AJ66" s="923"/>
      <c r="AK66" s="777" t="s">
        <v>
389</v>
      </c>
      <c r="AL66" s="801"/>
      <c r="AM66" s="801"/>
      <c r="AN66" s="801"/>
      <c r="AO66" s="802"/>
      <c r="AP66" s="777" t="s">
        <v>
408</v>
      </c>
      <c r="AQ66" s="778"/>
      <c r="AR66" s="778"/>
      <c r="AS66" s="778"/>
      <c r="AT66" s="779"/>
      <c r="AU66" s="777" t="s">
        <v>
409</v>
      </c>
      <c r="AV66" s="778"/>
      <c r="AW66" s="778"/>
      <c r="AX66" s="778"/>
      <c r="AY66" s="779"/>
      <c r="AZ66" s="777" t="s">
        <v>
366</v>
      </c>
      <c r="BA66" s="778"/>
      <c r="BB66" s="778"/>
      <c r="BC66" s="778"/>
      <c r="BD66" s="789"/>
      <c r="BE66" s="241"/>
      <c r="BF66" s="241"/>
      <c r="BG66" s="241"/>
      <c r="BH66" s="241"/>
      <c r="BI66" s="241"/>
      <c r="BJ66" s="241"/>
      <c r="BK66" s="241"/>
      <c r="BL66" s="241"/>
      <c r="BM66" s="241"/>
      <c r="BN66" s="241"/>
      <c r="BO66" s="241"/>
      <c r="BP66" s="241"/>
      <c r="BQ66" s="238">
        <v>
60</v>
      </c>
      <c r="BR66" s="243"/>
      <c r="BS66" s="933"/>
      <c r="BT66" s="934"/>
      <c r="BU66" s="934"/>
      <c r="BV66" s="934"/>
      <c r="BW66" s="934"/>
      <c r="BX66" s="934"/>
      <c r="BY66" s="934"/>
      <c r="BZ66" s="934"/>
      <c r="CA66" s="934"/>
      <c r="CB66" s="934"/>
      <c r="CC66" s="934"/>
      <c r="CD66" s="934"/>
      <c r="CE66" s="934"/>
      <c r="CF66" s="934"/>
      <c r="CG66" s="935"/>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29"/>
      <c r="EA66" s="222"/>
    </row>
    <row r="67" spans="1:131" s="223"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24"/>
      <c r="AG67" s="882"/>
      <c r="AH67" s="882"/>
      <c r="AI67" s="882"/>
      <c r="AJ67" s="925"/>
      <c r="AK67" s="926"/>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
61</v>
      </c>
      <c r="BR67" s="243"/>
      <c r="BS67" s="933"/>
      <c r="BT67" s="934"/>
      <c r="BU67" s="934"/>
      <c r="BV67" s="934"/>
      <c r="BW67" s="934"/>
      <c r="BX67" s="934"/>
      <c r="BY67" s="934"/>
      <c r="BZ67" s="934"/>
      <c r="CA67" s="934"/>
      <c r="CB67" s="934"/>
      <c r="CC67" s="934"/>
      <c r="CD67" s="934"/>
      <c r="CE67" s="934"/>
      <c r="CF67" s="934"/>
      <c r="CG67" s="935"/>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29"/>
      <c r="EA67" s="222"/>
    </row>
    <row r="68" spans="1:131" s="223" customFormat="1" ht="26.25" customHeight="1" thickTop="1">
      <c r="A68" s="234">
        <v>
1</v>
      </c>
      <c r="B68" s="939" t="s">
        <v>
562</v>
      </c>
      <c r="C68" s="940"/>
      <c r="D68" s="940"/>
      <c r="E68" s="940"/>
      <c r="F68" s="940"/>
      <c r="G68" s="940"/>
      <c r="H68" s="940"/>
      <c r="I68" s="940"/>
      <c r="J68" s="940"/>
      <c r="K68" s="940"/>
      <c r="L68" s="940"/>
      <c r="M68" s="940"/>
      <c r="N68" s="940"/>
      <c r="O68" s="940"/>
      <c r="P68" s="941"/>
      <c r="Q68" s="942">
        <v>
10507</v>
      </c>
      <c r="R68" s="936"/>
      <c r="S68" s="936"/>
      <c r="T68" s="936"/>
      <c r="U68" s="936"/>
      <c r="V68" s="936">
        <v>
9832</v>
      </c>
      <c r="W68" s="936"/>
      <c r="X68" s="936"/>
      <c r="Y68" s="936"/>
      <c r="Z68" s="936"/>
      <c r="AA68" s="936">
        <v>
675</v>
      </c>
      <c r="AB68" s="936"/>
      <c r="AC68" s="936"/>
      <c r="AD68" s="936"/>
      <c r="AE68" s="936"/>
      <c r="AF68" s="936">
        <v>
675</v>
      </c>
      <c r="AG68" s="936"/>
      <c r="AH68" s="936"/>
      <c r="AI68" s="936"/>
      <c r="AJ68" s="936"/>
      <c r="AK68" s="936" t="s">
        <v>
561</v>
      </c>
      <c r="AL68" s="936"/>
      <c r="AM68" s="936"/>
      <c r="AN68" s="936"/>
      <c r="AO68" s="936"/>
      <c r="AP68" s="936">
        <v>
3531</v>
      </c>
      <c r="AQ68" s="936"/>
      <c r="AR68" s="936"/>
      <c r="AS68" s="936"/>
      <c r="AT68" s="936"/>
      <c r="AU68" s="936">
        <v>
102</v>
      </c>
      <c r="AV68" s="936"/>
      <c r="AW68" s="936"/>
      <c r="AX68" s="936"/>
      <c r="AY68" s="936"/>
      <c r="AZ68" s="937"/>
      <c r="BA68" s="937"/>
      <c r="BB68" s="937"/>
      <c r="BC68" s="937"/>
      <c r="BD68" s="938"/>
      <c r="BE68" s="241"/>
      <c r="BF68" s="241"/>
      <c r="BG68" s="241"/>
      <c r="BH68" s="241"/>
      <c r="BI68" s="241"/>
      <c r="BJ68" s="241"/>
      <c r="BK68" s="241"/>
      <c r="BL68" s="241"/>
      <c r="BM68" s="241"/>
      <c r="BN68" s="241"/>
      <c r="BO68" s="241"/>
      <c r="BP68" s="241"/>
      <c r="BQ68" s="238">
        <v>
62</v>
      </c>
      <c r="BR68" s="243"/>
      <c r="BS68" s="933"/>
      <c r="BT68" s="934"/>
      <c r="BU68" s="934"/>
      <c r="BV68" s="934"/>
      <c r="BW68" s="934"/>
      <c r="BX68" s="934"/>
      <c r="BY68" s="934"/>
      <c r="BZ68" s="934"/>
      <c r="CA68" s="934"/>
      <c r="CB68" s="934"/>
      <c r="CC68" s="934"/>
      <c r="CD68" s="934"/>
      <c r="CE68" s="934"/>
      <c r="CF68" s="934"/>
      <c r="CG68" s="935"/>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29"/>
      <c r="EA68" s="222"/>
    </row>
    <row r="69" spans="1:131" s="223" customFormat="1" ht="26.25" customHeight="1">
      <c r="A69" s="237">
        <v>
2</v>
      </c>
      <c r="B69" s="943" t="s">
        <v>
563</v>
      </c>
      <c r="C69" s="944"/>
      <c r="D69" s="944"/>
      <c r="E69" s="944"/>
      <c r="F69" s="944"/>
      <c r="G69" s="944"/>
      <c r="H69" s="944"/>
      <c r="I69" s="944"/>
      <c r="J69" s="944"/>
      <c r="K69" s="944"/>
      <c r="L69" s="944"/>
      <c r="M69" s="944"/>
      <c r="N69" s="944"/>
      <c r="O69" s="944"/>
      <c r="P69" s="945"/>
      <c r="Q69" s="946">
        <v>
2546</v>
      </c>
      <c r="R69" s="947"/>
      <c r="S69" s="947"/>
      <c r="T69" s="947"/>
      <c r="U69" s="947"/>
      <c r="V69" s="947">
        <v>
2304</v>
      </c>
      <c r="W69" s="947"/>
      <c r="X69" s="947"/>
      <c r="Y69" s="947"/>
      <c r="Z69" s="947"/>
      <c r="AA69" s="947">
        <v>
242</v>
      </c>
      <c r="AB69" s="947"/>
      <c r="AC69" s="947"/>
      <c r="AD69" s="947"/>
      <c r="AE69" s="947"/>
      <c r="AF69" s="947">
        <v>
242</v>
      </c>
      <c r="AG69" s="947"/>
      <c r="AH69" s="947"/>
      <c r="AI69" s="947"/>
      <c r="AJ69" s="947"/>
      <c r="AK69" s="947" t="s">
        <v>
561</v>
      </c>
      <c r="AL69" s="947"/>
      <c r="AM69" s="947"/>
      <c r="AN69" s="947"/>
      <c r="AO69" s="947"/>
      <c r="AP69" s="947">
        <v>
1147</v>
      </c>
      <c r="AQ69" s="947"/>
      <c r="AR69" s="947"/>
      <c r="AS69" s="947"/>
      <c r="AT69" s="947"/>
      <c r="AU69" s="947">
        <v>
563</v>
      </c>
      <c r="AV69" s="947"/>
      <c r="AW69" s="947"/>
      <c r="AX69" s="947"/>
      <c r="AY69" s="947"/>
      <c r="AZ69" s="948"/>
      <c r="BA69" s="948"/>
      <c r="BB69" s="948"/>
      <c r="BC69" s="948"/>
      <c r="BD69" s="949"/>
      <c r="BE69" s="241"/>
      <c r="BF69" s="241"/>
      <c r="BG69" s="241"/>
      <c r="BH69" s="241"/>
      <c r="BI69" s="241"/>
      <c r="BJ69" s="241"/>
      <c r="BK69" s="241"/>
      <c r="BL69" s="241"/>
      <c r="BM69" s="241"/>
      <c r="BN69" s="241"/>
      <c r="BO69" s="241"/>
      <c r="BP69" s="241"/>
      <c r="BQ69" s="238">
        <v>
63</v>
      </c>
      <c r="BR69" s="243"/>
      <c r="BS69" s="933"/>
      <c r="BT69" s="934"/>
      <c r="BU69" s="934"/>
      <c r="BV69" s="934"/>
      <c r="BW69" s="934"/>
      <c r="BX69" s="934"/>
      <c r="BY69" s="934"/>
      <c r="BZ69" s="934"/>
      <c r="CA69" s="934"/>
      <c r="CB69" s="934"/>
      <c r="CC69" s="934"/>
      <c r="CD69" s="934"/>
      <c r="CE69" s="934"/>
      <c r="CF69" s="934"/>
      <c r="CG69" s="935"/>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29"/>
      <c r="EA69" s="222"/>
    </row>
    <row r="70" spans="1:131" s="223" customFormat="1" ht="26.25" customHeight="1">
      <c r="A70" s="237">
        <v>
3</v>
      </c>
      <c r="B70" s="943" t="s">
        <v>
564</v>
      </c>
      <c r="C70" s="944"/>
      <c r="D70" s="944"/>
      <c r="E70" s="944"/>
      <c r="F70" s="944"/>
      <c r="G70" s="944"/>
      <c r="H70" s="944"/>
      <c r="I70" s="944"/>
      <c r="J70" s="944"/>
      <c r="K70" s="944"/>
      <c r="L70" s="944"/>
      <c r="M70" s="944"/>
      <c r="N70" s="944"/>
      <c r="O70" s="944"/>
      <c r="P70" s="945"/>
      <c r="Q70" s="950">
        <v>
5409</v>
      </c>
      <c r="R70" s="951"/>
      <c r="S70" s="951"/>
      <c r="T70" s="951"/>
      <c r="U70" s="952"/>
      <c r="V70" s="953">
        <v>
5393</v>
      </c>
      <c r="W70" s="954"/>
      <c r="X70" s="954"/>
      <c r="Y70" s="954"/>
      <c r="Z70" s="955"/>
      <c r="AA70" s="956">
        <v>
70</v>
      </c>
      <c r="AB70" s="951"/>
      <c r="AC70" s="951"/>
      <c r="AD70" s="951"/>
      <c r="AE70" s="952"/>
      <c r="AF70" s="956">
        <v>
70</v>
      </c>
      <c r="AG70" s="951"/>
      <c r="AH70" s="951"/>
      <c r="AI70" s="951"/>
      <c r="AJ70" s="952"/>
      <c r="AK70" s="956">
        <v>
1105</v>
      </c>
      <c r="AL70" s="951"/>
      <c r="AM70" s="951"/>
      <c r="AN70" s="951"/>
      <c r="AO70" s="952"/>
      <c r="AP70" s="947" t="s">
        <v>
561</v>
      </c>
      <c r="AQ70" s="947"/>
      <c r="AR70" s="947"/>
      <c r="AS70" s="947"/>
      <c r="AT70" s="947"/>
      <c r="AU70" s="947" t="s">
        <v>
561</v>
      </c>
      <c r="AV70" s="947"/>
      <c r="AW70" s="947"/>
      <c r="AX70" s="947"/>
      <c r="AY70" s="947"/>
      <c r="AZ70" s="948"/>
      <c r="BA70" s="948"/>
      <c r="BB70" s="948"/>
      <c r="BC70" s="948"/>
      <c r="BD70" s="949"/>
      <c r="BE70" s="241"/>
      <c r="BF70" s="241"/>
      <c r="BG70" s="241"/>
      <c r="BH70" s="241"/>
      <c r="BI70" s="241"/>
      <c r="BJ70" s="241"/>
      <c r="BK70" s="241"/>
      <c r="BL70" s="241"/>
      <c r="BM70" s="241"/>
      <c r="BN70" s="241"/>
      <c r="BO70" s="241"/>
      <c r="BP70" s="241"/>
      <c r="BQ70" s="238">
        <v>
64</v>
      </c>
      <c r="BR70" s="243"/>
      <c r="BS70" s="933"/>
      <c r="BT70" s="934"/>
      <c r="BU70" s="934"/>
      <c r="BV70" s="934"/>
      <c r="BW70" s="934"/>
      <c r="BX70" s="934"/>
      <c r="BY70" s="934"/>
      <c r="BZ70" s="934"/>
      <c r="CA70" s="934"/>
      <c r="CB70" s="934"/>
      <c r="CC70" s="934"/>
      <c r="CD70" s="934"/>
      <c r="CE70" s="934"/>
      <c r="CF70" s="934"/>
      <c r="CG70" s="935"/>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29"/>
      <c r="EA70" s="222"/>
    </row>
    <row r="71" spans="1:131" s="223" customFormat="1" ht="26.25" customHeight="1">
      <c r="A71" s="237">
        <v>
4</v>
      </c>
      <c r="B71" s="943" t="s">
        <v>
565</v>
      </c>
      <c r="C71" s="944"/>
      <c r="D71" s="944"/>
      <c r="E71" s="944"/>
      <c r="F71" s="944"/>
      <c r="G71" s="944"/>
      <c r="H71" s="944"/>
      <c r="I71" s="944"/>
      <c r="J71" s="944"/>
      <c r="K71" s="944"/>
      <c r="L71" s="944"/>
      <c r="M71" s="944"/>
      <c r="N71" s="944"/>
      <c r="O71" s="944"/>
      <c r="P71" s="945"/>
      <c r="Q71" s="950">
        <v>
903</v>
      </c>
      <c r="R71" s="951"/>
      <c r="S71" s="951"/>
      <c r="T71" s="951"/>
      <c r="U71" s="952"/>
      <c r="V71" s="947">
        <v>
886</v>
      </c>
      <c r="W71" s="947"/>
      <c r="X71" s="947"/>
      <c r="Y71" s="947"/>
      <c r="Z71" s="947"/>
      <c r="AA71" s="947">
        <v>
17</v>
      </c>
      <c r="AB71" s="947"/>
      <c r="AC71" s="947"/>
      <c r="AD71" s="947"/>
      <c r="AE71" s="947"/>
      <c r="AF71" s="947">
        <v>
17</v>
      </c>
      <c r="AG71" s="947"/>
      <c r="AH71" s="947"/>
      <c r="AI71" s="947"/>
      <c r="AJ71" s="947"/>
      <c r="AK71" s="947">
        <v>
24</v>
      </c>
      <c r="AL71" s="947"/>
      <c r="AM71" s="947"/>
      <c r="AN71" s="947"/>
      <c r="AO71" s="947"/>
      <c r="AP71" s="947" t="s">
        <v>
561</v>
      </c>
      <c r="AQ71" s="947"/>
      <c r="AR71" s="947"/>
      <c r="AS71" s="947"/>
      <c r="AT71" s="947"/>
      <c r="AU71" s="947" t="s">
        <v>
561</v>
      </c>
      <c r="AV71" s="947"/>
      <c r="AW71" s="947"/>
      <c r="AX71" s="947"/>
      <c r="AY71" s="947"/>
      <c r="AZ71" s="948"/>
      <c r="BA71" s="948"/>
      <c r="BB71" s="948"/>
      <c r="BC71" s="948"/>
      <c r="BD71" s="949"/>
      <c r="BE71" s="241"/>
      <c r="BF71" s="241"/>
      <c r="BG71" s="241"/>
      <c r="BH71" s="241"/>
      <c r="BI71" s="241"/>
      <c r="BJ71" s="241"/>
      <c r="BK71" s="241"/>
      <c r="BL71" s="241"/>
      <c r="BM71" s="241"/>
      <c r="BN71" s="241"/>
      <c r="BO71" s="241"/>
      <c r="BP71" s="241"/>
      <c r="BQ71" s="238">
        <v>
65</v>
      </c>
      <c r="BR71" s="243"/>
      <c r="BS71" s="933"/>
      <c r="BT71" s="934"/>
      <c r="BU71" s="934"/>
      <c r="BV71" s="934"/>
      <c r="BW71" s="934"/>
      <c r="BX71" s="934"/>
      <c r="BY71" s="934"/>
      <c r="BZ71" s="934"/>
      <c r="CA71" s="934"/>
      <c r="CB71" s="934"/>
      <c r="CC71" s="934"/>
      <c r="CD71" s="934"/>
      <c r="CE71" s="934"/>
      <c r="CF71" s="934"/>
      <c r="CG71" s="935"/>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29"/>
      <c r="EA71" s="222"/>
    </row>
    <row r="72" spans="1:131" s="223" customFormat="1" ht="26.25" customHeight="1">
      <c r="A72" s="237">
        <v>
5</v>
      </c>
      <c r="B72" s="957" t="s">
        <v>
566</v>
      </c>
      <c r="C72" s="958"/>
      <c r="D72" s="958"/>
      <c r="E72" s="958"/>
      <c r="F72" s="958"/>
      <c r="G72" s="958"/>
      <c r="H72" s="958"/>
      <c r="I72" s="958"/>
      <c r="J72" s="958"/>
      <c r="K72" s="958"/>
      <c r="L72" s="958"/>
      <c r="M72" s="958"/>
      <c r="N72" s="958"/>
      <c r="O72" s="958"/>
      <c r="P72" s="959"/>
      <c r="Q72" s="950">
        <v>
1349819</v>
      </c>
      <c r="R72" s="951"/>
      <c r="S72" s="951"/>
      <c r="T72" s="951"/>
      <c r="U72" s="952"/>
      <c r="V72" s="956">
        <v>
1314493</v>
      </c>
      <c r="W72" s="951"/>
      <c r="X72" s="951"/>
      <c r="Y72" s="951"/>
      <c r="Z72" s="952"/>
      <c r="AA72" s="956">
        <v>
35326</v>
      </c>
      <c r="AB72" s="951"/>
      <c r="AC72" s="951"/>
      <c r="AD72" s="951"/>
      <c r="AE72" s="952"/>
      <c r="AF72" s="956">
        <v>
35326</v>
      </c>
      <c r="AG72" s="951"/>
      <c r="AH72" s="951"/>
      <c r="AI72" s="951"/>
      <c r="AJ72" s="952"/>
      <c r="AK72" s="956">
        <v>
9983</v>
      </c>
      <c r="AL72" s="951"/>
      <c r="AM72" s="951"/>
      <c r="AN72" s="951"/>
      <c r="AO72" s="952"/>
      <c r="AP72" s="947" t="s">
        <v>
561</v>
      </c>
      <c r="AQ72" s="947"/>
      <c r="AR72" s="947"/>
      <c r="AS72" s="947"/>
      <c r="AT72" s="947"/>
      <c r="AU72" s="947" t="s">
        <v>
561</v>
      </c>
      <c r="AV72" s="947"/>
      <c r="AW72" s="947"/>
      <c r="AX72" s="947"/>
      <c r="AY72" s="947"/>
      <c r="AZ72" s="948"/>
      <c r="BA72" s="948"/>
      <c r="BB72" s="948"/>
      <c r="BC72" s="948"/>
      <c r="BD72" s="949"/>
      <c r="BE72" s="241"/>
      <c r="BF72" s="241"/>
      <c r="BG72" s="241"/>
      <c r="BH72" s="241"/>
      <c r="BI72" s="241"/>
      <c r="BJ72" s="241"/>
      <c r="BK72" s="241"/>
      <c r="BL72" s="241"/>
      <c r="BM72" s="241"/>
      <c r="BN72" s="241"/>
      <c r="BO72" s="241"/>
      <c r="BP72" s="241"/>
      <c r="BQ72" s="238">
        <v>
66</v>
      </c>
      <c r="BR72" s="243"/>
      <c r="BS72" s="933"/>
      <c r="BT72" s="934"/>
      <c r="BU72" s="934"/>
      <c r="BV72" s="934"/>
      <c r="BW72" s="934"/>
      <c r="BX72" s="934"/>
      <c r="BY72" s="934"/>
      <c r="BZ72" s="934"/>
      <c r="CA72" s="934"/>
      <c r="CB72" s="934"/>
      <c r="CC72" s="934"/>
      <c r="CD72" s="934"/>
      <c r="CE72" s="934"/>
      <c r="CF72" s="934"/>
      <c r="CG72" s="935"/>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29"/>
      <c r="EA72" s="222"/>
    </row>
    <row r="73" spans="1:131" s="223" customFormat="1" ht="26.25" customHeight="1">
      <c r="A73" s="237">
        <v>
6</v>
      </c>
      <c r="B73" s="957" t="s">
        <v>
567</v>
      </c>
      <c r="C73" s="958"/>
      <c r="D73" s="958"/>
      <c r="E73" s="958"/>
      <c r="F73" s="958"/>
      <c r="G73" s="958"/>
      <c r="H73" s="958"/>
      <c r="I73" s="958"/>
      <c r="J73" s="958"/>
      <c r="K73" s="958"/>
      <c r="L73" s="958"/>
      <c r="M73" s="958"/>
      <c r="N73" s="958"/>
      <c r="O73" s="958"/>
      <c r="P73" s="959"/>
      <c r="Q73" s="946">
        <v>
352</v>
      </c>
      <c r="R73" s="947"/>
      <c r="S73" s="947"/>
      <c r="T73" s="947"/>
      <c r="U73" s="947"/>
      <c r="V73" s="947">
        <v>
238</v>
      </c>
      <c r="W73" s="947"/>
      <c r="X73" s="947"/>
      <c r="Y73" s="947"/>
      <c r="Z73" s="947"/>
      <c r="AA73" s="947">
        <v>
114</v>
      </c>
      <c r="AB73" s="947"/>
      <c r="AC73" s="947"/>
      <c r="AD73" s="947"/>
      <c r="AE73" s="947"/>
      <c r="AF73" s="947">
        <v>
114</v>
      </c>
      <c r="AG73" s="947"/>
      <c r="AH73" s="947"/>
      <c r="AI73" s="947"/>
      <c r="AJ73" s="947"/>
      <c r="AK73" s="947" t="s">
        <v>
561</v>
      </c>
      <c r="AL73" s="947"/>
      <c r="AM73" s="947"/>
      <c r="AN73" s="947"/>
      <c r="AO73" s="947"/>
      <c r="AP73" s="947" t="s">
        <v>
561</v>
      </c>
      <c r="AQ73" s="947"/>
      <c r="AR73" s="947"/>
      <c r="AS73" s="947"/>
      <c r="AT73" s="947"/>
      <c r="AU73" s="947" t="s">
        <v>
561</v>
      </c>
      <c r="AV73" s="947"/>
      <c r="AW73" s="947"/>
      <c r="AX73" s="947"/>
      <c r="AY73" s="947"/>
      <c r="AZ73" s="948"/>
      <c r="BA73" s="948"/>
      <c r="BB73" s="948"/>
      <c r="BC73" s="948"/>
      <c r="BD73" s="949"/>
      <c r="BE73" s="241"/>
      <c r="BF73" s="241"/>
      <c r="BG73" s="241"/>
      <c r="BH73" s="241"/>
      <c r="BI73" s="241"/>
      <c r="BJ73" s="241"/>
      <c r="BK73" s="241"/>
      <c r="BL73" s="241"/>
      <c r="BM73" s="241"/>
      <c r="BN73" s="241"/>
      <c r="BO73" s="241"/>
      <c r="BP73" s="241"/>
      <c r="BQ73" s="238">
        <v>
67</v>
      </c>
      <c r="BR73" s="243"/>
      <c r="BS73" s="933"/>
      <c r="BT73" s="934"/>
      <c r="BU73" s="934"/>
      <c r="BV73" s="934"/>
      <c r="BW73" s="934"/>
      <c r="BX73" s="934"/>
      <c r="BY73" s="934"/>
      <c r="BZ73" s="934"/>
      <c r="CA73" s="934"/>
      <c r="CB73" s="934"/>
      <c r="CC73" s="934"/>
      <c r="CD73" s="934"/>
      <c r="CE73" s="934"/>
      <c r="CF73" s="934"/>
      <c r="CG73" s="935"/>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29"/>
      <c r="EA73" s="222"/>
    </row>
    <row r="74" spans="1:131" s="223" customFormat="1" ht="26.25" customHeight="1">
      <c r="A74" s="237">
        <v>
7</v>
      </c>
      <c r="B74" s="943" t="s">
        <v>
568</v>
      </c>
      <c r="C74" s="944"/>
      <c r="D74" s="944"/>
      <c r="E74" s="944"/>
      <c r="F74" s="944"/>
      <c r="G74" s="944"/>
      <c r="H74" s="944"/>
      <c r="I74" s="944"/>
      <c r="J74" s="944"/>
      <c r="K74" s="944"/>
      <c r="L74" s="944"/>
      <c r="M74" s="944"/>
      <c r="N74" s="944"/>
      <c r="O74" s="944"/>
      <c r="P74" s="945"/>
      <c r="Q74" s="946">
        <v>
1010</v>
      </c>
      <c r="R74" s="947"/>
      <c r="S74" s="947"/>
      <c r="T74" s="947"/>
      <c r="U74" s="947"/>
      <c r="V74" s="947">
        <v>
968</v>
      </c>
      <c r="W74" s="947"/>
      <c r="X74" s="947"/>
      <c r="Y74" s="947"/>
      <c r="Z74" s="947"/>
      <c r="AA74" s="947">
        <v>
42</v>
      </c>
      <c r="AB74" s="947"/>
      <c r="AC74" s="947"/>
      <c r="AD74" s="947"/>
      <c r="AE74" s="947"/>
      <c r="AF74" s="947">
        <v>
42</v>
      </c>
      <c r="AG74" s="947"/>
      <c r="AH74" s="947"/>
      <c r="AI74" s="947"/>
      <c r="AJ74" s="947"/>
      <c r="AK74" s="947">
        <v>
403</v>
      </c>
      <c r="AL74" s="947"/>
      <c r="AM74" s="947"/>
      <c r="AN74" s="947"/>
      <c r="AO74" s="947"/>
      <c r="AP74" s="947">
        <v>
2997</v>
      </c>
      <c r="AQ74" s="947"/>
      <c r="AR74" s="947"/>
      <c r="AS74" s="947"/>
      <c r="AT74" s="947"/>
      <c r="AU74" s="947" t="s">
        <v>
561</v>
      </c>
      <c r="AV74" s="947"/>
      <c r="AW74" s="947"/>
      <c r="AX74" s="947"/>
      <c r="AY74" s="947"/>
      <c r="AZ74" s="948"/>
      <c r="BA74" s="948"/>
      <c r="BB74" s="948"/>
      <c r="BC74" s="948"/>
      <c r="BD74" s="949"/>
      <c r="BE74" s="241"/>
      <c r="BF74" s="241"/>
      <c r="BG74" s="241"/>
      <c r="BH74" s="241"/>
      <c r="BI74" s="241"/>
      <c r="BJ74" s="241"/>
      <c r="BK74" s="241"/>
      <c r="BL74" s="241"/>
      <c r="BM74" s="241"/>
      <c r="BN74" s="241"/>
      <c r="BO74" s="241"/>
      <c r="BP74" s="241"/>
      <c r="BQ74" s="238">
        <v>
68</v>
      </c>
      <c r="BR74" s="243"/>
      <c r="BS74" s="933"/>
      <c r="BT74" s="934"/>
      <c r="BU74" s="934"/>
      <c r="BV74" s="934"/>
      <c r="BW74" s="934"/>
      <c r="BX74" s="934"/>
      <c r="BY74" s="934"/>
      <c r="BZ74" s="934"/>
      <c r="CA74" s="934"/>
      <c r="CB74" s="934"/>
      <c r="CC74" s="934"/>
      <c r="CD74" s="934"/>
      <c r="CE74" s="934"/>
      <c r="CF74" s="934"/>
      <c r="CG74" s="935"/>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29"/>
      <c r="EA74" s="222"/>
    </row>
    <row r="75" spans="1:131" s="223" customFormat="1" ht="26.25" customHeight="1">
      <c r="A75" s="237">
        <v>
8</v>
      </c>
      <c r="B75" s="960"/>
      <c r="C75" s="961"/>
      <c r="D75" s="961"/>
      <c r="E75" s="961"/>
      <c r="F75" s="961"/>
      <c r="G75" s="961"/>
      <c r="H75" s="961"/>
      <c r="I75" s="961"/>
      <c r="J75" s="961"/>
      <c r="K75" s="961"/>
      <c r="L75" s="961"/>
      <c r="M75" s="961"/>
      <c r="N75" s="961"/>
      <c r="O75" s="961"/>
      <c r="P75" s="962"/>
      <c r="Q75" s="963"/>
      <c r="R75" s="964"/>
      <c r="S75" s="964"/>
      <c r="T75" s="964"/>
      <c r="U75" s="897"/>
      <c r="V75" s="965"/>
      <c r="W75" s="964"/>
      <c r="X75" s="964"/>
      <c r="Y75" s="964"/>
      <c r="Z75" s="897"/>
      <c r="AA75" s="965"/>
      <c r="AB75" s="964"/>
      <c r="AC75" s="964"/>
      <c r="AD75" s="964"/>
      <c r="AE75" s="897"/>
      <c r="AF75" s="965"/>
      <c r="AG75" s="964"/>
      <c r="AH75" s="964"/>
      <c r="AI75" s="964"/>
      <c r="AJ75" s="897"/>
      <c r="AK75" s="965"/>
      <c r="AL75" s="964"/>
      <c r="AM75" s="964"/>
      <c r="AN75" s="964"/>
      <c r="AO75" s="897"/>
      <c r="AP75" s="965"/>
      <c r="AQ75" s="964"/>
      <c r="AR75" s="964"/>
      <c r="AS75" s="964"/>
      <c r="AT75" s="897"/>
      <c r="AU75" s="965"/>
      <c r="AV75" s="964"/>
      <c r="AW75" s="964"/>
      <c r="AX75" s="964"/>
      <c r="AY75" s="897"/>
      <c r="AZ75" s="948"/>
      <c r="BA75" s="948"/>
      <c r="BB75" s="948"/>
      <c r="BC75" s="948"/>
      <c r="BD75" s="949"/>
      <c r="BE75" s="241"/>
      <c r="BF75" s="241"/>
      <c r="BG75" s="241"/>
      <c r="BH75" s="241"/>
      <c r="BI75" s="241"/>
      <c r="BJ75" s="241"/>
      <c r="BK75" s="241"/>
      <c r="BL75" s="241"/>
      <c r="BM75" s="241"/>
      <c r="BN75" s="241"/>
      <c r="BO75" s="241"/>
      <c r="BP75" s="241"/>
      <c r="BQ75" s="238">
        <v>
69</v>
      </c>
      <c r="BR75" s="243"/>
      <c r="BS75" s="933"/>
      <c r="BT75" s="934"/>
      <c r="BU75" s="934"/>
      <c r="BV75" s="934"/>
      <c r="BW75" s="934"/>
      <c r="BX75" s="934"/>
      <c r="BY75" s="934"/>
      <c r="BZ75" s="934"/>
      <c r="CA75" s="934"/>
      <c r="CB75" s="934"/>
      <c r="CC75" s="934"/>
      <c r="CD75" s="934"/>
      <c r="CE75" s="934"/>
      <c r="CF75" s="934"/>
      <c r="CG75" s="935"/>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29"/>
      <c r="EA75" s="222"/>
    </row>
    <row r="76" spans="1:131" s="223" customFormat="1" ht="26.25" customHeight="1">
      <c r="A76" s="237">
        <v>
9</v>
      </c>
      <c r="B76" s="960"/>
      <c r="C76" s="961"/>
      <c r="D76" s="961"/>
      <c r="E76" s="961"/>
      <c r="F76" s="961"/>
      <c r="G76" s="961"/>
      <c r="H76" s="961"/>
      <c r="I76" s="961"/>
      <c r="J76" s="961"/>
      <c r="K76" s="961"/>
      <c r="L76" s="961"/>
      <c r="M76" s="961"/>
      <c r="N76" s="961"/>
      <c r="O76" s="961"/>
      <c r="P76" s="962"/>
      <c r="Q76" s="963"/>
      <c r="R76" s="964"/>
      <c r="S76" s="964"/>
      <c r="T76" s="964"/>
      <c r="U76" s="897"/>
      <c r="V76" s="965"/>
      <c r="W76" s="964"/>
      <c r="X76" s="964"/>
      <c r="Y76" s="964"/>
      <c r="Z76" s="897"/>
      <c r="AA76" s="965"/>
      <c r="AB76" s="964"/>
      <c r="AC76" s="964"/>
      <c r="AD76" s="964"/>
      <c r="AE76" s="897"/>
      <c r="AF76" s="965"/>
      <c r="AG76" s="964"/>
      <c r="AH76" s="964"/>
      <c r="AI76" s="964"/>
      <c r="AJ76" s="897"/>
      <c r="AK76" s="965"/>
      <c r="AL76" s="964"/>
      <c r="AM76" s="964"/>
      <c r="AN76" s="964"/>
      <c r="AO76" s="897"/>
      <c r="AP76" s="965"/>
      <c r="AQ76" s="964"/>
      <c r="AR76" s="964"/>
      <c r="AS76" s="964"/>
      <c r="AT76" s="897"/>
      <c r="AU76" s="965"/>
      <c r="AV76" s="964"/>
      <c r="AW76" s="964"/>
      <c r="AX76" s="964"/>
      <c r="AY76" s="897"/>
      <c r="AZ76" s="948"/>
      <c r="BA76" s="948"/>
      <c r="BB76" s="948"/>
      <c r="BC76" s="948"/>
      <c r="BD76" s="949"/>
      <c r="BE76" s="241"/>
      <c r="BF76" s="241"/>
      <c r="BG76" s="241"/>
      <c r="BH76" s="241"/>
      <c r="BI76" s="241"/>
      <c r="BJ76" s="241"/>
      <c r="BK76" s="241"/>
      <c r="BL76" s="241"/>
      <c r="BM76" s="241"/>
      <c r="BN76" s="241"/>
      <c r="BO76" s="241"/>
      <c r="BP76" s="241"/>
      <c r="BQ76" s="238">
        <v>
70</v>
      </c>
      <c r="BR76" s="243"/>
      <c r="BS76" s="933"/>
      <c r="BT76" s="934"/>
      <c r="BU76" s="934"/>
      <c r="BV76" s="934"/>
      <c r="BW76" s="934"/>
      <c r="BX76" s="934"/>
      <c r="BY76" s="934"/>
      <c r="BZ76" s="934"/>
      <c r="CA76" s="934"/>
      <c r="CB76" s="934"/>
      <c r="CC76" s="934"/>
      <c r="CD76" s="934"/>
      <c r="CE76" s="934"/>
      <c r="CF76" s="934"/>
      <c r="CG76" s="935"/>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29"/>
      <c r="EA76" s="222"/>
    </row>
    <row r="77" spans="1:131" s="223" customFormat="1" ht="26.25" customHeight="1">
      <c r="A77" s="237">
        <v>
10</v>
      </c>
      <c r="B77" s="960"/>
      <c r="C77" s="961"/>
      <c r="D77" s="961"/>
      <c r="E77" s="961"/>
      <c r="F77" s="961"/>
      <c r="G77" s="961"/>
      <c r="H77" s="961"/>
      <c r="I77" s="961"/>
      <c r="J77" s="961"/>
      <c r="K77" s="961"/>
      <c r="L77" s="961"/>
      <c r="M77" s="961"/>
      <c r="N77" s="961"/>
      <c r="O77" s="961"/>
      <c r="P77" s="962"/>
      <c r="Q77" s="963"/>
      <c r="R77" s="964"/>
      <c r="S77" s="964"/>
      <c r="T77" s="964"/>
      <c r="U77" s="897"/>
      <c r="V77" s="965"/>
      <c r="W77" s="964"/>
      <c r="X77" s="964"/>
      <c r="Y77" s="964"/>
      <c r="Z77" s="897"/>
      <c r="AA77" s="965"/>
      <c r="AB77" s="964"/>
      <c r="AC77" s="964"/>
      <c r="AD77" s="964"/>
      <c r="AE77" s="897"/>
      <c r="AF77" s="965"/>
      <c r="AG77" s="964"/>
      <c r="AH77" s="964"/>
      <c r="AI77" s="964"/>
      <c r="AJ77" s="897"/>
      <c r="AK77" s="965"/>
      <c r="AL77" s="964"/>
      <c r="AM77" s="964"/>
      <c r="AN77" s="964"/>
      <c r="AO77" s="897"/>
      <c r="AP77" s="965"/>
      <c r="AQ77" s="964"/>
      <c r="AR77" s="964"/>
      <c r="AS77" s="964"/>
      <c r="AT77" s="897"/>
      <c r="AU77" s="965"/>
      <c r="AV77" s="964"/>
      <c r="AW77" s="964"/>
      <c r="AX77" s="964"/>
      <c r="AY77" s="897"/>
      <c r="AZ77" s="948"/>
      <c r="BA77" s="948"/>
      <c r="BB77" s="948"/>
      <c r="BC77" s="948"/>
      <c r="BD77" s="949"/>
      <c r="BE77" s="241"/>
      <c r="BF77" s="241"/>
      <c r="BG77" s="241"/>
      <c r="BH77" s="241"/>
      <c r="BI77" s="241"/>
      <c r="BJ77" s="241"/>
      <c r="BK77" s="241"/>
      <c r="BL77" s="241"/>
      <c r="BM77" s="241"/>
      <c r="BN77" s="241"/>
      <c r="BO77" s="241"/>
      <c r="BP77" s="241"/>
      <c r="BQ77" s="238">
        <v>
71</v>
      </c>
      <c r="BR77" s="243"/>
      <c r="BS77" s="933"/>
      <c r="BT77" s="934"/>
      <c r="BU77" s="934"/>
      <c r="BV77" s="934"/>
      <c r="BW77" s="934"/>
      <c r="BX77" s="934"/>
      <c r="BY77" s="934"/>
      <c r="BZ77" s="934"/>
      <c r="CA77" s="934"/>
      <c r="CB77" s="934"/>
      <c r="CC77" s="934"/>
      <c r="CD77" s="934"/>
      <c r="CE77" s="934"/>
      <c r="CF77" s="934"/>
      <c r="CG77" s="935"/>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29"/>
      <c r="EA77" s="222"/>
    </row>
    <row r="78" spans="1:131" s="223" customFormat="1" ht="26.25" customHeight="1">
      <c r="A78" s="237">
        <v>
11</v>
      </c>
      <c r="B78" s="960"/>
      <c r="C78" s="961"/>
      <c r="D78" s="961"/>
      <c r="E78" s="961"/>
      <c r="F78" s="961"/>
      <c r="G78" s="961"/>
      <c r="H78" s="961"/>
      <c r="I78" s="961"/>
      <c r="J78" s="961"/>
      <c r="K78" s="961"/>
      <c r="L78" s="961"/>
      <c r="M78" s="961"/>
      <c r="N78" s="961"/>
      <c r="O78" s="961"/>
      <c r="P78" s="962"/>
      <c r="Q78" s="966"/>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948"/>
      <c r="BA78" s="948"/>
      <c r="BB78" s="948"/>
      <c r="BC78" s="948"/>
      <c r="BD78" s="949"/>
      <c r="BE78" s="241"/>
      <c r="BF78" s="241"/>
      <c r="BG78" s="241"/>
      <c r="BH78" s="241"/>
      <c r="BI78" s="241"/>
      <c r="BJ78" s="244"/>
      <c r="BK78" s="244"/>
      <c r="BL78" s="244"/>
      <c r="BM78" s="244"/>
      <c r="BN78" s="244"/>
      <c r="BO78" s="241"/>
      <c r="BP78" s="241"/>
      <c r="BQ78" s="238">
        <v>
72</v>
      </c>
      <c r="BR78" s="243"/>
      <c r="BS78" s="933"/>
      <c r="BT78" s="934"/>
      <c r="BU78" s="934"/>
      <c r="BV78" s="934"/>
      <c r="BW78" s="934"/>
      <c r="BX78" s="934"/>
      <c r="BY78" s="934"/>
      <c r="BZ78" s="934"/>
      <c r="CA78" s="934"/>
      <c r="CB78" s="934"/>
      <c r="CC78" s="934"/>
      <c r="CD78" s="934"/>
      <c r="CE78" s="934"/>
      <c r="CF78" s="934"/>
      <c r="CG78" s="935"/>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29"/>
      <c r="EA78" s="222"/>
    </row>
    <row r="79" spans="1:131" s="223" customFormat="1" ht="26.25" customHeight="1">
      <c r="A79" s="237">
        <v>
12</v>
      </c>
      <c r="B79" s="960"/>
      <c r="C79" s="961"/>
      <c r="D79" s="961"/>
      <c r="E79" s="961"/>
      <c r="F79" s="961"/>
      <c r="G79" s="961"/>
      <c r="H79" s="961"/>
      <c r="I79" s="961"/>
      <c r="J79" s="961"/>
      <c r="K79" s="961"/>
      <c r="L79" s="961"/>
      <c r="M79" s="961"/>
      <c r="N79" s="961"/>
      <c r="O79" s="961"/>
      <c r="P79" s="962"/>
      <c r="Q79" s="966"/>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948"/>
      <c r="BA79" s="948"/>
      <c r="BB79" s="948"/>
      <c r="BC79" s="948"/>
      <c r="BD79" s="949"/>
      <c r="BE79" s="241"/>
      <c r="BF79" s="241"/>
      <c r="BG79" s="241"/>
      <c r="BH79" s="241"/>
      <c r="BI79" s="241"/>
      <c r="BJ79" s="244"/>
      <c r="BK79" s="244"/>
      <c r="BL79" s="244"/>
      <c r="BM79" s="244"/>
      <c r="BN79" s="244"/>
      <c r="BO79" s="241"/>
      <c r="BP79" s="241"/>
      <c r="BQ79" s="238">
        <v>
73</v>
      </c>
      <c r="BR79" s="243"/>
      <c r="BS79" s="933"/>
      <c r="BT79" s="934"/>
      <c r="BU79" s="934"/>
      <c r="BV79" s="934"/>
      <c r="BW79" s="934"/>
      <c r="BX79" s="934"/>
      <c r="BY79" s="934"/>
      <c r="BZ79" s="934"/>
      <c r="CA79" s="934"/>
      <c r="CB79" s="934"/>
      <c r="CC79" s="934"/>
      <c r="CD79" s="934"/>
      <c r="CE79" s="934"/>
      <c r="CF79" s="934"/>
      <c r="CG79" s="935"/>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29"/>
      <c r="EA79" s="222"/>
    </row>
    <row r="80" spans="1:131" s="223" customFormat="1" ht="26.25" customHeight="1">
      <c r="A80" s="237">
        <v>
13</v>
      </c>
      <c r="B80" s="960"/>
      <c r="C80" s="961"/>
      <c r="D80" s="961"/>
      <c r="E80" s="961"/>
      <c r="F80" s="961"/>
      <c r="G80" s="961"/>
      <c r="H80" s="961"/>
      <c r="I80" s="961"/>
      <c r="J80" s="961"/>
      <c r="K80" s="961"/>
      <c r="L80" s="961"/>
      <c r="M80" s="961"/>
      <c r="N80" s="961"/>
      <c r="O80" s="961"/>
      <c r="P80" s="962"/>
      <c r="Q80" s="966"/>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948"/>
      <c r="BA80" s="948"/>
      <c r="BB80" s="948"/>
      <c r="BC80" s="948"/>
      <c r="BD80" s="949"/>
      <c r="BE80" s="241"/>
      <c r="BF80" s="241"/>
      <c r="BG80" s="241"/>
      <c r="BH80" s="241"/>
      <c r="BI80" s="241"/>
      <c r="BJ80" s="241"/>
      <c r="BK80" s="241"/>
      <c r="BL80" s="241"/>
      <c r="BM80" s="241"/>
      <c r="BN80" s="241"/>
      <c r="BO80" s="241"/>
      <c r="BP80" s="241"/>
      <c r="BQ80" s="238">
        <v>
74</v>
      </c>
      <c r="BR80" s="243"/>
      <c r="BS80" s="933"/>
      <c r="BT80" s="934"/>
      <c r="BU80" s="934"/>
      <c r="BV80" s="934"/>
      <c r="BW80" s="934"/>
      <c r="BX80" s="934"/>
      <c r="BY80" s="934"/>
      <c r="BZ80" s="934"/>
      <c r="CA80" s="934"/>
      <c r="CB80" s="934"/>
      <c r="CC80" s="934"/>
      <c r="CD80" s="934"/>
      <c r="CE80" s="934"/>
      <c r="CF80" s="934"/>
      <c r="CG80" s="935"/>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29"/>
      <c r="EA80" s="222"/>
    </row>
    <row r="81" spans="1:131" s="223" customFormat="1" ht="26.25" customHeight="1">
      <c r="A81" s="237">
        <v>
14</v>
      </c>
      <c r="B81" s="960"/>
      <c r="C81" s="961"/>
      <c r="D81" s="961"/>
      <c r="E81" s="961"/>
      <c r="F81" s="961"/>
      <c r="G81" s="961"/>
      <c r="H81" s="961"/>
      <c r="I81" s="961"/>
      <c r="J81" s="961"/>
      <c r="K81" s="961"/>
      <c r="L81" s="961"/>
      <c r="M81" s="961"/>
      <c r="N81" s="961"/>
      <c r="O81" s="961"/>
      <c r="P81" s="962"/>
      <c r="Q81" s="966"/>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948"/>
      <c r="BA81" s="948"/>
      <c r="BB81" s="948"/>
      <c r="BC81" s="948"/>
      <c r="BD81" s="949"/>
      <c r="BE81" s="241"/>
      <c r="BF81" s="241"/>
      <c r="BG81" s="241"/>
      <c r="BH81" s="241"/>
      <c r="BI81" s="241"/>
      <c r="BJ81" s="241"/>
      <c r="BK81" s="241"/>
      <c r="BL81" s="241"/>
      <c r="BM81" s="241"/>
      <c r="BN81" s="241"/>
      <c r="BO81" s="241"/>
      <c r="BP81" s="241"/>
      <c r="BQ81" s="238">
        <v>
75</v>
      </c>
      <c r="BR81" s="243"/>
      <c r="BS81" s="933"/>
      <c r="BT81" s="934"/>
      <c r="BU81" s="934"/>
      <c r="BV81" s="934"/>
      <c r="BW81" s="934"/>
      <c r="BX81" s="934"/>
      <c r="BY81" s="934"/>
      <c r="BZ81" s="934"/>
      <c r="CA81" s="934"/>
      <c r="CB81" s="934"/>
      <c r="CC81" s="934"/>
      <c r="CD81" s="934"/>
      <c r="CE81" s="934"/>
      <c r="CF81" s="934"/>
      <c r="CG81" s="935"/>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29"/>
      <c r="EA81" s="222"/>
    </row>
    <row r="82" spans="1:131" s="223" customFormat="1" ht="26.25" customHeight="1">
      <c r="A82" s="237">
        <v>
15</v>
      </c>
      <c r="B82" s="960"/>
      <c r="C82" s="961"/>
      <c r="D82" s="961"/>
      <c r="E82" s="961"/>
      <c r="F82" s="961"/>
      <c r="G82" s="961"/>
      <c r="H82" s="961"/>
      <c r="I82" s="961"/>
      <c r="J82" s="961"/>
      <c r="K82" s="961"/>
      <c r="L82" s="961"/>
      <c r="M82" s="961"/>
      <c r="N82" s="961"/>
      <c r="O82" s="961"/>
      <c r="P82" s="962"/>
      <c r="Q82" s="966"/>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948"/>
      <c r="BA82" s="948"/>
      <c r="BB82" s="948"/>
      <c r="BC82" s="948"/>
      <c r="BD82" s="949"/>
      <c r="BE82" s="241"/>
      <c r="BF82" s="241"/>
      <c r="BG82" s="241"/>
      <c r="BH82" s="241"/>
      <c r="BI82" s="241"/>
      <c r="BJ82" s="241"/>
      <c r="BK82" s="241"/>
      <c r="BL82" s="241"/>
      <c r="BM82" s="241"/>
      <c r="BN82" s="241"/>
      <c r="BO82" s="241"/>
      <c r="BP82" s="241"/>
      <c r="BQ82" s="238">
        <v>
76</v>
      </c>
      <c r="BR82" s="243"/>
      <c r="BS82" s="933"/>
      <c r="BT82" s="934"/>
      <c r="BU82" s="934"/>
      <c r="BV82" s="934"/>
      <c r="BW82" s="934"/>
      <c r="BX82" s="934"/>
      <c r="BY82" s="934"/>
      <c r="BZ82" s="934"/>
      <c r="CA82" s="934"/>
      <c r="CB82" s="934"/>
      <c r="CC82" s="934"/>
      <c r="CD82" s="934"/>
      <c r="CE82" s="934"/>
      <c r="CF82" s="934"/>
      <c r="CG82" s="935"/>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29"/>
      <c r="EA82" s="222"/>
    </row>
    <row r="83" spans="1:131" s="223" customFormat="1" ht="26.25" customHeight="1">
      <c r="A83" s="237">
        <v>
16</v>
      </c>
      <c r="B83" s="960"/>
      <c r="C83" s="961"/>
      <c r="D83" s="961"/>
      <c r="E83" s="961"/>
      <c r="F83" s="961"/>
      <c r="G83" s="961"/>
      <c r="H83" s="961"/>
      <c r="I83" s="961"/>
      <c r="J83" s="961"/>
      <c r="K83" s="961"/>
      <c r="L83" s="961"/>
      <c r="M83" s="961"/>
      <c r="N83" s="961"/>
      <c r="O83" s="961"/>
      <c r="P83" s="962"/>
      <c r="Q83" s="966"/>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948"/>
      <c r="BA83" s="948"/>
      <c r="BB83" s="948"/>
      <c r="BC83" s="948"/>
      <c r="BD83" s="949"/>
      <c r="BE83" s="241"/>
      <c r="BF83" s="241"/>
      <c r="BG83" s="241"/>
      <c r="BH83" s="241"/>
      <c r="BI83" s="241"/>
      <c r="BJ83" s="241"/>
      <c r="BK83" s="241"/>
      <c r="BL83" s="241"/>
      <c r="BM83" s="241"/>
      <c r="BN83" s="241"/>
      <c r="BO83" s="241"/>
      <c r="BP83" s="241"/>
      <c r="BQ83" s="238">
        <v>
77</v>
      </c>
      <c r="BR83" s="243"/>
      <c r="BS83" s="933"/>
      <c r="BT83" s="934"/>
      <c r="BU83" s="934"/>
      <c r="BV83" s="934"/>
      <c r="BW83" s="934"/>
      <c r="BX83" s="934"/>
      <c r="BY83" s="934"/>
      <c r="BZ83" s="934"/>
      <c r="CA83" s="934"/>
      <c r="CB83" s="934"/>
      <c r="CC83" s="934"/>
      <c r="CD83" s="934"/>
      <c r="CE83" s="934"/>
      <c r="CF83" s="934"/>
      <c r="CG83" s="935"/>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29"/>
      <c r="EA83" s="222"/>
    </row>
    <row r="84" spans="1:131" s="223" customFormat="1" ht="26.25" customHeight="1">
      <c r="A84" s="237">
        <v>
17</v>
      </c>
      <c r="B84" s="960"/>
      <c r="C84" s="961"/>
      <c r="D84" s="961"/>
      <c r="E84" s="961"/>
      <c r="F84" s="961"/>
      <c r="G84" s="961"/>
      <c r="H84" s="961"/>
      <c r="I84" s="961"/>
      <c r="J84" s="961"/>
      <c r="K84" s="961"/>
      <c r="L84" s="961"/>
      <c r="M84" s="961"/>
      <c r="N84" s="961"/>
      <c r="O84" s="961"/>
      <c r="P84" s="962"/>
      <c r="Q84" s="966"/>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948"/>
      <c r="BA84" s="948"/>
      <c r="BB84" s="948"/>
      <c r="BC84" s="948"/>
      <c r="BD84" s="949"/>
      <c r="BE84" s="241"/>
      <c r="BF84" s="241"/>
      <c r="BG84" s="241"/>
      <c r="BH84" s="241"/>
      <c r="BI84" s="241"/>
      <c r="BJ84" s="241"/>
      <c r="BK84" s="241"/>
      <c r="BL84" s="241"/>
      <c r="BM84" s="241"/>
      <c r="BN84" s="241"/>
      <c r="BO84" s="241"/>
      <c r="BP84" s="241"/>
      <c r="BQ84" s="238">
        <v>
78</v>
      </c>
      <c r="BR84" s="243"/>
      <c r="BS84" s="933"/>
      <c r="BT84" s="934"/>
      <c r="BU84" s="934"/>
      <c r="BV84" s="934"/>
      <c r="BW84" s="934"/>
      <c r="BX84" s="934"/>
      <c r="BY84" s="934"/>
      <c r="BZ84" s="934"/>
      <c r="CA84" s="934"/>
      <c r="CB84" s="934"/>
      <c r="CC84" s="934"/>
      <c r="CD84" s="934"/>
      <c r="CE84" s="934"/>
      <c r="CF84" s="934"/>
      <c r="CG84" s="935"/>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29"/>
      <c r="EA84" s="222"/>
    </row>
    <row r="85" spans="1:131" s="223" customFormat="1" ht="26.25" customHeight="1">
      <c r="A85" s="237">
        <v>
18</v>
      </c>
      <c r="B85" s="960"/>
      <c r="C85" s="961"/>
      <c r="D85" s="961"/>
      <c r="E85" s="961"/>
      <c r="F85" s="961"/>
      <c r="G85" s="961"/>
      <c r="H85" s="961"/>
      <c r="I85" s="961"/>
      <c r="J85" s="961"/>
      <c r="K85" s="961"/>
      <c r="L85" s="961"/>
      <c r="M85" s="961"/>
      <c r="N85" s="961"/>
      <c r="O85" s="961"/>
      <c r="P85" s="962"/>
      <c r="Q85" s="966"/>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948"/>
      <c r="BA85" s="948"/>
      <c r="BB85" s="948"/>
      <c r="BC85" s="948"/>
      <c r="BD85" s="949"/>
      <c r="BE85" s="241"/>
      <c r="BF85" s="241"/>
      <c r="BG85" s="241"/>
      <c r="BH85" s="241"/>
      <c r="BI85" s="241"/>
      <c r="BJ85" s="241"/>
      <c r="BK85" s="241"/>
      <c r="BL85" s="241"/>
      <c r="BM85" s="241"/>
      <c r="BN85" s="241"/>
      <c r="BO85" s="241"/>
      <c r="BP85" s="241"/>
      <c r="BQ85" s="238">
        <v>
79</v>
      </c>
      <c r="BR85" s="243"/>
      <c r="BS85" s="933"/>
      <c r="BT85" s="934"/>
      <c r="BU85" s="934"/>
      <c r="BV85" s="934"/>
      <c r="BW85" s="934"/>
      <c r="BX85" s="934"/>
      <c r="BY85" s="934"/>
      <c r="BZ85" s="934"/>
      <c r="CA85" s="934"/>
      <c r="CB85" s="934"/>
      <c r="CC85" s="934"/>
      <c r="CD85" s="934"/>
      <c r="CE85" s="934"/>
      <c r="CF85" s="934"/>
      <c r="CG85" s="935"/>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29"/>
      <c r="EA85" s="222"/>
    </row>
    <row r="86" spans="1:131" s="223" customFormat="1" ht="26.25" customHeight="1">
      <c r="A86" s="237">
        <v>
19</v>
      </c>
      <c r="B86" s="960"/>
      <c r="C86" s="961"/>
      <c r="D86" s="961"/>
      <c r="E86" s="961"/>
      <c r="F86" s="961"/>
      <c r="G86" s="961"/>
      <c r="H86" s="961"/>
      <c r="I86" s="961"/>
      <c r="J86" s="961"/>
      <c r="K86" s="961"/>
      <c r="L86" s="961"/>
      <c r="M86" s="961"/>
      <c r="N86" s="961"/>
      <c r="O86" s="961"/>
      <c r="P86" s="962"/>
      <c r="Q86" s="966"/>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948"/>
      <c r="BA86" s="948"/>
      <c r="BB86" s="948"/>
      <c r="BC86" s="948"/>
      <c r="BD86" s="949"/>
      <c r="BE86" s="241"/>
      <c r="BF86" s="241"/>
      <c r="BG86" s="241"/>
      <c r="BH86" s="241"/>
      <c r="BI86" s="241"/>
      <c r="BJ86" s="241"/>
      <c r="BK86" s="241"/>
      <c r="BL86" s="241"/>
      <c r="BM86" s="241"/>
      <c r="BN86" s="241"/>
      <c r="BO86" s="241"/>
      <c r="BP86" s="241"/>
      <c r="BQ86" s="238">
        <v>
80</v>
      </c>
      <c r="BR86" s="243"/>
      <c r="BS86" s="933"/>
      <c r="BT86" s="934"/>
      <c r="BU86" s="934"/>
      <c r="BV86" s="934"/>
      <c r="BW86" s="934"/>
      <c r="BX86" s="934"/>
      <c r="BY86" s="934"/>
      <c r="BZ86" s="934"/>
      <c r="CA86" s="934"/>
      <c r="CB86" s="934"/>
      <c r="CC86" s="934"/>
      <c r="CD86" s="934"/>
      <c r="CE86" s="934"/>
      <c r="CF86" s="934"/>
      <c r="CG86" s="935"/>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29"/>
      <c r="EA86" s="222"/>
    </row>
    <row r="87" spans="1:131" s="223" customFormat="1" ht="26.25" customHeight="1">
      <c r="A87" s="245">
        <v>
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41"/>
      <c r="BF87" s="241"/>
      <c r="BG87" s="241"/>
      <c r="BH87" s="241"/>
      <c r="BI87" s="241"/>
      <c r="BJ87" s="241"/>
      <c r="BK87" s="241"/>
      <c r="BL87" s="241"/>
      <c r="BM87" s="241"/>
      <c r="BN87" s="241"/>
      <c r="BO87" s="241"/>
      <c r="BP87" s="241"/>
      <c r="BQ87" s="238">
        <v>
81</v>
      </c>
      <c r="BR87" s="243"/>
      <c r="BS87" s="933"/>
      <c r="BT87" s="934"/>
      <c r="BU87" s="934"/>
      <c r="BV87" s="934"/>
      <c r="BW87" s="934"/>
      <c r="BX87" s="934"/>
      <c r="BY87" s="934"/>
      <c r="BZ87" s="934"/>
      <c r="CA87" s="934"/>
      <c r="CB87" s="934"/>
      <c r="CC87" s="934"/>
      <c r="CD87" s="934"/>
      <c r="CE87" s="934"/>
      <c r="CF87" s="934"/>
      <c r="CG87" s="935"/>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29"/>
      <c r="EA87" s="222"/>
    </row>
    <row r="88" spans="1:131" s="223" customFormat="1" ht="26.25" customHeight="1" thickBot="1">
      <c r="A88" s="240" t="s">
        <v>
380</v>
      </c>
      <c r="B88" s="856" t="s">
        <v>
410</v>
      </c>
      <c r="C88" s="857"/>
      <c r="D88" s="857"/>
      <c r="E88" s="857"/>
      <c r="F88" s="857"/>
      <c r="G88" s="857"/>
      <c r="H88" s="857"/>
      <c r="I88" s="857"/>
      <c r="J88" s="857"/>
      <c r="K88" s="857"/>
      <c r="L88" s="857"/>
      <c r="M88" s="857"/>
      <c r="N88" s="857"/>
      <c r="O88" s="857"/>
      <c r="P88" s="858"/>
      <c r="Q88" s="908"/>
      <c r="R88" s="909"/>
      <c r="S88" s="909"/>
      <c r="T88" s="909"/>
      <c r="U88" s="909"/>
      <c r="V88" s="909"/>
      <c r="W88" s="909"/>
      <c r="X88" s="909"/>
      <c r="Y88" s="909"/>
      <c r="Z88" s="909"/>
      <c r="AA88" s="909"/>
      <c r="AB88" s="909"/>
      <c r="AC88" s="909"/>
      <c r="AD88" s="909"/>
      <c r="AE88" s="909"/>
      <c r="AF88" s="912"/>
      <c r="AG88" s="912"/>
      <c r="AH88" s="912"/>
      <c r="AI88" s="912"/>
      <c r="AJ88" s="912"/>
      <c r="AK88" s="909"/>
      <c r="AL88" s="909"/>
      <c r="AM88" s="909"/>
      <c r="AN88" s="909"/>
      <c r="AO88" s="909"/>
      <c r="AP88" s="912"/>
      <c r="AQ88" s="912"/>
      <c r="AR88" s="912"/>
      <c r="AS88" s="912"/>
      <c r="AT88" s="912"/>
      <c r="AU88" s="912"/>
      <c r="AV88" s="912"/>
      <c r="AW88" s="912"/>
      <c r="AX88" s="912"/>
      <c r="AY88" s="912"/>
      <c r="AZ88" s="917"/>
      <c r="BA88" s="917"/>
      <c r="BB88" s="917"/>
      <c r="BC88" s="917"/>
      <c r="BD88" s="918"/>
      <c r="BE88" s="241"/>
      <c r="BF88" s="241"/>
      <c r="BG88" s="241"/>
      <c r="BH88" s="241"/>
      <c r="BI88" s="241"/>
      <c r="BJ88" s="241"/>
      <c r="BK88" s="241"/>
      <c r="BL88" s="241"/>
      <c r="BM88" s="241"/>
      <c r="BN88" s="241"/>
      <c r="BO88" s="241"/>
      <c r="BP88" s="241"/>
      <c r="BQ88" s="238">
        <v>
82</v>
      </c>
      <c r="BR88" s="243"/>
      <c r="BS88" s="933"/>
      <c r="BT88" s="934"/>
      <c r="BU88" s="934"/>
      <c r="BV88" s="934"/>
      <c r="BW88" s="934"/>
      <c r="BX88" s="934"/>
      <c r="BY88" s="934"/>
      <c r="BZ88" s="934"/>
      <c r="CA88" s="934"/>
      <c r="CB88" s="934"/>
      <c r="CC88" s="934"/>
      <c r="CD88" s="934"/>
      <c r="CE88" s="934"/>
      <c r="CF88" s="934"/>
      <c r="CG88" s="935"/>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29"/>
      <c r="EA88" s="222"/>
    </row>
    <row r="89" spans="1:131" s="223" customFormat="1" ht="26.25" hidden="1" customHeight="1">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
83</v>
      </c>
      <c r="BR89" s="243"/>
      <c r="BS89" s="933"/>
      <c r="BT89" s="934"/>
      <c r="BU89" s="934"/>
      <c r="BV89" s="934"/>
      <c r="BW89" s="934"/>
      <c r="BX89" s="934"/>
      <c r="BY89" s="934"/>
      <c r="BZ89" s="934"/>
      <c r="CA89" s="934"/>
      <c r="CB89" s="934"/>
      <c r="CC89" s="934"/>
      <c r="CD89" s="934"/>
      <c r="CE89" s="934"/>
      <c r="CF89" s="934"/>
      <c r="CG89" s="935"/>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29"/>
      <c r="EA89" s="222"/>
    </row>
    <row r="90" spans="1:131" s="223" customFormat="1" ht="26.25" hidden="1" customHeight="1">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
84</v>
      </c>
      <c r="BR90" s="243"/>
      <c r="BS90" s="933"/>
      <c r="BT90" s="934"/>
      <c r="BU90" s="934"/>
      <c r="BV90" s="934"/>
      <c r="BW90" s="934"/>
      <c r="BX90" s="934"/>
      <c r="BY90" s="934"/>
      <c r="BZ90" s="934"/>
      <c r="CA90" s="934"/>
      <c r="CB90" s="934"/>
      <c r="CC90" s="934"/>
      <c r="CD90" s="934"/>
      <c r="CE90" s="934"/>
      <c r="CF90" s="934"/>
      <c r="CG90" s="935"/>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29"/>
      <c r="EA90" s="222"/>
    </row>
    <row r="91" spans="1:131" s="223" customFormat="1" ht="26.25" hidden="1" customHeight="1">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
85</v>
      </c>
      <c r="BR91" s="243"/>
      <c r="BS91" s="933"/>
      <c r="BT91" s="934"/>
      <c r="BU91" s="934"/>
      <c r="BV91" s="934"/>
      <c r="BW91" s="934"/>
      <c r="BX91" s="934"/>
      <c r="BY91" s="934"/>
      <c r="BZ91" s="934"/>
      <c r="CA91" s="934"/>
      <c r="CB91" s="934"/>
      <c r="CC91" s="934"/>
      <c r="CD91" s="934"/>
      <c r="CE91" s="934"/>
      <c r="CF91" s="934"/>
      <c r="CG91" s="935"/>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29"/>
      <c r="EA91" s="222"/>
    </row>
    <row r="92" spans="1:131" s="223" customFormat="1" ht="26.25" hidden="1" customHeight="1">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
86</v>
      </c>
      <c r="BR92" s="243"/>
      <c r="BS92" s="933"/>
      <c r="BT92" s="934"/>
      <c r="BU92" s="934"/>
      <c r="BV92" s="934"/>
      <c r="BW92" s="934"/>
      <c r="BX92" s="934"/>
      <c r="BY92" s="934"/>
      <c r="BZ92" s="934"/>
      <c r="CA92" s="934"/>
      <c r="CB92" s="934"/>
      <c r="CC92" s="934"/>
      <c r="CD92" s="934"/>
      <c r="CE92" s="934"/>
      <c r="CF92" s="934"/>
      <c r="CG92" s="935"/>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29"/>
      <c r="EA92" s="222"/>
    </row>
    <row r="93" spans="1:131" s="223" customFormat="1" ht="26.25" hidden="1" customHeight="1">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
87</v>
      </c>
      <c r="BR93" s="243"/>
      <c r="BS93" s="933"/>
      <c r="BT93" s="934"/>
      <c r="BU93" s="934"/>
      <c r="BV93" s="934"/>
      <c r="BW93" s="934"/>
      <c r="BX93" s="934"/>
      <c r="BY93" s="934"/>
      <c r="BZ93" s="934"/>
      <c r="CA93" s="934"/>
      <c r="CB93" s="934"/>
      <c r="CC93" s="934"/>
      <c r="CD93" s="934"/>
      <c r="CE93" s="934"/>
      <c r="CF93" s="934"/>
      <c r="CG93" s="935"/>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29"/>
      <c r="EA93" s="222"/>
    </row>
    <row r="94" spans="1:131" s="223" customFormat="1" ht="26.25" hidden="1" customHeight="1">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
88</v>
      </c>
      <c r="BR94" s="243"/>
      <c r="BS94" s="933"/>
      <c r="BT94" s="934"/>
      <c r="BU94" s="934"/>
      <c r="BV94" s="934"/>
      <c r="BW94" s="934"/>
      <c r="BX94" s="934"/>
      <c r="BY94" s="934"/>
      <c r="BZ94" s="934"/>
      <c r="CA94" s="934"/>
      <c r="CB94" s="934"/>
      <c r="CC94" s="934"/>
      <c r="CD94" s="934"/>
      <c r="CE94" s="934"/>
      <c r="CF94" s="934"/>
      <c r="CG94" s="935"/>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29"/>
      <c r="EA94" s="222"/>
    </row>
    <row r="95" spans="1:131" s="223" customFormat="1" ht="26.25" hidden="1" customHeight="1">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
89</v>
      </c>
      <c r="BR95" s="243"/>
      <c r="BS95" s="933"/>
      <c r="BT95" s="934"/>
      <c r="BU95" s="934"/>
      <c r="BV95" s="934"/>
      <c r="BW95" s="934"/>
      <c r="BX95" s="934"/>
      <c r="BY95" s="934"/>
      <c r="BZ95" s="934"/>
      <c r="CA95" s="934"/>
      <c r="CB95" s="934"/>
      <c r="CC95" s="934"/>
      <c r="CD95" s="934"/>
      <c r="CE95" s="934"/>
      <c r="CF95" s="934"/>
      <c r="CG95" s="935"/>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29"/>
      <c r="EA95" s="222"/>
    </row>
    <row r="96" spans="1:131" s="223" customFormat="1" ht="26.25" hidden="1" customHeight="1">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
90</v>
      </c>
      <c r="BR96" s="243"/>
      <c r="BS96" s="933"/>
      <c r="BT96" s="934"/>
      <c r="BU96" s="934"/>
      <c r="BV96" s="934"/>
      <c r="BW96" s="934"/>
      <c r="BX96" s="934"/>
      <c r="BY96" s="934"/>
      <c r="BZ96" s="934"/>
      <c r="CA96" s="934"/>
      <c r="CB96" s="934"/>
      <c r="CC96" s="934"/>
      <c r="CD96" s="934"/>
      <c r="CE96" s="934"/>
      <c r="CF96" s="934"/>
      <c r="CG96" s="935"/>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29"/>
      <c r="EA96" s="222"/>
    </row>
    <row r="97" spans="1:131" s="223" customFormat="1" ht="26.25" hidden="1" customHeight="1">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
91</v>
      </c>
      <c r="BR97" s="243"/>
      <c r="BS97" s="933"/>
      <c r="BT97" s="934"/>
      <c r="BU97" s="934"/>
      <c r="BV97" s="934"/>
      <c r="BW97" s="934"/>
      <c r="BX97" s="934"/>
      <c r="BY97" s="934"/>
      <c r="BZ97" s="934"/>
      <c r="CA97" s="934"/>
      <c r="CB97" s="934"/>
      <c r="CC97" s="934"/>
      <c r="CD97" s="934"/>
      <c r="CE97" s="934"/>
      <c r="CF97" s="934"/>
      <c r="CG97" s="935"/>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29"/>
      <c r="EA97" s="222"/>
    </row>
    <row r="98" spans="1:131" s="223" customFormat="1" ht="26.25" hidden="1" customHeight="1">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
92</v>
      </c>
      <c r="BR98" s="243"/>
      <c r="BS98" s="933"/>
      <c r="BT98" s="934"/>
      <c r="BU98" s="934"/>
      <c r="BV98" s="934"/>
      <c r="BW98" s="934"/>
      <c r="BX98" s="934"/>
      <c r="BY98" s="934"/>
      <c r="BZ98" s="934"/>
      <c r="CA98" s="934"/>
      <c r="CB98" s="934"/>
      <c r="CC98" s="934"/>
      <c r="CD98" s="934"/>
      <c r="CE98" s="934"/>
      <c r="CF98" s="934"/>
      <c r="CG98" s="935"/>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29"/>
      <c r="EA98" s="222"/>
    </row>
    <row r="99" spans="1:131" s="223" customFormat="1" ht="26.25" hidden="1" customHeight="1">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
93</v>
      </c>
      <c r="BR99" s="243"/>
      <c r="BS99" s="933"/>
      <c r="BT99" s="934"/>
      <c r="BU99" s="934"/>
      <c r="BV99" s="934"/>
      <c r="BW99" s="934"/>
      <c r="BX99" s="934"/>
      <c r="BY99" s="934"/>
      <c r="BZ99" s="934"/>
      <c r="CA99" s="934"/>
      <c r="CB99" s="934"/>
      <c r="CC99" s="934"/>
      <c r="CD99" s="934"/>
      <c r="CE99" s="934"/>
      <c r="CF99" s="934"/>
      <c r="CG99" s="935"/>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29"/>
      <c r="EA99" s="222"/>
    </row>
    <row r="100" spans="1:131" s="223" customFormat="1" ht="26.25" hidden="1" customHeight="1">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
94</v>
      </c>
      <c r="BR100" s="243"/>
      <c r="BS100" s="933"/>
      <c r="BT100" s="934"/>
      <c r="BU100" s="934"/>
      <c r="BV100" s="934"/>
      <c r="BW100" s="934"/>
      <c r="BX100" s="934"/>
      <c r="BY100" s="934"/>
      <c r="BZ100" s="934"/>
      <c r="CA100" s="934"/>
      <c r="CB100" s="934"/>
      <c r="CC100" s="934"/>
      <c r="CD100" s="934"/>
      <c r="CE100" s="934"/>
      <c r="CF100" s="934"/>
      <c r="CG100" s="935"/>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29"/>
      <c r="EA100" s="222"/>
    </row>
    <row r="101" spans="1:131" s="223" customFormat="1" ht="26.25" hidden="1" customHeight="1">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
95</v>
      </c>
      <c r="BR101" s="243"/>
      <c r="BS101" s="933"/>
      <c r="BT101" s="934"/>
      <c r="BU101" s="934"/>
      <c r="BV101" s="934"/>
      <c r="BW101" s="934"/>
      <c r="BX101" s="934"/>
      <c r="BY101" s="934"/>
      <c r="BZ101" s="934"/>
      <c r="CA101" s="934"/>
      <c r="CB101" s="934"/>
      <c r="CC101" s="934"/>
      <c r="CD101" s="934"/>
      <c r="CE101" s="934"/>
      <c r="CF101" s="934"/>
      <c r="CG101" s="935"/>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29"/>
      <c r="EA101" s="222"/>
    </row>
    <row r="102" spans="1:131" s="223" customFormat="1" ht="26.25" customHeight="1" thickBot="1">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
380</v>
      </c>
      <c r="BR102" s="856" t="s">
        <v>
411</v>
      </c>
      <c r="BS102" s="857"/>
      <c r="BT102" s="857"/>
      <c r="BU102" s="857"/>
      <c r="BV102" s="857"/>
      <c r="BW102" s="857"/>
      <c r="BX102" s="857"/>
      <c r="BY102" s="857"/>
      <c r="BZ102" s="857"/>
      <c r="CA102" s="857"/>
      <c r="CB102" s="857"/>
      <c r="CC102" s="857"/>
      <c r="CD102" s="857"/>
      <c r="CE102" s="857"/>
      <c r="CF102" s="857"/>
      <c r="CG102" s="858"/>
      <c r="CH102" s="974"/>
      <c r="CI102" s="975"/>
      <c r="CJ102" s="975"/>
      <c r="CK102" s="975"/>
      <c r="CL102" s="976"/>
      <c r="CM102" s="974"/>
      <c r="CN102" s="975"/>
      <c r="CO102" s="975"/>
      <c r="CP102" s="975"/>
      <c r="CQ102" s="976"/>
      <c r="CR102" s="977"/>
      <c r="CS102" s="920"/>
      <c r="CT102" s="920"/>
      <c r="CU102" s="920"/>
      <c r="CV102" s="978"/>
      <c r="CW102" s="977"/>
      <c r="CX102" s="920"/>
      <c r="CY102" s="920"/>
      <c r="CZ102" s="920"/>
      <c r="DA102" s="978"/>
      <c r="DB102" s="977"/>
      <c r="DC102" s="920"/>
      <c r="DD102" s="920"/>
      <c r="DE102" s="920"/>
      <c r="DF102" s="978"/>
      <c r="DG102" s="977"/>
      <c r="DH102" s="920"/>
      <c r="DI102" s="920"/>
      <c r="DJ102" s="920"/>
      <c r="DK102" s="978"/>
      <c r="DL102" s="977"/>
      <c r="DM102" s="920"/>
      <c r="DN102" s="920"/>
      <c r="DO102" s="920"/>
      <c r="DP102" s="978"/>
      <c r="DQ102" s="977"/>
      <c r="DR102" s="920"/>
      <c r="DS102" s="920"/>
      <c r="DT102" s="920"/>
      <c r="DU102" s="978"/>
      <c r="DV102" s="1001"/>
      <c r="DW102" s="1002"/>
      <c r="DX102" s="1002"/>
      <c r="DY102" s="1002"/>
      <c r="DZ102" s="1003"/>
      <c r="EA102" s="222"/>
    </row>
    <row r="103" spans="1:131" s="223" customFormat="1" ht="26.25" customHeight="1">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1004" t="s">
        <v>
412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2"/>
    </row>
    <row r="104" spans="1:131" s="223" customFormat="1" ht="26.25" customHeight="1">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1005" t="s">
        <v>
413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2"/>
    </row>
    <row r="105" spans="1:131" s="223" customFormat="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c r="A107" s="251" t="s">
        <v>
414</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
415</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c r="A108" s="1006" t="s">
        <v>
416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
417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2" customFormat="1" ht="26.25" customHeight="1">
      <c r="A109" s="999" t="s">
        <v>
418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
419</v>
      </c>
      <c r="AB109" s="980"/>
      <c r="AC109" s="980"/>
      <c r="AD109" s="980"/>
      <c r="AE109" s="981"/>
      <c r="AF109" s="979" t="s">
        <v>
297</v>
      </c>
      <c r="AG109" s="980"/>
      <c r="AH109" s="980"/>
      <c r="AI109" s="980"/>
      <c r="AJ109" s="981"/>
      <c r="AK109" s="979" t="s">
        <v>
296</v>
      </c>
      <c r="AL109" s="980"/>
      <c r="AM109" s="980"/>
      <c r="AN109" s="980"/>
      <c r="AO109" s="981"/>
      <c r="AP109" s="979" t="s">
        <v>
420</v>
      </c>
      <c r="AQ109" s="980"/>
      <c r="AR109" s="980"/>
      <c r="AS109" s="980"/>
      <c r="AT109" s="982"/>
      <c r="AU109" s="999" t="s">
        <v>
418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
419</v>
      </c>
      <c r="BR109" s="980"/>
      <c r="BS109" s="980"/>
      <c r="BT109" s="980"/>
      <c r="BU109" s="981"/>
      <c r="BV109" s="979" t="s">
        <v>
297</v>
      </c>
      <c r="BW109" s="980"/>
      <c r="BX109" s="980"/>
      <c r="BY109" s="980"/>
      <c r="BZ109" s="981"/>
      <c r="CA109" s="979" t="s">
        <v>
296</v>
      </c>
      <c r="CB109" s="980"/>
      <c r="CC109" s="980"/>
      <c r="CD109" s="980"/>
      <c r="CE109" s="981"/>
      <c r="CF109" s="1000" t="s">
        <v>
420</v>
      </c>
      <c r="CG109" s="1000"/>
      <c r="CH109" s="1000"/>
      <c r="CI109" s="1000"/>
      <c r="CJ109" s="1000"/>
      <c r="CK109" s="979" t="s">
        <v>
421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
419</v>
      </c>
      <c r="DH109" s="980"/>
      <c r="DI109" s="980"/>
      <c r="DJ109" s="980"/>
      <c r="DK109" s="981"/>
      <c r="DL109" s="979" t="s">
        <v>
297</v>
      </c>
      <c r="DM109" s="980"/>
      <c r="DN109" s="980"/>
      <c r="DO109" s="980"/>
      <c r="DP109" s="981"/>
      <c r="DQ109" s="979" t="s">
        <v>
296</v>
      </c>
      <c r="DR109" s="980"/>
      <c r="DS109" s="980"/>
      <c r="DT109" s="980"/>
      <c r="DU109" s="981"/>
      <c r="DV109" s="979" t="s">
        <v>
420</v>
      </c>
      <c r="DW109" s="980"/>
      <c r="DX109" s="980"/>
      <c r="DY109" s="980"/>
      <c r="DZ109" s="982"/>
    </row>
    <row r="110" spans="1:131" s="222" customFormat="1" ht="26.25" customHeight="1">
      <c r="A110" s="983" t="s">
        <v>
422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
4440195</v>
      </c>
      <c r="AB110" s="987"/>
      <c r="AC110" s="987"/>
      <c r="AD110" s="987"/>
      <c r="AE110" s="988"/>
      <c r="AF110" s="989">
        <v>
4254145</v>
      </c>
      <c r="AG110" s="987"/>
      <c r="AH110" s="987"/>
      <c r="AI110" s="987"/>
      <c r="AJ110" s="988"/>
      <c r="AK110" s="989">
        <v>
4184909</v>
      </c>
      <c r="AL110" s="987"/>
      <c r="AM110" s="987"/>
      <c r="AN110" s="987"/>
      <c r="AO110" s="988"/>
      <c r="AP110" s="990">
        <v>
8.1999999999999993</v>
      </c>
      <c r="AQ110" s="991"/>
      <c r="AR110" s="991"/>
      <c r="AS110" s="991"/>
      <c r="AT110" s="992"/>
      <c r="AU110" s="993" t="s">
        <v>
67</v>
      </c>
      <c r="AV110" s="994"/>
      <c r="AW110" s="994"/>
      <c r="AX110" s="994"/>
      <c r="AY110" s="994"/>
      <c r="AZ110" s="1035" t="s">
        <v>
423</v>
      </c>
      <c r="BA110" s="984"/>
      <c r="BB110" s="984"/>
      <c r="BC110" s="984"/>
      <c r="BD110" s="984"/>
      <c r="BE110" s="984"/>
      <c r="BF110" s="984"/>
      <c r="BG110" s="984"/>
      <c r="BH110" s="984"/>
      <c r="BI110" s="984"/>
      <c r="BJ110" s="984"/>
      <c r="BK110" s="984"/>
      <c r="BL110" s="984"/>
      <c r="BM110" s="984"/>
      <c r="BN110" s="984"/>
      <c r="BO110" s="984"/>
      <c r="BP110" s="985"/>
      <c r="BQ110" s="1021">
        <v>
38866396</v>
      </c>
      <c r="BR110" s="1022"/>
      <c r="BS110" s="1022"/>
      <c r="BT110" s="1022"/>
      <c r="BU110" s="1022"/>
      <c r="BV110" s="1022">
        <v>
40631812</v>
      </c>
      <c r="BW110" s="1022"/>
      <c r="BX110" s="1022"/>
      <c r="BY110" s="1022"/>
      <c r="BZ110" s="1022"/>
      <c r="CA110" s="1022">
        <v>
44391468</v>
      </c>
      <c r="CB110" s="1022"/>
      <c r="CC110" s="1022"/>
      <c r="CD110" s="1022"/>
      <c r="CE110" s="1022"/>
      <c r="CF110" s="1036">
        <v>
86.8</v>
      </c>
      <c r="CG110" s="1037"/>
      <c r="CH110" s="1037"/>
      <c r="CI110" s="1037"/>
      <c r="CJ110" s="1037"/>
      <c r="CK110" s="1038" t="s">
        <v>
424</v>
      </c>
      <c r="CL110" s="1039"/>
      <c r="CM110" s="1018" t="s">
        <v>
425</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v>
2234538</v>
      </c>
      <c r="DH110" s="1022"/>
      <c r="DI110" s="1022"/>
      <c r="DJ110" s="1022"/>
      <c r="DK110" s="1022"/>
      <c r="DL110" s="1022">
        <v>
1914807</v>
      </c>
      <c r="DM110" s="1022"/>
      <c r="DN110" s="1022"/>
      <c r="DO110" s="1022"/>
      <c r="DP110" s="1022"/>
      <c r="DQ110" s="1022">
        <v>
1586672</v>
      </c>
      <c r="DR110" s="1022"/>
      <c r="DS110" s="1022"/>
      <c r="DT110" s="1022"/>
      <c r="DU110" s="1022"/>
      <c r="DV110" s="1023">
        <v>
3.1</v>
      </c>
      <c r="DW110" s="1023"/>
      <c r="DX110" s="1023"/>
      <c r="DY110" s="1023"/>
      <c r="DZ110" s="1024"/>
    </row>
    <row r="111" spans="1:131" s="222" customFormat="1" ht="26.25" customHeight="1">
      <c r="A111" s="1025" t="s">
        <v>
426</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
121</v>
      </c>
      <c r="AB111" s="1029"/>
      <c r="AC111" s="1029"/>
      <c r="AD111" s="1029"/>
      <c r="AE111" s="1030"/>
      <c r="AF111" s="1031" t="s">
        <v>
121</v>
      </c>
      <c r="AG111" s="1029"/>
      <c r="AH111" s="1029"/>
      <c r="AI111" s="1029"/>
      <c r="AJ111" s="1030"/>
      <c r="AK111" s="1031" t="s">
        <v>
121</v>
      </c>
      <c r="AL111" s="1029"/>
      <c r="AM111" s="1029"/>
      <c r="AN111" s="1029"/>
      <c r="AO111" s="1030"/>
      <c r="AP111" s="1032" t="s">
        <v>
121</v>
      </c>
      <c r="AQ111" s="1033"/>
      <c r="AR111" s="1033"/>
      <c r="AS111" s="1033"/>
      <c r="AT111" s="1034"/>
      <c r="AU111" s="995"/>
      <c r="AV111" s="996"/>
      <c r="AW111" s="996"/>
      <c r="AX111" s="996"/>
      <c r="AY111" s="996"/>
      <c r="AZ111" s="1044" t="s">
        <v>
427</v>
      </c>
      <c r="BA111" s="1045"/>
      <c r="BB111" s="1045"/>
      <c r="BC111" s="1045"/>
      <c r="BD111" s="1045"/>
      <c r="BE111" s="1045"/>
      <c r="BF111" s="1045"/>
      <c r="BG111" s="1045"/>
      <c r="BH111" s="1045"/>
      <c r="BI111" s="1045"/>
      <c r="BJ111" s="1045"/>
      <c r="BK111" s="1045"/>
      <c r="BL111" s="1045"/>
      <c r="BM111" s="1045"/>
      <c r="BN111" s="1045"/>
      <c r="BO111" s="1045"/>
      <c r="BP111" s="1046"/>
      <c r="BQ111" s="1014">
        <v>
6259353</v>
      </c>
      <c r="BR111" s="1015"/>
      <c r="BS111" s="1015"/>
      <c r="BT111" s="1015"/>
      <c r="BU111" s="1015"/>
      <c r="BV111" s="1015">
        <v>
4652820</v>
      </c>
      <c r="BW111" s="1015"/>
      <c r="BX111" s="1015"/>
      <c r="BY111" s="1015"/>
      <c r="BZ111" s="1015"/>
      <c r="CA111" s="1015">
        <v>
4032709</v>
      </c>
      <c r="CB111" s="1015"/>
      <c r="CC111" s="1015"/>
      <c r="CD111" s="1015"/>
      <c r="CE111" s="1015"/>
      <c r="CF111" s="1009">
        <v>
7.9</v>
      </c>
      <c r="CG111" s="1010"/>
      <c r="CH111" s="1010"/>
      <c r="CI111" s="1010"/>
      <c r="CJ111" s="1010"/>
      <c r="CK111" s="1040"/>
      <c r="CL111" s="1041"/>
      <c r="CM111" s="1011" t="s">
        <v>
428</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
121</v>
      </c>
      <c r="DH111" s="1015"/>
      <c r="DI111" s="1015"/>
      <c r="DJ111" s="1015"/>
      <c r="DK111" s="1015"/>
      <c r="DL111" s="1015" t="s">
        <v>
121</v>
      </c>
      <c r="DM111" s="1015"/>
      <c r="DN111" s="1015"/>
      <c r="DO111" s="1015"/>
      <c r="DP111" s="1015"/>
      <c r="DQ111" s="1015" t="s">
        <v>
121</v>
      </c>
      <c r="DR111" s="1015"/>
      <c r="DS111" s="1015"/>
      <c r="DT111" s="1015"/>
      <c r="DU111" s="1015"/>
      <c r="DV111" s="1016" t="s">
        <v>
121</v>
      </c>
      <c r="DW111" s="1016"/>
      <c r="DX111" s="1016"/>
      <c r="DY111" s="1016"/>
      <c r="DZ111" s="1017"/>
    </row>
    <row r="112" spans="1:131" s="222" customFormat="1" ht="26.25" customHeight="1">
      <c r="A112" s="1047" t="s">
        <v>
429</v>
      </c>
      <c r="B112" s="1048"/>
      <c r="C112" s="1045" t="s">
        <v>
430</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
121</v>
      </c>
      <c r="AB112" s="1054"/>
      <c r="AC112" s="1054"/>
      <c r="AD112" s="1054"/>
      <c r="AE112" s="1055"/>
      <c r="AF112" s="1056" t="s">
        <v>
121</v>
      </c>
      <c r="AG112" s="1054"/>
      <c r="AH112" s="1054"/>
      <c r="AI112" s="1054"/>
      <c r="AJ112" s="1055"/>
      <c r="AK112" s="1056" t="s">
        <v>
121</v>
      </c>
      <c r="AL112" s="1054"/>
      <c r="AM112" s="1054"/>
      <c r="AN112" s="1054"/>
      <c r="AO112" s="1055"/>
      <c r="AP112" s="1057" t="s">
        <v>
121</v>
      </c>
      <c r="AQ112" s="1058"/>
      <c r="AR112" s="1058"/>
      <c r="AS112" s="1058"/>
      <c r="AT112" s="1059"/>
      <c r="AU112" s="995"/>
      <c r="AV112" s="996"/>
      <c r="AW112" s="996"/>
      <c r="AX112" s="996"/>
      <c r="AY112" s="996"/>
      <c r="AZ112" s="1044" t="s">
        <v>
431</v>
      </c>
      <c r="BA112" s="1045"/>
      <c r="BB112" s="1045"/>
      <c r="BC112" s="1045"/>
      <c r="BD112" s="1045"/>
      <c r="BE112" s="1045"/>
      <c r="BF112" s="1045"/>
      <c r="BG112" s="1045"/>
      <c r="BH112" s="1045"/>
      <c r="BI112" s="1045"/>
      <c r="BJ112" s="1045"/>
      <c r="BK112" s="1045"/>
      <c r="BL112" s="1045"/>
      <c r="BM112" s="1045"/>
      <c r="BN112" s="1045"/>
      <c r="BO112" s="1045"/>
      <c r="BP112" s="1046"/>
      <c r="BQ112" s="1014">
        <v>
3702680</v>
      </c>
      <c r="BR112" s="1015"/>
      <c r="BS112" s="1015"/>
      <c r="BT112" s="1015"/>
      <c r="BU112" s="1015"/>
      <c r="BV112" s="1015">
        <v>
3964025</v>
      </c>
      <c r="BW112" s="1015"/>
      <c r="BX112" s="1015"/>
      <c r="BY112" s="1015"/>
      <c r="BZ112" s="1015"/>
      <c r="CA112" s="1015">
        <v>
4714039</v>
      </c>
      <c r="CB112" s="1015"/>
      <c r="CC112" s="1015"/>
      <c r="CD112" s="1015"/>
      <c r="CE112" s="1015"/>
      <c r="CF112" s="1009">
        <v>
9.1999999999999993</v>
      </c>
      <c r="CG112" s="1010"/>
      <c r="CH112" s="1010"/>
      <c r="CI112" s="1010"/>
      <c r="CJ112" s="1010"/>
      <c r="CK112" s="1040"/>
      <c r="CL112" s="1041"/>
      <c r="CM112" s="1011" t="s">
        <v>
432</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
121</v>
      </c>
      <c r="DH112" s="1015"/>
      <c r="DI112" s="1015"/>
      <c r="DJ112" s="1015"/>
      <c r="DK112" s="1015"/>
      <c r="DL112" s="1015" t="s">
        <v>
433</v>
      </c>
      <c r="DM112" s="1015"/>
      <c r="DN112" s="1015"/>
      <c r="DO112" s="1015"/>
      <c r="DP112" s="1015"/>
      <c r="DQ112" s="1015" t="s">
        <v>
121</v>
      </c>
      <c r="DR112" s="1015"/>
      <c r="DS112" s="1015"/>
      <c r="DT112" s="1015"/>
      <c r="DU112" s="1015"/>
      <c r="DV112" s="1016" t="s">
        <v>
121</v>
      </c>
      <c r="DW112" s="1016"/>
      <c r="DX112" s="1016"/>
      <c r="DY112" s="1016"/>
      <c r="DZ112" s="1017"/>
    </row>
    <row r="113" spans="1:130" s="222" customFormat="1" ht="26.25" customHeight="1">
      <c r="A113" s="1049"/>
      <c r="B113" s="1050"/>
      <c r="C113" s="1045" t="s">
        <v>
434</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
408238</v>
      </c>
      <c r="AB113" s="1029"/>
      <c r="AC113" s="1029"/>
      <c r="AD113" s="1029"/>
      <c r="AE113" s="1030"/>
      <c r="AF113" s="1031">
        <v>
406480</v>
      </c>
      <c r="AG113" s="1029"/>
      <c r="AH113" s="1029"/>
      <c r="AI113" s="1029"/>
      <c r="AJ113" s="1030"/>
      <c r="AK113" s="1031">
        <v>
385675</v>
      </c>
      <c r="AL113" s="1029"/>
      <c r="AM113" s="1029"/>
      <c r="AN113" s="1029"/>
      <c r="AO113" s="1030"/>
      <c r="AP113" s="1032">
        <v>
0.8</v>
      </c>
      <c r="AQ113" s="1033"/>
      <c r="AR113" s="1033"/>
      <c r="AS113" s="1033"/>
      <c r="AT113" s="1034"/>
      <c r="AU113" s="995"/>
      <c r="AV113" s="996"/>
      <c r="AW113" s="996"/>
      <c r="AX113" s="996"/>
      <c r="AY113" s="996"/>
      <c r="AZ113" s="1044" t="s">
        <v>
435</v>
      </c>
      <c r="BA113" s="1045"/>
      <c r="BB113" s="1045"/>
      <c r="BC113" s="1045"/>
      <c r="BD113" s="1045"/>
      <c r="BE113" s="1045"/>
      <c r="BF113" s="1045"/>
      <c r="BG113" s="1045"/>
      <c r="BH113" s="1045"/>
      <c r="BI113" s="1045"/>
      <c r="BJ113" s="1045"/>
      <c r="BK113" s="1045"/>
      <c r="BL113" s="1045"/>
      <c r="BM113" s="1045"/>
      <c r="BN113" s="1045"/>
      <c r="BO113" s="1045"/>
      <c r="BP113" s="1046"/>
      <c r="BQ113" s="1014">
        <v>
525843</v>
      </c>
      <c r="BR113" s="1015"/>
      <c r="BS113" s="1015"/>
      <c r="BT113" s="1015"/>
      <c r="BU113" s="1015"/>
      <c r="BV113" s="1015">
        <v>
747293</v>
      </c>
      <c r="BW113" s="1015"/>
      <c r="BX113" s="1015"/>
      <c r="BY113" s="1015"/>
      <c r="BZ113" s="1015"/>
      <c r="CA113" s="1015">
        <v>
665463</v>
      </c>
      <c r="CB113" s="1015"/>
      <c r="CC113" s="1015"/>
      <c r="CD113" s="1015"/>
      <c r="CE113" s="1015"/>
      <c r="CF113" s="1009">
        <v>
1.3</v>
      </c>
      <c r="CG113" s="1010"/>
      <c r="CH113" s="1010"/>
      <c r="CI113" s="1010"/>
      <c r="CJ113" s="1010"/>
      <c r="CK113" s="1040"/>
      <c r="CL113" s="1041"/>
      <c r="CM113" s="1011" t="s">
        <v>
436</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
121</v>
      </c>
      <c r="DH113" s="1054"/>
      <c r="DI113" s="1054"/>
      <c r="DJ113" s="1054"/>
      <c r="DK113" s="1055"/>
      <c r="DL113" s="1056" t="s">
        <v>
121</v>
      </c>
      <c r="DM113" s="1054"/>
      <c r="DN113" s="1054"/>
      <c r="DO113" s="1054"/>
      <c r="DP113" s="1055"/>
      <c r="DQ113" s="1056" t="s">
        <v>
121</v>
      </c>
      <c r="DR113" s="1054"/>
      <c r="DS113" s="1054"/>
      <c r="DT113" s="1054"/>
      <c r="DU113" s="1055"/>
      <c r="DV113" s="1057" t="s">
        <v>
121</v>
      </c>
      <c r="DW113" s="1058"/>
      <c r="DX113" s="1058"/>
      <c r="DY113" s="1058"/>
      <c r="DZ113" s="1059"/>
    </row>
    <row r="114" spans="1:130" s="222" customFormat="1" ht="26.25" customHeight="1">
      <c r="A114" s="1049"/>
      <c r="B114" s="1050"/>
      <c r="C114" s="1045" t="s">
        <v>
437</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
52098</v>
      </c>
      <c r="AB114" s="1054"/>
      <c r="AC114" s="1054"/>
      <c r="AD114" s="1054"/>
      <c r="AE114" s="1055"/>
      <c r="AF114" s="1056">
        <v>
71558</v>
      </c>
      <c r="AG114" s="1054"/>
      <c r="AH114" s="1054"/>
      <c r="AI114" s="1054"/>
      <c r="AJ114" s="1055"/>
      <c r="AK114" s="1056">
        <v>
88237</v>
      </c>
      <c r="AL114" s="1054"/>
      <c r="AM114" s="1054"/>
      <c r="AN114" s="1054"/>
      <c r="AO114" s="1055"/>
      <c r="AP114" s="1057">
        <v>
0.2</v>
      </c>
      <c r="AQ114" s="1058"/>
      <c r="AR114" s="1058"/>
      <c r="AS114" s="1058"/>
      <c r="AT114" s="1059"/>
      <c r="AU114" s="995"/>
      <c r="AV114" s="996"/>
      <c r="AW114" s="996"/>
      <c r="AX114" s="996"/>
      <c r="AY114" s="996"/>
      <c r="AZ114" s="1044" t="s">
        <v>
438</v>
      </c>
      <c r="BA114" s="1045"/>
      <c r="BB114" s="1045"/>
      <c r="BC114" s="1045"/>
      <c r="BD114" s="1045"/>
      <c r="BE114" s="1045"/>
      <c r="BF114" s="1045"/>
      <c r="BG114" s="1045"/>
      <c r="BH114" s="1045"/>
      <c r="BI114" s="1045"/>
      <c r="BJ114" s="1045"/>
      <c r="BK114" s="1045"/>
      <c r="BL114" s="1045"/>
      <c r="BM114" s="1045"/>
      <c r="BN114" s="1045"/>
      <c r="BO114" s="1045"/>
      <c r="BP114" s="1046"/>
      <c r="BQ114" s="1014">
        <v>
8148313</v>
      </c>
      <c r="BR114" s="1015"/>
      <c r="BS114" s="1015"/>
      <c r="BT114" s="1015"/>
      <c r="BU114" s="1015"/>
      <c r="BV114" s="1015">
        <v>
8162089</v>
      </c>
      <c r="BW114" s="1015"/>
      <c r="BX114" s="1015"/>
      <c r="BY114" s="1015"/>
      <c r="BZ114" s="1015"/>
      <c r="CA114" s="1015">
        <v>
8110679</v>
      </c>
      <c r="CB114" s="1015"/>
      <c r="CC114" s="1015"/>
      <c r="CD114" s="1015"/>
      <c r="CE114" s="1015"/>
      <c r="CF114" s="1009">
        <v>
15.9</v>
      </c>
      <c r="CG114" s="1010"/>
      <c r="CH114" s="1010"/>
      <c r="CI114" s="1010"/>
      <c r="CJ114" s="1010"/>
      <c r="CK114" s="1040"/>
      <c r="CL114" s="1041"/>
      <c r="CM114" s="1011" t="s">
        <v>
439</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
121</v>
      </c>
      <c r="DH114" s="1054"/>
      <c r="DI114" s="1054"/>
      <c r="DJ114" s="1054"/>
      <c r="DK114" s="1055"/>
      <c r="DL114" s="1056" t="s">
        <v>
121</v>
      </c>
      <c r="DM114" s="1054"/>
      <c r="DN114" s="1054"/>
      <c r="DO114" s="1054"/>
      <c r="DP114" s="1055"/>
      <c r="DQ114" s="1056" t="s">
        <v>
121</v>
      </c>
      <c r="DR114" s="1054"/>
      <c r="DS114" s="1054"/>
      <c r="DT114" s="1054"/>
      <c r="DU114" s="1055"/>
      <c r="DV114" s="1057" t="s">
        <v>
121</v>
      </c>
      <c r="DW114" s="1058"/>
      <c r="DX114" s="1058"/>
      <c r="DY114" s="1058"/>
      <c r="DZ114" s="1059"/>
    </row>
    <row r="115" spans="1:130" s="222" customFormat="1" ht="26.25" customHeight="1">
      <c r="A115" s="1049"/>
      <c r="B115" s="1050"/>
      <c r="C115" s="1045" t="s">
        <v>
440</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
991450</v>
      </c>
      <c r="AB115" s="1029"/>
      <c r="AC115" s="1029"/>
      <c r="AD115" s="1029"/>
      <c r="AE115" s="1030"/>
      <c r="AF115" s="1031">
        <v>
1320362</v>
      </c>
      <c r="AG115" s="1029"/>
      <c r="AH115" s="1029"/>
      <c r="AI115" s="1029"/>
      <c r="AJ115" s="1030"/>
      <c r="AK115" s="1031">
        <v>
758730</v>
      </c>
      <c r="AL115" s="1029"/>
      <c r="AM115" s="1029"/>
      <c r="AN115" s="1029"/>
      <c r="AO115" s="1030"/>
      <c r="AP115" s="1032">
        <v>
1.5</v>
      </c>
      <c r="AQ115" s="1033"/>
      <c r="AR115" s="1033"/>
      <c r="AS115" s="1033"/>
      <c r="AT115" s="1034"/>
      <c r="AU115" s="995"/>
      <c r="AV115" s="996"/>
      <c r="AW115" s="996"/>
      <c r="AX115" s="996"/>
      <c r="AY115" s="996"/>
      <c r="AZ115" s="1044" t="s">
        <v>
441</v>
      </c>
      <c r="BA115" s="1045"/>
      <c r="BB115" s="1045"/>
      <c r="BC115" s="1045"/>
      <c r="BD115" s="1045"/>
      <c r="BE115" s="1045"/>
      <c r="BF115" s="1045"/>
      <c r="BG115" s="1045"/>
      <c r="BH115" s="1045"/>
      <c r="BI115" s="1045"/>
      <c r="BJ115" s="1045"/>
      <c r="BK115" s="1045"/>
      <c r="BL115" s="1045"/>
      <c r="BM115" s="1045"/>
      <c r="BN115" s="1045"/>
      <c r="BO115" s="1045"/>
      <c r="BP115" s="1046"/>
      <c r="BQ115" s="1014" t="s">
        <v>
433</v>
      </c>
      <c r="BR115" s="1015"/>
      <c r="BS115" s="1015"/>
      <c r="BT115" s="1015"/>
      <c r="BU115" s="1015"/>
      <c r="BV115" s="1015" t="s">
        <v>
121</v>
      </c>
      <c r="BW115" s="1015"/>
      <c r="BX115" s="1015"/>
      <c r="BY115" s="1015"/>
      <c r="BZ115" s="1015"/>
      <c r="CA115" s="1015" t="s">
        <v>
121</v>
      </c>
      <c r="CB115" s="1015"/>
      <c r="CC115" s="1015"/>
      <c r="CD115" s="1015"/>
      <c r="CE115" s="1015"/>
      <c r="CF115" s="1009" t="s">
        <v>
121</v>
      </c>
      <c r="CG115" s="1010"/>
      <c r="CH115" s="1010"/>
      <c r="CI115" s="1010"/>
      <c r="CJ115" s="1010"/>
      <c r="CK115" s="1040"/>
      <c r="CL115" s="1041"/>
      <c r="CM115" s="1044" t="s">
        <v>
442</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v>
3687242</v>
      </c>
      <c r="DH115" s="1054"/>
      <c r="DI115" s="1054"/>
      <c r="DJ115" s="1054"/>
      <c r="DK115" s="1055"/>
      <c r="DL115" s="1056">
        <v>
2452072</v>
      </c>
      <c r="DM115" s="1054"/>
      <c r="DN115" s="1054"/>
      <c r="DO115" s="1054"/>
      <c r="DP115" s="1055"/>
      <c r="DQ115" s="1056">
        <v>
2211727</v>
      </c>
      <c r="DR115" s="1054"/>
      <c r="DS115" s="1054"/>
      <c r="DT115" s="1054"/>
      <c r="DU115" s="1055"/>
      <c r="DV115" s="1057">
        <v>
4.3</v>
      </c>
      <c r="DW115" s="1058"/>
      <c r="DX115" s="1058"/>
      <c r="DY115" s="1058"/>
      <c r="DZ115" s="1059"/>
    </row>
    <row r="116" spans="1:130" s="222" customFormat="1" ht="26.25" customHeight="1">
      <c r="A116" s="1051"/>
      <c r="B116" s="1052"/>
      <c r="C116" s="1060" t="s">
        <v>
443</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
121</v>
      </c>
      <c r="AB116" s="1054"/>
      <c r="AC116" s="1054"/>
      <c r="AD116" s="1054"/>
      <c r="AE116" s="1055"/>
      <c r="AF116" s="1056" t="s">
        <v>
121</v>
      </c>
      <c r="AG116" s="1054"/>
      <c r="AH116" s="1054"/>
      <c r="AI116" s="1054"/>
      <c r="AJ116" s="1055"/>
      <c r="AK116" s="1056" t="s">
        <v>
121</v>
      </c>
      <c r="AL116" s="1054"/>
      <c r="AM116" s="1054"/>
      <c r="AN116" s="1054"/>
      <c r="AO116" s="1055"/>
      <c r="AP116" s="1057" t="s">
        <v>
121</v>
      </c>
      <c r="AQ116" s="1058"/>
      <c r="AR116" s="1058"/>
      <c r="AS116" s="1058"/>
      <c r="AT116" s="1059"/>
      <c r="AU116" s="995"/>
      <c r="AV116" s="996"/>
      <c r="AW116" s="996"/>
      <c r="AX116" s="996"/>
      <c r="AY116" s="996"/>
      <c r="AZ116" s="1062" t="s">
        <v>
444</v>
      </c>
      <c r="BA116" s="1063"/>
      <c r="BB116" s="1063"/>
      <c r="BC116" s="1063"/>
      <c r="BD116" s="1063"/>
      <c r="BE116" s="1063"/>
      <c r="BF116" s="1063"/>
      <c r="BG116" s="1063"/>
      <c r="BH116" s="1063"/>
      <c r="BI116" s="1063"/>
      <c r="BJ116" s="1063"/>
      <c r="BK116" s="1063"/>
      <c r="BL116" s="1063"/>
      <c r="BM116" s="1063"/>
      <c r="BN116" s="1063"/>
      <c r="BO116" s="1063"/>
      <c r="BP116" s="1064"/>
      <c r="BQ116" s="1014" t="s">
        <v>
121</v>
      </c>
      <c r="BR116" s="1015"/>
      <c r="BS116" s="1015"/>
      <c r="BT116" s="1015"/>
      <c r="BU116" s="1015"/>
      <c r="BV116" s="1015" t="s">
        <v>
121</v>
      </c>
      <c r="BW116" s="1015"/>
      <c r="BX116" s="1015"/>
      <c r="BY116" s="1015"/>
      <c r="BZ116" s="1015"/>
      <c r="CA116" s="1015" t="s">
        <v>
445</v>
      </c>
      <c r="CB116" s="1015"/>
      <c r="CC116" s="1015"/>
      <c r="CD116" s="1015"/>
      <c r="CE116" s="1015"/>
      <c r="CF116" s="1009" t="s">
        <v>
433</v>
      </c>
      <c r="CG116" s="1010"/>
      <c r="CH116" s="1010"/>
      <c r="CI116" s="1010"/>
      <c r="CJ116" s="1010"/>
      <c r="CK116" s="1040"/>
      <c r="CL116" s="1041"/>
      <c r="CM116" s="1011" t="s">
        <v>
446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
337573</v>
      </c>
      <c r="DH116" s="1054"/>
      <c r="DI116" s="1054"/>
      <c r="DJ116" s="1054"/>
      <c r="DK116" s="1055"/>
      <c r="DL116" s="1056">
        <v>
285941</v>
      </c>
      <c r="DM116" s="1054"/>
      <c r="DN116" s="1054"/>
      <c r="DO116" s="1054"/>
      <c r="DP116" s="1055"/>
      <c r="DQ116" s="1056">
        <v>
234310</v>
      </c>
      <c r="DR116" s="1054"/>
      <c r="DS116" s="1054"/>
      <c r="DT116" s="1054"/>
      <c r="DU116" s="1055"/>
      <c r="DV116" s="1057">
        <v>
0.5</v>
      </c>
      <c r="DW116" s="1058"/>
      <c r="DX116" s="1058"/>
      <c r="DY116" s="1058"/>
      <c r="DZ116" s="1059"/>
    </row>
    <row r="117" spans="1:130" s="222" customFormat="1" ht="26.25" customHeight="1">
      <c r="A117" s="999" t="s">
        <v>
178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
447</v>
      </c>
      <c r="Z117" s="981"/>
      <c r="AA117" s="1071">
        <v>
5891981</v>
      </c>
      <c r="AB117" s="1072"/>
      <c r="AC117" s="1072"/>
      <c r="AD117" s="1072"/>
      <c r="AE117" s="1073"/>
      <c r="AF117" s="1074">
        <v>
6052545</v>
      </c>
      <c r="AG117" s="1072"/>
      <c r="AH117" s="1072"/>
      <c r="AI117" s="1072"/>
      <c r="AJ117" s="1073"/>
      <c r="AK117" s="1074">
        <v>
5417551</v>
      </c>
      <c r="AL117" s="1072"/>
      <c r="AM117" s="1072"/>
      <c r="AN117" s="1072"/>
      <c r="AO117" s="1073"/>
      <c r="AP117" s="1075"/>
      <c r="AQ117" s="1076"/>
      <c r="AR117" s="1076"/>
      <c r="AS117" s="1076"/>
      <c r="AT117" s="1077"/>
      <c r="AU117" s="995"/>
      <c r="AV117" s="996"/>
      <c r="AW117" s="996"/>
      <c r="AX117" s="996"/>
      <c r="AY117" s="996"/>
      <c r="AZ117" s="1062" t="s">
        <v>
448</v>
      </c>
      <c r="BA117" s="1063"/>
      <c r="BB117" s="1063"/>
      <c r="BC117" s="1063"/>
      <c r="BD117" s="1063"/>
      <c r="BE117" s="1063"/>
      <c r="BF117" s="1063"/>
      <c r="BG117" s="1063"/>
      <c r="BH117" s="1063"/>
      <c r="BI117" s="1063"/>
      <c r="BJ117" s="1063"/>
      <c r="BK117" s="1063"/>
      <c r="BL117" s="1063"/>
      <c r="BM117" s="1063"/>
      <c r="BN117" s="1063"/>
      <c r="BO117" s="1063"/>
      <c r="BP117" s="1064"/>
      <c r="BQ117" s="1014" t="s">
        <v>
121</v>
      </c>
      <c r="BR117" s="1015"/>
      <c r="BS117" s="1015"/>
      <c r="BT117" s="1015"/>
      <c r="BU117" s="1015"/>
      <c r="BV117" s="1015" t="s">
        <v>
121</v>
      </c>
      <c r="BW117" s="1015"/>
      <c r="BX117" s="1015"/>
      <c r="BY117" s="1015"/>
      <c r="BZ117" s="1015"/>
      <c r="CA117" s="1015" t="s">
        <v>
121</v>
      </c>
      <c r="CB117" s="1015"/>
      <c r="CC117" s="1015"/>
      <c r="CD117" s="1015"/>
      <c r="CE117" s="1015"/>
      <c r="CF117" s="1009" t="s">
        <v>
121</v>
      </c>
      <c r="CG117" s="1010"/>
      <c r="CH117" s="1010"/>
      <c r="CI117" s="1010"/>
      <c r="CJ117" s="1010"/>
      <c r="CK117" s="1040"/>
      <c r="CL117" s="1041"/>
      <c r="CM117" s="1011" t="s">
        <v>
449</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
121</v>
      </c>
      <c r="DH117" s="1054"/>
      <c r="DI117" s="1054"/>
      <c r="DJ117" s="1054"/>
      <c r="DK117" s="1055"/>
      <c r="DL117" s="1056" t="s">
        <v>
121</v>
      </c>
      <c r="DM117" s="1054"/>
      <c r="DN117" s="1054"/>
      <c r="DO117" s="1054"/>
      <c r="DP117" s="1055"/>
      <c r="DQ117" s="1056" t="s">
        <v>
121</v>
      </c>
      <c r="DR117" s="1054"/>
      <c r="DS117" s="1054"/>
      <c r="DT117" s="1054"/>
      <c r="DU117" s="1055"/>
      <c r="DV117" s="1057" t="s">
        <v>
121</v>
      </c>
      <c r="DW117" s="1058"/>
      <c r="DX117" s="1058"/>
      <c r="DY117" s="1058"/>
      <c r="DZ117" s="1059"/>
    </row>
    <row r="118" spans="1:130" s="222" customFormat="1" ht="26.25" customHeight="1">
      <c r="A118" s="999" t="s">
        <v>
421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
419</v>
      </c>
      <c r="AB118" s="980"/>
      <c r="AC118" s="980"/>
      <c r="AD118" s="980"/>
      <c r="AE118" s="981"/>
      <c r="AF118" s="979" t="s">
        <v>
297</v>
      </c>
      <c r="AG118" s="980"/>
      <c r="AH118" s="980"/>
      <c r="AI118" s="980"/>
      <c r="AJ118" s="981"/>
      <c r="AK118" s="979" t="s">
        <v>
296</v>
      </c>
      <c r="AL118" s="980"/>
      <c r="AM118" s="980"/>
      <c r="AN118" s="980"/>
      <c r="AO118" s="981"/>
      <c r="AP118" s="1066" t="s">
        <v>
420</v>
      </c>
      <c r="AQ118" s="1067"/>
      <c r="AR118" s="1067"/>
      <c r="AS118" s="1067"/>
      <c r="AT118" s="1068"/>
      <c r="AU118" s="995"/>
      <c r="AV118" s="996"/>
      <c r="AW118" s="996"/>
      <c r="AX118" s="996"/>
      <c r="AY118" s="996"/>
      <c r="AZ118" s="1069" t="s">
        <v>
450</v>
      </c>
      <c r="BA118" s="1060"/>
      <c r="BB118" s="1060"/>
      <c r="BC118" s="1060"/>
      <c r="BD118" s="1060"/>
      <c r="BE118" s="1060"/>
      <c r="BF118" s="1060"/>
      <c r="BG118" s="1060"/>
      <c r="BH118" s="1060"/>
      <c r="BI118" s="1060"/>
      <c r="BJ118" s="1060"/>
      <c r="BK118" s="1060"/>
      <c r="BL118" s="1060"/>
      <c r="BM118" s="1060"/>
      <c r="BN118" s="1060"/>
      <c r="BO118" s="1060"/>
      <c r="BP118" s="1061"/>
      <c r="BQ118" s="1092" t="s">
        <v>
121</v>
      </c>
      <c r="BR118" s="1093"/>
      <c r="BS118" s="1093"/>
      <c r="BT118" s="1093"/>
      <c r="BU118" s="1093"/>
      <c r="BV118" s="1093" t="s">
        <v>
121</v>
      </c>
      <c r="BW118" s="1093"/>
      <c r="BX118" s="1093"/>
      <c r="BY118" s="1093"/>
      <c r="BZ118" s="1093"/>
      <c r="CA118" s="1093" t="s">
        <v>
121</v>
      </c>
      <c r="CB118" s="1093"/>
      <c r="CC118" s="1093"/>
      <c r="CD118" s="1093"/>
      <c r="CE118" s="1093"/>
      <c r="CF118" s="1009" t="s">
        <v>
433</v>
      </c>
      <c r="CG118" s="1010"/>
      <c r="CH118" s="1010"/>
      <c r="CI118" s="1010"/>
      <c r="CJ118" s="1010"/>
      <c r="CK118" s="1040"/>
      <c r="CL118" s="1041"/>
      <c r="CM118" s="1011" t="s">
        <v>
451</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
121</v>
      </c>
      <c r="DH118" s="1054"/>
      <c r="DI118" s="1054"/>
      <c r="DJ118" s="1054"/>
      <c r="DK118" s="1055"/>
      <c r="DL118" s="1056" t="s">
        <v>
121</v>
      </c>
      <c r="DM118" s="1054"/>
      <c r="DN118" s="1054"/>
      <c r="DO118" s="1054"/>
      <c r="DP118" s="1055"/>
      <c r="DQ118" s="1056" t="s">
        <v>
121</v>
      </c>
      <c r="DR118" s="1054"/>
      <c r="DS118" s="1054"/>
      <c r="DT118" s="1054"/>
      <c r="DU118" s="1055"/>
      <c r="DV118" s="1057" t="s">
        <v>
121</v>
      </c>
      <c r="DW118" s="1058"/>
      <c r="DX118" s="1058"/>
      <c r="DY118" s="1058"/>
      <c r="DZ118" s="1059"/>
    </row>
    <row r="119" spans="1:130" s="222" customFormat="1" ht="26.25" customHeight="1">
      <c r="A119" s="1153" t="s">
        <v>
424</v>
      </c>
      <c r="B119" s="1039"/>
      <c r="C119" s="1018" t="s">
        <v>
425</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v>
371780</v>
      </c>
      <c r="AB119" s="987"/>
      <c r="AC119" s="987"/>
      <c r="AD119" s="987"/>
      <c r="AE119" s="988"/>
      <c r="AF119" s="989">
        <v>
372170</v>
      </c>
      <c r="AG119" s="987"/>
      <c r="AH119" s="987"/>
      <c r="AI119" s="987"/>
      <c r="AJ119" s="988"/>
      <c r="AK119" s="989">
        <v>
372571</v>
      </c>
      <c r="AL119" s="987"/>
      <c r="AM119" s="987"/>
      <c r="AN119" s="987"/>
      <c r="AO119" s="988"/>
      <c r="AP119" s="990">
        <v>
0.7</v>
      </c>
      <c r="AQ119" s="991"/>
      <c r="AR119" s="991"/>
      <c r="AS119" s="991"/>
      <c r="AT119" s="992"/>
      <c r="AU119" s="997"/>
      <c r="AV119" s="998"/>
      <c r="AW119" s="998"/>
      <c r="AX119" s="998"/>
      <c r="AY119" s="998"/>
      <c r="AZ119" s="253" t="s">
        <v>
178</v>
      </c>
      <c r="BA119" s="253"/>
      <c r="BB119" s="253"/>
      <c r="BC119" s="253"/>
      <c r="BD119" s="253"/>
      <c r="BE119" s="253"/>
      <c r="BF119" s="253"/>
      <c r="BG119" s="253"/>
      <c r="BH119" s="253"/>
      <c r="BI119" s="253"/>
      <c r="BJ119" s="253"/>
      <c r="BK119" s="253"/>
      <c r="BL119" s="253"/>
      <c r="BM119" s="253"/>
      <c r="BN119" s="253"/>
      <c r="BO119" s="1070" t="s">
        <v>
452</v>
      </c>
      <c r="BP119" s="1101"/>
      <c r="BQ119" s="1092">
        <v>
57502585</v>
      </c>
      <c r="BR119" s="1093"/>
      <c r="BS119" s="1093"/>
      <c r="BT119" s="1093"/>
      <c r="BU119" s="1093"/>
      <c r="BV119" s="1093">
        <v>
58158039</v>
      </c>
      <c r="BW119" s="1093"/>
      <c r="BX119" s="1093"/>
      <c r="BY119" s="1093"/>
      <c r="BZ119" s="1093"/>
      <c r="CA119" s="1093">
        <v>
61914358</v>
      </c>
      <c r="CB119" s="1093"/>
      <c r="CC119" s="1093"/>
      <c r="CD119" s="1093"/>
      <c r="CE119" s="1093"/>
      <c r="CF119" s="1094"/>
      <c r="CG119" s="1095"/>
      <c r="CH119" s="1095"/>
      <c r="CI119" s="1095"/>
      <c r="CJ119" s="1096"/>
      <c r="CK119" s="1042"/>
      <c r="CL119" s="1043"/>
      <c r="CM119" s="1097" t="s">
        <v>
453</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
121</v>
      </c>
      <c r="DH119" s="1079"/>
      <c r="DI119" s="1079"/>
      <c r="DJ119" s="1079"/>
      <c r="DK119" s="1080"/>
      <c r="DL119" s="1078" t="s">
        <v>
433</v>
      </c>
      <c r="DM119" s="1079"/>
      <c r="DN119" s="1079"/>
      <c r="DO119" s="1079"/>
      <c r="DP119" s="1080"/>
      <c r="DQ119" s="1078" t="s">
        <v>
433</v>
      </c>
      <c r="DR119" s="1079"/>
      <c r="DS119" s="1079"/>
      <c r="DT119" s="1079"/>
      <c r="DU119" s="1080"/>
      <c r="DV119" s="1081" t="s">
        <v>
121</v>
      </c>
      <c r="DW119" s="1082"/>
      <c r="DX119" s="1082"/>
      <c r="DY119" s="1082"/>
      <c r="DZ119" s="1083"/>
    </row>
    <row r="120" spans="1:130" s="222" customFormat="1" ht="26.25" customHeight="1">
      <c r="A120" s="1154"/>
      <c r="B120" s="1041"/>
      <c r="C120" s="1011" t="s">
        <v>
428</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
121</v>
      </c>
      <c r="AB120" s="1054"/>
      <c r="AC120" s="1054"/>
      <c r="AD120" s="1054"/>
      <c r="AE120" s="1055"/>
      <c r="AF120" s="1056" t="s">
        <v>
121</v>
      </c>
      <c r="AG120" s="1054"/>
      <c r="AH120" s="1054"/>
      <c r="AI120" s="1054"/>
      <c r="AJ120" s="1055"/>
      <c r="AK120" s="1056" t="s">
        <v>
121</v>
      </c>
      <c r="AL120" s="1054"/>
      <c r="AM120" s="1054"/>
      <c r="AN120" s="1054"/>
      <c r="AO120" s="1055"/>
      <c r="AP120" s="1057" t="s">
        <v>
121</v>
      </c>
      <c r="AQ120" s="1058"/>
      <c r="AR120" s="1058"/>
      <c r="AS120" s="1058"/>
      <c r="AT120" s="1059"/>
      <c r="AU120" s="1084" t="s">
        <v>
454</v>
      </c>
      <c r="AV120" s="1085"/>
      <c r="AW120" s="1085"/>
      <c r="AX120" s="1085"/>
      <c r="AY120" s="1086"/>
      <c r="AZ120" s="1035" t="s">
        <v>
455</v>
      </c>
      <c r="BA120" s="984"/>
      <c r="BB120" s="984"/>
      <c r="BC120" s="984"/>
      <c r="BD120" s="984"/>
      <c r="BE120" s="984"/>
      <c r="BF120" s="984"/>
      <c r="BG120" s="984"/>
      <c r="BH120" s="984"/>
      <c r="BI120" s="984"/>
      <c r="BJ120" s="984"/>
      <c r="BK120" s="984"/>
      <c r="BL120" s="984"/>
      <c r="BM120" s="984"/>
      <c r="BN120" s="984"/>
      <c r="BO120" s="984"/>
      <c r="BP120" s="985"/>
      <c r="BQ120" s="1021">
        <v>
43043197</v>
      </c>
      <c r="BR120" s="1022"/>
      <c r="BS120" s="1022"/>
      <c r="BT120" s="1022"/>
      <c r="BU120" s="1022"/>
      <c r="BV120" s="1022">
        <v>
48662822</v>
      </c>
      <c r="BW120" s="1022"/>
      <c r="BX120" s="1022"/>
      <c r="BY120" s="1022"/>
      <c r="BZ120" s="1022"/>
      <c r="CA120" s="1022">
        <v>
49628044</v>
      </c>
      <c r="CB120" s="1022"/>
      <c r="CC120" s="1022"/>
      <c r="CD120" s="1022"/>
      <c r="CE120" s="1022"/>
      <c r="CF120" s="1036">
        <v>
97.1</v>
      </c>
      <c r="CG120" s="1037"/>
      <c r="CH120" s="1037"/>
      <c r="CI120" s="1037"/>
      <c r="CJ120" s="1037"/>
      <c r="CK120" s="1102" t="s">
        <v>
456</v>
      </c>
      <c r="CL120" s="1103"/>
      <c r="CM120" s="1103"/>
      <c r="CN120" s="1103"/>
      <c r="CO120" s="1104"/>
      <c r="CP120" s="1110" t="s">
        <v>
457</v>
      </c>
      <c r="CQ120" s="1111"/>
      <c r="CR120" s="1111"/>
      <c r="CS120" s="1111"/>
      <c r="CT120" s="1111"/>
      <c r="CU120" s="1111"/>
      <c r="CV120" s="1111"/>
      <c r="CW120" s="1111"/>
      <c r="CX120" s="1111"/>
      <c r="CY120" s="1111"/>
      <c r="CZ120" s="1111"/>
      <c r="DA120" s="1111"/>
      <c r="DB120" s="1111"/>
      <c r="DC120" s="1111"/>
      <c r="DD120" s="1111"/>
      <c r="DE120" s="1111"/>
      <c r="DF120" s="1112"/>
      <c r="DG120" s="1021">
        <v>
3702680</v>
      </c>
      <c r="DH120" s="1022"/>
      <c r="DI120" s="1022"/>
      <c r="DJ120" s="1022"/>
      <c r="DK120" s="1022"/>
      <c r="DL120" s="1022">
        <v>
3964025</v>
      </c>
      <c r="DM120" s="1022"/>
      <c r="DN120" s="1022"/>
      <c r="DO120" s="1022"/>
      <c r="DP120" s="1022"/>
      <c r="DQ120" s="1022">
        <v>
4714039</v>
      </c>
      <c r="DR120" s="1022"/>
      <c r="DS120" s="1022"/>
      <c r="DT120" s="1022"/>
      <c r="DU120" s="1022"/>
      <c r="DV120" s="1023">
        <v>
9.1999999999999993</v>
      </c>
      <c r="DW120" s="1023"/>
      <c r="DX120" s="1023"/>
      <c r="DY120" s="1023"/>
      <c r="DZ120" s="1024"/>
    </row>
    <row r="121" spans="1:130" s="222" customFormat="1" ht="26.25" customHeight="1">
      <c r="A121" s="1154"/>
      <c r="B121" s="1041"/>
      <c r="C121" s="1062" t="s">
        <v>
458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
433</v>
      </c>
      <c r="AB121" s="1054"/>
      <c r="AC121" s="1054"/>
      <c r="AD121" s="1054"/>
      <c r="AE121" s="1055"/>
      <c r="AF121" s="1056" t="s">
        <v>
121</v>
      </c>
      <c r="AG121" s="1054"/>
      <c r="AH121" s="1054"/>
      <c r="AI121" s="1054"/>
      <c r="AJ121" s="1055"/>
      <c r="AK121" s="1056" t="s">
        <v>
121</v>
      </c>
      <c r="AL121" s="1054"/>
      <c r="AM121" s="1054"/>
      <c r="AN121" s="1054"/>
      <c r="AO121" s="1055"/>
      <c r="AP121" s="1057" t="s">
        <v>
121</v>
      </c>
      <c r="AQ121" s="1058"/>
      <c r="AR121" s="1058"/>
      <c r="AS121" s="1058"/>
      <c r="AT121" s="1059"/>
      <c r="AU121" s="1087"/>
      <c r="AV121" s="1088"/>
      <c r="AW121" s="1088"/>
      <c r="AX121" s="1088"/>
      <c r="AY121" s="1089"/>
      <c r="AZ121" s="1044" t="s">
        <v>
459</v>
      </c>
      <c r="BA121" s="1045"/>
      <c r="BB121" s="1045"/>
      <c r="BC121" s="1045"/>
      <c r="BD121" s="1045"/>
      <c r="BE121" s="1045"/>
      <c r="BF121" s="1045"/>
      <c r="BG121" s="1045"/>
      <c r="BH121" s="1045"/>
      <c r="BI121" s="1045"/>
      <c r="BJ121" s="1045"/>
      <c r="BK121" s="1045"/>
      <c r="BL121" s="1045"/>
      <c r="BM121" s="1045"/>
      <c r="BN121" s="1045"/>
      <c r="BO121" s="1045"/>
      <c r="BP121" s="1046"/>
      <c r="BQ121" s="1014">
        <v>
17804821</v>
      </c>
      <c r="BR121" s="1015"/>
      <c r="BS121" s="1015"/>
      <c r="BT121" s="1015"/>
      <c r="BU121" s="1015"/>
      <c r="BV121" s="1015">
        <v>
17538923</v>
      </c>
      <c r="BW121" s="1015"/>
      <c r="BX121" s="1015"/>
      <c r="BY121" s="1015"/>
      <c r="BZ121" s="1015"/>
      <c r="CA121" s="1015">
        <v>
20781281</v>
      </c>
      <c r="CB121" s="1015"/>
      <c r="CC121" s="1015"/>
      <c r="CD121" s="1015"/>
      <c r="CE121" s="1015"/>
      <c r="CF121" s="1009">
        <v>
40.6</v>
      </c>
      <c r="CG121" s="1010"/>
      <c r="CH121" s="1010"/>
      <c r="CI121" s="1010"/>
      <c r="CJ121" s="1010"/>
      <c r="CK121" s="1105"/>
      <c r="CL121" s="1106"/>
      <c r="CM121" s="1106"/>
      <c r="CN121" s="1106"/>
      <c r="CO121" s="1107"/>
      <c r="CP121" s="1115" t="s">
        <v>
396</v>
      </c>
      <c r="CQ121" s="1116"/>
      <c r="CR121" s="1116"/>
      <c r="CS121" s="1116"/>
      <c r="CT121" s="1116"/>
      <c r="CU121" s="1116"/>
      <c r="CV121" s="1116"/>
      <c r="CW121" s="1116"/>
      <c r="CX121" s="1116"/>
      <c r="CY121" s="1116"/>
      <c r="CZ121" s="1116"/>
      <c r="DA121" s="1116"/>
      <c r="DB121" s="1116"/>
      <c r="DC121" s="1116"/>
      <c r="DD121" s="1116"/>
      <c r="DE121" s="1116"/>
      <c r="DF121" s="1117"/>
      <c r="DG121" s="1014" t="s">
        <v>
121</v>
      </c>
      <c r="DH121" s="1015"/>
      <c r="DI121" s="1015"/>
      <c r="DJ121" s="1015"/>
      <c r="DK121" s="1015"/>
      <c r="DL121" s="1015" t="s">
        <v>
121</v>
      </c>
      <c r="DM121" s="1015"/>
      <c r="DN121" s="1015"/>
      <c r="DO121" s="1015"/>
      <c r="DP121" s="1015"/>
      <c r="DQ121" s="1015" t="s">
        <v>
445</v>
      </c>
      <c r="DR121" s="1015"/>
      <c r="DS121" s="1015"/>
      <c r="DT121" s="1015"/>
      <c r="DU121" s="1015"/>
      <c r="DV121" s="1016" t="s">
        <v>
121</v>
      </c>
      <c r="DW121" s="1016"/>
      <c r="DX121" s="1016"/>
      <c r="DY121" s="1016"/>
      <c r="DZ121" s="1017"/>
    </row>
    <row r="122" spans="1:130" s="222" customFormat="1" ht="26.25" customHeight="1">
      <c r="A122" s="1154"/>
      <c r="B122" s="1041"/>
      <c r="C122" s="1011" t="s">
        <v>
439</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
121</v>
      </c>
      <c r="AB122" s="1054"/>
      <c r="AC122" s="1054"/>
      <c r="AD122" s="1054"/>
      <c r="AE122" s="1055"/>
      <c r="AF122" s="1056" t="s">
        <v>
121</v>
      </c>
      <c r="AG122" s="1054"/>
      <c r="AH122" s="1054"/>
      <c r="AI122" s="1054"/>
      <c r="AJ122" s="1055"/>
      <c r="AK122" s="1056" t="s">
        <v>
121</v>
      </c>
      <c r="AL122" s="1054"/>
      <c r="AM122" s="1054"/>
      <c r="AN122" s="1054"/>
      <c r="AO122" s="1055"/>
      <c r="AP122" s="1057" t="s">
        <v>
121</v>
      </c>
      <c r="AQ122" s="1058"/>
      <c r="AR122" s="1058"/>
      <c r="AS122" s="1058"/>
      <c r="AT122" s="1059"/>
      <c r="AU122" s="1087"/>
      <c r="AV122" s="1088"/>
      <c r="AW122" s="1088"/>
      <c r="AX122" s="1088"/>
      <c r="AY122" s="1089"/>
      <c r="AZ122" s="1069" t="s">
        <v>
460</v>
      </c>
      <c r="BA122" s="1060"/>
      <c r="BB122" s="1060"/>
      <c r="BC122" s="1060"/>
      <c r="BD122" s="1060"/>
      <c r="BE122" s="1060"/>
      <c r="BF122" s="1060"/>
      <c r="BG122" s="1060"/>
      <c r="BH122" s="1060"/>
      <c r="BI122" s="1060"/>
      <c r="BJ122" s="1060"/>
      <c r="BK122" s="1060"/>
      <c r="BL122" s="1060"/>
      <c r="BM122" s="1060"/>
      <c r="BN122" s="1060"/>
      <c r="BO122" s="1060"/>
      <c r="BP122" s="1061"/>
      <c r="BQ122" s="1092">
        <v>
23376711</v>
      </c>
      <c r="BR122" s="1093"/>
      <c r="BS122" s="1093"/>
      <c r="BT122" s="1093"/>
      <c r="BU122" s="1093"/>
      <c r="BV122" s="1093">
        <v>
21029768</v>
      </c>
      <c r="BW122" s="1093"/>
      <c r="BX122" s="1093"/>
      <c r="BY122" s="1093"/>
      <c r="BZ122" s="1093"/>
      <c r="CA122" s="1093">
        <v>
18732291</v>
      </c>
      <c r="CB122" s="1093"/>
      <c r="CC122" s="1093"/>
      <c r="CD122" s="1093"/>
      <c r="CE122" s="1093"/>
      <c r="CF122" s="1113">
        <v>
36.6</v>
      </c>
      <c r="CG122" s="1114"/>
      <c r="CH122" s="1114"/>
      <c r="CI122" s="1114"/>
      <c r="CJ122" s="1114"/>
      <c r="CK122" s="1105"/>
      <c r="CL122" s="1106"/>
      <c r="CM122" s="1106"/>
      <c r="CN122" s="1106"/>
      <c r="CO122" s="1107"/>
      <c r="CP122" s="1115"/>
      <c r="CQ122" s="1116"/>
      <c r="CR122" s="1116"/>
      <c r="CS122" s="1116"/>
      <c r="CT122" s="1116"/>
      <c r="CU122" s="1116"/>
      <c r="CV122" s="1116"/>
      <c r="CW122" s="1116"/>
      <c r="CX122" s="1116"/>
      <c r="CY122" s="1116"/>
      <c r="CZ122" s="1116"/>
      <c r="DA122" s="1116"/>
      <c r="DB122" s="1116"/>
      <c r="DC122" s="1116"/>
      <c r="DD122" s="1116"/>
      <c r="DE122" s="1116"/>
      <c r="DF122" s="1117"/>
      <c r="DG122" s="1014"/>
      <c r="DH122" s="1015"/>
      <c r="DI122" s="1015"/>
      <c r="DJ122" s="1015"/>
      <c r="DK122" s="1015"/>
      <c r="DL122" s="1015"/>
      <c r="DM122" s="1015"/>
      <c r="DN122" s="1015"/>
      <c r="DO122" s="1015"/>
      <c r="DP122" s="1015"/>
      <c r="DQ122" s="1015"/>
      <c r="DR122" s="1015"/>
      <c r="DS122" s="1015"/>
      <c r="DT122" s="1015"/>
      <c r="DU122" s="1015"/>
      <c r="DV122" s="1016"/>
      <c r="DW122" s="1016"/>
      <c r="DX122" s="1016"/>
      <c r="DY122" s="1016"/>
      <c r="DZ122" s="1017"/>
    </row>
    <row r="123" spans="1:130" s="222" customFormat="1" ht="26.25" customHeight="1">
      <c r="A123" s="1154"/>
      <c r="B123" s="1041"/>
      <c r="C123" s="1011" t="s">
        <v>
446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
56434</v>
      </c>
      <c r="AB123" s="1054"/>
      <c r="AC123" s="1054"/>
      <c r="AD123" s="1054"/>
      <c r="AE123" s="1055"/>
      <c r="AF123" s="1056">
        <v>
54011</v>
      </c>
      <c r="AG123" s="1054"/>
      <c r="AH123" s="1054"/>
      <c r="AI123" s="1054"/>
      <c r="AJ123" s="1055"/>
      <c r="AK123" s="1056">
        <v>
53393</v>
      </c>
      <c r="AL123" s="1054"/>
      <c r="AM123" s="1054"/>
      <c r="AN123" s="1054"/>
      <c r="AO123" s="1055"/>
      <c r="AP123" s="1057">
        <v>
0.1</v>
      </c>
      <c r="AQ123" s="1058"/>
      <c r="AR123" s="1058"/>
      <c r="AS123" s="1058"/>
      <c r="AT123" s="1059"/>
      <c r="AU123" s="1090"/>
      <c r="AV123" s="1091"/>
      <c r="AW123" s="1091"/>
      <c r="AX123" s="1091"/>
      <c r="AY123" s="1091"/>
      <c r="AZ123" s="253" t="s">
        <v>
178</v>
      </c>
      <c r="BA123" s="253"/>
      <c r="BB123" s="253"/>
      <c r="BC123" s="253"/>
      <c r="BD123" s="253"/>
      <c r="BE123" s="253"/>
      <c r="BF123" s="253"/>
      <c r="BG123" s="253"/>
      <c r="BH123" s="253"/>
      <c r="BI123" s="253"/>
      <c r="BJ123" s="253"/>
      <c r="BK123" s="253"/>
      <c r="BL123" s="253"/>
      <c r="BM123" s="253"/>
      <c r="BN123" s="253"/>
      <c r="BO123" s="1070" t="s">
        <v>
461</v>
      </c>
      <c r="BP123" s="1101"/>
      <c r="BQ123" s="1160">
        <v>
84224729</v>
      </c>
      <c r="BR123" s="1161"/>
      <c r="BS123" s="1161"/>
      <c r="BT123" s="1161"/>
      <c r="BU123" s="1161"/>
      <c r="BV123" s="1161">
        <v>
87231513</v>
      </c>
      <c r="BW123" s="1161"/>
      <c r="BX123" s="1161"/>
      <c r="BY123" s="1161"/>
      <c r="BZ123" s="1161"/>
      <c r="CA123" s="1161">
        <v>
89141616</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22" customFormat="1" ht="26.25" customHeight="1" thickBot="1">
      <c r="A124" s="1154"/>
      <c r="B124" s="1041"/>
      <c r="C124" s="1011" t="s">
        <v>
449</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
121</v>
      </c>
      <c r="AB124" s="1054"/>
      <c r="AC124" s="1054"/>
      <c r="AD124" s="1054"/>
      <c r="AE124" s="1055"/>
      <c r="AF124" s="1056" t="s">
        <v>
121</v>
      </c>
      <c r="AG124" s="1054"/>
      <c r="AH124" s="1054"/>
      <c r="AI124" s="1054"/>
      <c r="AJ124" s="1055"/>
      <c r="AK124" s="1056" t="s">
        <v>
121</v>
      </c>
      <c r="AL124" s="1054"/>
      <c r="AM124" s="1054"/>
      <c r="AN124" s="1054"/>
      <c r="AO124" s="1055"/>
      <c r="AP124" s="1057" t="s">
        <v>
462</v>
      </c>
      <c r="AQ124" s="1058"/>
      <c r="AR124" s="1058"/>
      <c r="AS124" s="1058"/>
      <c r="AT124" s="1059"/>
      <c r="AU124" s="1156" t="s">
        <v>
463</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
121</v>
      </c>
      <c r="BR124" s="1123"/>
      <c r="BS124" s="1123"/>
      <c r="BT124" s="1123"/>
      <c r="BU124" s="1123"/>
      <c r="BV124" s="1123" t="s">
        <v>
121</v>
      </c>
      <c r="BW124" s="1123"/>
      <c r="BX124" s="1123"/>
      <c r="BY124" s="1123"/>
      <c r="BZ124" s="1123"/>
      <c r="CA124" s="1123" t="s">
        <v>
121</v>
      </c>
      <c r="CB124" s="1123"/>
      <c r="CC124" s="1123"/>
      <c r="CD124" s="1123"/>
      <c r="CE124" s="1123"/>
      <c r="CF124" s="1124"/>
      <c r="CG124" s="1125"/>
      <c r="CH124" s="1125"/>
      <c r="CI124" s="1125"/>
      <c r="CJ124" s="1126"/>
      <c r="CK124" s="1108"/>
      <c r="CL124" s="1108"/>
      <c r="CM124" s="1108"/>
      <c r="CN124" s="1108"/>
      <c r="CO124" s="1109"/>
      <c r="CP124" s="1115" t="s">
        <v>
464</v>
      </c>
      <c r="CQ124" s="1116"/>
      <c r="CR124" s="1116"/>
      <c r="CS124" s="1116"/>
      <c r="CT124" s="1116"/>
      <c r="CU124" s="1116"/>
      <c r="CV124" s="1116"/>
      <c r="CW124" s="1116"/>
      <c r="CX124" s="1116"/>
      <c r="CY124" s="1116"/>
      <c r="CZ124" s="1116"/>
      <c r="DA124" s="1116"/>
      <c r="DB124" s="1116"/>
      <c r="DC124" s="1116"/>
      <c r="DD124" s="1116"/>
      <c r="DE124" s="1116"/>
      <c r="DF124" s="1117"/>
      <c r="DG124" s="1100" t="s">
        <v>
433</v>
      </c>
      <c r="DH124" s="1079"/>
      <c r="DI124" s="1079"/>
      <c r="DJ124" s="1079"/>
      <c r="DK124" s="1080"/>
      <c r="DL124" s="1078" t="s">
        <v>
445</v>
      </c>
      <c r="DM124" s="1079"/>
      <c r="DN124" s="1079"/>
      <c r="DO124" s="1079"/>
      <c r="DP124" s="1080"/>
      <c r="DQ124" s="1078" t="s">
        <v>
121</v>
      </c>
      <c r="DR124" s="1079"/>
      <c r="DS124" s="1079"/>
      <c r="DT124" s="1079"/>
      <c r="DU124" s="1080"/>
      <c r="DV124" s="1081" t="s">
        <v>
433</v>
      </c>
      <c r="DW124" s="1082"/>
      <c r="DX124" s="1082"/>
      <c r="DY124" s="1082"/>
      <c r="DZ124" s="1083"/>
    </row>
    <row r="125" spans="1:130" s="222" customFormat="1" ht="26.25" customHeight="1">
      <c r="A125" s="1154"/>
      <c r="B125" s="1041"/>
      <c r="C125" s="1011" t="s">
        <v>
451</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
121</v>
      </c>
      <c r="AB125" s="1054"/>
      <c r="AC125" s="1054"/>
      <c r="AD125" s="1054"/>
      <c r="AE125" s="1055"/>
      <c r="AF125" s="1056" t="s">
        <v>
445</v>
      </c>
      <c r="AG125" s="1054"/>
      <c r="AH125" s="1054"/>
      <c r="AI125" s="1054"/>
      <c r="AJ125" s="1055"/>
      <c r="AK125" s="1056" t="s">
        <v>
121</v>
      </c>
      <c r="AL125" s="1054"/>
      <c r="AM125" s="1054"/>
      <c r="AN125" s="1054"/>
      <c r="AO125" s="1055"/>
      <c r="AP125" s="1057" t="s">
        <v>
121</v>
      </c>
      <c r="AQ125" s="1058"/>
      <c r="AR125" s="1058"/>
      <c r="AS125" s="1058"/>
      <c r="AT125" s="1059"/>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118" t="s">
        <v>
465</v>
      </c>
      <c r="CL125" s="1103"/>
      <c r="CM125" s="1103"/>
      <c r="CN125" s="1103"/>
      <c r="CO125" s="1104"/>
      <c r="CP125" s="1035" t="s">
        <v>
466</v>
      </c>
      <c r="CQ125" s="984"/>
      <c r="CR125" s="984"/>
      <c r="CS125" s="984"/>
      <c r="CT125" s="984"/>
      <c r="CU125" s="984"/>
      <c r="CV125" s="984"/>
      <c r="CW125" s="984"/>
      <c r="CX125" s="984"/>
      <c r="CY125" s="984"/>
      <c r="CZ125" s="984"/>
      <c r="DA125" s="984"/>
      <c r="DB125" s="984"/>
      <c r="DC125" s="984"/>
      <c r="DD125" s="984"/>
      <c r="DE125" s="984"/>
      <c r="DF125" s="985"/>
      <c r="DG125" s="1021" t="s">
        <v>
433</v>
      </c>
      <c r="DH125" s="1022"/>
      <c r="DI125" s="1022"/>
      <c r="DJ125" s="1022"/>
      <c r="DK125" s="1022"/>
      <c r="DL125" s="1022" t="s">
        <v>
121</v>
      </c>
      <c r="DM125" s="1022"/>
      <c r="DN125" s="1022"/>
      <c r="DO125" s="1022"/>
      <c r="DP125" s="1022"/>
      <c r="DQ125" s="1022" t="s">
        <v>
121</v>
      </c>
      <c r="DR125" s="1022"/>
      <c r="DS125" s="1022"/>
      <c r="DT125" s="1022"/>
      <c r="DU125" s="1022"/>
      <c r="DV125" s="1023" t="s">
        <v>
121</v>
      </c>
      <c r="DW125" s="1023"/>
      <c r="DX125" s="1023"/>
      <c r="DY125" s="1023"/>
      <c r="DZ125" s="1024"/>
    </row>
    <row r="126" spans="1:130" s="222" customFormat="1" ht="26.25" customHeight="1" thickBot="1">
      <c r="A126" s="1154"/>
      <c r="B126" s="1041"/>
      <c r="C126" s="1011" t="s">
        <v>
453</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
563236</v>
      </c>
      <c r="AB126" s="1054"/>
      <c r="AC126" s="1054"/>
      <c r="AD126" s="1054"/>
      <c r="AE126" s="1055"/>
      <c r="AF126" s="1056">
        <v>
894181</v>
      </c>
      <c r="AG126" s="1054"/>
      <c r="AH126" s="1054"/>
      <c r="AI126" s="1054"/>
      <c r="AJ126" s="1055"/>
      <c r="AK126" s="1056">
        <v>
332766</v>
      </c>
      <c r="AL126" s="1054"/>
      <c r="AM126" s="1054"/>
      <c r="AN126" s="1054"/>
      <c r="AO126" s="1055"/>
      <c r="AP126" s="1057">
        <v>
0.7</v>
      </c>
      <c r="AQ126" s="1058"/>
      <c r="AR126" s="1058"/>
      <c r="AS126" s="1058"/>
      <c r="AT126" s="1059"/>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119"/>
      <c r="CL126" s="1106"/>
      <c r="CM126" s="1106"/>
      <c r="CN126" s="1106"/>
      <c r="CO126" s="1107"/>
      <c r="CP126" s="1044" t="s">
        <v>
467</v>
      </c>
      <c r="CQ126" s="1045"/>
      <c r="CR126" s="1045"/>
      <c r="CS126" s="1045"/>
      <c r="CT126" s="1045"/>
      <c r="CU126" s="1045"/>
      <c r="CV126" s="1045"/>
      <c r="CW126" s="1045"/>
      <c r="CX126" s="1045"/>
      <c r="CY126" s="1045"/>
      <c r="CZ126" s="1045"/>
      <c r="DA126" s="1045"/>
      <c r="DB126" s="1045"/>
      <c r="DC126" s="1045"/>
      <c r="DD126" s="1045"/>
      <c r="DE126" s="1045"/>
      <c r="DF126" s="1046"/>
      <c r="DG126" s="1014" t="s">
        <v>
121</v>
      </c>
      <c r="DH126" s="1015"/>
      <c r="DI126" s="1015"/>
      <c r="DJ126" s="1015"/>
      <c r="DK126" s="1015"/>
      <c r="DL126" s="1015" t="s">
        <v>
121</v>
      </c>
      <c r="DM126" s="1015"/>
      <c r="DN126" s="1015"/>
      <c r="DO126" s="1015"/>
      <c r="DP126" s="1015"/>
      <c r="DQ126" s="1015" t="s">
        <v>
121</v>
      </c>
      <c r="DR126" s="1015"/>
      <c r="DS126" s="1015"/>
      <c r="DT126" s="1015"/>
      <c r="DU126" s="1015"/>
      <c r="DV126" s="1016" t="s">
        <v>
445</v>
      </c>
      <c r="DW126" s="1016"/>
      <c r="DX126" s="1016"/>
      <c r="DY126" s="1016"/>
      <c r="DZ126" s="1017"/>
    </row>
    <row r="127" spans="1:130" s="222" customFormat="1" ht="26.25" customHeight="1">
      <c r="A127" s="1155"/>
      <c r="B127" s="1043"/>
      <c r="C127" s="1097" t="s">
        <v>
468</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
121</v>
      </c>
      <c r="AB127" s="1054"/>
      <c r="AC127" s="1054"/>
      <c r="AD127" s="1054"/>
      <c r="AE127" s="1055"/>
      <c r="AF127" s="1056" t="s">
        <v>
121</v>
      </c>
      <c r="AG127" s="1054"/>
      <c r="AH127" s="1054"/>
      <c r="AI127" s="1054"/>
      <c r="AJ127" s="1055"/>
      <c r="AK127" s="1056" t="s">
        <v>
121</v>
      </c>
      <c r="AL127" s="1054"/>
      <c r="AM127" s="1054"/>
      <c r="AN127" s="1054"/>
      <c r="AO127" s="1055"/>
      <c r="AP127" s="1057" t="s">
        <v>
121</v>
      </c>
      <c r="AQ127" s="1058"/>
      <c r="AR127" s="1058"/>
      <c r="AS127" s="1058"/>
      <c r="AT127" s="1059"/>
      <c r="AU127" s="258"/>
      <c r="AV127" s="258"/>
      <c r="AW127" s="258"/>
      <c r="AX127" s="1127" t="s">
        <v>
469</v>
      </c>
      <c r="AY127" s="1128"/>
      <c r="AZ127" s="1128"/>
      <c r="BA127" s="1128"/>
      <c r="BB127" s="1128"/>
      <c r="BC127" s="1128"/>
      <c r="BD127" s="1128"/>
      <c r="BE127" s="1129"/>
      <c r="BF127" s="1130" t="s">
        <v>
470</v>
      </c>
      <c r="BG127" s="1128"/>
      <c r="BH127" s="1128"/>
      <c r="BI127" s="1128"/>
      <c r="BJ127" s="1128"/>
      <c r="BK127" s="1128"/>
      <c r="BL127" s="1129"/>
      <c r="BM127" s="1130" t="s">
        <v>
471</v>
      </c>
      <c r="BN127" s="1128"/>
      <c r="BO127" s="1128"/>
      <c r="BP127" s="1128"/>
      <c r="BQ127" s="1128"/>
      <c r="BR127" s="1128"/>
      <c r="BS127" s="1129"/>
      <c r="BT127" s="1130" t="s">
        <v>
472</v>
      </c>
      <c r="BU127" s="1128"/>
      <c r="BV127" s="1128"/>
      <c r="BW127" s="1128"/>
      <c r="BX127" s="1128"/>
      <c r="BY127" s="1128"/>
      <c r="BZ127" s="1152"/>
      <c r="CA127" s="258"/>
      <c r="CB127" s="258"/>
      <c r="CC127" s="258"/>
      <c r="CD127" s="259"/>
      <c r="CE127" s="259"/>
      <c r="CF127" s="259"/>
      <c r="CG127" s="256"/>
      <c r="CH127" s="256"/>
      <c r="CI127" s="256"/>
      <c r="CJ127" s="257"/>
      <c r="CK127" s="1119"/>
      <c r="CL127" s="1106"/>
      <c r="CM127" s="1106"/>
      <c r="CN127" s="1106"/>
      <c r="CO127" s="1107"/>
      <c r="CP127" s="1044" t="s">
        <v>
473</v>
      </c>
      <c r="CQ127" s="1045"/>
      <c r="CR127" s="1045"/>
      <c r="CS127" s="1045"/>
      <c r="CT127" s="1045"/>
      <c r="CU127" s="1045"/>
      <c r="CV127" s="1045"/>
      <c r="CW127" s="1045"/>
      <c r="CX127" s="1045"/>
      <c r="CY127" s="1045"/>
      <c r="CZ127" s="1045"/>
      <c r="DA127" s="1045"/>
      <c r="DB127" s="1045"/>
      <c r="DC127" s="1045"/>
      <c r="DD127" s="1045"/>
      <c r="DE127" s="1045"/>
      <c r="DF127" s="1046"/>
      <c r="DG127" s="1014" t="s">
        <v>
462</v>
      </c>
      <c r="DH127" s="1015"/>
      <c r="DI127" s="1015"/>
      <c r="DJ127" s="1015"/>
      <c r="DK127" s="1015"/>
      <c r="DL127" s="1015" t="s">
        <v>
121</v>
      </c>
      <c r="DM127" s="1015"/>
      <c r="DN127" s="1015"/>
      <c r="DO127" s="1015"/>
      <c r="DP127" s="1015"/>
      <c r="DQ127" s="1015" t="s">
        <v>
121</v>
      </c>
      <c r="DR127" s="1015"/>
      <c r="DS127" s="1015"/>
      <c r="DT127" s="1015"/>
      <c r="DU127" s="1015"/>
      <c r="DV127" s="1016" t="s">
        <v>
121</v>
      </c>
      <c r="DW127" s="1016"/>
      <c r="DX127" s="1016"/>
      <c r="DY127" s="1016"/>
      <c r="DZ127" s="1017"/>
    </row>
    <row r="128" spans="1:130" s="222" customFormat="1" ht="26.25" customHeight="1" thickBot="1">
      <c r="A128" s="1138" t="s">
        <v>
474</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
475</v>
      </c>
      <c r="X128" s="1140"/>
      <c r="Y128" s="1140"/>
      <c r="Z128" s="1141"/>
      <c r="AA128" s="1142">
        <v>
1603948</v>
      </c>
      <c r="AB128" s="1143"/>
      <c r="AC128" s="1143"/>
      <c r="AD128" s="1143"/>
      <c r="AE128" s="1144"/>
      <c r="AF128" s="1145">
        <v>
1458411</v>
      </c>
      <c r="AG128" s="1143"/>
      <c r="AH128" s="1143"/>
      <c r="AI128" s="1143"/>
      <c r="AJ128" s="1144"/>
      <c r="AK128" s="1145">
        <v>
1493402</v>
      </c>
      <c r="AL128" s="1143"/>
      <c r="AM128" s="1143"/>
      <c r="AN128" s="1143"/>
      <c r="AO128" s="1144"/>
      <c r="AP128" s="1146"/>
      <c r="AQ128" s="1147"/>
      <c r="AR128" s="1147"/>
      <c r="AS128" s="1147"/>
      <c r="AT128" s="1148"/>
      <c r="AU128" s="258"/>
      <c r="AV128" s="258"/>
      <c r="AW128" s="258"/>
      <c r="AX128" s="983" t="s">
        <v>
476</v>
      </c>
      <c r="AY128" s="984"/>
      <c r="AZ128" s="984"/>
      <c r="BA128" s="984"/>
      <c r="BB128" s="984"/>
      <c r="BC128" s="984"/>
      <c r="BD128" s="984"/>
      <c r="BE128" s="985"/>
      <c r="BF128" s="1149" t="s">
        <v>
121</v>
      </c>
      <c r="BG128" s="1150"/>
      <c r="BH128" s="1150"/>
      <c r="BI128" s="1150"/>
      <c r="BJ128" s="1150"/>
      <c r="BK128" s="1150"/>
      <c r="BL128" s="1151"/>
      <c r="BM128" s="1149">
        <v>
11.25</v>
      </c>
      <c r="BN128" s="1150"/>
      <c r="BO128" s="1150"/>
      <c r="BP128" s="1150"/>
      <c r="BQ128" s="1150"/>
      <c r="BR128" s="1150"/>
      <c r="BS128" s="1151"/>
      <c r="BT128" s="1149">
        <v>
20</v>
      </c>
      <c r="BU128" s="1150"/>
      <c r="BV128" s="1150"/>
      <c r="BW128" s="1150"/>
      <c r="BX128" s="1150"/>
      <c r="BY128" s="1150"/>
      <c r="BZ128" s="1174"/>
      <c r="CA128" s="259"/>
      <c r="CB128" s="259"/>
      <c r="CC128" s="259"/>
      <c r="CD128" s="259"/>
      <c r="CE128" s="259"/>
      <c r="CF128" s="259"/>
      <c r="CG128" s="256"/>
      <c r="CH128" s="256"/>
      <c r="CI128" s="256"/>
      <c r="CJ128" s="257"/>
      <c r="CK128" s="1120"/>
      <c r="CL128" s="1121"/>
      <c r="CM128" s="1121"/>
      <c r="CN128" s="1121"/>
      <c r="CO128" s="1122"/>
      <c r="CP128" s="1131" t="s">
        <v>
477</v>
      </c>
      <c r="CQ128" s="1132"/>
      <c r="CR128" s="1132"/>
      <c r="CS128" s="1132"/>
      <c r="CT128" s="1132"/>
      <c r="CU128" s="1132"/>
      <c r="CV128" s="1132"/>
      <c r="CW128" s="1132"/>
      <c r="CX128" s="1132"/>
      <c r="CY128" s="1132"/>
      <c r="CZ128" s="1132"/>
      <c r="DA128" s="1132"/>
      <c r="DB128" s="1132"/>
      <c r="DC128" s="1132"/>
      <c r="DD128" s="1132"/>
      <c r="DE128" s="1132"/>
      <c r="DF128" s="1133"/>
      <c r="DG128" s="1134" t="s">
        <v>
445</v>
      </c>
      <c r="DH128" s="1135"/>
      <c r="DI128" s="1135"/>
      <c r="DJ128" s="1135"/>
      <c r="DK128" s="1135"/>
      <c r="DL128" s="1135" t="s">
        <v>
121</v>
      </c>
      <c r="DM128" s="1135"/>
      <c r="DN128" s="1135"/>
      <c r="DO128" s="1135"/>
      <c r="DP128" s="1135"/>
      <c r="DQ128" s="1135" t="s">
        <v>
121</v>
      </c>
      <c r="DR128" s="1135"/>
      <c r="DS128" s="1135"/>
      <c r="DT128" s="1135"/>
      <c r="DU128" s="1135"/>
      <c r="DV128" s="1136" t="s">
        <v>
121</v>
      </c>
      <c r="DW128" s="1136"/>
      <c r="DX128" s="1136"/>
      <c r="DY128" s="1136"/>
      <c r="DZ128" s="1137"/>
    </row>
    <row r="129" spans="1:131" s="222" customFormat="1" ht="26.25" customHeight="1">
      <c r="A129" s="1025" t="s">
        <v>
102</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
478</v>
      </c>
      <c r="X129" s="1169"/>
      <c r="Y129" s="1169"/>
      <c r="Z129" s="1170"/>
      <c r="AA129" s="1053">
        <v>
53456476</v>
      </c>
      <c r="AB129" s="1054"/>
      <c r="AC129" s="1054"/>
      <c r="AD129" s="1054"/>
      <c r="AE129" s="1055"/>
      <c r="AF129" s="1056">
        <v>
55397423</v>
      </c>
      <c r="AG129" s="1054"/>
      <c r="AH129" s="1054"/>
      <c r="AI129" s="1054"/>
      <c r="AJ129" s="1055"/>
      <c r="AK129" s="1056">
        <v>
53797346</v>
      </c>
      <c r="AL129" s="1054"/>
      <c r="AM129" s="1054"/>
      <c r="AN129" s="1054"/>
      <c r="AO129" s="1055"/>
      <c r="AP129" s="1171"/>
      <c r="AQ129" s="1172"/>
      <c r="AR129" s="1172"/>
      <c r="AS129" s="1172"/>
      <c r="AT129" s="1173"/>
      <c r="AU129" s="260"/>
      <c r="AV129" s="260"/>
      <c r="AW129" s="260"/>
      <c r="AX129" s="1162" t="s">
        <v>
479</v>
      </c>
      <c r="AY129" s="1045"/>
      <c r="AZ129" s="1045"/>
      <c r="BA129" s="1045"/>
      <c r="BB129" s="1045"/>
      <c r="BC129" s="1045"/>
      <c r="BD129" s="1045"/>
      <c r="BE129" s="1046"/>
      <c r="BF129" s="1163" t="s">
        <v>
121</v>
      </c>
      <c r="BG129" s="1164"/>
      <c r="BH129" s="1164"/>
      <c r="BI129" s="1164"/>
      <c r="BJ129" s="1164"/>
      <c r="BK129" s="1164"/>
      <c r="BL129" s="1165"/>
      <c r="BM129" s="1163">
        <v>
16.25</v>
      </c>
      <c r="BN129" s="1164"/>
      <c r="BO129" s="1164"/>
      <c r="BP129" s="1164"/>
      <c r="BQ129" s="1164"/>
      <c r="BR129" s="1164"/>
      <c r="BS129" s="1165"/>
      <c r="BT129" s="1163">
        <v>
30</v>
      </c>
      <c r="BU129" s="1166"/>
      <c r="BV129" s="1166"/>
      <c r="BW129" s="1166"/>
      <c r="BX129" s="1166"/>
      <c r="BY129" s="1166"/>
      <c r="BZ129" s="1167"/>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c r="A130" s="1025" t="s">
        <v>
480</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
481</v>
      </c>
      <c r="X130" s="1169"/>
      <c r="Y130" s="1169"/>
      <c r="Z130" s="1170"/>
      <c r="AA130" s="1053">
        <v>
2795954</v>
      </c>
      <c r="AB130" s="1054"/>
      <c r="AC130" s="1054"/>
      <c r="AD130" s="1054"/>
      <c r="AE130" s="1055"/>
      <c r="AF130" s="1056">
        <v>
2760445</v>
      </c>
      <c r="AG130" s="1054"/>
      <c r="AH130" s="1054"/>
      <c r="AI130" s="1054"/>
      <c r="AJ130" s="1055"/>
      <c r="AK130" s="1056">
        <v>
2672155</v>
      </c>
      <c r="AL130" s="1054"/>
      <c r="AM130" s="1054"/>
      <c r="AN130" s="1054"/>
      <c r="AO130" s="1055"/>
      <c r="AP130" s="1171"/>
      <c r="AQ130" s="1172"/>
      <c r="AR130" s="1172"/>
      <c r="AS130" s="1172"/>
      <c r="AT130" s="1173"/>
      <c r="AU130" s="260"/>
      <c r="AV130" s="260"/>
      <c r="AW130" s="260"/>
      <c r="AX130" s="1162" t="s">
        <v>
482</v>
      </c>
      <c r="AY130" s="1045"/>
      <c r="AZ130" s="1045"/>
      <c r="BA130" s="1045"/>
      <c r="BB130" s="1045"/>
      <c r="BC130" s="1045"/>
      <c r="BD130" s="1045"/>
      <c r="BE130" s="1046"/>
      <c r="BF130" s="1199">
        <v>
2.9</v>
      </c>
      <c r="BG130" s="1200"/>
      <c r="BH130" s="1200"/>
      <c r="BI130" s="1200"/>
      <c r="BJ130" s="1200"/>
      <c r="BK130" s="1200"/>
      <c r="BL130" s="1201"/>
      <c r="BM130" s="1199">
        <v>
25</v>
      </c>
      <c r="BN130" s="1200"/>
      <c r="BO130" s="1200"/>
      <c r="BP130" s="1200"/>
      <c r="BQ130" s="1200"/>
      <c r="BR130" s="1200"/>
      <c r="BS130" s="1201"/>
      <c r="BT130" s="1199">
        <v>
35</v>
      </c>
      <c r="BU130" s="1202"/>
      <c r="BV130" s="1202"/>
      <c r="BW130" s="1202"/>
      <c r="BX130" s="1202"/>
      <c r="BY130" s="1202"/>
      <c r="BZ130" s="1203"/>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
483</v>
      </c>
      <c r="X131" s="1207"/>
      <c r="Y131" s="1207"/>
      <c r="Z131" s="1208"/>
      <c r="AA131" s="1100">
        <v>
50660522</v>
      </c>
      <c r="AB131" s="1079"/>
      <c r="AC131" s="1079"/>
      <c r="AD131" s="1079"/>
      <c r="AE131" s="1080"/>
      <c r="AF131" s="1078">
        <v>
52636978</v>
      </c>
      <c r="AG131" s="1079"/>
      <c r="AH131" s="1079"/>
      <c r="AI131" s="1079"/>
      <c r="AJ131" s="1080"/>
      <c r="AK131" s="1078">
        <v>
51125191</v>
      </c>
      <c r="AL131" s="1079"/>
      <c r="AM131" s="1079"/>
      <c r="AN131" s="1079"/>
      <c r="AO131" s="1080"/>
      <c r="AP131" s="1209"/>
      <c r="AQ131" s="1210"/>
      <c r="AR131" s="1210"/>
      <c r="AS131" s="1210"/>
      <c r="AT131" s="1211"/>
      <c r="AU131" s="260"/>
      <c r="AV131" s="260"/>
      <c r="AW131" s="260"/>
      <c r="AX131" s="1181" t="s">
        <v>
484</v>
      </c>
      <c r="AY131" s="1132"/>
      <c r="AZ131" s="1132"/>
      <c r="BA131" s="1132"/>
      <c r="BB131" s="1132"/>
      <c r="BC131" s="1132"/>
      <c r="BD131" s="1132"/>
      <c r="BE131" s="1133"/>
      <c r="BF131" s="1182" t="s">
        <v>
462</v>
      </c>
      <c r="BG131" s="1183"/>
      <c r="BH131" s="1183"/>
      <c r="BI131" s="1183"/>
      <c r="BJ131" s="1183"/>
      <c r="BK131" s="1183"/>
      <c r="BL131" s="1184"/>
      <c r="BM131" s="1182">
        <v>
350</v>
      </c>
      <c r="BN131" s="1183"/>
      <c r="BO131" s="1183"/>
      <c r="BP131" s="1183"/>
      <c r="BQ131" s="1183"/>
      <c r="BR131" s="1183"/>
      <c r="BS131" s="1184"/>
      <c r="BT131" s="1185"/>
      <c r="BU131" s="1186"/>
      <c r="BV131" s="1186"/>
      <c r="BW131" s="1186"/>
      <c r="BX131" s="1186"/>
      <c r="BY131" s="1186"/>
      <c r="BZ131" s="1187"/>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c r="A132" s="1188" t="s">
        <v>
485</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
486</v>
      </c>
      <c r="W132" s="1192"/>
      <c r="X132" s="1192"/>
      <c r="Y132" s="1192"/>
      <c r="Z132" s="1193"/>
      <c r="AA132" s="1194">
        <v>
2.9452499520000002</v>
      </c>
      <c r="AB132" s="1195"/>
      <c r="AC132" s="1195"/>
      <c r="AD132" s="1195"/>
      <c r="AE132" s="1196"/>
      <c r="AF132" s="1197">
        <v>
3.48365174</v>
      </c>
      <c r="AG132" s="1195"/>
      <c r="AH132" s="1195"/>
      <c r="AI132" s="1195"/>
      <c r="AJ132" s="1196"/>
      <c r="AK132" s="1197">
        <v>
2.4488788709999998</v>
      </c>
      <c r="AL132" s="1195"/>
      <c r="AM132" s="1195"/>
      <c r="AN132" s="1195"/>
      <c r="AO132" s="1196"/>
      <c r="AP132" s="1094"/>
      <c r="AQ132" s="1095"/>
      <c r="AR132" s="1095"/>
      <c r="AS132" s="1095"/>
      <c r="AT132" s="1198"/>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
487</v>
      </c>
      <c r="W133" s="1175"/>
      <c r="X133" s="1175"/>
      <c r="Y133" s="1175"/>
      <c r="Z133" s="1176"/>
      <c r="AA133" s="1177">
        <v>
3.2</v>
      </c>
      <c r="AB133" s="1178"/>
      <c r="AC133" s="1178"/>
      <c r="AD133" s="1178"/>
      <c r="AE133" s="1179"/>
      <c r="AF133" s="1177">
        <v>
2.6</v>
      </c>
      <c r="AG133" s="1178"/>
      <c r="AH133" s="1178"/>
      <c r="AI133" s="1178"/>
      <c r="AJ133" s="1179"/>
      <c r="AK133" s="1177">
        <v>
2.9</v>
      </c>
      <c r="AL133" s="1178"/>
      <c r="AM133" s="1178"/>
      <c r="AN133" s="1178"/>
      <c r="AO133" s="1179"/>
      <c r="AP133" s="1124"/>
      <c r="AQ133" s="1125"/>
      <c r="AR133" s="1125"/>
      <c r="AS133" s="1125"/>
      <c r="AT133" s="1180"/>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sheetData>
  <sheetProtection algorithmName="SHA-512" hashValue="0yxu6by2SFOkUzz+ShhuaaG5YC42K7NE1GU3K1PlNsr8j5ZvuOauOK5BpUXvEDKknjluUjTXOsRjP3+CgUy16g==" saltValue="+NRtej3rS7Jc4gJiLBGb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Q70:U70"/>
    <mergeCell ref="V70:Z70"/>
    <mergeCell ref="AA70:AE70"/>
    <mergeCell ref="AF70:AJ70"/>
    <mergeCell ref="AK70:AO70"/>
    <mergeCell ref="CW67:DA67"/>
    <mergeCell ref="DB67:DF67"/>
    <mergeCell ref="DG67:DK67"/>
    <mergeCell ref="DL67:DP67"/>
    <mergeCell ref="DQ67:DU67"/>
    <mergeCell ref="DG69:DK69"/>
    <mergeCell ref="DL69:DP69"/>
    <mergeCell ref="DQ69:DU69"/>
    <mergeCell ref="DV69:DZ69"/>
    <mergeCell ref="B70:P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heetViews>
  <sheetFormatPr defaultColWidth="0" defaultRowHeight="13.5" customHeight="1" zeroHeight="1"/>
  <cols>
    <col min="1" max="120" width="2.75" style="267" customWidth="1"/>
    <col min="121" max="121" width="0" style="266" hidden="1" customWidth="1"/>
    <col min="122" max="16384" width="9" style="266" hidden="1"/>
  </cols>
  <sheetData>
    <row r="1" spans="1:120">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row r="3" spans="1:120"/>
    <row r="4" spans="1:120"/>
    <row r="5" spans="1:120"/>
    <row r="6" spans="1:120"/>
    <row r="7" spans="1:120"/>
    <row r="8" spans="1:120"/>
    <row r="9" spans="1:120"/>
    <row r="10" spans="1:120"/>
    <row r="11" spans="1:120"/>
    <row r="12" spans="1:120"/>
    <row r="13" spans="1:120"/>
    <row r="14" spans="1:120"/>
    <row r="15" spans="1:120"/>
    <row r="16" spans="1:120">
      <c r="DP16" s="266"/>
    </row>
    <row r="17" spans="119:120">
      <c r="DP17" s="266"/>
    </row>
    <row r="18" spans="119:120"/>
    <row r="19" spans="119:120"/>
    <row r="20" spans="119:120">
      <c r="DO20" s="266"/>
      <c r="DP20" s="266"/>
    </row>
    <row r="21" spans="119:120">
      <c r="DP21" s="266"/>
    </row>
    <row r="22" spans="119:120"/>
    <row r="23" spans="119:120">
      <c r="DO23" s="266"/>
      <c r="DP23" s="266"/>
    </row>
    <row r="24" spans="119:120">
      <c r="DP24" s="266"/>
    </row>
    <row r="25" spans="119:120">
      <c r="DP25" s="266"/>
    </row>
    <row r="26" spans="119:120">
      <c r="DO26" s="266"/>
      <c r="DP26" s="266"/>
    </row>
    <row r="27" spans="119:120"/>
    <row r="28" spans="119:120">
      <c r="DO28" s="266"/>
      <c r="DP28" s="266"/>
    </row>
    <row r="29" spans="119:120">
      <c r="DP29" s="266"/>
    </row>
    <row r="30" spans="119:120"/>
    <row r="31" spans="119:120">
      <c r="DO31" s="266"/>
      <c r="DP31" s="266"/>
    </row>
    <row r="32" spans="119:120"/>
    <row r="33" spans="98:120">
      <c r="DO33" s="266"/>
      <c r="DP33" s="266"/>
    </row>
    <row r="34" spans="98:120">
      <c r="DM34" s="266"/>
    </row>
    <row r="35" spans="98:120">
      <c r="CT35" s="266"/>
      <c r="CU35" s="266"/>
      <c r="CV35" s="266"/>
      <c r="CY35" s="266"/>
      <c r="CZ35" s="266"/>
      <c r="DA35" s="266"/>
      <c r="DD35" s="266"/>
      <c r="DE35" s="266"/>
      <c r="DF35" s="266"/>
      <c r="DI35" s="266"/>
      <c r="DJ35" s="266"/>
      <c r="DK35" s="266"/>
      <c r="DM35" s="266"/>
      <c r="DN35" s="266"/>
      <c r="DO35" s="266"/>
      <c r="DP35" s="266"/>
    </row>
    <row r="36" spans="98:120"/>
    <row r="37" spans="98:120">
      <c r="CW37" s="266"/>
      <c r="DB37" s="266"/>
      <c r="DG37" s="266"/>
      <c r="DL37" s="266"/>
      <c r="DP37" s="266"/>
    </row>
    <row r="38" spans="98:120">
      <c r="CT38" s="266"/>
      <c r="CU38" s="266"/>
      <c r="CV38" s="266"/>
      <c r="CW38" s="266"/>
      <c r="CY38" s="266"/>
      <c r="CZ38" s="266"/>
      <c r="DA38" s="266"/>
      <c r="DB38" s="266"/>
      <c r="DD38" s="266"/>
      <c r="DE38" s="266"/>
      <c r="DF38" s="266"/>
      <c r="DG38" s="266"/>
      <c r="DI38" s="266"/>
      <c r="DJ38" s="266"/>
      <c r="DK38" s="266"/>
      <c r="DL38" s="266"/>
      <c r="DN38" s="266"/>
      <c r="DO38" s="266"/>
      <c r="DP38" s="266"/>
    </row>
    <row r="39" spans="98:120"/>
    <row r="40" spans="98:120"/>
    <row r="41" spans="98:120"/>
    <row r="42" spans="98:120"/>
    <row r="43" spans="98:120"/>
    <row r="44" spans="98:120"/>
    <row r="45" spans="98:120"/>
    <row r="46" spans="98:120"/>
    <row r="47" spans="98:120"/>
    <row r="48" spans="98:120"/>
    <row r="49" spans="22:120">
      <c r="DN49" s="266"/>
      <c r="DO49" s="266"/>
      <c r="DP49" s="26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6"/>
      <c r="CS63" s="266"/>
      <c r="CX63" s="266"/>
      <c r="DC63" s="266"/>
      <c r="DH63" s="266"/>
    </row>
    <row r="64" spans="22:120">
      <c r="V64" s="266"/>
    </row>
    <row r="65" spans="15:120">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c r="Q66" s="266"/>
      <c r="S66" s="266"/>
      <c r="U66" s="266"/>
      <c r="DM66" s="266"/>
    </row>
    <row r="67" spans="15:120">
      <c r="O67" s="266"/>
      <c r="P67" s="266"/>
      <c r="R67" s="266"/>
      <c r="T67" s="266"/>
      <c r="Y67" s="266"/>
      <c r="CT67" s="266"/>
      <c r="CV67" s="266"/>
      <c r="CW67" s="266"/>
      <c r="CY67" s="266"/>
      <c r="DA67" s="266"/>
      <c r="DB67" s="266"/>
      <c r="DD67" s="266"/>
      <c r="DF67" s="266"/>
      <c r="DG67" s="266"/>
      <c r="DI67" s="266"/>
      <c r="DK67" s="266"/>
      <c r="DL67" s="266"/>
      <c r="DN67" s="266"/>
      <c r="DO67" s="266"/>
      <c r="DP67" s="266"/>
    </row>
    <row r="68" spans="15:120"/>
    <row r="69" spans="15:120"/>
    <row r="70" spans="15:120"/>
    <row r="71" spans="15:120"/>
    <row r="72" spans="15:120">
      <c r="DP72" s="266"/>
    </row>
    <row r="73" spans="15:120">
      <c r="DP73" s="26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6"/>
      <c r="CX96" s="266"/>
      <c r="DC96" s="266"/>
      <c r="DH96" s="266"/>
    </row>
    <row r="97" spans="24:120">
      <c r="CS97" s="266"/>
      <c r="CX97" s="266"/>
      <c r="DC97" s="266"/>
      <c r="DH97" s="266"/>
      <c r="DP97" s="267" t="s">
        <v>
488</v>
      </c>
    </row>
    <row r="98" spans="24:120" hidden="1">
      <c r="CS98" s="266"/>
      <c r="CX98" s="266"/>
      <c r="DC98" s="266"/>
      <c r="DH98" s="266"/>
    </row>
    <row r="99" spans="24:120" hidden="1">
      <c r="CS99" s="266"/>
      <c r="CX99" s="266"/>
      <c r="DC99" s="266"/>
      <c r="DH99" s="266"/>
    </row>
    <row r="100" spans="24:120" hidden="1"/>
    <row r="101" spans="24:120" ht="12" hidden="1" customHeight="1">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c r="CU102" s="266"/>
      <c r="CZ102" s="266"/>
      <c r="DE102" s="266"/>
      <c r="DJ102" s="266"/>
      <c r="DM102" s="266"/>
    </row>
    <row r="103" spans="24:120" hidden="1">
      <c r="CT103" s="266"/>
      <c r="CV103" s="266"/>
      <c r="CW103" s="266"/>
      <c r="CY103" s="266"/>
      <c r="DA103" s="266"/>
      <c r="DB103" s="266"/>
      <c r="DD103" s="266"/>
      <c r="DF103" s="266"/>
      <c r="DG103" s="266"/>
      <c r="DI103" s="266"/>
      <c r="DK103" s="266"/>
      <c r="DL103" s="266"/>
      <c r="DM103" s="266"/>
      <c r="DN103" s="266"/>
      <c r="DO103" s="266"/>
      <c r="DP103" s="266"/>
    </row>
    <row r="104" spans="24:120" hidden="1">
      <c r="CV104" s="266"/>
      <c r="CW104" s="266"/>
      <c r="DA104" s="266"/>
      <c r="DB104" s="266"/>
      <c r="DF104" s="266"/>
      <c r="DG104" s="266"/>
      <c r="DK104" s="266"/>
      <c r="DL104" s="266"/>
      <c r="DN104" s="266"/>
      <c r="DO104" s="266"/>
      <c r="DP104" s="266"/>
    </row>
    <row r="105" spans="24:120" ht="12.75" hidden="1" customHeight="1"/>
    <row r="106" spans="24:120" hidden="1"/>
    <row r="107" spans="24:120" hidden="1"/>
    <row r="108" spans="24:120" hidden="1"/>
    <row r="109" spans="24:120" hidden="1"/>
    <row r="110" spans="24:120" hidden="1"/>
  </sheetData>
  <sheetProtection algorithmName="SHA-512" hashValue="ZqR1adIkmr96fGOnsMaFF7cH8cbqC5qDedyFBeNPBXG1RKU/aAmVCwvps8OrEaRVoULz0MkiIaEOfRvFVOaJRA==" saltValue="5qFK1n+q3+YCLrffX28WQ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cols>
    <col min="1" max="116" width="2.625" style="267" customWidth="1"/>
    <col min="117" max="16384" width="9" style="266" hidden="1"/>
  </cols>
  <sheetData>
    <row r="1" spans="2:11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row r="3" spans="2:116"/>
    <row r="4" spans="2:11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row r="7" spans="2:116"/>
    <row r="8" spans="2:116"/>
    <row r="9" spans="2:116"/>
    <row r="10" spans="2:116"/>
    <row r="11" spans="2:116"/>
    <row r="12" spans="2:116"/>
    <row r="13" spans="2:116"/>
    <row r="14" spans="2:116"/>
    <row r="15" spans="2:116"/>
    <row r="16" spans="2:116"/>
    <row r="17" spans="9:116"/>
    <row r="18" spans="9:11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row r="20" spans="9:116"/>
    <row r="21" spans="9:116">
      <c r="DL21" s="266"/>
    </row>
    <row r="22" spans="9:116">
      <c r="DI22" s="266"/>
      <c r="DJ22" s="266"/>
      <c r="DK22" s="266"/>
      <c r="DL22" s="266"/>
    </row>
    <row r="23" spans="9:116">
      <c r="CY23" s="266"/>
      <c r="CZ23" s="266"/>
      <c r="DA23" s="266"/>
      <c r="DB23" s="266"/>
      <c r="DC23" s="266"/>
      <c r="DD23" s="266"/>
      <c r="DE23" s="266"/>
      <c r="DF23" s="266"/>
      <c r="DG23" s="266"/>
      <c r="DH23" s="266"/>
      <c r="DI23" s="266"/>
      <c r="DJ23" s="266"/>
      <c r="DK23" s="266"/>
      <c r="DL23" s="266"/>
    </row>
    <row r="24" spans="9:116"/>
    <row r="25" spans="9:116"/>
    <row r="26" spans="9:116"/>
    <row r="27" spans="9:116"/>
    <row r="28" spans="9:116"/>
    <row r="29" spans="9:116"/>
    <row r="30" spans="9:116"/>
    <row r="31" spans="9:116"/>
    <row r="32" spans="9:116"/>
    <row r="33" spans="15:116"/>
    <row r="34" spans="15:116"/>
    <row r="35" spans="15:116">
      <c r="CZ35" s="266"/>
      <c r="DA35" s="266"/>
      <c r="DB35" s="266"/>
      <c r="DC35" s="266"/>
      <c r="DD35" s="266"/>
      <c r="DE35" s="266"/>
      <c r="DF35" s="266"/>
      <c r="DG35" s="266"/>
      <c r="DH35" s="266"/>
      <c r="DI35" s="266"/>
      <c r="DJ35" s="266"/>
      <c r="DK35" s="266"/>
      <c r="DL35" s="266"/>
    </row>
    <row r="36" spans="15:116"/>
    <row r="37" spans="15:116">
      <c r="DL37" s="266"/>
    </row>
    <row r="38" spans="15:116">
      <c r="DI38" s="266"/>
      <c r="DJ38" s="266"/>
      <c r="DK38" s="266"/>
      <c r="DL38" s="266"/>
    </row>
    <row r="39" spans="15:116"/>
    <row r="40" spans="15:116"/>
    <row r="41" spans="15:116"/>
    <row r="42" spans="15:116"/>
    <row r="43" spans="15:11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c r="DL44" s="266"/>
    </row>
    <row r="45" spans="15:116"/>
    <row r="46" spans="15:116">
      <c r="DA46" s="266"/>
      <c r="DB46" s="266"/>
      <c r="DC46" s="266"/>
      <c r="DD46" s="266"/>
      <c r="DE46" s="266"/>
      <c r="DF46" s="266"/>
      <c r="DG46" s="266"/>
      <c r="DH46" s="266"/>
      <c r="DI46" s="266"/>
      <c r="DJ46" s="266"/>
      <c r="DK46" s="266"/>
      <c r="DL46" s="266"/>
    </row>
    <row r="47" spans="15:116"/>
    <row r="48" spans="15:116"/>
    <row r="49" spans="104:116"/>
    <row r="50" spans="104:116">
      <c r="CZ50" s="266"/>
      <c r="DA50" s="266"/>
      <c r="DB50" s="266"/>
      <c r="DC50" s="266"/>
      <c r="DD50" s="266"/>
      <c r="DE50" s="266"/>
      <c r="DF50" s="266"/>
      <c r="DG50" s="266"/>
      <c r="DH50" s="266"/>
      <c r="DI50" s="266"/>
      <c r="DJ50" s="266"/>
      <c r="DK50" s="266"/>
      <c r="DL50" s="266"/>
    </row>
    <row r="51" spans="104:116"/>
    <row r="52" spans="104:116"/>
    <row r="53" spans="104:116">
      <c r="DL53" s="26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6"/>
      <c r="DD67" s="266"/>
      <c r="DE67" s="266"/>
      <c r="DF67" s="266"/>
      <c r="DG67" s="266"/>
      <c r="DH67" s="266"/>
      <c r="DI67" s="266"/>
      <c r="DJ67" s="266"/>
      <c r="DK67" s="266"/>
      <c r="DL67" s="26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10mZf91ZsUVyhJ8NKmR6U747gDHAnxykDsaddn1SFHKqF9EmthcJTfwyEB6qigBf4YvMx6saDwJMXYEcEo8ww==" saltValue="87Pu/UEQdn+V8TkXiEBLP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c r="AS1" s="269"/>
      <c r="AT1" s="269"/>
    </row>
    <row r="2" spans="1:46">
      <c r="AS2" s="269"/>
      <c r="AT2" s="269"/>
    </row>
    <row r="3" spans="1:46">
      <c r="AS3" s="269"/>
      <c r="AT3" s="269"/>
    </row>
    <row r="4" spans="1:46">
      <c r="AS4" s="269"/>
      <c r="AT4" s="269"/>
    </row>
    <row r="5" spans="1:46" ht="17.25">
      <c r="A5" s="270" t="s">
        <v>
489</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
490</v>
      </c>
      <c r="AL6" s="274"/>
      <c r="AM6" s="274"/>
      <c r="AN6" s="274"/>
      <c r="AO6" s="269"/>
      <c r="AP6" s="269"/>
      <c r="AQ6" s="269"/>
      <c r="AR6" s="269"/>
    </row>
    <row r="7" spans="1:46">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215" t="s">
        <v>
491</v>
      </c>
      <c r="AP7" s="279"/>
      <c r="AQ7" s="280" t="s">
        <v>
492</v>
      </c>
      <c r="AR7" s="281"/>
    </row>
    <row r="8" spans="1:46">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216"/>
      <c r="AP8" s="285" t="s">
        <v>
493</v>
      </c>
      <c r="AQ8" s="286" t="s">
        <v>
494</v>
      </c>
      <c r="AR8" s="287" t="s">
        <v>
495</v>
      </c>
    </row>
    <row r="9" spans="1:46">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217" t="s">
        <v>
496</v>
      </c>
      <c r="AL9" s="1218"/>
      <c r="AM9" s="1218"/>
      <c r="AN9" s="1219"/>
      <c r="AO9" s="288">
        <v>
11020056</v>
      </c>
      <c r="AP9" s="288">
        <v>
42605</v>
      </c>
      <c r="AQ9" s="289">
        <v>
56117</v>
      </c>
      <c r="AR9" s="290">
        <v>
-24.1</v>
      </c>
    </row>
    <row r="10" spans="1:46">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217" t="s">
        <v>
497</v>
      </c>
      <c r="AL10" s="1218"/>
      <c r="AM10" s="1218"/>
      <c r="AN10" s="1219"/>
      <c r="AO10" s="291">
        <v>
982363</v>
      </c>
      <c r="AP10" s="291">
        <v>
3798</v>
      </c>
      <c r="AQ10" s="292">
        <v>
3759</v>
      </c>
      <c r="AR10" s="293">
        <v>
1</v>
      </c>
    </row>
    <row r="11" spans="1:46" ht="13.5" customHeight="1">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217" t="s">
        <v>
498</v>
      </c>
      <c r="AL11" s="1218"/>
      <c r="AM11" s="1218"/>
      <c r="AN11" s="1219"/>
      <c r="AO11" s="291">
        <v>
112231</v>
      </c>
      <c r="AP11" s="291">
        <v>
434</v>
      </c>
      <c r="AQ11" s="292">
        <v>
1477</v>
      </c>
      <c r="AR11" s="293">
        <v>
-70.599999999999994</v>
      </c>
    </row>
    <row r="12" spans="1:46" ht="13.5" customHeight="1">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217" t="s">
        <v>
499</v>
      </c>
      <c r="AL12" s="1218"/>
      <c r="AM12" s="1218"/>
      <c r="AN12" s="1219"/>
      <c r="AO12" s="291" t="s">
        <v>
500</v>
      </c>
      <c r="AP12" s="291" t="s">
        <v>
500</v>
      </c>
      <c r="AQ12" s="292">
        <v>
889</v>
      </c>
      <c r="AR12" s="293" t="s">
        <v>
500</v>
      </c>
    </row>
    <row r="13" spans="1:46" ht="13.5" customHeight="1">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217" t="s">
        <v>
501</v>
      </c>
      <c r="AL13" s="1218"/>
      <c r="AM13" s="1218"/>
      <c r="AN13" s="1219"/>
      <c r="AO13" s="291" t="s">
        <v>
500</v>
      </c>
      <c r="AP13" s="291" t="s">
        <v>
500</v>
      </c>
      <c r="AQ13" s="292">
        <v>
18</v>
      </c>
      <c r="AR13" s="293" t="s">
        <v>
500</v>
      </c>
    </row>
    <row r="14" spans="1:46" ht="13.5" customHeight="1">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217" t="s">
        <v>
502</v>
      </c>
      <c r="AL14" s="1218"/>
      <c r="AM14" s="1218"/>
      <c r="AN14" s="1219"/>
      <c r="AO14" s="291">
        <v>
447988</v>
      </c>
      <c r="AP14" s="291">
        <v>
1732</v>
      </c>
      <c r="AQ14" s="292">
        <v>
2517</v>
      </c>
      <c r="AR14" s="293">
        <v>
-31.2</v>
      </c>
    </row>
    <row r="15" spans="1:46" ht="13.5" customHeight="1">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217" t="s">
        <v>
503</v>
      </c>
      <c r="AL15" s="1218"/>
      <c r="AM15" s="1218"/>
      <c r="AN15" s="1219"/>
      <c r="AO15" s="291">
        <v>
250378</v>
      </c>
      <c r="AP15" s="291">
        <v>
968</v>
      </c>
      <c r="AQ15" s="292">
        <v>
1398</v>
      </c>
      <c r="AR15" s="293">
        <v>
-30.8</v>
      </c>
    </row>
    <row r="16" spans="1:46">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220" t="s">
        <v>
504</v>
      </c>
      <c r="AL16" s="1221"/>
      <c r="AM16" s="1221"/>
      <c r="AN16" s="1222"/>
      <c r="AO16" s="291">
        <v>
-456951</v>
      </c>
      <c r="AP16" s="291">
        <v>
-1767</v>
      </c>
      <c r="AQ16" s="292">
        <v>
-4107</v>
      </c>
      <c r="AR16" s="293">
        <v>
-57</v>
      </c>
    </row>
    <row r="17" spans="1:46">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220" t="s">
        <v>
178</v>
      </c>
      <c r="AL17" s="1221"/>
      <c r="AM17" s="1221"/>
      <c r="AN17" s="1222"/>
      <c r="AO17" s="291">
        <v>
12356065</v>
      </c>
      <c r="AP17" s="291">
        <v>
47771</v>
      </c>
      <c r="AQ17" s="292">
        <v>
62068</v>
      </c>
      <c r="AR17" s="293">
        <v>
-23</v>
      </c>
    </row>
    <row r="18" spans="1:46">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
505</v>
      </c>
      <c r="AL19" s="269"/>
      <c r="AM19" s="269"/>
      <c r="AN19" s="269"/>
      <c r="AO19" s="269"/>
      <c r="AP19" s="269"/>
      <c r="AQ19" s="269"/>
      <c r="AR19" s="269"/>
    </row>
    <row r="20" spans="1:46">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
506</v>
      </c>
      <c r="AP20" s="299" t="s">
        <v>
507</v>
      </c>
      <c r="AQ20" s="300" t="s">
        <v>
508</v>
      </c>
      <c r="AR20" s="301"/>
    </row>
    <row r="21" spans="1:46" s="307" customFormat="1">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212" t="s">
        <v>
509</v>
      </c>
      <c r="AL21" s="1213"/>
      <c r="AM21" s="1213"/>
      <c r="AN21" s="1214"/>
      <c r="AO21" s="303">
        <v>
4.74</v>
      </c>
      <c r="AP21" s="304">
        <v>
6.06</v>
      </c>
      <c r="AQ21" s="305">
        <v>
-1.32</v>
      </c>
      <c r="AR21" s="274"/>
      <c r="AS21" s="306"/>
      <c r="AT21" s="302"/>
    </row>
    <row r="22" spans="1:46" s="307" customFormat="1">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212" t="s">
        <v>
510</v>
      </c>
      <c r="AL22" s="1213"/>
      <c r="AM22" s="1213"/>
      <c r="AN22" s="1214"/>
      <c r="AO22" s="308">
        <v>
99.8</v>
      </c>
      <c r="AP22" s="309">
        <v>
100.6</v>
      </c>
      <c r="AQ22" s="310">
        <v>
-0.8</v>
      </c>
      <c r="AR22" s="294"/>
      <c r="AS22" s="306"/>
      <c r="AT22" s="302"/>
    </row>
    <row r="23" spans="1:46" s="307" customFormat="1">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c r="A26" s="274" t="s">
        <v>
511</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c r="A27" s="315" t="s">
        <v>
512</v>
      </c>
      <c r="AO27" s="269"/>
      <c r="AP27" s="269"/>
      <c r="AQ27" s="269"/>
      <c r="AR27" s="269"/>
      <c r="AS27" s="269"/>
      <c r="AT27" s="269"/>
    </row>
    <row r="28" spans="1:46" ht="17.25">
      <c r="A28" s="270" t="s">
        <v>
513</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
514</v>
      </c>
      <c r="AL29" s="274"/>
      <c r="AM29" s="274"/>
      <c r="AN29" s="274"/>
      <c r="AO29" s="269"/>
      <c r="AP29" s="269"/>
      <c r="AQ29" s="269"/>
      <c r="AR29" s="269"/>
      <c r="AS29" s="317"/>
    </row>
    <row r="30" spans="1:46">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215" t="s">
        <v>
491</v>
      </c>
      <c r="AP30" s="279"/>
      <c r="AQ30" s="280" t="s">
        <v>
492</v>
      </c>
      <c r="AR30" s="281"/>
    </row>
    <row r="31" spans="1:46">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216"/>
      <c r="AP31" s="285" t="s">
        <v>
493</v>
      </c>
      <c r="AQ31" s="286" t="s">
        <v>
494</v>
      </c>
      <c r="AR31" s="287" t="s">
        <v>
495</v>
      </c>
    </row>
    <row r="32" spans="1:46" ht="27" customHeight="1">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28" t="s">
        <v>
515</v>
      </c>
      <c r="AL32" s="1229"/>
      <c r="AM32" s="1229"/>
      <c r="AN32" s="1230"/>
      <c r="AO32" s="318">
        <v>
4184909</v>
      </c>
      <c r="AP32" s="318">
        <v>
16180</v>
      </c>
      <c r="AQ32" s="319">
        <v>
26789</v>
      </c>
      <c r="AR32" s="320">
        <v>
-39.6</v>
      </c>
    </row>
    <row r="33" spans="1:46" ht="13.5" customHeight="1">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28" t="s">
        <v>
516</v>
      </c>
      <c r="AL33" s="1229"/>
      <c r="AM33" s="1229"/>
      <c r="AN33" s="1230"/>
      <c r="AO33" s="318" t="s">
        <v>
500</v>
      </c>
      <c r="AP33" s="318" t="s">
        <v>
500</v>
      </c>
      <c r="AQ33" s="319">
        <v>
12</v>
      </c>
      <c r="AR33" s="320" t="s">
        <v>
500</v>
      </c>
    </row>
    <row r="34" spans="1:46" ht="27" customHeight="1">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28" t="s">
        <v>
517</v>
      </c>
      <c r="AL34" s="1229"/>
      <c r="AM34" s="1229"/>
      <c r="AN34" s="1230"/>
      <c r="AO34" s="318" t="s">
        <v>
500</v>
      </c>
      <c r="AP34" s="318" t="s">
        <v>
500</v>
      </c>
      <c r="AQ34" s="319">
        <v>
31</v>
      </c>
      <c r="AR34" s="320" t="s">
        <v>
500</v>
      </c>
    </row>
    <row r="35" spans="1:46" ht="27" customHeight="1">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28" t="s">
        <v>
518</v>
      </c>
      <c r="AL35" s="1229"/>
      <c r="AM35" s="1229"/>
      <c r="AN35" s="1230"/>
      <c r="AO35" s="318">
        <v>
385675</v>
      </c>
      <c r="AP35" s="318">
        <v>
1491</v>
      </c>
      <c r="AQ35" s="319">
        <v>
6601</v>
      </c>
      <c r="AR35" s="320">
        <v>
-77.400000000000006</v>
      </c>
    </row>
    <row r="36" spans="1:46" ht="27" customHeight="1">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28" t="s">
        <v>
519</v>
      </c>
      <c r="AL36" s="1229"/>
      <c r="AM36" s="1229"/>
      <c r="AN36" s="1230"/>
      <c r="AO36" s="318">
        <v>
88237</v>
      </c>
      <c r="AP36" s="318">
        <v>
341</v>
      </c>
      <c r="AQ36" s="319">
        <v>
691</v>
      </c>
      <c r="AR36" s="320">
        <v>
-50.7</v>
      </c>
    </row>
    <row r="37" spans="1:46" ht="13.5" customHeight="1">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28" t="s">
        <v>
520</v>
      </c>
      <c r="AL37" s="1229"/>
      <c r="AM37" s="1229"/>
      <c r="AN37" s="1230"/>
      <c r="AO37" s="318">
        <v>
758730</v>
      </c>
      <c r="AP37" s="318">
        <v>
2933</v>
      </c>
      <c r="AQ37" s="319">
        <v>
1718</v>
      </c>
      <c r="AR37" s="320">
        <v>
70.7</v>
      </c>
    </row>
    <row r="38" spans="1:46" ht="27" customHeight="1">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31" t="s">
        <v>
521</v>
      </c>
      <c r="AL38" s="1232"/>
      <c r="AM38" s="1232"/>
      <c r="AN38" s="1233"/>
      <c r="AO38" s="321" t="s">
        <v>
500</v>
      </c>
      <c r="AP38" s="321" t="s">
        <v>
500</v>
      </c>
      <c r="AQ38" s="322">
        <v>
1</v>
      </c>
      <c r="AR38" s="310" t="s">
        <v>
500</v>
      </c>
      <c r="AS38" s="317"/>
    </row>
    <row r="39" spans="1:46">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31" t="s">
        <v>
522</v>
      </c>
      <c r="AL39" s="1232"/>
      <c r="AM39" s="1232"/>
      <c r="AN39" s="1233"/>
      <c r="AO39" s="318">
        <v>
-1493402</v>
      </c>
      <c r="AP39" s="318">
        <v>
-5774</v>
      </c>
      <c r="AQ39" s="319">
        <v>
-7529</v>
      </c>
      <c r="AR39" s="320">
        <v>
-23.3</v>
      </c>
      <c r="AS39" s="317"/>
    </row>
    <row r="40" spans="1:46" ht="27" customHeight="1">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28" t="s">
        <v>
523</v>
      </c>
      <c r="AL40" s="1229"/>
      <c r="AM40" s="1229"/>
      <c r="AN40" s="1230"/>
      <c r="AO40" s="318">
        <v>
-2672155</v>
      </c>
      <c r="AP40" s="318">
        <v>
-10331</v>
      </c>
      <c r="AQ40" s="319">
        <v>
-22018</v>
      </c>
      <c r="AR40" s="320">
        <v>
-53.1</v>
      </c>
      <c r="AS40" s="317"/>
    </row>
    <row r="41" spans="1:46">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34" t="s">
        <v>
291</v>
      </c>
      <c r="AL41" s="1235"/>
      <c r="AM41" s="1235"/>
      <c r="AN41" s="1236"/>
      <c r="AO41" s="318">
        <v>
1251994</v>
      </c>
      <c r="AP41" s="318">
        <v>
4840</v>
      </c>
      <c r="AQ41" s="319">
        <v>
6294</v>
      </c>
      <c r="AR41" s="320">
        <v>
-23.1</v>
      </c>
      <c r="AS41" s="317"/>
    </row>
    <row r="42" spans="1:46">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
524</v>
      </c>
      <c r="AL42" s="269"/>
      <c r="AM42" s="269"/>
      <c r="AN42" s="269"/>
      <c r="AO42" s="269"/>
      <c r="AP42" s="269"/>
      <c r="AQ42" s="294"/>
      <c r="AR42" s="294"/>
      <c r="AS42" s="317"/>
    </row>
    <row r="43" spans="1:46">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c r="A47" s="327" t="s">
        <v>
525</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
526</v>
      </c>
      <c r="AL48" s="328"/>
      <c r="AM48" s="328"/>
      <c r="AN48" s="328"/>
      <c r="AO48" s="328"/>
      <c r="AP48" s="328"/>
      <c r="AQ48" s="329"/>
      <c r="AR48" s="328"/>
    </row>
    <row r="49" spans="1:44" ht="13.5" customHeight="1">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223" t="s">
        <v>
491</v>
      </c>
      <c r="AN49" s="1225" t="s">
        <v>
527</v>
      </c>
      <c r="AO49" s="1226"/>
      <c r="AP49" s="1226"/>
      <c r="AQ49" s="1226"/>
      <c r="AR49" s="1227"/>
    </row>
    <row r="50" spans="1:44">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224"/>
      <c r="AN50" s="334" t="s">
        <v>
528</v>
      </c>
      <c r="AO50" s="335" t="s">
        <v>
529</v>
      </c>
      <c r="AP50" s="336" t="s">
        <v>
530</v>
      </c>
      <c r="AQ50" s="337" t="s">
        <v>
531</v>
      </c>
      <c r="AR50" s="338" t="s">
        <v>
532</v>
      </c>
    </row>
    <row r="51" spans="1:44">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
533</v>
      </c>
      <c r="AL51" s="331"/>
      <c r="AM51" s="339">
        <v>
15567238</v>
      </c>
      <c r="AN51" s="340">
        <v>
61461</v>
      </c>
      <c r="AO51" s="341">
        <v>
26.5</v>
      </c>
      <c r="AP51" s="342">
        <v>
43141</v>
      </c>
      <c r="AQ51" s="343">
        <v>
9.4</v>
      </c>
      <c r="AR51" s="344">
        <v>
17.100000000000001</v>
      </c>
    </row>
    <row r="52" spans="1:44">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
534</v>
      </c>
      <c r="AM52" s="347">
        <v>
9228936</v>
      </c>
      <c r="AN52" s="348">
        <v>
36437</v>
      </c>
      <c r="AO52" s="349">
        <v>
12.8</v>
      </c>
      <c r="AP52" s="350">
        <v>
21887</v>
      </c>
      <c r="AQ52" s="351">
        <v>
-2.4</v>
      </c>
      <c r="AR52" s="352">
        <v>
15.2</v>
      </c>
    </row>
    <row r="53" spans="1:44">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
535</v>
      </c>
      <c r="AL53" s="331"/>
      <c r="AM53" s="339">
        <v>
10529582</v>
      </c>
      <c r="AN53" s="340">
        <v>
41365</v>
      </c>
      <c r="AO53" s="341">
        <v>
-32.700000000000003</v>
      </c>
      <c r="AP53" s="342">
        <v>
45117</v>
      </c>
      <c r="AQ53" s="343">
        <v>
4.5999999999999996</v>
      </c>
      <c r="AR53" s="344">
        <v>
-37.299999999999997</v>
      </c>
    </row>
    <row r="54" spans="1:44">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
534</v>
      </c>
      <c r="AM54" s="347">
        <v>
5949186</v>
      </c>
      <c r="AN54" s="348">
        <v>
23371</v>
      </c>
      <c r="AO54" s="349">
        <v>
-35.9</v>
      </c>
      <c r="AP54" s="350">
        <v>
25589</v>
      </c>
      <c r="AQ54" s="351">
        <v>
16.899999999999999</v>
      </c>
      <c r="AR54" s="352">
        <v>
-52.8</v>
      </c>
    </row>
    <row r="55" spans="1:44">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
536</v>
      </c>
      <c r="AL55" s="331"/>
      <c r="AM55" s="339">
        <v>
12306895</v>
      </c>
      <c r="AN55" s="340">
        <v>
47934</v>
      </c>
      <c r="AO55" s="341">
        <v>
15.9</v>
      </c>
      <c r="AP55" s="342">
        <v>
39951</v>
      </c>
      <c r="AQ55" s="343">
        <v>
-11.5</v>
      </c>
      <c r="AR55" s="344">
        <v>
27.4</v>
      </c>
    </row>
    <row r="56" spans="1:44">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
534</v>
      </c>
      <c r="AM56" s="347">
        <v>
4649477</v>
      </c>
      <c r="AN56" s="348">
        <v>
18109</v>
      </c>
      <c r="AO56" s="349">
        <v>
-22.5</v>
      </c>
      <c r="AP56" s="350">
        <v>
22555</v>
      </c>
      <c r="AQ56" s="351">
        <v>
-11.9</v>
      </c>
      <c r="AR56" s="352">
        <v>
-10.6</v>
      </c>
    </row>
    <row r="57" spans="1:44">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
537</v>
      </c>
      <c r="AL57" s="331"/>
      <c r="AM57" s="339">
        <v>
20444488</v>
      </c>
      <c r="AN57" s="340">
        <v>
79242</v>
      </c>
      <c r="AO57" s="341">
        <v>
65.3</v>
      </c>
      <c r="AP57" s="342">
        <v>
39893</v>
      </c>
      <c r="AQ57" s="343">
        <v>
-0.1</v>
      </c>
      <c r="AR57" s="344">
        <v>
65.400000000000006</v>
      </c>
    </row>
    <row r="58" spans="1:44">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
534</v>
      </c>
      <c r="AM58" s="347">
        <v>
11222572</v>
      </c>
      <c r="AN58" s="348">
        <v>
43498</v>
      </c>
      <c r="AO58" s="349">
        <v>
140.19999999999999</v>
      </c>
      <c r="AP58" s="350">
        <v>
26170</v>
      </c>
      <c r="AQ58" s="351">
        <v>
16</v>
      </c>
      <c r="AR58" s="352">
        <v>
124.2</v>
      </c>
    </row>
    <row r="59" spans="1:44">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
538</v>
      </c>
      <c r="AL59" s="331"/>
      <c r="AM59" s="339">
        <v>
19855549</v>
      </c>
      <c r="AN59" s="340">
        <v>
76765</v>
      </c>
      <c r="AO59" s="341">
        <v>
-3.1</v>
      </c>
      <c r="AP59" s="342">
        <v>
41080</v>
      </c>
      <c r="AQ59" s="343">
        <v>
3</v>
      </c>
      <c r="AR59" s="344">
        <v>
-6.1</v>
      </c>
    </row>
    <row r="60" spans="1:44">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
534</v>
      </c>
      <c r="AM60" s="347">
        <v>
15370635</v>
      </c>
      <c r="AN60" s="348">
        <v>
59425</v>
      </c>
      <c r="AO60" s="349">
        <v>
36.6</v>
      </c>
      <c r="AP60" s="350">
        <v>
27265</v>
      </c>
      <c r="AQ60" s="351">
        <v>
4.2</v>
      </c>
      <c r="AR60" s="352">
        <v>
32.4</v>
      </c>
    </row>
    <row r="61" spans="1:44">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
539</v>
      </c>
      <c r="AL61" s="353"/>
      <c r="AM61" s="354">
        <v>
15740750</v>
      </c>
      <c r="AN61" s="355">
        <v>
61353</v>
      </c>
      <c r="AO61" s="356">
        <v>
14.4</v>
      </c>
      <c r="AP61" s="357">
        <v>
41836</v>
      </c>
      <c r="AQ61" s="358">
        <v>
1.1000000000000001</v>
      </c>
      <c r="AR61" s="344">
        <v>
13.3</v>
      </c>
    </row>
    <row r="62" spans="1:44">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
534</v>
      </c>
      <c r="AM62" s="347">
        <v>
9284161</v>
      </c>
      <c r="AN62" s="348">
        <v>
36168</v>
      </c>
      <c r="AO62" s="349">
        <v>
26.2</v>
      </c>
      <c r="AP62" s="350">
        <v>
24693</v>
      </c>
      <c r="AQ62" s="351">
        <v>
4.5999999999999996</v>
      </c>
      <c r="AR62" s="352">
        <v>
21.6</v>
      </c>
    </row>
    <row r="63" spans="1:44">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c r="AK67" s="269"/>
      <c r="AL67" s="269"/>
      <c r="AM67" s="269"/>
      <c r="AN67" s="269"/>
      <c r="AO67" s="269"/>
      <c r="AP67" s="269"/>
      <c r="AQ67" s="269"/>
      <c r="AR67" s="269"/>
      <c r="AS67" s="269"/>
      <c r="AT67" s="269"/>
    </row>
    <row r="68" spans="1:46" ht="13.5" hidden="1" customHeight="1">
      <c r="AK68" s="269"/>
      <c r="AL68" s="269"/>
      <c r="AM68" s="269"/>
      <c r="AN68" s="269"/>
      <c r="AO68" s="269"/>
      <c r="AP68" s="269"/>
      <c r="AQ68" s="269"/>
      <c r="AR68" s="269"/>
    </row>
    <row r="69" spans="1:46" ht="13.5" hidden="1" customHeight="1">
      <c r="AK69" s="269"/>
      <c r="AL69" s="269"/>
      <c r="AM69" s="269"/>
      <c r="AN69" s="269"/>
      <c r="AO69" s="269"/>
      <c r="AP69" s="269"/>
      <c r="AQ69" s="269"/>
      <c r="AR69" s="269"/>
    </row>
    <row r="70" spans="1:46" hidden="1">
      <c r="AK70" s="269"/>
      <c r="AL70" s="269"/>
      <c r="AM70" s="269"/>
      <c r="AN70" s="269"/>
      <c r="AO70" s="269"/>
      <c r="AP70" s="269"/>
      <c r="AQ70" s="269"/>
      <c r="AR70" s="269"/>
    </row>
    <row r="71" spans="1:46" hidden="1">
      <c r="AK71" s="269"/>
      <c r="AL71" s="269"/>
      <c r="AM71" s="269"/>
      <c r="AN71" s="269"/>
      <c r="AO71" s="269"/>
      <c r="AP71" s="269"/>
      <c r="AQ71" s="269"/>
      <c r="AR71" s="269"/>
    </row>
    <row r="72" spans="1:46" hidden="1">
      <c r="AK72" s="269"/>
      <c r="AL72" s="269"/>
      <c r="AM72" s="269"/>
      <c r="AN72" s="269"/>
      <c r="AO72" s="269"/>
      <c r="AP72" s="269"/>
      <c r="AQ72" s="269"/>
      <c r="AR72" s="269"/>
    </row>
    <row r="73" spans="1:46" hidden="1">
      <c r="AK73" s="269"/>
      <c r="AL73" s="269"/>
      <c r="AM73" s="269"/>
      <c r="AN73" s="269"/>
      <c r="AO73" s="269"/>
      <c r="AP73" s="269"/>
      <c r="AQ73" s="269"/>
      <c r="AR73" s="269"/>
    </row>
    <row r="74" spans="1:46" hidden="1"/>
  </sheetData>
  <sheetProtection algorithmName="SHA-512" hashValue="mm6u7fClQvDG389l0GFgENq8Uk9RpdYFdtobew6edeZe/LcRfFdG1go1c9PhBYy9dqFc0fQ3FztyWs4pqLuhSg==" saltValue="/fBSwdZDAw9AERzlpSnF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cols>
    <col min="1" max="125" width="2.5" style="267" customWidth="1"/>
    <col min="126" max="16384" width="9" style="266" hidden="1"/>
  </cols>
  <sheetData>
    <row r="1" spans="2:125" ht="13.5" customHeight="1">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c r="B2" s="266"/>
      <c r="DG2" s="266"/>
    </row>
    <row r="3" spans="2:12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row r="5" spans="2:125"/>
    <row r="6" spans="2:125"/>
    <row r="7" spans="2:125"/>
    <row r="8" spans="2:125"/>
    <row r="9" spans="2:125">
      <c r="DU9" s="266"/>
    </row>
    <row r="10" spans="2:125"/>
    <row r="11" spans="2:125"/>
    <row r="12" spans="2:125"/>
    <row r="13" spans="2:125"/>
    <row r="14" spans="2:125"/>
    <row r="15" spans="2:125"/>
    <row r="16" spans="2:125"/>
    <row r="17" spans="125:125">
      <c r="DU17" s="266"/>
    </row>
    <row r="18" spans="125:125"/>
    <row r="19" spans="125:125"/>
    <row r="20" spans="125:125">
      <c r="DU20" s="266"/>
    </row>
    <row r="21" spans="125:125">
      <c r="DU21" s="266"/>
    </row>
    <row r="22" spans="125:125"/>
    <row r="23" spans="125:125"/>
    <row r="24" spans="125:125"/>
    <row r="25" spans="125:125"/>
    <row r="26" spans="125:125"/>
    <row r="27" spans="125:125"/>
    <row r="28" spans="125:125">
      <c r="DU28" s="266"/>
    </row>
    <row r="29" spans="125:125"/>
    <row r="30" spans="125:125"/>
    <row r="31" spans="125:125"/>
    <row r="32" spans="125:125"/>
    <row r="33" spans="2:125">
      <c r="B33" s="266"/>
      <c r="G33" s="266"/>
      <c r="I33" s="266"/>
    </row>
    <row r="34" spans="2:125">
      <c r="C34" s="266"/>
      <c r="P34" s="266"/>
      <c r="DE34" s="266"/>
      <c r="DH34" s="266"/>
    </row>
    <row r="35" spans="2:125">
      <c r="D35" s="266"/>
      <c r="E35" s="266"/>
      <c r="DG35" s="266"/>
      <c r="DJ35" s="266"/>
      <c r="DP35" s="266"/>
      <c r="DQ35" s="266"/>
      <c r="DR35" s="266"/>
      <c r="DS35" s="266"/>
      <c r="DT35" s="266"/>
      <c r="DU35" s="266"/>
    </row>
    <row r="36" spans="2:12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c r="DU37" s="266"/>
    </row>
    <row r="38" spans="2:125">
      <c r="DT38" s="266"/>
      <c r="DU38" s="266"/>
    </row>
    <row r="39" spans="2:125"/>
    <row r="40" spans="2:125">
      <c r="DH40" s="266"/>
    </row>
    <row r="41" spans="2:125">
      <c r="DE41" s="266"/>
    </row>
    <row r="42" spans="2:125">
      <c r="DG42" s="266"/>
      <c r="DJ42" s="266"/>
    </row>
    <row r="43" spans="2:12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c r="DU44" s="266"/>
    </row>
    <row r="45" spans="2:125"/>
    <row r="46" spans="2:125"/>
    <row r="47" spans="2:125"/>
    <row r="48" spans="2:125">
      <c r="DT48" s="266"/>
      <c r="DU48" s="266"/>
    </row>
    <row r="49" spans="120:125">
      <c r="DU49" s="266"/>
    </row>
    <row r="50" spans="120:125">
      <c r="DU50" s="266"/>
    </row>
    <row r="51" spans="120:125">
      <c r="DP51" s="266"/>
      <c r="DQ51" s="266"/>
      <c r="DR51" s="266"/>
      <c r="DS51" s="266"/>
      <c r="DT51" s="266"/>
      <c r="DU51" s="266"/>
    </row>
    <row r="52" spans="120:125"/>
    <row r="53" spans="120:125"/>
    <row r="54" spans="120:125">
      <c r="DU54" s="266"/>
    </row>
    <row r="55" spans="120:125"/>
    <row r="56" spans="120:125"/>
    <row r="57" spans="120:125"/>
    <row r="58" spans="120:125">
      <c r="DU58" s="266"/>
    </row>
    <row r="59" spans="120:125"/>
    <row r="60" spans="120:125"/>
    <row r="61" spans="120:125"/>
    <row r="62" spans="120:125"/>
    <row r="63" spans="120:125">
      <c r="DU63" s="266"/>
    </row>
    <row r="64" spans="120:125">
      <c r="DT64" s="266"/>
      <c r="DU64" s="266"/>
    </row>
    <row r="65" spans="123:125"/>
    <row r="66" spans="123:125"/>
    <row r="67" spans="123:125"/>
    <row r="68" spans="123:125"/>
    <row r="69" spans="123:125">
      <c r="DS69" s="266"/>
      <c r="DT69" s="266"/>
      <c r="DU69" s="266"/>
    </row>
    <row r="70" spans="123:125"/>
    <row r="71" spans="123:125"/>
    <row r="72" spans="123:125"/>
    <row r="73" spans="123:125"/>
    <row r="74" spans="123:125"/>
    <row r="75" spans="123:125"/>
    <row r="76" spans="123:125"/>
    <row r="77" spans="123:125"/>
    <row r="78" spans="123:125"/>
    <row r="79" spans="123:125"/>
    <row r="80" spans="123:125"/>
    <row r="81" spans="116:125"/>
    <row r="82" spans="116:125">
      <c r="DL82" s="266"/>
    </row>
    <row r="83" spans="116:125">
      <c r="DM83" s="266"/>
      <c r="DN83" s="266"/>
      <c r="DO83" s="266"/>
      <c r="DP83" s="266"/>
      <c r="DQ83" s="266"/>
      <c r="DR83" s="266"/>
      <c r="DS83" s="266"/>
      <c r="DT83" s="266"/>
      <c r="DU83" s="266"/>
    </row>
    <row r="84" spans="116:125"/>
    <row r="85" spans="116:125"/>
    <row r="86" spans="116:125"/>
    <row r="87" spans="116:125"/>
    <row r="88" spans="116:125">
      <c r="DU88" s="266"/>
    </row>
    <row r="89" spans="116:125"/>
    <row r="90" spans="116:125"/>
    <row r="91" spans="116:125"/>
    <row r="92" spans="116:125" ht="13.5" customHeight="1"/>
    <row r="93" spans="116:125" ht="13.5" customHeight="1"/>
    <row r="94" spans="116:125" ht="13.5" customHeight="1">
      <c r="DS94" s="266"/>
      <c r="DT94" s="266"/>
      <c r="DU94" s="266"/>
    </row>
    <row r="95" spans="116:125" ht="13.5" customHeight="1">
      <c r="DU95" s="266"/>
    </row>
    <row r="96" spans="116:125" ht="13.5" customHeight="1"/>
    <row r="97" spans="124:125" ht="13.5" customHeight="1"/>
    <row r="98" spans="124:125" ht="13.5" customHeight="1"/>
    <row r="99" spans="124:125" ht="13.5" customHeight="1"/>
    <row r="100" spans="124:125" ht="13.5" customHeight="1"/>
    <row r="101" spans="124:125" ht="13.5" customHeight="1">
      <c r="DU101" s="266"/>
    </row>
    <row r="102" spans="124:125" ht="13.5" customHeight="1"/>
    <row r="103" spans="124:125" ht="13.5" customHeight="1"/>
    <row r="104" spans="124:125" ht="13.5" customHeight="1">
      <c r="DT104" s="266"/>
      <c r="DU104" s="26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6" t="s">
        <v>
541</v>
      </c>
    </row>
    <row r="117" spans="125:125" ht="13.5" hidden="1" customHeight="1"/>
    <row r="118" spans="125:125" ht="13.5" hidden="1" customHeight="1"/>
    <row r="119" spans="125:125" ht="13.5" hidden="1" customHeight="1"/>
    <row r="120" spans="125:125" ht="13.5" hidden="1" customHeight="1"/>
    <row r="121" spans="125:125" ht="13.5" hidden="1" customHeight="1">
      <c r="DU121" s="26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jZ3ZDyDd3PrYfMEhApY6ST3Zx4rwQd3jY/p8Ebs40g+urTb5LURbEZrDtpmL0d94vmLj66ClccapDu7rOTg6Q==" saltValue="G3ayZ/h3pkLTlUbB0Nce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heetViews>
  <sheetFormatPr defaultColWidth="0" defaultRowHeight="13.5" customHeight="1" zeroHeight="1"/>
  <cols>
    <col min="1" max="125" width="2.5" style="267" customWidth="1"/>
    <col min="126" max="142" width="0" style="266" hidden="1" customWidth="1"/>
    <col min="143" max="16384" width="9" style="266" hidden="1"/>
  </cols>
  <sheetData>
    <row r="1" spans="1:125" ht="13.5" customHeight="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c r="B2" s="266"/>
      <c r="T2" s="266"/>
    </row>
    <row r="3" spans="1:12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6"/>
      <c r="G33" s="266"/>
      <c r="I33" s="266"/>
    </row>
    <row r="34" spans="2:125">
      <c r="C34" s="266"/>
      <c r="P34" s="266"/>
      <c r="R34" s="266"/>
      <c r="U34" s="266"/>
    </row>
    <row r="35" spans="2:12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c r="F36" s="266"/>
      <c r="H36" s="266"/>
      <c r="J36" s="266"/>
      <c r="K36" s="266"/>
      <c r="L36" s="266"/>
      <c r="M36" s="266"/>
      <c r="N36" s="266"/>
      <c r="O36" s="266"/>
      <c r="Q36" s="266"/>
      <c r="S36" s="266"/>
      <c r="V36" s="266"/>
    </row>
    <row r="37" spans="2:125"/>
    <row r="38" spans="2:125"/>
    <row r="39" spans="2:125"/>
    <row r="40" spans="2:125">
      <c r="U40" s="266"/>
    </row>
    <row r="41" spans="2:125">
      <c r="R41" s="266"/>
    </row>
    <row r="42" spans="2:12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c r="Q43" s="266"/>
      <c r="S43" s="266"/>
      <c r="V43" s="26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7" t="s">
        <v>
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qwZ1NH3qtEjSpd1dQqvBxilNit8A85SERSk0eEjpQd76JirJMtOgAqdO7HN705klIod2ImAlq0dGT8A2836SQ==" saltValue="ZIpAmWUgh8/cnPC6ipaDN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543</v>
      </c>
      <c r="G46" s="8" t="s">
        <v>
544</v>
      </c>
      <c r="H46" s="8" t="s">
        <v>
545</v>
      </c>
      <c r="I46" s="8" t="s">
        <v>
546</v>
      </c>
      <c r="J46" s="9" t="s">
        <v>
547</v>
      </c>
    </row>
    <row r="47" spans="2:10" ht="57.75" customHeight="1">
      <c r="B47" s="10"/>
      <c r="C47" s="1237" t="s">
        <v>
3</v>
      </c>
      <c r="D47" s="1237"/>
      <c r="E47" s="1238"/>
      <c r="F47" s="11">
        <v>
10.89</v>
      </c>
      <c r="G47" s="12">
        <v>
13.28</v>
      </c>
      <c r="H47" s="12">
        <v>
13.17</v>
      </c>
      <c r="I47" s="12">
        <v>
12.91</v>
      </c>
      <c r="J47" s="13">
        <v>
14.87</v>
      </c>
    </row>
    <row r="48" spans="2:10" ht="57.75" customHeight="1">
      <c r="B48" s="14"/>
      <c r="C48" s="1239" t="s">
        <v>
4</v>
      </c>
      <c r="D48" s="1239"/>
      <c r="E48" s="1240"/>
      <c r="F48" s="15">
        <v>
7.18</v>
      </c>
      <c r="G48" s="16">
        <v>
4.28</v>
      </c>
      <c r="H48" s="16">
        <v>
5.51</v>
      </c>
      <c r="I48" s="16">
        <v>
5.03</v>
      </c>
      <c r="J48" s="17">
        <v>
5.73</v>
      </c>
    </row>
    <row r="49" spans="2:10" ht="57.75" customHeight="1" thickBot="1">
      <c r="B49" s="18"/>
      <c r="C49" s="1241" t="s">
        <v>
5</v>
      </c>
      <c r="D49" s="1241"/>
      <c r="E49" s="1242"/>
      <c r="F49" s="19">
        <v>
3.54</v>
      </c>
      <c r="G49" s="20">
        <v>
0.67</v>
      </c>
      <c r="H49" s="20">
        <v>
1.37</v>
      </c>
      <c r="I49" s="20" t="s">
        <v>
548</v>
      </c>
      <c r="J49" s="21">
        <v>
2.13</v>
      </c>
    </row>
    <row r="50" spans="2:10" ht="13.5" customHeight="1"/>
    <row r="51" spans="2:10" ht="13.5" hidden="1" customHeight="1"/>
    <row r="52" spans="2:10" ht="13.5" hidden="1" customHeight="1"/>
    <row r="53" spans="2:10" ht="13.5" hidden="1" customHeight="1"/>
  </sheetData>
  <sheetProtection algorithmName="SHA-512" hashValue="Hjdnt8FujKqqaOKUV1qwPXTylzo/XTnyg32o0QI4zRmCPscG0Daerp1x6tZFCaihOWVUwaeo/X+yp+O7QOaEdA==" saltValue="UU6pC8JGz6Qtf8+Ox5pEB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2019-03-14T00:24:29Z</cp:lastPrinted>
  <dcterms:created xsi:type="dcterms:W3CDTF">2019-02-14T02:22:55Z</dcterms:created>
  <dcterms:modified xsi:type="dcterms:W3CDTF">2019-10-24T01:14:57Z</dcterms:modified>
  <cp:category/>
</cp:coreProperties>
</file>