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<sst xmlns="http://schemas.openxmlformats.org/spreadsheetml/2006/main" count="1154" uniqueCount="584">
  <si>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</si>
  <si>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</si>
  <si>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</si>
  <si>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</si>
  <si>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</si>
  <si>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</si>
  <si>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</si>
  <si>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</si>
  <si>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</si>
  <si>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</si>
  <si>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</si>
  <si>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</si>
  <si>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</si>
  <si>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</si>
  <si>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</si>
  <si>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</si>
  <si>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</si>
  <si>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</si>
  <si>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</si>
  <si>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</si>
  <si>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</si>
  <si>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</si>
  <si>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</si>
  <si>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</si>
  <si>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</si>
  <si>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</si>
  <si>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</si>
  <si>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</si>
  <si>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</si>
  <si>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</si>
  <si>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</si>
  <si>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</si>
  <si>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</si>
  <si>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</si>
  <si>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</si>
  <si>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</si>
  <si>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</si>
  <si>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</si>
  <si>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</si>
  <si>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</si>
  <si>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</si>
  <si>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</si>
  <si>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</si>
  <si>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</si>
  <si>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</si>
  <si>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</si>
  <si>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</si>
  <si>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</si>
  <si>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</si>
  <si>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</si>
  <si>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</si>
  <si>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</si>
  <si>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</si>
  <si>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</si>
  <si>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</si>
  <si>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</si>
  <si>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</si>
  <si>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</si>
  <si>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</si>
  <si>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</si>
  <si>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</si>
  <si>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</si>
  <si>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</si>
  <si>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</si>
  <si>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</si>
  <si>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</si>
  <si>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</si>
  <si>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</si>
  <si>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</si>
  <si>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</si>
  <si>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</si>
  <si>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</si>
  <si>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</si>
  <si>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</si>
  <si>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</si>
  <si>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</si>
  <si>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</si>
  <si>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</si>
  <si>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</si>
  <si>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</si>
  <si>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</si>
  <si>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</si>
  <si>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</si>
  <si>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</si>
  <si>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</si>
  <si>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</si>
  <si>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</si>
  <si>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</si>
  <si>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</si>
  <si>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</si>
  <si>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</si>
  <si>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中央区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</si>
  <si>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</si>
  <si>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</si>
  <si>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</si>
  <si>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</si>
  <si>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</si>
  <si>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</si>
  <si>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</si>
  <si>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</si>
  <si>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</si>
  <si>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</si>
  <si>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</si>
  <si>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</si>
  <si>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</si>
  <si>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</si>
  <si>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</si>
  <si>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</si>
  <si>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</si>
  <si>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</si>
  <si>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</si>
  <si>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</si>
  <si>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</si>
  <si>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</si>
  <si>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</si>
  <si>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</si>
  <si>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</si>
  <si>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</si>
  <si>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</si>
  <si>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</si>
  <si>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</si>
  <si>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</si>
  <si>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</si>
  <si>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</si>
  <si>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</si>
  <si>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</si>
  <si>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</si>
  <si>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</si>
  <si>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</si>
  <si>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</si>
  <si>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</si>
  <si>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</si>
  <si>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</si>
  <si>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</si>
  <si>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</si>
  <si>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</si>
  <si>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</si>
  <si>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</si>
  <si>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</si>
  <si>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</si>
  <si>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</si>
  <si>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</si>
  <si>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</si>
  <si>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</si>
  <si>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4.8</t>
    <phoneticPr fontId="5"/>
  </si>
  <si>
    <t>基準財政需要額</t>
    <phoneticPr fontId="20"/>
  </si>
  <si>
    <t>うち日本人(％)</t>
    <phoneticPr fontId="5"/>
  </si>
  <si>
    <t>4.4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</si>
  <si>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</si>
  <si>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</si>
  <si>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</si>
  <si>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</si>
  <si>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</si>
  <si>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</si>
  <si>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</si>
  <si>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</si>
  <si>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</si>
  <si>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</si>
  <si>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</si>
  <si>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</si>
  <si>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</si>
  <si>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</si>
  <si>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</si>
  <si>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</si>
  <si>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</si>
  <si>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</si>
  <si>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</si>
  <si>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</si>
  <si>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</si>
  <si>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</si>
  <si>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</si>
  <si>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</si>
  <si>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</si>
  <si>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</si>
  <si>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</si>
  <si>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</si>
  <si>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</si>
  <si>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</si>
  <si>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</si>
  <si>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</si>
  <si>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</si>
  <si>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</si>
  <si>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</si>
  <si>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</si>
  <si>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</si>
  <si>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</si>
  <si>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</si>
  <si>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</si>
  <si>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</si>
  <si>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</si>
  <si>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</si>
  <si>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</si>
  <si>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</si>
  <si>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</si>
  <si>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</si>
  <si>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</si>
  <si>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</si>
  <si>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</si>
  <si>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</si>
  <si>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</si>
  <si>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</si>
  <si>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</si>
  <si>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</si>
  <si>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</si>
  <si>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</si>
  <si>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東京都中央区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</si>
  <si>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</si>
  <si>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</si>
  <si>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</si>
  <si>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</si>
  <si>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</si>
  <si>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</si>
  <si>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</si>
  <si>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</si>
  <si>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</si>
  <si>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</si>
  <si>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</si>
  <si>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</si>
  <si>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</si>
  <si>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</si>
  <si>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</si>
  <si>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</si>
  <si>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</si>
  <si>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</si>
  <si>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</si>
  <si>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</si>
  <si>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</si>
  <si>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</si>
  <si>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</si>
  <si>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</si>
  <si>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</si>
  <si>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</si>
  <si>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</si>
  <si>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</si>
  <si>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</si>
  <si>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</si>
  <si>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</si>
  <si>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</si>
  <si>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</si>
  <si>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</si>
  <si>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</si>
  <si>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</si>
  <si>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</si>
  <si>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</si>
  <si>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</si>
  <si>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</si>
  <si>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</si>
  <si>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</si>
  <si>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</si>
  <si>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</si>
  <si>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</si>
  <si>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</si>
  <si>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</si>
  <si>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</si>
  <si>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</si>
  <si>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</si>
  <si>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</si>
  <si>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</si>
  <si>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</si>
  <si>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</si>
  <si>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</si>
  <si>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</si>
  <si>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</si>
  <si>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</si>
  <si>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</si>
  <si>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</si>
  <si>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</si>
  <si>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</si>
  <si>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</si>
  <si>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</si>
  <si>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</si>
  <si>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</si>
  <si>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</si>
  <si>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</si>
  <si>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</si>
  <si>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</si>
  <si>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</si>
  <si>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</si>
  <si>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</si>
  <si>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</si>
  <si>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</si>
  <si>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</si>
  <si>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</si>
  <si>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</si>
  <si>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</si>
  <si>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</si>
  <si>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</si>
  <si>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</si>
  <si>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</si>
  <si>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</si>
  <si>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</si>
  <si>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</si>
  <si>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</si>
  <si>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</si>
  <si>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</si>
  <si>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</si>
  <si>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</si>
  <si>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</si>
  <si>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</si>
  <si>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</si>
  <si>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</si>
  <si>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</si>
  <si>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</si>
  <si>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</si>
  <si>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</si>
  <si>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</si>
  <si>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</si>
  <si>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</si>
  <si>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</si>
  <si>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</si>
  <si>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</si>
  <si>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</si>
  <si>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</si>
  <si>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</si>
  <si>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</si>
  <si>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</si>
  <si>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</si>
  <si>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</si>
  <si>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</si>
  <si>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</si>
  <si>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</si>
  <si>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</si>
  <si>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</si>
  <si>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</si>
  <si>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</si>
  <si>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</si>
  <si>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</si>
  <si>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</si>
  <si>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</si>
  <si>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</si>
  <si>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</si>
  <si>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</si>
  <si>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</si>
  <si>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</si>
  <si>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</si>
  <si>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</si>
  <si>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</si>
  <si>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</si>
  <si>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</si>
  <si>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</si>
  <si>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</si>
  <si>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</si>
  <si>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</si>
  <si>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</si>
  <si>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</si>
  <si>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</si>
  <si>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</si>
  <si>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</si>
  <si>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</si>
  <si>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</si>
  <si>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</si>
  <si>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</si>
  <si>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</si>
  <si>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</si>
  <si>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</si>
  <si>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</si>
  <si>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東京都中央区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</si>
  <si>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</si>
  <si>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</si>
  <si>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</si>
  <si>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</si>
  <si>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</si>
  <si>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</si>
  <si>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</si>
  <si>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</si>
  <si>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</si>
  <si>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</si>
  <si>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</si>
  <si>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</si>
  <si>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</si>
  <si>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</si>
  <si>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</si>
  <si>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</si>
  <si>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</si>
  <si>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</si>
  <si>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</si>
  <si>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</si>
  <si>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</si>
  <si>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</si>
  <si>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</si>
  <si>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</si>
  <si>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</si>
  <si>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</si>
  <si>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</si>
  <si>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</si>
  <si>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</si>
  <si>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</si>
  <si>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</si>
  <si>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</si>
  <si>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</si>
  <si>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</si>
  <si>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</si>
  <si>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</si>
  <si>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</si>
  <si>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</si>
  <si>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</si>
  <si>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</si>
  <si>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</si>
  <si>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</si>
  <si>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</si>
  <si>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</si>
  <si>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</si>
  <si>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</si>
  <si>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</si>
  <si>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</si>
  <si>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</si>
  <si>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</si>
  <si>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</si>
  <si>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</si>
  <si>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</si>
  <si>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</si>
  <si>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</si>
  <si>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</si>
  <si>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</si>
  <si>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</si>
  <si>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</si>
  <si>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</si>
  <si>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</si>
  <si>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</si>
  <si>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</si>
  <si>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</si>
  <si>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</si>
  <si>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</si>
  <si>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</si>
  <si>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</si>
  <si>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</si>
  <si>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</si>
  <si>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</si>
  <si>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</si>
  <si>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</si>
  <si>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</si>
  <si>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</si>
  <si>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</si>
  <si>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</si>
  <si>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</si>
  <si>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</si>
  <si>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</si>
  <si>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</si>
  <si>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</si>
  <si>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</si>
  <si>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</si>
  <si>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</si>
  <si>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</si>
  <si>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</si>
  <si>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</si>
  <si>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</si>
  <si>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</si>
  <si>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</si>
  <si>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</si>
  <si>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</si>
  <si>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</si>
  <si>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</si>
  <si>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</si>
  <si>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</si>
  <si>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</si>
  <si>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</si>
  <si>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</si>
  <si>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</si>
  <si>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</si>
  <si>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</si>
  <si>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</si>
  <si>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</si>
  <si>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</si>
  <si>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</si>
  <si>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</si>
  <si>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</si>
  <si>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</si>
  <si>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</si>
  <si>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</si>
  <si>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</si>
  <si>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</si>
  <si>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</si>
  <si>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</si>
  <si>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</si>
  <si>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</si>
  <si>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</si>
  <si>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</si>
  <si>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</si>
  <si>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</si>
  <si>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</si>
  <si>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</si>
  <si>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</si>
  <si>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</si>
  <si>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</si>
  <si>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</si>
  <si>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</si>
  <si>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</si>
  <si>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</si>
  <si>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</si>
  <si>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</si>
  <si>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</si>
  <si>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</si>
  <si>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</si>
  <si>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</si>
  <si>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</si>
  <si>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</si>
  <si>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</si>
  <si>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</si>
  <si>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</si>
  <si>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</si>
  <si>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</si>
  <si>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</si>
  <si>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</si>
  <si>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</si>
  <si>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</si>
  <si>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</si>
  <si>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</si>
  <si>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</si>
  <si>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</si>
  <si>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</si>
  <si>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</si>
  <si>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</si>
  <si>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</si>
  <si>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</si>
  <si>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</si>
  <si>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</si>
  <si>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</si>
  <si>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</si>
  <si>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</si>
  <si>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</si>
  <si>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</si>
  <si>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</si>
  <si>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</si>
  <si>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</si>
  <si>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</si>
  <si>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</si>
  <si>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</si>
  <si>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</si>
  <si>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</si>
  <si>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</si>
  <si>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</si>
  <si>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</si>
  <si>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</si>
  <si>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</si>
  <si>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</si>
  <si>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</si>
  <si>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</si>
  <si>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</si>
  <si>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</si>
  <si>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</si>
  <si>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</si>
  <si>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</si>
  <si>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</si>
  <si>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国民健康保険事業会計</t>
  </si>
  <si>
    <t>介護保険事業会計</t>
  </si>
  <si>
    <t>後期高齢者医療会計</t>
  </si>
  <si>
    <t>その他会計（赤字）</t>
  </si>
  <si>
    <t>その他会計（黒字）</t>
  </si>
  <si>
    <t>特別区人事・厚生事務組合</t>
    <rPh sb="0" eb="3">
      <t>トクベツク</t>
    </rPh>
    <rPh sb="3" eb="5">
      <t>ジンジ</t>
    </rPh>
    <rPh sb="6" eb="8">
      <t>コウセイ</t>
    </rPh>
    <rPh sb="8" eb="10">
      <t>ジム</t>
    </rPh>
    <rPh sb="10" eb="12">
      <t>クミアイ</t>
    </rPh>
    <phoneticPr fontId="2"/>
  </si>
  <si>
    <t>-</t>
    <phoneticPr fontId="2"/>
  </si>
  <si>
    <t>法適用</t>
    <rPh sb="0" eb="1">
      <t>ホウ</t>
    </rPh>
    <rPh sb="1" eb="3">
      <t>テキヨウ</t>
    </rPh>
    <phoneticPr fontId="2"/>
  </si>
  <si>
    <t>特別区競馬組合</t>
    <rPh sb="0" eb="3">
      <t>トクベツク</t>
    </rPh>
    <rPh sb="3" eb="5">
      <t>ケイバ</t>
    </rPh>
    <rPh sb="5" eb="7">
      <t>クミアイ</t>
    </rPh>
    <phoneticPr fontId="2"/>
  </si>
  <si>
    <t>東京二十三区清掃一部事務組合</t>
    <rPh sb="0" eb="2">
      <t>トウキョウ</t>
    </rPh>
    <rPh sb="2" eb="6">
      <t>ニジュウサンク</t>
    </rPh>
    <rPh sb="6" eb="8">
      <t>セイソウ</t>
    </rPh>
    <rPh sb="8" eb="10">
      <t>イチブ</t>
    </rPh>
    <rPh sb="10" eb="12">
      <t>ジム</t>
    </rPh>
    <rPh sb="12" eb="14">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</si>
  <si>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</si>
  <si>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</si>
  <si>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中央区都市整備公社</t>
    <rPh sb="0" eb="3">
      <t>チュウオウク</t>
    </rPh>
    <rPh sb="3" eb="5">
      <t>トシ</t>
    </rPh>
    <rPh sb="5" eb="7">
      <t>セイビ</t>
    </rPh>
    <rPh sb="7" eb="9">
      <t>コウシャ</t>
    </rPh>
    <phoneticPr fontId="2"/>
  </si>
  <si>
    <t>中央区勤労者サービス公社</t>
    <rPh sb="0" eb="3">
      <t>チュウオウク</t>
    </rPh>
    <rPh sb="3" eb="6">
      <t>キンロウシャ</t>
    </rPh>
    <rPh sb="10" eb="12">
      <t>コウシャ</t>
    </rPh>
    <phoneticPr fontId="2"/>
  </si>
  <si>
    <t>日本橋プラザ</t>
    <rPh sb="0" eb="3">
      <t>ニホンバシ</t>
    </rPh>
    <phoneticPr fontId="2"/>
  </si>
  <si>
    <t>中央区土地開発公社</t>
    <rPh sb="0" eb="3">
      <t>チュウオウク</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</si>
  <si>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</si>
  <si>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</si>
  <si>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</si>
  <si>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</si>
  <si>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</si>
  <si>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</si>
  <si>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教育施設整備基金</t>
    <rPh sb="0" eb="2">
      <t>キョウイク</t>
    </rPh>
    <rPh sb="2" eb="4">
      <t>シセツ</t>
    </rPh>
    <rPh sb="4" eb="6">
      <t>セイビ</t>
    </rPh>
    <rPh sb="6" eb="8">
      <t>キキン</t>
    </rPh>
    <phoneticPr fontId="11"/>
  </si>
  <si>
    <t>施設整備基金</t>
    <rPh sb="0" eb="2">
      <t>シセツ</t>
    </rPh>
    <rPh sb="2" eb="4">
      <t>セイビ</t>
    </rPh>
    <rPh sb="4" eb="6">
      <t>キキン</t>
    </rPh>
    <phoneticPr fontId="11"/>
  </si>
  <si>
    <t>まちづくり支援基金</t>
    <rPh sb="5" eb="7">
      <t>シエン</t>
    </rPh>
    <rPh sb="7" eb="9">
      <t>キキン</t>
    </rPh>
    <phoneticPr fontId="11"/>
  </si>
  <si>
    <t>森とみどりの基金</t>
    <rPh sb="0" eb="1">
      <t>モリ</t>
    </rPh>
    <rPh sb="6" eb="8">
      <t>キキン</t>
    </rPh>
    <phoneticPr fontId="11"/>
  </si>
  <si>
    <t>文化振興基金</t>
    <rPh sb="0" eb="2">
      <t>ブンカ</t>
    </rPh>
    <rPh sb="2" eb="4">
      <t>シンコウ</t>
    </rPh>
    <rPh sb="4" eb="6">
      <t>キキン</t>
    </rPh>
    <phoneticPr fontId="11"/>
  </si>
  <si>
    <t>▲ 8</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</si>
  <si>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</si>
  <si>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</si>
  <si>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</si>
  <si>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負の値）、有形固定資産減価償却率は41.8％となり、現時点においては、資産の老朽化に伴う将来負担は小さい状況にあるといえる。今後も適切な維持管理に努めるとともに、計画的な修繕を進めることで、老朽化への対応に伴う将来負担の抑制に努めていく。</t>
    <rPh sb="1" eb="3">
      <t>ショウライ</t>
    </rPh>
    <rPh sb="3" eb="5">
      <t>フタン</t>
    </rPh>
    <rPh sb="5" eb="7">
      <t>ヒリツ</t>
    </rPh>
    <rPh sb="12" eb="13">
      <t>フ</t>
    </rPh>
    <rPh sb="14" eb="15">
      <t>アタイ</t>
    </rPh>
    <rPh sb="17" eb="19">
      <t>ユウケイ</t>
    </rPh>
    <rPh sb="19" eb="21">
      <t>コテイ</t>
    </rPh>
    <rPh sb="21" eb="23">
      <t>シサン</t>
    </rPh>
    <rPh sb="23" eb="25">
      <t>ゲンカ</t>
    </rPh>
    <rPh sb="25" eb="28">
      <t>ショウキャクリツ</t>
    </rPh>
    <rPh sb="38" eb="41">
      <t>ゲンジテン</t>
    </rPh>
    <rPh sb="47" eb="49">
      <t>シサン</t>
    </rPh>
    <rPh sb="50" eb="53">
      <t>ロウキュウカ</t>
    </rPh>
    <rPh sb="54" eb="55">
      <t>トモナ</t>
    </rPh>
    <rPh sb="56" eb="58">
      <t>ショウライ</t>
    </rPh>
    <rPh sb="58" eb="60">
      <t>フタン</t>
    </rPh>
    <rPh sb="61" eb="62">
      <t>チイ</t>
    </rPh>
    <rPh sb="64" eb="66">
      <t>ジョウキョウ</t>
    </rPh>
    <rPh sb="74" eb="76">
      <t>コンゴ</t>
    </rPh>
    <rPh sb="77" eb="79">
      <t>テキセツ</t>
    </rPh>
    <rPh sb="80" eb="82">
      <t>イジ</t>
    </rPh>
    <rPh sb="82" eb="84">
      <t>カンリ</t>
    </rPh>
    <rPh sb="85" eb="86">
      <t>ツト</t>
    </rPh>
    <rPh sb="93" eb="96">
      <t>ケイカクテキ</t>
    </rPh>
    <rPh sb="97" eb="99">
      <t>シュウゼン</t>
    </rPh>
    <rPh sb="100" eb="101">
      <t>スス</t>
    </rPh>
    <rPh sb="107" eb="110">
      <t>ロウキュウカ</t>
    </rPh>
    <rPh sb="112" eb="114">
      <t>タイオウ</t>
    </rPh>
    <rPh sb="115" eb="116">
      <t>トモナ</t>
    </rPh>
    <rPh sb="117" eb="119">
      <t>ショウライ</t>
    </rPh>
    <rPh sb="119" eb="121">
      <t>フタン</t>
    </rPh>
    <rPh sb="122" eb="124">
      <t>ヨクセイ</t>
    </rPh>
    <rPh sb="125" eb="126">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</si>
  <si>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</si>
  <si>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</si>
  <si>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</si>
  <si>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</si>
  <si>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</si>
  <si>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</si>
  <si>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負の値）で推移していることに加え、実質公債費比率が年々低下していることから、将来負担額だけでなく、元利償還金等についても、財政運営における過度な負担となっていないといえる。しかしながら、東京2020オリンピック・パラリンピック競技大会後のまちづくりなどを考慮すると、特別区債発行額の増加や基金の取崩しが見込まれ、これらの指標が上昇する可能性もあることから、将来負担が過大とならないような財政運営を図っていく。</t>
    <rPh sb="1" eb="3">
      <t>ショウライ</t>
    </rPh>
    <rPh sb="3" eb="5">
      <t>フタン</t>
    </rPh>
    <rPh sb="5" eb="7">
      <t>ヒリツ</t>
    </rPh>
    <rPh sb="12" eb="13">
      <t>フ</t>
    </rPh>
    <rPh sb="14" eb="15">
      <t>アタイ</t>
    </rPh>
    <rPh sb="17" eb="19">
      <t>スイイ</t>
    </rPh>
    <rPh sb="26" eb="27">
      <t>クワ</t>
    </rPh>
    <rPh sb="29" eb="31">
      <t>ジッシツ</t>
    </rPh>
    <rPh sb="31" eb="34">
      <t>コウサイヒ</t>
    </rPh>
    <rPh sb="34" eb="36">
      <t>ヒリツ</t>
    </rPh>
    <rPh sb="37" eb="39">
      <t>ネンネン</t>
    </rPh>
    <rPh sb="39" eb="41">
      <t>テイカ</t>
    </rPh>
    <rPh sb="50" eb="52">
      <t>ショウライ</t>
    </rPh>
    <rPh sb="52" eb="54">
      <t>フタン</t>
    </rPh>
    <rPh sb="54" eb="55">
      <t>ガク</t>
    </rPh>
    <rPh sb="61" eb="63">
      <t>ガンリ</t>
    </rPh>
    <rPh sb="63" eb="66">
      <t>ショウカンキン</t>
    </rPh>
    <rPh sb="66" eb="67">
      <t>トウ</t>
    </rPh>
    <rPh sb="73" eb="75">
      <t>ザイセイ</t>
    </rPh>
    <rPh sb="75" eb="77">
      <t>ウンエイ</t>
    </rPh>
    <rPh sb="81" eb="83">
      <t>カド</t>
    </rPh>
    <rPh sb="84" eb="86">
      <t>フタン</t>
    </rPh>
    <rPh sb="105" eb="107">
      <t>トウキョウ</t>
    </rPh>
    <rPh sb="125" eb="127">
      <t>キョウギ</t>
    </rPh>
    <rPh sb="127" eb="129">
      <t>タイカイ</t>
    </rPh>
    <rPh sb="129" eb="130">
      <t>ゴ</t>
    </rPh>
    <rPh sb="139" eb="141">
      <t>コウリョ</t>
    </rPh>
    <rPh sb="145" eb="148">
      <t>トクベツク</t>
    </rPh>
    <rPh sb="148" eb="149">
      <t>サイ</t>
    </rPh>
    <rPh sb="149" eb="152">
      <t>ハッコウガク</t>
    </rPh>
    <rPh sb="153" eb="155">
      <t>ゾウカ</t>
    </rPh>
    <rPh sb="156" eb="158">
      <t>キキン</t>
    </rPh>
    <rPh sb="159" eb="161">
      <t>トリクズシ</t>
    </rPh>
    <rPh sb="163" eb="165">
      <t>ミコ</t>
    </rPh>
    <rPh sb="172" eb="174">
      <t>シヒョウ</t>
    </rPh>
    <rPh sb="175" eb="177">
      <t>ジョウショウ</t>
    </rPh>
    <rPh sb="179" eb="182">
      <t>カノウセイ</t>
    </rPh>
    <rPh sb="190" eb="192">
      <t>ショウライ</t>
    </rPh>
    <rPh sb="192" eb="194">
      <t>フタン</t>
    </rPh>
    <rPh sb="195" eb="197">
      <t>カダイ</t>
    </rPh>
    <rPh sb="205" eb="207">
      <t>ザイセイ</t>
    </rPh>
    <rPh sb="207" eb="209">
      <t>ウンエイ</t>
    </rPh>
    <rPh sb="210" eb="211">
      <t>ハカ</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</si>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</sst>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36861</c:v>
                </c:pt>
                <c:pt idx="1">
                  <c:v>47064</c:v>
                </c:pt>
                <c:pt idx="2">
                  <c:v>43773</c:v>
                </c:pt>
                <c:pt idx="3">
                  <c:v>51565</c:v>
                </c:pt>
                <c:pt idx="4">
                  <c:v>46686</c:v>
                </c:pt>
              </c:numCache>
            </c:numRef>
          </c:val>
          <c:smooth val="0"/>
          <c:extLst xmlns:c16r2="http://schemas.microsoft.com/office/drawing/2015/06/chart">
            <c:ext xmlns:c16="http://schemas.microsoft.com/office/drawing/2014/chart" uri="{C3380CC4-5D6E-409C-BE32-E72D297353CC}">
              <c16:uniqueId val="{00000000-789F-40DA-85F9-5534FE1067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125420</c:v>
                </c:pt>
                <c:pt idx="1">
                  <c:v>144807</c:v>
                </c:pt>
                <c:pt idx="2">
                  <c:v>161965</c:v>
                </c:pt>
                <c:pt idx="3">
                  <c:v>223041</c:v>
                </c:pt>
                <c:pt idx="4">
                  <c:v>165091</c:v>
                </c:pt>
              </c:numCache>
            </c:numRef>
          </c:val>
          <c:smooth val="0"/>
          <c:extLst xmlns:c16r2="http://schemas.microsoft.com/office/drawing/2015/06/chart">
            <c:ext xmlns:c16="http://schemas.microsoft.com/office/drawing/2014/chart" uri="{C3380CC4-5D6E-409C-BE32-E72D297353CC}">
              <c16:uniqueId val="{00000001-789F-40DA-85F9-5534FE10678A}"/>
            </c:ext>
          </c:extLst>
        </c:ser>
        <c:dLbls>
          <c:showLegendKey val="0"/>
          <c:showVal val="0"/>
          <c:showCatName val="0"/>
          <c:showSerName val="0"/>
          <c:showPercent val="0"/>
          <c:showBubbleSize val="0"/>
        </c:dLbls>
        <c:marker val="1"/>
        <c:smooth val="0"/>
        <c:axId val="139100160"/>
        <c:axId val="139102080"/>
      </c:lineChart>
      <c:catAx>
        <c:axId val="139100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102080"/>
        <c:crosses val="autoZero"/>
        <c:auto val="1"/>
        <c:lblAlgn val="ctr"/>
        <c:lblOffset val="100"/>
        <c:tickLblSkip val="1"/>
        <c:tickMarkSkip val="1"/>
        <c:noMultiLvlLbl val="0"/>
      </c:catAx>
      <c:valAx>
        <c:axId val="1391020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100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4.12</c:v>
                </c:pt>
                <c:pt idx="1">
                  <c:v>4.66</c:v>
                </c:pt>
                <c:pt idx="2">
                  <c:v>3.67</c:v>
                </c:pt>
                <c:pt idx="3">
                  <c:v>3.8</c:v>
                </c:pt>
                <c:pt idx="4">
                  <c:v>3.47</c:v>
                </c:pt>
              </c:numCache>
            </c:numRef>
          </c:val>
          <c:extLst xmlns:c16r2="http://schemas.microsoft.com/office/drawing/2015/06/chart">
            <c:ext xmlns:c16="http://schemas.microsoft.com/office/drawing/2014/chart" uri="{C3380CC4-5D6E-409C-BE32-E72D297353CC}">
              <c16:uniqueId val="{00000000-0520-41F8-9CB8-AB1629AAA7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43.54</c:v>
                </c:pt>
                <c:pt idx="1">
                  <c:v>41.56</c:v>
                </c:pt>
                <c:pt idx="2">
                  <c:v>40.6</c:v>
                </c:pt>
                <c:pt idx="3">
                  <c:v>40</c:v>
                </c:pt>
                <c:pt idx="4">
                  <c:v>39.82</c:v>
                </c:pt>
              </c:numCache>
            </c:numRef>
          </c:val>
          <c:extLst xmlns:c16r2="http://schemas.microsoft.com/office/drawing/2015/06/chart">
            <c:ext xmlns:c16="http://schemas.microsoft.com/office/drawing/2014/chart" uri="{C3380CC4-5D6E-409C-BE32-E72D297353CC}">
              <c16:uniqueId val="{00000001-0520-41F8-9CB8-AB1629AAA7FD}"/>
            </c:ext>
          </c:extLst>
        </c:ser>
        <c:dLbls>
          <c:showLegendKey val="0"/>
          <c:showVal val="0"/>
          <c:showCatName val="0"/>
          <c:showSerName val="0"/>
          <c:showPercent val="0"/>
          <c:showBubbleSize val="0"/>
        </c:dLbls>
        <c:gapWidth val="250"/>
        <c:overlap val="100"/>
        <c:axId val="144931072"/>
        <c:axId val="144937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0.82</c:v>
                </c:pt>
                <c:pt idx="1">
                  <c:v>1.2</c:v>
                </c:pt>
                <c:pt idx="2">
                  <c:v>2.39</c:v>
                </c:pt>
                <c:pt idx="3">
                  <c:v>0.31</c:v>
                </c:pt>
                <c:pt idx="4">
                  <c:v>0.62</c:v>
                </c:pt>
              </c:numCache>
            </c:numRef>
          </c:val>
          <c:smooth val="0"/>
          <c:extLst xmlns:c16r2="http://schemas.microsoft.com/office/drawing/2015/06/chart">
            <c:ext xmlns:c16="http://schemas.microsoft.com/office/drawing/2014/chart" uri="{C3380CC4-5D6E-409C-BE32-E72D297353CC}">
              <c16:uniqueId val="{00000002-0520-41F8-9CB8-AB1629AAA7FD}"/>
            </c:ext>
          </c:extLst>
        </c:ser>
        <c:dLbls>
          <c:showLegendKey val="0"/>
          <c:showVal val="0"/>
          <c:showCatName val="0"/>
          <c:showSerName val="0"/>
          <c:showPercent val="0"/>
          <c:showBubbleSize val="0"/>
        </c:dLbls>
        <c:marker val="1"/>
        <c:smooth val="0"/>
        <c:axId val="144931072"/>
        <c:axId val="144937344"/>
      </c:lineChart>
      <c:catAx>
        <c:axId val="14493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937344"/>
        <c:crosses val="autoZero"/>
        <c:auto val="1"/>
        <c:lblAlgn val="ctr"/>
        <c:lblOffset val="100"/>
        <c:tickLblSkip val="1"/>
        <c:tickMarkSkip val="1"/>
        <c:noMultiLvlLbl val="0"/>
      </c:catAx>
      <c:valAx>
        <c:axId val="14493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93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6A7-4A7F-8CAF-53F92C54C3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6A7-4A7F-8CAF-53F92C54C35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6A7-4A7F-8CAF-53F92C54C35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6A7-4A7F-8CAF-53F92C54C35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46A7-4A7F-8CAF-53F92C54C352}"/>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46A7-4A7F-8CAF-53F92C54C352}"/>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0.09</c:v>
                </c:pt>
                <c:pt idx="2">
                  <c:v>#N/A</c:v>
                </c:pt>
                <c:pt idx="3">
                  <c:v>0.06</c:v>
                </c:pt>
                <c:pt idx="4">
                  <c:v>#N/A</c:v>
                </c:pt>
                <c:pt idx="5">
                  <c:v>0.11</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6-46A7-4A7F-8CAF-53F92C54C352}"/>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0.26</c:v>
                </c:pt>
                <c:pt idx="2">
                  <c:v>#N/A</c:v>
                </c:pt>
                <c:pt idx="3">
                  <c:v>0.6</c:v>
                </c:pt>
                <c:pt idx="4">
                  <c:v>#N/A</c:v>
                </c:pt>
                <c:pt idx="5">
                  <c:v>0.41</c:v>
                </c:pt>
                <c:pt idx="6">
                  <c:v>#N/A</c:v>
                </c:pt>
                <c:pt idx="7">
                  <c:v>0.43</c:v>
                </c:pt>
                <c:pt idx="8">
                  <c:v>#N/A</c:v>
                </c:pt>
                <c:pt idx="9">
                  <c:v>0.55000000000000004</c:v>
                </c:pt>
              </c:numCache>
            </c:numRef>
          </c:val>
          <c:extLst xmlns:c16r2="http://schemas.microsoft.com/office/drawing/2015/06/chart">
            <c:ext xmlns:c16="http://schemas.microsoft.com/office/drawing/2014/chart" uri="{C3380CC4-5D6E-409C-BE32-E72D297353CC}">
              <c16:uniqueId val="{00000007-46A7-4A7F-8CAF-53F92C54C352}"/>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0.54</c:v>
                </c:pt>
                <c:pt idx="2">
                  <c:v>#N/A</c:v>
                </c:pt>
                <c:pt idx="3">
                  <c:v>0.7</c:v>
                </c:pt>
                <c:pt idx="4">
                  <c:v>#N/A</c:v>
                </c:pt>
                <c:pt idx="5">
                  <c:v>0.42</c:v>
                </c:pt>
                <c:pt idx="6">
                  <c:v>#N/A</c:v>
                </c:pt>
                <c:pt idx="7">
                  <c:v>0.56999999999999995</c:v>
                </c:pt>
                <c:pt idx="8">
                  <c:v>#N/A</c:v>
                </c:pt>
                <c:pt idx="9">
                  <c:v>0.96</c:v>
                </c:pt>
              </c:numCache>
            </c:numRef>
          </c:val>
          <c:extLst xmlns:c16r2="http://schemas.microsoft.com/office/drawing/2015/06/chart">
            <c:ext xmlns:c16="http://schemas.microsoft.com/office/drawing/2014/chart" uri="{C3380CC4-5D6E-409C-BE32-E72D297353CC}">
              <c16:uniqueId val="{00000008-46A7-4A7F-8CAF-53F92C54C35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4.12</c:v>
                </c:pt>
                <c:pt idx="2">
                  <c:v>#N/A</c:v>
                </c:pt>
                <c:pt idx="3">
                  <c:v>4.66</c:v>
                </c:pt>
                <c:pt idx="4">
                  <c:v>#N/A</c:v>
                </c:pt>
                <c:pt idx="5">
                  <c:v>3.66</c:v>
                </c:pt>
                <c:pt idx="6">
                  <c:v>#N/A</c:v>
                </c:pt>
                <c:pt idx="7">
                  <c:v>3.79</c:v>
                </c:pt>
                <c:pt idx="8">
                  <c:v>#N/A</c:v>
                </c:pt>
                <c:pt idx="9">
                  <c:v>3.46</c:v>
                </c:pt>
              </c:numCache>
            </c:numRef>
          </c:val>
          <c:extLst xmlns:c16r2="http://schemas.microsoft.com/office/drawing/2015/06/chart">
            <c:ext xmlns:c16="http://schemas.microsoft.com/office/drawing/2014/chart" uri="{C3380CC4-5D6E-409C-BE32-E72D297353CC}">
              <c16:uniqueId val="{00000009-46A7-4A7F-8CAF-53F92C54C352}"/>
            </c:ext>
          </c:extLst>
        </c:ser>
        <c:dLbls>
          <c:showLegendKey val="0"/>
          <c:showVal val="0"/>
          <c:showCatName val="0"/>
          <c:showSerName val="0"/>
          <c:showPercent val="0"/>
          <c:showBubbleSize val="0"/>
        </c:dLbls>
        <c:gapWidth val="150"/>
        <c:overlap val="100"/>
        <c:axId val="145056512"/>
        <c:axId val="145058048"/>
      </c:barChart>
      <c:catAx>
        <c:axId val="14505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058048"/>
        <c:crosses val="autoZero"/>
        <c:auto val="1"/>
        <c:lblAlgn val="ctr"/>
        <c:lblOffset val="100"/>
        <c:tickLblSkip val="1"/>
        <c:tickMarkSkip val="1"/>
        <c:noMultiLvlLbl val="0"/>
      </c:catAx>
      <c:valAx>
        <c:axId val="14505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056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1689</c:v>
                </c:pt>
                <c:pt idx="5">
                  <c:v>1748</c:v>
                </c:pt>
                <c:pt idx="8">
                  <c:v>1848</c:v>
                </c:pt>
                <c:pt idx="11">
                  <c:v>1837</c:v>
                </c:pt>
                <c:pt idx="14">
                  <c:v>1783</c:v>
                </c:pt>
              </c:numCache>
            </c:numRef>
          </c:val>
          <c:extLst xmlns:c16r2="http://schemas.microsoft.com/office/drawing/2015/06/chart">
            <c:ext xmlns:c16="http://schemas.microsoft.com/office/drawing/2014/chart" uri="{C3380CC4-5D6E-409C-BE32-E72D297353CC}">
              <c16:uniqueId val="{00000000-72A6-454B-BA51-4BECEE130B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2</c:v>
                </c:pt>
                <c:pt idx="12">
                  <c:v>0</c:v>
                </c:pt>
              </c:numCache>
            </c:numRef>
          </c:val>
          <c:extLst xmlns:c16r2="http://schemas.microsoft.com/office/drawing/2015/06/chart">
            <c:ext xmlns:c16="http://schemas.microsoft.com/office/drawing/2014/chart" uri="{C3380CC4-5D6E-409C-BE32-E72D297353CC}">
              <c16:uniqueId val="{00000001-72A6-454B-BA51-4BECEE130B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1464</c:v>
                </c:pt>
                <c:pt idx="3">
                  <c:v>1317</c:v>
                </c:pt>
                <c:pt idx="6">
                  <c:v>1118</c:v>
                </c:pt>
                <c:pt idx="9">
                  <c:v>997</c:v>
                </c:pt>
                <c:pt idx="12">
                  <c:v>908</c:v>
                </c:pt>
              </c:numCache>
            </c:numRef>
          </c:val>
          <c:extLst xmlns:c16r2="http://schemas.microsoft.com/office/drawing/2015/06/chart">
            <c:ext xmlns:c16="http://schemas.microsoft.com/office/drawing/2014/chart" uri="{C3380CC4-5D6E-409C-BE32-E72D297353CC}">
              <c16:uniqueId val="{00000002-72A6-454B-BA51-4BECEE130B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144</c:v>
                </c:pt>
                <c:pt idx="3">
                  <c:v>115</c:v>
                </c:pt>
                <c:pt idx="6">
                  <c:v>102</c:v>
                </c:pt>
                <c:pt idx="9">
                  <c:v>66</c:v>
                </c:pt>
                <c:pt idx="12">
                  <c:v>62</c:v>
                </c:pt>
              </c:numCache>
            </c:numRef>
          </c:val>
          <c:extLst xmlns:c16r2="http://schemas.microsoft.com/office/drawing/2015/06/chart">
            <c:ext xmlns:c16="http://schemas.microsoft.com/office/drawing/2014/chart" uri="{C3380CC4-5D6E-409C-BE32-E72D297353CC}">
              <c16:uniqueId val="{00000003-72A6-454B-BA51-4BECEE130B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2A6-454B-BA51-4BECEE130B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6</c:v>
                </c:pt>
                <c:pt idx="3">
                  <c:v>6</c:v>
                </c:pt>
                <c:pt idx="6">
                  <c:v>6</c:v>
                </c:pt>
                <c:pt idx="9">
                  <c:v>6</c:v>
                </c:pt>
                <c:pt idx="12">
                  <c:v>24</c:v>
                </c:pt>
              </c:numCache>
            </c:numRef>
          </c:val>
          <c:extLst xmlns:c16r2="http://schemas.microsoft.com/office/drawing/2015/06/chart">
            <c:ext xmlns:c16="http://schemas.microsoft.com/office/drawing/2014/chart" uri="{C3380CC4-5D6E-409C-BE32-E72D297353CC}">
              <c16:uniqueId val="{00000005-72A6-454B-BA51-4BECEE130B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2A6-454B-BA51-4BECEE130B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569</c:v>
                </c:pt>
                <c:pt idx="3">
                  <c:v>591</c:v>
                </c:pt>
                <c:pt idx="6">
                  <c:v>637</c:v>
                </c:pt>
                <c:pt idx="9">
                  <c:v>823</c:v>
                </c:pt>
                <c:pt idx="12">
                  <c:v>816</c:v>
                </c:pt>
              </c:numCache>
            </c:numRef>
          </c:val>
          <c:extLst xmlns:c16r2="http://schemas.microsoft.com/office/drawing/2015/06/chart">
            <c:ext xmlns:c16="http://schemas.microsoft.com/office/drawing/2014/chart" uri="{C3380CC4-5D6E-409C-BE32-E72D297353CC}">
              <c16:uniqueId val="{00000007-72A6-454B-BA51-4BECEE130BF0}"/>
            </c:ext>
          </c:extLst>
        </c:ser>
        <c:dLbls>
          <c:showLegendKey val="0"/>
          <c:showVal val="0"/>
          <c:showCatName val="0"/>
          <c:showSerName val="0"/>
          <c:showPercent val="0"/>
          <c:showBubbleSize val="0"/>
        </c:dLbls>
        <c:gapWidth val="100"/>
        <c:overlap val="100"/>
        <c:axId val="145109376"/>
        <c:axId val="145111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494</c:v>
                </c:pt>
                <c:pt idx="2">
                  <c:v>#N/A</c:v>
                </c:pt>
                <c:pt idx="3">
                  <c:v>#N/A</c:v>
                </c:pt>
                <c:pt idx="4">
                  <c:v>281</c:v>
                </c:pt>
                <c:pt idx="5">
                  <c:v>#N/A</c:v>
                </c:pt>
                <c:pt idx="6">
                  <c:v>#N/A</c:v>
                </c:pt>
                <c:pt idx="7">
                  <c:v>15</c:v>
                </c:pt>
                <c:pt idx="8">
                  <c:v>#N/A</c:v>
                </c:pt>
                <c:pt idx="9">
                  <c:v>#N/A</c:v>
                </c:pt>
                <c:pt idx="10">
                  <c:v>57</c:v>
                </c:pt>
                <c:pt idx="11">
                  <c:v>#N/A</c:v>
                </c:pt>
                <c:pt idx="12">
                  <c:v>#N/A</c:v>
                </c:pt>
                <c:pt idx="13">
                  <c:v>27</c:v>
                </c:pt>
                <c:pt idx="14">
                  <c:v>#N/A</c:v>
                </c:pt>
              </c:numCache>
            </c:numRef>
          </c:val>
          <c:smooth val="0"/>
          <c:extLst xmlns:c16r2="http://schemas.microsoft.com/office/drawing/2015/06/chart">
            <c:ext xmlns:c16="http://schemas.microsoft.com/office/drawing/2014/chart" uri="{C3380CC4-5D6E-409C-BE32-E72D297353CC}">
              <c16:uniqueId val="{00000008-72A6-454B-BA51-4BECEE130BF0}"/>
            </c:ext>
          </c:extLst>
        </c:ser>
        <c:dLbls>
          <c:showLegendKey val="0"/>
          <c:showVal val="0"/>
          <c:showCatName val="0"/>
          <c:showSerName val="0"/>
          <c:showPercent val="0"/>
          <c:showBubbleSize val="0"/>
        </c:dLbls>
        <c:marker val="1"/>
        <c:smooth val="0"/>
        <c:axId val="145109376"/>
        <c:axId val="145111296"/>
      </c:lineChart>
      <c:catAx>
        <c:axId val="14510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111296"/>
        <c:crosses val="autoZero"/>
        <c:auto val="1"/>
        <c:lblAlgn val="ctr"/>
        <c:lblOffset val="100"/>
        <c:tickLblSkip val="1"/>
        <c:tickMarkSkip val="1"/>
        <c:noMultiLvlLbl val="0"/>
      </c:catAx>
      <c:valAx>
        <c:axId val="14511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10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23222</c:v>
                </c:pt>
                <c:pt idx="5">
                  <c:v>22588</c:v>
                </c:pt>
                <c:pt idx="8">
                  <c:v>21604</c:v>
                </c:pt>
                <c:pt idx="11">
                  <c:v>20469</c:v>
                </c:pt>
                <c:pt idx="14">
                  <c:v>18899</c:v>
                </c:pt>
              </c:numCache>
            </c:numRef>
          </c:val>
          <c:extLst xmlns:c16r2="http://schemas.microsoft.com/office/drawing/2015/06/chart">
            <c:ext xmlns:c16="http://schemas.microsoft.com/office/drawing/2014/chart" uri="{C3380CC4-5D6E-409C-BE32-E72D297353CC}">
              <c16:uniqueId val="{00000000-C2B4-4DBD-8B7E-219D16B110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2B4-4DBD-8B7E-219D16B110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47932</c:v>
                </c:pt>
                <c:pt idx="5">
                  <c:v>46414</c:v>
                </c:pt>
                <c:pt idx="8">
                  <c:v>45611</c:v>
                </c:pt>
                <c:pt idx="11">
                  <c:v>43833</c:v>
                </c:pt>
                <c:pt idx="14">
                  <c:v>57427</c:v>
                </c:pt>
              </c:numCache>
            </c:numRef>
          </c:val>
          <c:extLst xmlns:c16r2="http://schemas.microsoft.com/office/drawing/2015/06/chart">
            <c:ext xmlns:c16="http://schemas.microsoft.com/office/drawing/2014/chart" uri="{C3380CC4-5D6E-409C-BE32-E72D297353CC}">
              <c16:uniqueId val="{00000002-C2B4-4DBD-8B7E-219D16B110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2B4-4DBD-8B7E-219D16B110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2B4-4DBD-8B7E-219D16B110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2B4-4DBD-8B7E-219D16B110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12530</c:v>
                </c:pt>
                <c:pt idx="3">
                  <c:v>11898</c:v>
                </c:pt>
                <c:pt idx="6">
                  <c:v>10457</c:v>
                </c:pt>
                <c:pt idx="9">
                  <c:v>10098</c:v>
                </c:pt>
                <c:pt idx="12">
                  <c:v>9536</c:v>
                </c:pt>
              </c:numCache>
            </c:numRef>
          </c:val>
          <c:extLst xmlns:c16r2="http://schemas.microsoft.com/office/drawing/2015/06/chart">
            <c:ext xmlns:c16="http://schemas.microsoft.com/office/drawing/2014/chart" uri="{C3380CC4-5D6E-409C-BE32-E72D297353CC}">
              <c16:uniqueId val="{00000006-C2B4-4DBD-8B7E-219D16B110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758</c:v>
                </c:pt>
                <c:pt idx="3">
                  <c:v>715</c:v>
                </c:pt>
                <c:pt idx="6">
                  <c:v>664</c:v>
                </c:pt>
                <c:pt idx="9">
                  <c:v>694</c:v>
                </c:pt>
                <c:pt idx="12">
                  <c:v>818</c:v>
                </c:pt>
              </c:numCache>
            </c:numRef>
          </c:val>
          <c:extLst xmlns:c16r2="http://schemas.microsoft.com/office/drawing/2015/06/chart">
            <c:ext xmlns:c16="http://schemas.microsoft.com/office/drawing/2014/chart" uri="{C3380CC4-5D6E-409C-BE32-E72D297353CC}">
              <c16:uniqueId val="{00000007-C2B4-4DBD-8B7E-219D16B110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2B4-4DBD-8B7E-219D16B110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7634</c:v>
                </c:pt>
                <c:pt idx="3">
                  <c:v>7097</c:v>
                </c:pt>
                <c:pt idx="6">
                  <c:v>6553</c:v>
                </c:pt>
                <c:pt idx="9">
                  <c:v>6013</c:v>
                </c:pt>
                <c:pt idx="12">
                  <c:v>5464</c:v>
                </c:pt>
              </c:numCache>
            </c:numRef>
          </c:val>
          <c:extLst xmlns:c16r2="http://schemas.microsoft.com/office/drawing/2015/06/chart">
            <c:ext xmlns:c16="http://schemas.microsoft.com/office/drawing/2014/chart" uri="{C3380CC4-5D6E-409C-BE32-E72D297353CC}">
              <c16:uniqueId val="{00000009-C2B4-4DBD-8B7E-219D16B110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8668</c:v>
                </c:pt>
                <c:pt idx="3">
                  <c:v>10660</c:v>
                </c:pt>
                <c:pt idx="6">
                  <c:v>13082</c:v>
                </c:pt>
                <c:pt idx="9">
                  <c:v>15639</c:v>
                </c:pt>
                <c:pt idx="12">
                  <c:v>14946</c:v>
                </c:pt>
              </c:numCache>
            </c:numRef>
          </c:val>
          <c:extLst xmlns:c16r2="http://schemas.microsoft.com/office/drawing/2015/06/chart">
            <c:ext xmlns:c16="http://schemas.microsoft.com/office/drawing/2014/chart" uri="{C3380CC4-5D6E-409C-BE32-E72D297353CC}">
              <c16:uniqueId val="{0000000A-C2B4-4DBD-8B7E-219D16B1103F}"/>
            </c:ext>
          </c:extLst>
        </c:ser>
        <c:dLbls>
          <c:showLegendKey val="0"/>
          <c:showVal val="0"/>
          <c:showCatName val="0"/>
          <c:showSerName val="0"/>
          <c:showPercent val="0"/>
          <c:showBubbleSize val="0"/>
        </c:dLbls>
        <c:gapWidth val="100"/>
        <c:overlap val="100"/>
        <c:axId val="145405056"/>
        <c:axId val="145406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2B4-4DBD-8B7E-219D16B1103F}"/>
            </c:ext>
          </c:extLst>
        </c:ser>
        <c:dLbls>
          <c:showLegendKey val="0"/>
          <c:showVal val="0"/>
          <c:showCatName val="0"/>
          <c:showSerName val="0"/>
          <c:showPercent val="0"/>
          <c:showBubbleSize val="0"/>
        </c:dLbls>
        <c:marker val="1"/>
        <c:smooth val="0"/>
        <c:axId val="145405056"/>
        <c:axId val="145406976"/>
      </c:lineChart>
      <c:catAx>
        <c:axId val="14540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406976"/>
        <c:crosses val="autoZero"/>
        <c:auto val="1"/>
        <c:lblAlgn val="ctr"/>
        <c:lblOffset val="100"/>
        <c:tickLblSkip val="1"/>
        <c:tickMarkSkip val="1"/>
        <c:noMultiLvlLbl val="0"/>
      </c:catAx>
      <c:valAx>
        <c:axId val="14540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40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19490</c:v>
                </c:pt>
                <c:pt idx="1">
                  <c:v>19545</c:v>
                </c:pt>
                <c:pt idx="2">
                  <c:v>19971</c:v>
                </c:pt>
              </c:numCache>
            </c:numRef>
          </c:val>
          <c:extLst xmlns:c16r2="http://schemas.microsoft.com/office/drawing/2015/06/chart">
            <c:ext xmlns:c16="http://schemas.microsoft.com/office/drawing/2014/chart" uri="{C3380CC4-5D6E-409C-BE32-E72D297353CC}">
              <c16:uniqueId val="{00000000-4489-483E-B03C-F38CBBF663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4489-483E-B03C-F38CBBF663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25436</c:v>
                </c:pt>
                <c:pt idx="1">
                  <c:v>23344</c:v>
                </c:pt>
                <c:pt idx="2">
                  <c:v>36286</c:v>
                </c:pt>
              </c:numCache>
            </c:numRef>
          </c:val>
          <c:extLst xmlns:c16r2="http://schemas.microsoft.com/office/drawing/2015/06/chart">
            <c:ext xmlns:c16="http://schemas.microsoft.com/office/drawing/2014/chart" uri="{C3380CC4-5D6E-409C-BE32-E72D297353CC}">
              <c16:uniqueId val="{00000002-4489-483E-B03C-F38CBBF663A8}"/>
            </c:ext>
          </c:extLst>
        </c:ser>
        <c:dLbls>
          <c:showLegendKey val="0"/>
          <c:showVal val="0"/>
          <c:showCatName val="0"/>
          <c:showSerName val="0"/>
          <c:showPercent val="0"/>
          <c:showBubbleSize val="0"/>
        </c:dLbls>
        <c:gapWidth val="120"/>
        <c:overlap val="100"/>
        <c:axId val="145619200"/>
        <c:axId val="145170432"/>
      </c:barChart>
      <c:catAx>
        <c:axId val="14561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5170432"/>
        <c:crosses val="autoZero"/>
        <c:auto val="1"/>
        <c:lblAlgn val="ctr"/>
        <c:lblOffset val="100"/>
        <c:tickLblSkip val="1"/>
        <c:tickMarkSkip val="1"/>
        <c:noMultiLvlLbl val="0"/>
      </c:catAx>
      <c:valAx>
        <c:axId val="145170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561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{6501E5DE-7478-4F71-87DC-0BE6B4DD0877}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F62-4724-BD2D-C9437B51181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{CABDE429-7E54-4ADA-9BEB-3E6F22DC3AA0}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62-4724-BD2D-C9437B51181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{68678314-E556-4336-AB72-4755B4454E1F}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62-4724-BD2D-C9437B51181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{C98F655D-65AE-4431-AA5B-50259559894C}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62-4724-BD2D-C9437B51181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{A8017791-7641-421F-8120-594860EFEC80}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62-4724-BD2D-C9437B51181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{28780EFC-9D1F-4AE6-A9CF-3AE8D37EA1D5}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F62-4724-BD2D-C9437B51181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{C7E99E6B-0F71-440D-BEF4-B7B0093E3F22}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F62-4724-BD2D-C9437B51181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{E3E88E8F-0213-4276-A32E-A84766DF5FF9}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F62-4724-BD2D-C9437B51181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{A8F5C590-165C-4210-A90E-DA07F4DF21AD}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F62-4724-BD2D-C9437B5118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41.8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F62-4724-BD2D-C9437B5118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{0E402D09-0CE6-468B-BB3E-24C254471A3E}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F62-4724-BD2D-C9437B51181A}"/>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{2D6E9A61-24CB-4DD3-A1AE-46B1C8AB8CF8}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62-4724-BD2D-C9437B51181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{EF34F121-D338-4A56-85A1-BD4450D528E2}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62-4724-BD2D-C9437B51181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{FD0F33E7-ED0E-4770-AE2E-5ADD5D498E27}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62-4724-BD2D-C9437B51181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{D0CD13DD-0008-4E49-8FFF-F6F3B599A987}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62-4724-BD2D-C9437B51181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{7ECAA365-3C7F-461E-AF4E-5132B92C2CCC}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F62-4724-BD2D-C9437B51181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{1633D204-D0BE-4AD6-86E2-E9F970DB835D}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F62-4724-BD2D-C9437B51181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{1E42723E-C030-414D-A845-DBB3CB0349E6}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F62-4724-BD2D-C9437B51181A}"/>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{3DD74D90-231B-4202-BC2B-6A7AF4DDD1C1}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F62-4724-BD2D-C9437B5118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57.1</c:v>
                </c:pt>
              </c:numCache>
            </c:numRef>
          </c:xVal>
          <c:yVal>
            <c:numRef>
              <c:f>公会計指標分析・財政指標組合せ分析表!$BP$55:$DC$55</c:f>
              <c:numCache>
                <c:formatCode>#,##0.0;"▲ "#,##0.0</c:formatCode>
                <c:ptCount val="40"/>
                <c:pt idx="32">
                  <c:v>0</c:v>
                </c:pt>
              </c:numCache>
            </c:numRef>
          </c:yVal>
          <c:smooth val="0"/>
          <c:extLst xmlns:c16r2="http://schemas.microsoft.com/office/drawing/2015/06/chart">
            <c:ext xmlns:c16="http://schemas.microsoft.com/office/drawing/2014/chart" uri="{C3380CC4-5D6E-409C-BE32-E72D297353CC}">
              <c16:uniqueId val="{00000013-0F62-4724-BD2D-C9437B51181A}"/>
            </c:ext>
          </c:extLst>
        </c:ser>
        <c:dLbls>
          <c:showLegendKey val="0"/>
          <c:showVal val="1"/>
          <c:showCatName val="0"/>
          <c:showSerName val="0"/>
          <c:showPercent val="0"/>
          <c:showBubbleSize val="0"/>
        </c:dLbls>
        <c:axId val="88913792"/>
        <c:axId val="88354816"/>
      </c:scatterChart>
      <c:valAx>
        <c:axId val="88913792"/>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354816"/>
        <c:crosses val="autoZero"/>
        <c:crossBetween val="midCat"/>
      </c:valAx>
      <c:valAx>
        <c:axId val="883548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913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{5E7E3BC7-A4FE-45CB-B03D-25D3D2177557}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6FC-4EFF-A3E3-9F52D774CCC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{0EE2A7E1-39F2-4980-B34E-526949DB7EE3}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FC-4EFF-A3E3-9F52D774CCC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{1065DCC9-2E56-4758-A67C-6B6BE7ECFDF1}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FC-4EFF-A3E3-9F52D774CCC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{816D94DF-AD2E-47D9-88D1-D8DCB3E49359}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FC-4EFF-A3E3-9F52D774CCC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{05F2BB13-AE56-44D2-92D2-92E1D4111DFE}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FC-4EFF-A3E3-9F52D774CCC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{8D8ECED8-ED18-447E-8727-CB790A297550}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6FC-4EFF-A3E3-9F52D774CCC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{C050B4C8-C496-4980-952E-437439275740}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6FC-4EFF-A3E3-9F52D774CCC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{9C3BC4A7-747D-44B0-95AA-FF01FC1F7782}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6FC-4EFF-A3E3-9F52D774CCC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{DD4485D1-F1DB-4D4C-B404-D80529828ABD}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6FC-4EFF-A3E3-9F52D774CC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1.2</c:v>
                </c:pt>
                <c:pt idx="16">
                  <c:v>0.6</c:v>
                </c:pt>
                <c:pt idx="24">
                  <c:v>0.2</c:v>
                </c:pt>
                <c:pt idx="32">
                  <c:v>0</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6FC-4EFF-A3E3-9F52D774CC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{8F4AFB2C-A46B-4E66-9E5F-036038E21936}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6FC-4EFF-A3E3-9F52D774CC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{E035602E-33FD-49F3-8A4E-EBBF43AE8310}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FC-4EFF-A3E3-9F52D774CCC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{106BFE1E-4DC0-4548-9A54-5DEE3A1304C7}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FC-4EFF-A3E3-9F52D774CCC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{E005A1A5-4750-4308-9AA1-B2D447DE4BC9}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FC-4EFF-A3E3-9F52D774CCC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{58EC1B61-77AE-4206-A903-6018C871CC74}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FC-4EFF-A3E3-9F52D774CCC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{0BFBB7DC-27D2-4BD4-8081-B22A85989756}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6FC-4EFF-A3E3-9F52D774CCC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{9593DC21-22BB-4757-853E-B90E2D96E229}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6FC-4EFF-A3E3-9F52D774CCC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{EA47A1F4-216D-4FB4-97F1-E86FE83214ED}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6FC-4EFF-A3E3-9F52D774CCC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{0EF2AD26-6CB4-4B3D-94C0-3F46EC0EE784}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6FC-4EFF-A3E3-9F52D774CC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c:v>
                </c:pt>
                <c:pt idx="8">
                  <c:v>-1.8</c:v>
                </c:pt>
                <c:pt idx="16">
                  <c:v>-2.2999999999999998</c:v>
                </c:pt>
                <c:pt idx="24">
                  <c:v>-2.8</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6FC-4EFF-A3E3-9F52D774CCCC}"/>
            </c:ext>
          </c:extLst>
        </c:ser>
        <c:dLbls>
          <c:showLegendKey val="0"/>
          <c:showVal val="1"/>
          <c:showCatName val="0"/>
          <c:showSerName val="0"/>
          <c:showPercent val="0"/>
          <c:showBubbleSize val="0"/>
        </c:dLbls>
        <c:axId val="88577152"/>
        <c:axId val="88579072"/>
      </c:scatterChart>
      <c:valAx>
        <c:axId val="88577152"/>
        <c:scaling>
          <c:orientation val="minMax"/>
          <c:max val="-1.2000000000000002"/>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579072"/>
        <c:crosses val="autoZero"/>
        <c:crossBetween val="midCat"/>
      </c:valAx>
      <c:valAx>
        <c:axId val="885790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5771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年度に発行した明正小学校・幼稚園、新川児童館建物の元金償還が平成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年度に開始されたことにより、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カ年平均が増となった</a:t>
          </a:r>
          <a:r>
            <a:rPr kumimoji="1" lang="ja-JP" altLang="en-US" sz="1400">
              <a:latin typeface="ＭＳ ゴシック" pitchFamily="49" charset="-128"/>
              <a:ea typeface="ＭＳ ゴシック" pitchFamily="49" charset="-128"/>
            </a:rPr>
            <a:t>ものの、商工業融資等の利子補給の減により、債務負担行為に基づく支出額の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カ年平均が減少したため、</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カ年平均の指標である実質公債費比率の分子は減となった。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年度の分子の平均は</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百万円であるのに対し、</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年度の分子の平均は</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京橋プラザ建物取得償還費の減に伴う債務負担行為に基づく支出予定額の減や、地方債を発行しなかったことなどによる地方債現在高の減などにより、将来負担額は減少した。また、充当可能財源等については、八重洲二丁目北地区市街地再開発事業に係る土地売払収入を「教育施設整備基金」に積み立てたことなど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要因により、将来負担比率における分子は減となり、引き続き「負の値」であることから、財政における健全性は保っている。しかしながら、人口増加に伴う行政需要への対応や、本区特有の課題である東京</a:t>
          </a:r>
          <a:r>
            <a:rPr kumimoji="1" lang="en-US" altLang="ja-JP" sz="1400">
              <a:latin typeface="ＭＳ ゴシック" pitchFamily="49" charset="-128"/>
              <a:ea typeface="ＭＳ ゴシック" pitchFamily="49" charset="-128"/>
            </a:rPr>
            <a:t>2020</a:t>
          </a:r>
          <a:r>
            <a:rPr kumimoji="1" lang="ja-JP" altLang="en-US" sz="1400">
              <a:latin typeface="ＭＳ ゴシック" pitchFamily="49" charset="-128"/>
              <a:ea typeface="ＭＳ ゴシック" pitchFamily="49" charset="-128"/>
            </a:rPr>
            <a:t>オリンピック・パラリンピック競技大会後のまちづくりなどを考慮すると、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特別区債の発行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400">
              <a:latin typeface="ＭＳ ゴシック" pitchFamily="49" charset="-128"/>
              <a:ea typeface="ＭＳ ゴシック" pitchFamily="49" charset="-128"/>
            </a:rPr>
            <a:t>基金の取崩しが見込まれるため、将来負担に留意した財政運営を図る必要がある。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東京都中央区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八重洲二丁目北地区市街地再開発事業に係る土地売払収入や民間の開発事業に係る協力金収入、決算剰余金を積み立てるとともに、施設整備基金、教育施設整備基金及び財政調整基金については、決算収支見込みをもとに取崩しを抑制したことから、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毎年度決算収支見込みをもとに取崩しを抑制するとともに、当該年度に見込まれる剰余金を着実に積み立てていく。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　　　教育施設の整備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　　　　　区民福祉を増進するための施設（教育施設を除く）の整備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まちづくり支援基金　　まちづくり活動及び定住の支援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森とみどりの基金　　　地球温暖化対策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　　　　　文化振興活動の支援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八重洲二丁目北地区市街地再開発事業に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土地売払収入を積み立てたこと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により、教育施設整備基金が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百万円の増となったほか、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年度に見込まれる剰余金を積み立てたことなどにより、施設整備基金が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会後の新たなまちの形成に対応するための施設整備が今後控えており、基金の取崩しが必要となることから、民間の開発事業に係る協力金収入を教育施設整備基金に積み立てるなど、これまで実施してきた積立てルールを継続するとともに、当該年度に見込まれる剰余金を施設整備基金に積み立てるなど、将来需要を見据えた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百万円の積立てを行うとともに、決算収支見込みをもとに取崩しを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百万円に抑制したため、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交付金における地方債収入相当額については、特別区財政調整交付金で算定されるまでの間は財政調整基金を取り崩すかたちで予算計上するが、毎年度決算収支見込みをもとに取崩額を調整するとともに、特別区財政調整交付金の算定後は取り崩した額を着実に積み戻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156,823
149,832
10.21
104,417,516
102,456,591
1,739,948
50,150,300
14,765,085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41.8</a:t>
          </a:r>
          <a:r>
            <a:rPr kumimoji="1" lang="ja-JP" altLang="en-US" sz="1100">
              <a:latin typeface="ＭＳ Ｐゴシック" panose="020B0600070205080204" pitchFamily="50" charset="-128"/>
              <a:ea typeface="ＭＳ Ｐゴシック" panose="020B0600070205080204" pitchFamily="50" charset="-128"/>
            </a:rPr>
            <a:t>％と類似団体と比較しても低い水準にあり、</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％を下回っていることから、全体的な資産の老朽化の進行度は進んでいないといえる。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76412</xdr:rowOff>
    </xdr:from>
    <xdr:to>
      <xdr:col>23</xdr:col>
      <xdr:colOff>85090</xdr:colOff>
      <xdr:row>34</xdr:row>
      <xdr:rowOff>11006</xdr:rowOff>
    </xdr:to>
    <xdr:cxnSp macro="">
      <xdr:nvCxnSpPr>
        <xdr:cNvPr id="70" name="直線コネクタ 69"/>
        <xdr:cNvCxnSpPr/>
      </xdr:nvCxnSpPr>
      <xdr:spPr>
        <a:xfrm flipV="1">
          <a:off x="4760595" y="5305637"/>
          <a:ext cx="1270" cy="1306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14833</xdr:rowOff>
    </xdr:from>
    <xdr:ext cx="405111" cy="259045"/>
    <xdr:sp macro="" textlink="">
      <xdr:nvSpPr>
        <xdr:cNvPr id="71" name="有形固定資産減価償却率最小値テキスト"/>
        <xdr:cNvSpPr txBox="1"/>
      </xdr:nvSpPr>
      <xdr:spPr>
        <a:xfrm>
          <a:off x="4813300" y="661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11006</xdr:rowOff>
    </xdr:from>
    <xdr:to>
      <xdr:col>23</xdr:col>
      <xdr:colOff>174625</xdr:colOff>
      <xdr:row>34</xdr:row>
      <xdr:rowOff>11006</xdr:rowOff>
    </xdr:to>
    <xdr:cxnSp macro="">
      <xdr:nvCxnSpPr>
        <xdr:cNvPr id="72" name="直線コネクタ 71"/>
        <xdr:cNvCxnSpPr/>
      </xdr:nvCxnSpPr>
      <xdr:spPr>
        <a:xfrm>
          <a:off x="4673600" y="661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23089</xdr:rowOff>
    </xdr:from>
    <xdr:ext cx="405111" cy="259045"/>
    <xdr:sp macro="" textlink="">
      <xdr:nvSpPr>
        <xdr:cNvPr id="73" name="有形固定資産減価償却率最大値テキスト"/>
        <xdr:cNvSpPr txBox="1"/>
      </xdr:nvSpPr>
      <xdr:spPr>
        <a:xfrm>
          <a:off x="4813300" y="50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76412</xdr:rowOff>
    </xdr:from>
    <xdr:to>
      <xdr:col>23</xdr:col>
      <xdr:colOff>174625</xdr:colOff>
      <xdr:row>26</xdr:row>
      <xdr:rowOff>76412</xdr:rowOff>
    </xdr:to>
    <xdr:cxnSp macro="">
      <xdr:nvCxnSpPr>
        <xdr:cNvPr id="74" name="直線コネクタ 73"/>
        <xdr:cNvCxnSpPr/>
      </xdr:nvCxnSpPr>
      <xdr:spPr>
        <a:xfrm>
          <a:off x="4673600" y="530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5520</xdr:rowOff>
    </xdr:from>
    <xdr:ext cx="405111" cy="259045"/>
    <xdr:sp macro="" textlink="">
      <xdr:nvSpPr>
        <xdr:cNvPr id="75" name="有形固定資産減価償却率平均値テキスト"/>
        <xdr:cNvSpPr txBox="1"/>
      </xdr:nvSpPr>
      <xdr:spPr>
        <a:xfrm>
          <a:off x="4813300" y="5577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154093</xdr:rowOff>
    </xdr:from>
    <xdr:to>
      <xdr:col>23</xdr:col>
      <xdr:colOff>136525</xdr:colOff>
      <xdr:row>29</xdr:row>
      <xdr:rowOff>84243</xdr:rowOff>
    </xdr:to>
    <xdr:sp macro="" textlink="">
      <xdr:nvSpPr>
        <xdr:cNvPr id="76" name="フローチャート: 判断 75"/>
        <xdr:cNvSpPr/>
      </xdr:nvSpPr>
      <xdr:spPr>
        <a:xfrm>
          <a:off x="47117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7" name="フローチャート: 判断 76"/>
        <xdr:cNvSpPr/>
      </xdr:nvSpPr>
      <xdr:spPr>
        <a:xfrm>
          <a:off x="4000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42545</xdr:rowOff>
    </xdr:from>
    <xdr:to>
      <xdr:col>15</xdr:col>
      <xdr:colOff>187325</xdr:colOff>
      <xdr:row>28</xdr:row>
      <xdr:rowOff>144145</xdr:rowOff>
    </xdr:to>
    <xdr:sp macro="" textlink="">
      <xdr:nvSpPr>
        <xdr:cNvPr id="78" name="フローチャート: 判断 77"/>
        <xdr:cNvSpPr/>
      </xdr:nvSpPr>
      <xdr:spPr>
        <a:xfrm>
          <a:off x="3238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18838</xdr:rowOff>
    </xdr:from>
    <xdr:to>
      <xdr:col>23</xdr:col>
      <xdr:colOff>136525</xdr:colOff>
      <xdr:row>32</xdr:row>
      <xdr:rowOff>120438</xdr:rowOff>
    </xdr:to>
    <xdr:sp macro="" textlink="">
      <xdr:nvSpPr>
        <xdr:cNvPr id="84" name="楕円 83"/>
        <xdr:cNvSpPr/>
      </xdr:nvSpPr>
      <xdr:spPr>
        <a:xfrm>
          <a:off x="47117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168715</xdr:rowOff>
    </xdr:from>
    <xdr:ext cx="405111" cy="259045"/>
    <xdr:sp macro="" textlink="">
      <xdr:nvSpPr>
        <xdr:cNvPr id="85" name="有形固定資産減価償却率該当値テキスト"/>
        <xdr:cNvSpPr txBox="1"/>
      </xdr:nvSpPr>
      <xdr:spPr>
        <a:xfrm>
          <a:off x="4813300" y="625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111565</xdr:rowOff>
    </xdr:from>
    <xdr:ext cx="405111" cy="259045"/>
    <xdr:sp macro="" textlink="">
      <xdr:nvSpPr>
        <xdr:cNvPr id="86" name="n_1aveValue有形固定資産減価償却率"/>
        <xdr:cNvSpPr txBox="1"/>
      </xdr:nvSpPr>
      <xdr:spPr>
        <a:xfrm>
          <a:off x="38360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160672</xdr:rowOff>
    </xdr:from>
    <xdr:ext cx="405111" cy="259045"/>
    <xdr:sp macro="" textlink="">
      <xdr:nvSpPr>
        <xdr:cNvPr id="87" name="n_2aveValue有形固定資産減価償却率"/>
        <xdr:cNvSpPr txBox="1"/>
      </xdr:nvSpPr>
      <xdr:spPr>
        <a:xfrm>
          <a:off x="3086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債務償還可能年数は「－」（負の値）と類似団体内で最も低い水準にあり、指標上は</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について</a:t>
          </a:r>
          <a:r>
            <a:rPr kumimoji="1" lang="ja-JP" altLang="en-US" sz="1100">
              <a:latin typeface="ＭＳ Ｐゴシック" panose="020B0600070205080204" pitchFamily="50" charset="-128"/>
              <a:ea typeface="ＭＳ Ｐゴシック" panose="020B0600070205080204" pitchFamily="50" charset="-128"/>
            </a:rPr>
            <a:t>充当可能財源等を用いて、全額償還することは可能な状態である。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3" name="直線コネクタ 10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4" name="テキスト ボックス 103"/>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5" name="直線コネクタ 10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68124</xdr:rowOff>
    </xdr:from>
    <xdr:ext cx="308097" cy="225703"/>
    <xdr:sp macro="" textlink="">
      <xdr:nvSpPr>
        <xdr:cNvPr id="106" name="テキスト ボックス 105"/>
        <xdr:cNvSpPr txBox="1"/>
      </xdr:nvSpPr>
      <xdr:spPr>
        <a:xfrm>
          <a:off x="10931403" y="61545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7" name="直線コネクタ 10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150674</xdr:rowOff>
    </xdr:from>
    <xdr:ext cx="308097" cy="225703"/>
    <xdr:sp macro="" textlink="">
      <xdr:nvSpPr>
        <xdr:cNvPr id="108" name="テキスト ボックス 107"/>
        <xdr:cNvSpPr txBox="1"/>
      </xdr:nvSpPr>
      <xdr:spPr>
        <a:xfrm>
          <a:off x="10931403" y="57227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9" name="直線コネクタ 10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0" name="テキスト ボックス 109"/>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2" name="テキスト ボックス 11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71755</xdr:rowOff>
    </xdr:from>
    <xdr:to>
      <xdr:col>76</xdr:col>
      <xdr:colOff>21589</xdr:colOff>
      <xdr:row>34</xdr:row>
      <xdr:rowOff>79375</xdr:rowOff>
    </xdr:to>
    <xdr:cxnSp macro="">
      <xdr:nvCxnSpPr>
        <xdr:cNvPr id="114" name="直線コネクタ 113"/>
        <xdr:cNvCxnSpPr/>
      </xdr:nvCxnSpPr>
      <xdr:spPr>
        <a:xfrm flipV="1">
          <a:off x="14793595" y="5643880"/>
          <a:ext cx="1269"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15" name="債務償還可能年数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6" name="直線コネクタ 115"/>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18432</xdr:rowOff>
    </xdr:from>
    <xdr:ext cx="340478" cy="259045"/>
    <xdr:sp macro="" textlink="">
      <xdr:nvSpPr>
        <xdr:cNvPr id="117" name="債務償還可能年数最大値テキスト"/>
        <xdr:cNvSpPr txBox="1"/>
      </xdr:nvSpPr>
      <xdr:spPr>
        <a:xfrm>
          <a:off x="14846300" y="5419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71755</xdr:rowOff>
    </xdr:from>
    <xdr:to>
      <xdr:col>76</xdr:col>
      <xdr:colOff>111125</xdr:colOff>
      <xdr:row>28</xdr:row>
      <xdr:rowOff>71755</xdr:rowOff>
    </xdr:to>
    <xdr:cxnSp macro="">
      <xdr:nvCxnSpPr>
        <xdr:cNvPr id="118" name="直線コネクタ 117"/>
        <xdr:cNvCxnSpPr/>
      </xdr:nvCxnSpPr>
      <xdr:spPr>
        <a:xfrm>
          <a:off x="14706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19" name="債務償還可能年数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0" name="フローチャート: 判断 119"/>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156,823
149,832
10.21
104,417,516
102,456,591
1,739,948
50,150,300
14,765,085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42</xdr:row>
      <xdr:rowOff>92528</xdr:rowOff>
    </xdr:to>
    <xdr:cxnSp macro="">
      <xdr:nvCxnSpPr>
        <xdr:cNvPr id="57" name="直線コネクタ 56"/>
        <xdr:cNvCxnSpPr/>
      </xdr:nvCxnSpPr>
      <xdr:spPr>
        <a:xfrm flipV="1">
          <a:off x="4634865"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30316</xdr:rowOff>
    </xdr:from>
    <xdr:ext cx="405111" cy="259045"/>
    <xdr:sp macro="" textlink="">
      <xdr:nvSpPr>
        <xdr:cNvPr id="62" name="【道路】&#10;有形固定資産減価償却率平均値テキスト"/>
        <xdr:cNvSpPr txBox="1"/>
      </xdr:nvSpPr>
      <xdr:spPr>
        <a:xfrm>
          <a:off x="46736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3" name="フローチャート: 判断 62"/>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95613</xdr:rowOff>
    </xdr:from>
    <xdr:to>
      <xdr:col>20</xdr:col>
      <xdr:colOff>38100</xdr:colOff>
      <xdr:row>36</xdr:row>
      <xdr:rowOff>25763</xdr:rowOff>
    </xdr:to>
    <xdr:sp macro="" textlink="">
      <xdr:nvSpPr>
        <xdr:cNvPr id="64" name="フローチャート: 判断 63"/>
        <xdr:cNvSpPr/>
      </xdr:nvSpPr>
      <xdr:spPr>
        <a:xfrm>
          <a:off x="3746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51526</xdr:rowOff>
    </xdr:from>
    <xdr:to>
      <xdr:col>24</xdr:col>
      <xdr:colOff>114300</xdr:colOff>
      <xdr:row>40</xdr:row>
      <xdr:rowOff>153126</xdr:rowOff>
    </xdr:to>
    <xdr:sp macro="" textlink="">
      <xdr:nvSpPr>
        <xdr:cNvPr id="71" name="楕円 70"/>
        <xdr:cNvSpPr/>
      </xdr:nvSpPr>
      <xdr:spPr>
        <a:xfrm>
          <a:off x="45847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29953</xdr:rowOff>
    </xdr:from>
    <xdr:ext cx="405111" cy="259045"/>
    <xdr:sp macro="" textlink="">
      <xdr:nvSpPr>
        <xdr:cNvPr id="72" name="【道路】&#10;有形固定資産減価償却率該当値テキスト"/>
        <xdr:cNvSpPr txBox="1"/>
      </xdr:nvSpPr>
      <xdr:spPr>
        <a:xfrm>
          <a:off x="4673600"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42290</xdr:rowOff>
    </xdr:from>
    <xdr:ext cx="405111" cy="259045"/>
    <xdr:sp macro="" textlink="">
      <xdr:nvSpPr>
        <xdr:cNvPr id="73" name="n_1aveValue【道路】&#10;有形固定資産減価償却率"/>
        <xdr:cNvSpPr txBox="1"/>
      </xdr:nvSpPr>
      <xdr:spPr>
        <a:xfrm>
          <a:off x="35820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74" name="n_2aveValue【道路】&#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5" name="直線コネクタ 84"/>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6" name="テキスト ボックス 85"/>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89" name="直線コネクタ 88"/>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0" name="テキスト ボックス 89"/>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162382</xdr:rowOff>
    </xdr:from>
    <xdr:to>
      <xdr:col>54</xdr:col>
      <xdr:colOff>189865</xdr:colOff>
      <xdr:row>41</xdr:row>
      <xdr:rowOff>9506</xdr:rowOff>
    </xdr:to>
    <xdr:cxnSp macro="">
      <xdr:nvCxnSpPr>
        <xdr:cNvPr id="94" name="直線コネクタ 93"/>
        <xdr:cNvCxnSpPr/>
      </xdr:nvCxnSpPr>
      <xdr:spPr>
        <a:xfrm flipV="1">
          <a:off x="10476865" y="5820232"/>
          <a:ext cx="0" cy="121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13333</xdr:rowOff>
    </xdr:from>
    <xdr:ext cx="469744" cy="259045"/>
    <xdr:sp macro="" textlink="">
      <xdr:nvSpPr>
        <xdr:cNvPr id="95" name="【道路】&#10;一人当たり延長最小値テキスト"/>
        <xdr:cNvSpPr txBox="1"/>
      </xdr:nvSpPr>
      <xdr:spPr>
        <a:xfrm>
          <a:off x="10515600" y="704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9506</xdr:rowOff>
    </xdr:from>
    <xdr:to>
      <xdr:col>55</xdr:col>
      <xdr:colOff>88900</xdr:colOff>
      <xdr:row>41</xdr:row>
      <xdr:rowOff>9506</xdr:rowOff>
    </xdr:to>
    <xdr:cxnSp macro="">
      <xdr:nvCxnSpPr>
        <xdr:cNvPr id="96" name="直線コネクタ 95"/>
        <xdr:cNvCxnSpPr/>
      </xdr:nvCxnSpPr>
      <xdr:spPr>
        <a:xfrm>
          <a:off x="10388600" y="703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109059</xdr:rowOff>
    </xdr:from>
    <xdr:ext cx="534377" cy="259045"/>
    <xdr:sp macro="" textlink="">
      <xdr:nvSpPr>
        <xdr:cNvPr id="97" name="【道路】&#10;一人当たり延長最大値テキスト"/>
        <xdr:cNvSpPr txBox="1"/>
      </xdr:nvSpPr>
      <xdr:spPr>
        <a:xfrm>
          <a:off x="10515600" y="55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162382</xdr:rowOff>
    </xdr:from>
    <xdr:to>
      <xdr:col>55</xdr:col>
      <xdr:colOff>88900</xdr:colOff>
      <xdr:row>33</xdr:row>
      <xdr:rowOff>162382</xdr:rowOff>
    </xdr:to>
    <xdr:cxnSp macro="">
      <xdr:nvCxnSpPr>
        <xdr:cNvPr id="98" name="直線コネクタ 97"/>
        <xdr:cNvCxnSpPr/>
      </xdr:nvCxnSpPr>
      <xdr:spPr>
        <a:xfrm>
          <a:off x="10388600" y="58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64908</xdr:rowOff>
    </xdr:from>
    <xdr:ext cx="469744" cy="259045"/>
    <xdr:sp macro="" textlink="">
      <xdr:nvSpPr>
        <xdr:cNvPr id="99" name="【道路】&#10;一人当たり延長平均値テキスト"/>
        <xdr:cNvSpPr txBox="1"/>
      </xdr:nvSpPr>
      <xdr:spPr>
        <a:xfrm>
          <a:off x="10515600" y="6751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42031</xdr:rowOff>
    </xdr:from>
    <xdr:to>
      <xdr:col>55</xdr:col>
      <xdr:colOff>50800</xdr:colOff>
      <xdr:row>40</xdr:row>
      <xdr:rowOff>143631</xdr:rowOff>
    </xdr:to>
    <xdr:sp macro="" textlink="">
      <xdr:nvSpPr>
        <xdr:cNvPr id="100" name="フローチャート: 判断 99"/>
        <xdr:cNvSpPr/>
      </xdr:nvSpPr>
      <xdr:spPr>
        <a:xfrm>
          <a:off x="10426700" y="690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73520</xdr:rowOff>
    </xdr:from>
    <xdr:to>
      <xdr:col>50</xdr:col>
      <xdr:colOff>165100</xdr:colOff>
      <xdr:row>41</xdr:row>
      <xdr:rowOff>3670</xdr:rowOff>
    </xdr:to>
    <xdr:sp macro="" textlink="">
      <xdr:nvSpPr>
        <xdr:cNvPr id="101" name="フローチャート: 判断 100"/>
        <xdr:cNvSpPr/>
      </xdr:nvSpPr>
      <xdr:spPr>
        <a:xfrm>
          <a:off x="9588500" y="69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164046</xdr:rowOff>
    </xdr:from>
    <xdr:to>
      <xdr:col>46</xdr:col>
      <xdr:colOff>38100</xdr:colOff>
      <xdr:row>40</xdr:row>
      <xdr:rowOff>94196</xdr:rowOff>
    </xdr:to>
    <xdr:sp macro="" textlink="">
      <xdr:nvSpPr>
        <xdr:cNvPr id="102" name="フローチャート: 判断 101"/>
        <xdr:cNvSpPr/>
      </xdr:nvSpPr>
      <xdr:spPr>
        <a:xfrm>
          <a:off x="8699500" y="68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83465</xdr:rowOff>
    </xdr:from>
    <xdr:to>
      <xdr:col>55</xdr:col>
      <xdr:colOff>50800</xdr:colOff>
      <xdr:row>41</xdr:row>
      <xdr:rowOff>13615</xdr:rowOff>
    </xdr:to>
    <xdr:sp macro="" textlink="">
      <xdr:nvSpPr>
        <xdr:cNvPr id="108" name="楕円 107"/>
        <xdr:cNvSpPr/>
      </xdr:nvSpPr>
      <xdr:spPr>
        <a:xfrm>
          <a:off x="10426700" y="69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20458</xdr:rowOff>
    </xdr:from>
    <xdr:ext cx="469744" cy="259045"/>
    <xdr:sp macro="" textlink="">
      <xdr:nvSpPr>
        <xdr:cNvPr id="109" name="【道路】&#10;一人当たり延長該当値テキスト"/>
        <xdr:cNvSpPr txBox="1"/>
      </xdr:nvSpPr>
      <xdr:spPr>
        <a:xfrm>
          <a:off x="10515600" y="687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20197</xdr:rowOff>
    </xdr:from>
    <xdr:ext cx="469744" cy="259045"/>
    <xdr:sp macro="" textlink="">
      <xdr:nvSpPr>
        <xdr:cNvPr id="110" name="n_1aveValue【道路】&#10;一人当たり延長"/>
        <xdr:cNvSpPr txBox="1"/>
      </xdr:nvSpPr>
      <xdr:spPr>
        <a:xfrm>
          <a:off x="9391727" y="670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110723</xdr:rowOff>
    </xdr:from>
    <xdr:ext cx="469744" cy="259045"/>
    <xdr:sp macro="" textlink="">
      <xdr:nvSpPr>
        <xdr:cNvPr id="111" name="n_2aveValue【道路】&#10;一人当たり延長"/>
        <xdr:cNvSpPr txBox="1"/>
      </xdr:nvSpPr>
      <xdr:spPr>
        <a:xfrm>
          <a:off x="8515427" y="662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24" name="テキスト ボックス 12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34" name="テキスト ボックス 13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65</xdr:row>
      <xdr:rowOff>1633</xdr:rowOff>
    </xdr:to>
    <xdr:cxnSp macro="">
      <xdr:nvCxnSpPr>
        <xdr:cNvPr id="138" name="直線コネクタ 137"/>
        <xdr:cNvCxnSpPr/>
      </xdr:nvCxnSpPr>
      <xdr:spPr>
        <a:xfrm flipV="1">
          <a:off x="4634865" y="9565277"/>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5460</xdr:rowOff>
    </xdr:from>
    <xdr:ext cx="405111" cy="259045"/>
    <xdr:sp macro="" textlink="">
      <xdr:nvSpPr>
        <xdr:cNvPr id="139" name="【橋りょう・トンネル】&#10;有形固定資産減価償却率最小値テキスト"/>
        <xdr:cNvSpPr txBox="1"/>
      </xdr:nvSpPr>
      <xdr:spPr>
        <a:xfrm>
          <a:off x="46736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1633</xdr:rowOff>
    </xdr:from>
    <xdr:to>
      <xdr:col>24</xdr:col>
      <xdr:colOff>152400</xdr:colOff>
      <xdr:row>65</xdr:row>
      <xdr:rowOff>1633</xdr:rowOff>
    </xdr:to>
    <xdr:cxnSp macro="">
      <xdr:nvCxnSpPr>
        <xdr:cNvPr id="140" name="直線コネクタ 139"/>
        <xdr:cNvCxnSpPr/>
      </xdr:nvCxnSpPr>
      <xdr:spPr>
        <a:xfrm>
          <a:off x="4546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4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42" name="直線コネクタ 14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89643</xdr:rowOff>
    </xdr:from>
    <xdr:ext cx="405111" cy="259045"/>
    <xdr:sp macro="" textlink="">
      <xdr:nvSpPr>
        <xdr:cNvPr id="143" name="【橋りょう・トンネル】&#10;有形固定資産減価償却率平均値テキスト"/>
        <xdr:cNvSpPr txBox="1"/>
      </xdr:nvSpPr>
      <xdr:spPr>
        <a:xfrm>
          <a:off x="4673600" y="1020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44" name="フローチャート: 判断 143"/>
        <xdr:cNvSpPr/>
      </xdr:nvSpPr>
      <xdr:spPr>
        <a:xfrm>
          <a:off x="4584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122283</xdr:rowOff>
    </xdr:from>
    <xdr:to>
      <xdr:col>20</xdr:col>
      <xdr:colOff>38100</xdr:colOff>
      <xdr:row>61</xdr:row>
      <xdr:rowOff>52433</xdr:rowOff>
    </xdr:to>
    <xdr:sp macro="" textlink="">
      <xdr:nvSpPr>
        <xdr:cNvPr id="145" name="フローチャート: 判断 144"/>
        <xdr:cNvSpPr/>
      </xdr:nvSpPr>
      <xdr:spPr>
        <a:xfrm>
          <a:off x="3746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120650</xdr:rowOff>
    </xdr:from>
    <xdr:to>
      <xdr:col>15</xdr:col>
      <xdr:colOff>101600</xdr:colOff>
      <xdr:row>62</xdr:row>
      <xdr:rowOff>50800</xdr:rowOff>
    </xdr:to>
    <xdr:sp macro="" textlink="">
      <xdr:nvSpPr>
        <xdr:cNvPr id="146" name="フローチャート: 判断 145"/>
        <xdr:cNvSpPr/>
      </xdr:nvSpPr>
      <xdr:spPr>
        <a:xfrm>
          <a:off x="2857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78196</xdr:rowOff>
    </xdr:from>
    <xdr:to>
      <xdr:col>24</xdr:col>
      <xdr:colOff>114300</xdr:colOff>
      <xdr:row>64</xdr:row>
      <xdr:rowOff>8346</xdr:rowOff>
    </xdr:to>
    <xdr:sp macro="" textlink="">
      <xdr:nvSpPr>
        <xdr:cNvPr id="152" name="楕円 151"/>
        <xdr:cNvSpPr/>
      </xdr:nvSpPr>
      <xdr:spPr>
        <a:xfrm>
          <a:off x="45847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56623</xdr:rowOff>
    </xdr:from>
    <xdr:ext cx="405111" cy="259045"/>
    <xdr:sp macro="" textlink="">
      <xdr:nvSpPr>
        <xdr:cNvPr id="153" name="【橋りょう・トンネル】&#10;有形固定資産減価償却率該当値テキスト"/>
        <xdr:cNvSpPr txBox="1"/>
      </xdr:nvSpPr>
      <xdr:spPr>
        <a:xfrm>
          <a:off x="4673600"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68960</xdr:rowOff>
    </xdr:from>
    <xdr:ext cx="405111" cy="259045"/>
    <xdr:sp macro="" textlink="">
      <xdr:nvSpPr>
        <xdr:cNvPr id="154" name="n_1aveValue【橋りょう・トンネル】&#10;有形固定資産減価償却率"/>
        <xdr:cNvSpPr txBox="1"/>
      </xdr:nvSpPr>
      <xdr:spPr>
        <a:xfrm>
          <a:off x="3582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67327</xdr:rowOff>
    </xdr:from>
    <xdr:ext cx="405111" cy="259045"/>
    <xdr:sp macro="" textlink="">
      <xdr:nvSpPr>
        <xdr:cNvPr id="155" name="n_2aveValue【橋りょう・トンネル】&#10;有形固定資産減価償却率"/>
        <xdr:cNvSpPr txBox="1"/>
      </xdr:nvSpPr>
      <xdr:spPr>
        <a:xfrm>
          <a:off x="2705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69" name="テキスト ボックス 168"/>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166192</xdr:rowOff>
    </xdr:from>
    <xdr:to>
      <xdr:col>54</xdr:col>
      <xdr:colOff>189865</xdr:colOff>
      <xdr:row>64</xdr:row>
      <xdr:rowOff>58636</xdr:rowOff>
    </xdr:to>
    <xdr:cxnSp macro="">
      <xdr:nvCxnSpPr>
        <xdr:cNvPr id="179" name="直線コネクタ 178"/>
        <xdr:cNvCxnSpPr/>
      </xdr:nvCxnSpPr>
      <xdr:spPr>
        <a:xfrm flipV="1">
          <a:off x="10476865" y="9595942"/>
          <a:ext cx="0" cy="143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62463</xdr:rowOff>
    </xdr:from>
    <xdr:ext cx="469744" cy="259045"/>
    <xdr:sp macro="" textlink="">
      <xdr:nvSpPr>
        <xdr:cNvPr id="180" name="【橋りょう・トンネル】&#10;一人当たり有形固定資産（償却資産）額最小値テキスト"/>
        <xdr:cNvSpPr txBox="1"/>
      </xdr:nvSpPr>
      <xdr:spPr>
        <a:xfrm>
          <a:off x="10515600" y="110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58636</xdr:rowOff>
    </xdr:from>
    <xdr:to>
      <xdr:col>55</xdr:col>
      <xdr:colOff>88900</xdr:colOff>
      <xdr:row>64</xdr:row>
      <xdr:rowOff>58636</xdr:rowOff>
    </xdr:to>
    <xdr:cxnSp macro="">
      <xdr:nvCxnSpPr>
        <xdr:cNvPr id="181" name="直線コネクタ 180"/>
        <xdr:cNvCxnSpPr/>
      </xdr:nvCxnSpPr>
      <xdr:spPr>
        <a:xfrm>
          <a:off x="10388600" y="1103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112869</xdr:rowOff>
    </xdr:from>
    <xdr:ext cx="599010" cy="259045"/>
    <xdr:sp macro="" textlink="">
      <xdr:nvSpPr>
        <xdr:cNvPr id="182" name="【橋りょう・トンネル】&#10;一人当たり有形固定資産（償却資産）額最大値テキスト"/>
        <xdr:cNvSpPr txBox="1"/>
      </xdr:nvSpPr>
      <xdr:spPr>
        <a:xfrm>
          <a:off x="10515600" y="937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166192</xdr:rowOff>
    </xdr:from>
    <xdr:to>
      <xdr:col>55</xdr:col>
      <xdr:colOff>88900</xdr:colOff>
      <xdr:row>55</xdr:row>
      <xdr:rowOff>166192</xdr:rowOff>
    </xdr:to>
    <xdr:cxnSp macro="">
      <xdr:nvCxnSpPr>
        <xdr:cNvPr id="183" name="直線コネクタ 182"/>
        <xdr:cNvCxnSpPr/>
      </xdr:nvCxnSpPr>
      <xdr:spPr>
        <a:xfrm>
          <a:off x="10388600" y="959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59765</xdr:rowOff>
    </xdr:from>
    <xdr:ext cx="534377" cy="259045"/>
    <xdr:sp macro="" textlink="">
      <xdr:nvSpPr>
        <xdr:cNvPr id="184" name="【橋りょう・トンネル】&#10;一人当たり有形固定資産（償却資産）額平均値テキスト"/>
        <xdr:cNvSpPr txBox="1"/>
      </xdr:nvSpPr>
      <xdr:spPr>
        <a:xfrm>
          <a:off x="10515600" y="10689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81338</xdr:rowOff>
    </xdr:from>
    <xdr:to>
      <xdr:col>55</xdr:col>
      <xdr:colOff>50800</xdr:colOff>
      <xdr:row>63</xdr:row>
      <xdr:rowOff>11488</xdr:rowOff>
    </xdr:to>
    <xdr:sp macro="" textlink="">
      <xdr:nvSpPr>
        <xdr:cNvPr id="185" name="フローチャート: 判断 184"/>
        <xdr:cNvSpPr/>
      </xdr:nvSpPr>
      <xdr:spPr>
        <a:xfrm>
          <a:off x="10426700" y="1071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27602</xdr:rowOff>
    </xdr:from>
    <xdr:to>
      <xdr:col>50</xdr:col>
      <xdr:colOff>165100</xdr:colOff>
      <xdr:row>62</xdr:row>
      <xdr:rowOff>129202</xdr:rowOff>
    </xdr:to>
    <xdr:sp macro="" textlink="">
      <xdr:nvSpPr>
        <xdr:cNvPr id="186" name="フローチャート: 判断 185"/>
        <xdr:cNvSpPr/>
      </xdr:nvSpPr>
      <xdr:spPr>
        <a:xfrm>
          <a:off x="9588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26406</xdr:rowOff>
    </xdr:from>
    <xdr:to>
      <xdr:col>46</xdr:col>
      <xdr:colOff>38100</xdr:colOff>
      <xdr:row>62</xdr:row>
      <xdr:rowOff>128006</xdr:rowOff>
    </xdr:to>
    <xdr:sp macro="" textlink="">
      <xdr:nvSpPr>
        <xdr:cNvPr id="187" name="フローチャート: 判断 186"/>
        <xdr:cNvSpPr/>
      </xdr:nvSpPr>
      <xdr:spPr>
        <a:xfrm>
          <a:off x="8699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27663</xdr:rowOff>
    </xdr:from>
    <xdr:to>
      <xdr:col>55</xdr:col>
      <xdr:colOff>50800</xdr:colOff>
      <xdr:row>62</xdr:row>
      <xdr:rowOff>129263</xdr:rowOff>
    </xdr:to>
    <xdr:sp macro="" textlink="">
      <xdr:nvSpPr>
        <xdr:cNvPr id="193" name="楕円 192"/>
        <xdr:cNvSpPr/>
      </xdr:nvSpPr>
      <xdr:spPr>
        <a:xfrm>
          <a:off x="10426700" y="106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50540</xdr:rowOff>
    </xdr:from>
    <xdr:ext cx="534377" cy="259045"/>
    <xdr:sp macro="" textlink="">
      <xdr:nvSpPr>
        <xdr:cNvPr id="194" name="【橋りょう・トンネル】&#10;一人当たり有形固定資産（償却資産）額該当値テキスト"/>
        <xdr:cNvSpPr txBox="1"/>
      </xdr:nvSpPr>
      <xdr:spPr>
        <a:xfrm>
          <a:off x="10515600" y="1050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145729</xdr:rowOff>
    </xdr:from>
    <xdr:ext cx="534377" cy="259045"/>
    <xdr:sp macro="" textlink="">
      <xdr:nvSpPr>
        <xdr:cNvPr id="195" name="n_1aveValue【橋りょう・トンネル】&#10;一人当たり有形固定資産（償却資産）額"/>
        <xdr:cNvSpPr txBox="1"/>
      </xdr:nvSpPr>
      <xdr:spPr>
        <a:xfrm>
          <a:off x="93594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144533</xdr:rowOff>
    </xdr:from>
    <xdr:ext cx="534377" cy="259045"/>
    <xdr:sp macro="" textlink="">
      <xdr:nvSpPr>
        <xdr:cNvPr id="196" name="n_2aveValue【橋りょう・トンネル】&#10;一人当たり有形固定資産（償却資産）額"/>
        <xdr:cNvSpPr txBox="1"/>
      </xdr:nvSpPr>
      <xdr:spPr>
        <a:xfrm>
          <a:off x="8483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19" name="テキスト ボックス 21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1" name="テキスト ボックス 22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41366</xdr:rowOff>
    </xdr:from>
    <xdr:to>
      <xdr:col>24</xdr:col>
      <xdr:colOff>62865</xdr:colOff>
      <xdr:row>87</xdr:row>
      <xdr:rowOff>33201</xdr:rowOff>
    </xdr:to>
    <xdr:cxnSp macro="">
      <xdr:nvCxnSpPr>
        <xdr:cNvPr id="223" name="直線コネクタ 222"/>
        <xdr:cNvCxnSpPr/>
      </xdr:nvCxnSpPr>
      <xdr:spPr>
        <a:xfrm flipV="1">
          <a:off x="4634865" y="13414466"/>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37028</xdr:rowOff>
    </xdr:from>
    <xdr:ext cx="405111" cy="259045"/>
    <xdr:sp macro="" textlink="">
      <xdr:nvSpPr>
        <xdr:cNvPr id="224" name="【公営住宅】&#10;有形固定資産減価償却率最小値テキスト"/>
        <xdr:cNvSpPr txBox="1"/>
      </xdr:nvSpPr>
      <xdr:spPr>
        <a:xfrm>
          <a:off x="4673600" y="14953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33201</xdr:rowOff>
    </xdr:from>
    <xdr:to>
      <xdr:col>24</xdr:col>
      <xdr:colOff>152400</xdr:colOff>
      <xdr:row>87</xdr:row>
      <xdr:rowOff>33201</xdr:rowOff>
    </xdr:to>
    <xdr:cxnSp macro="">
      <xdr:nvCxnSpPr>
        <xdr:cNvPr id="225" name="直線コネクタ 224"/>
        <xdr:cNvCxnSpPr/>
      </xdr:nvCxnSpPr>
      <xdr:spPr>
        <a:xfrm>
          <a:off x="4546600" y="1494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159493</xdr:rowOff>
    </xdr:from>
    <xdr:ext cx="405111" cy="259045"/>
    <xdr:sp macro="" textlink="">
      <xdr:nvSpPr>
        <xdr:cNvPr id="226" name="【公営住宅】&#10;有形固定資産減価償却率最大値テキスト"/>
        <xdr:cNvSpPr txBox="1"/>
      </xdr:nvSpPr>
      <xdr:spPr>
        <a:xfrm>
          <a:off x="4673600" y="1318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41366</xdr:rowOff>
    </xdr:from>
    <xdr:to>
      <xdr:col>24</xdr:col>
      <xdr:colOff>152400</xdr:colOff>
      <xdr:row>78</xdr:row>
      <xdr:rowOff>41366</xdr:rowOff>
    </xdr:to>
    <xdr:cxnSp macro="">
      <xdr:nvCxnSpPr>
        <xdr:cNvPr id="227" name="直線コネクタ 226"/>
        <xdr:cNvCxnSpPr/>
      </xdr:nvCxnSpPr>
      <xdr:spPr>
        <a:xfrm>
          <a:off x="4546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96719</xdr:rowOff>
    </xdr:from>
    <xdr:ext cx="405111" cy="259045"/>
    <xdr:sp macro="" textlink="">
      <xdr:nvSpPr>
        <xdr:cNvPr id="228" name="【公営住宅】&#10;有形固定資産減価償却率平均値テキスト"/>
        <xdr:cNvSpPr txBox="1"/>
      </xdr:nvSpPr>
      <xdr:spPr>
        <a:xfrm>
          <a:off x="4673600" y="14155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229" name="フローチャート: 判断 228"/>
        <xdr:cNvSpPr/>
      </xdr:nvSpPr>
      <xdr:spPr>
        <a:xfrm>
          <a:off x="4584700" y="1430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103232</xdr:rowOff>
    </xdr:from>
    <xdr:to>
      <xdr:col>20</xdr:col>
      <xdr:colOff>38100</xdr:colOff>
      <xdr:row>84</xdr:row>
      <xdr:rowOff>33382</xdr:rowOff>
    </xdr:to>
    <xdr:sp macro="" textlink="">
      <xdr:nvSpPr>
        <xdr:cNvPr id="230" name="フローチャート: 判断 229"/>
        <xdr:cNvSpPr/>
      </xdr:nvSpPr>
      <xdr:spPr>
        <a:xfrm>
          <a:off x="3746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31387</xdr:rowOff>
    </xdr:from>
    <xdr:to>
      <xdr:col>15</xdr:col>
      <xdr:colOff>101600</xdr:colOff>
      <xdr:row>83</xdr:row>
      <xdr:rowOff>132987</xdr:rowOff>
    </xdr:to>
    <xdr:sp macro="" textlink="">
      <xdr:nvSpPr>
        <xdr:cNvPr id="231" name="フローチャート: 判断 230"/>
        <xdr:cNvSpPr/>
      </xdr:nvSpPr>
      <xdr:spPr>
        <a:xfrm>
          <a:off x="2857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55880</xdr:rowOff>
    </xdr:from>
    <xdr:to>
      <xdr:col>24</xdr:col>
      <xdr:colOff>114300</xdr:colOff>
      <xdr:row>84</xdr:row>
      <xdr:rowOff>157480</xdr:rowOff>
    </xdr:to>
    <xdr:sp macro="" textlink="">
      <xdr:nvSpPr>
        <xdr:cNvPr id="237" name="楕円 236"/>
        <xdr:cNvSpPr/>
      </xdr:nvSpPr>
      <xdr:spPr>
        <a:xfrm>
          <a:off x="4584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34307</xdr:rowOff>
    </xdr:from>
    <xdr:ext cx="405111" cy="259045"/>
    <xdr:sp macro="" textlink="">
      <xdr:nvSpPr>
        <xdr:cNvPr id="238" name="【公営住宅】&#10;有形固定資産減価償却率該当値テキスト"/>
        <xdr:cNvSpPr txBox="1"/>
      </xdr:nvSpPr>
      <xdr:spPr>
        <a:xfrm>
          <a:off x="4673600"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49909</xdr:rowOff>
    </xdr:from>
    <xdr:ext cx="405111" cy="259045"/>
    <xdr:sp macro="" textlink="">
      <xdr:nvSpPr>
        <xdr:cNvPr id="239" name="n_1aveValue【公営住宅】&#10;有形固定資産減価償却率"/>
        <xdr:cNvSpPr txBox="1"/>
      </xdr:nvSpPr>
      <xdr:spPr>
        <a:xfrm>
          <a:off x="3582044" y="1410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149514</xdr:rowOff>
    </xdr:from>
    <xdr:ext cx="405111" cy="259045"/>
    <xdr:sp macro="" textlink="">
      <xdr:nvSpPr>
        <xdr:cNvPr id="240" name="n_2aveValue【公営住宅】&#10;有形固定資産減価償却率"/>
        <xdr:cNvSpPr txBox="1"/>
      </xdr:nvSpPr>
      <xdr:spPr>
        <a:xfrm>
          <a:off x="2705744"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1" name="直線コネクタ 25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2" name="テキスト ボックス 25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3" name="直線コネクタ 25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4" name="テキスト ボックス 25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5" name="直線コネクタ 25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6" name="テキスト ボックス 25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7" name="直線コネクタ 25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8" name="テキスト ボックス 25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9" name="直線コネクタ 25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0" name="テキスト ボックス 25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1" name="直線コネクタ 26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2" name="テキスト ボックス 26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70757</xdr:rowOff>
    </xdr:from>
    <xdr:to>
      <xdr:col>54</xdr:col>
      <xdr:colOff>189865</xdr:colOff>
      <xdr:row>86</xdr:row>
      <xdr:rowOff>157299</xdr:rowOff>
    </xdr:to>
    <xdr:cxnSp macro="">
      <xdr:nvCxnSpPr>
        <xdr:cNvPr id="266" name="直線コネクタ 265"/>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267"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268" name="直線コネクタ 267"/>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17434</xdr:rowOff>
    </xdr:from>
    <xdr:ext cx="469744" cy="259045"/>
    <xdr:sp macro="" textlink="">
      <xdr:nvSpPr>
        <xdr:cNvPr id="269" name="【公営住宅】&#10;一人当たり面積最大値テキスト"/>
        <xdr:cNvSpPr txBox="1"/>
      </xdr:nvSpPr>
      <xdr:spPr>
        <a:xfrm>
          <a:off x="10515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70757</xdr:rowOff>
    </xdr:from>
    <xdr:to>
      <xdr:col>55</xdr:col>
      <xdr:colOff>88900</xdr:colOff>
      <xdr:row>78</xdr:row>
      <xdr:rowOff>70757</xdr:rowOff>
    </xdr:to>
    <xdr:cxnSp macro="">
      <xdr:nvCxnSpPr>
        <xdr:cNvPr id="270" name="直線コネクタ 269"/>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106153</xdr:rowOff>
    </xdr:from>
    <xdr:ext cx="469744" cy="259045"/>
    <xdr:sp macro="" textlink="">
      <xdr:nvSpPr>
        <xdr:cNvPr id="271" name="【公営住宅】&#10;一人当たり面積平均値テキスト"/>
        <xdr:cNvSpPr txBox="1"/>
      </xdr:nvSpPr>
      <xdr:spPr>
        <a:xfrm>
          <a:off x="10515600" y="14679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127726</xdr:rowOff>
    </xdr:from>
    <xdr:to>
      <xdr:col>55</xdr:col>
      <xdr:colOff>50800</xdr:colOff>
      <xdr:row>86</xdr:row>
      <xdr:rowOff>57876</xdr:rowOff>
    </xdr:to>
    <xdr:sp macro="" textlink="">
      <xdr:nvSpPr>
        <xdr:cNvPr id="272" name="フローチャート: 判断 271"/>
        <xdr:cNvSpPr/>
      </xdr:nvSpPr>
      <xdr:spPr>
        <a:xfrm>
          <a:off x="10426700" y="147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124461</xdr:rowOff>
    </xdr:from>
    <xdr:to>
      <xdr:col>50</xdr:col>
      <xdr:colOff>165100</xdr:colOff>
      <xdr:row>86</xdr:row>
      <xdr:rowOff>54611</xdr:rowOff>
    </xdr:to>
    <xdr:sp macro="" textlink="">
      <xdr:nvSpPr>
        <xdr:cNvPr id="273" name="フローチャート: 判断 272"/>
        <xdr:cNvSpPr/>
      </xdr:nvSpPr>
      <xdr:spPr>
        <a:xfrm>
          <a:off x="9588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145687</xdr:rowOff>
    </xdr:from>
    <xdr:to>
      <xdr:col>46</xdr:col>
      <xdr:colOff>38100</xdr:colOff>
      <xdr:row>86</xdr:row>
      <xdr:rowOff>75837</xdr:rowOff>
    </xdr:to>
    <xdr:sp macro="" textlink="">
      <xdr:nvSpPr>
        <xdr:cNvPr id="274" name="フローチャート: 判断 273"/>
        <xdr:cNvSpPr/>
      </xdr:nvSpPr>
      <xdr:spPr>
        <a:xfrm>
          <a:off x="8699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153851</xdr:rowOff>
    </xdr:from>
    <xdr:to>
      <xdr:col>55</xdr:col>
      <xdr:colOff>50800</xdr:colOff>
      <xdr:row>83</xdr:row>
      <xdr:rowOff>84001</xdr:rowOff>
    </xdr:to>
    <xdr:sp macro="" textlink="">
      <xdr:nvSpPr>
        <xdr:cNvPr id="280" name="楕円 279"/>
        <xdr:cNvSpPr/>
      </xdr:nvSpPr>
      <xdr:spPr>
        <a:xfrm>
          <a:off x="104267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5278</xdr:rowOff>
    </xdr:from>
    <xdr:ext cx="469744" cy="259045"/>
    <xdr:sp macro="" textlink="">
      <xdr:nvSpPr>
        <xdr:cNvPr id="281" name="【公営住宅】&#10;一人当たり面積該当値テキスト"/>
        <xdr:cNvSpPr txBox="1"/>
      </xdr:nvSpPr>
      <xdr:spPr>
        <a:xfrm>
          <a:off x="10515600" y="1406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71138</xdr:rowOff>
    </xdr:from>
    <xdr:ext cx="469744" cy="259045"/>
    <xdr:sp macro="" textlink="">
      <xdr:nvSpPr>
        <xdr:cNvPr id="282" name="n_1aveValue【公営住宅】&#10;一人当たり面積"/>
        <xdr:cNvSpPr txBox="1"/>
      </xdr:nvSpPr>
      <xdr:spPr>
        <a:xfrm>
          <a:off x="93917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92364</xdr:rowOff>
    </xdr:from>
    <xdr:ext cx="469744" cy="259045"/>
    <xdr:sp macro="" textlink="">
      <xdr:nvSpPr>
        <xdr:cNvPr id="283" name="n_2aveValue【公営住宅】&#10;一人当たり面積"/>
        <xdr:cNvSpPr txBox="1"/>
      </xdr:nvSpPr>
      <xdr:spPr>
        <a:xfrm>
          <a:off x="8515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85" name="正方形/長方形 28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86" name="正方形/長方形 28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87" name="正方形/長方形 28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88" name="正方形/長方形 28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91" name="正方形/長方形 29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92" name="正方形/長方形 29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93" name="正方形/長方形 29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94" name="正方形/長方形 29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6" name="テキスト ボックス 30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7" name="直線コネクタ 30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8" name="テキスト ボックス 30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9" name="直線コネクタ 30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10" name="テキスト ボックス 30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11" name="直線コネクタ 31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12" name="テキスト ボックス 31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3" name="直線コネクタ 31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4" name="テキスト ボックス 31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78486</xdr:rowOff>
    </xdr:to>
    <xdr:cxnSp macro="">
      <xdr:nvCxnSpPr>
        <xdr:cNvPr id="318" name="直線コネクタ 317"/>
        <xdr:cNvCxnSpPr/>
      </xdr:nvCxnSpPr>
      <xdr:spPr>
        <a:xfrm flipV="1">
          <a:off x="16318864" y="565632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82313</xdr:rowOff>
    </xdr:from>
    <xdr:ext cx="405111" cy="259045"/>
    <xdr:sp macro="" textlink="">
      <xdr:nvSpPr>
        <xdr:cNvPr id="319" name="【認定こども園・幼稚園・保育所】&#10;有形固定資産減価償却率最小値テキスト"/>
        <xdr:cNvSpPr txBox="1"/>
      </xdr:nvSpPr>
      <xdr:spPr>
        <a:xfrm>
          <a:off x="16357600" y="711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78486</xdr:rowOff>
    </xdr:from>
    <xdr:to>
      <xdr:col>86</xdr:col>
      <xdr:colOff>25400</xdr:colOff>
      <xdr:row>41</xdr:row>
      <xdr:rowOff>78486</xdr:rowOff>
    </xdr:to>
    <xdr:cxnSp macro="">
      <xdr:nvCxnSpPr>
        <xdr:cNvPr id="320" name="直線コネクタ 319"/>
        <xdr:cNvCxnSpPr/>
      </xdr:nvCxnSpPr>
      <xdr:spPr>
        <a:xfrm>
          <a:off x="16230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321" name="【認定こども園・幼稚園・保育所】&#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322" name="直線コネクタ 321"/>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323" name="【認定こども園・幼稚園・保育所】&#10;有形固定資産減価償却率平均値テキスト"/>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324" name="フローチャート: 判断 323"/>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34544</xdr:rowOff>
    </xdr:from>
    <xdr:to>
      <xdr:col>81</xdr:col>
      <xdr:colOff>101600</xdr:colOff>
      <xdr:row>37</xdr:row>
      <xdr:rowOff>136144</xdr:rowOff>
    </xdr:to>
    <xdr:sp macro="" textlink="">
      <xdr:nvSpPr>
        <xdr:cNvPr id="325" name="フローチャート: 判断 324"/>
        <xdr:cNvSpPr/>
      </xdr:nvSpPr>
      <xdr:spPr>
        <a:xfrm>
          <a:off x="15430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82550</xdr:rowOff>
    </xdr:from>
    <xdr:to>
      <xdr:col>76</xdr:col>
      <xdr:colOff>165100</xdr:colOff>
      <xdr:row>37</xdr:row>
      <xdr:rowOff>12700</xdr:rowOff>
    </xdr:to>
    <xdr:sp macro="" textlink="">
      <xdr:nvSpPr>
        <xdr:cNvPr id="326" name="フローチャート: 判断 325"/>
        <xdr:cNvSpPr/>
      </xdr:nvSpPr>
      <xdr:spPr>
        <a:xfrm>
          <a:off x="14541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116840</xdr:rowOff>
    </xdr:from>
    <xdr:to>
      <xdr:col>85</xdr:col>
      <xdr:colOff>177800</xdr:colOff>
      <xdr:row>40</xdr:row>
      <xdr:rowOff>46990</xdr:rowOff>
    </xdr:to>
    <xdr:sp macro="" textlink="">
      <xdr:nvSpPr>
        <xdr:cNvPr id="332" name="楕円 331"/>
        <xdr:cNvSpPr/>
      </xdr:nvSpPr>
      <xdr:spPr>
        <a:xfrm>
          <a:off x="16268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95267</xdr:rowOff>
    </xdr:from>
    <xdr:ext cx="405111" cy="259045"/>
    <xdr:sp macro="" textlink="">
      <xdr:nvSpPr>
        <xdr:cNvPr id="333" name="【認定こども園・幼稚園・保育所】&#10;有形固定資産減価償却率該当値テキスト"/>
        <xdr:cNvSpPr txBox="1"/>
      </xdr:nvSpPr>
      <xdr:spPr>
        <a:xfrm>
          <a:off x="16357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152671</xdr:rowOff>
    </xdr:from>
    <xdr:ext cx="405111" cy="259045"/>
    <xdr:sp macro="" textlink="">
      <xdr:nvSpPr>
        <xdr:cNvPr id="334" name="n_1aveValue【認定こども園・幼稚園・保育所】&#10;有形固定資産減価償却率"/>
        <xdr:cNvSpPr txBox="1"/>
      </xdr:nvSpPr>
      <xdr:spPr>
        <a:xfrm>
          <a:off x="152660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335" name="n_2aveValue【認定こども園・幼稚園・保育所】&#10;有形固定資産減価償却率"/>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6" name="直線コネクタ 34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7" name="テキスト ボックス 34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8" name="直線コネクタ 34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49" name="テキスト ボックス 34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0" name="直線コネクタ 34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1" name="テキスト ボックス 35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2" name="直線コネクタ 35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3" name="テキスト ボックス 35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4" name="直線コネクタ 35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5" name="テキスト ボックス 35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6" name="直線コネクタ 35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7" name="テキスト ボックス 35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68689</xdr:rowOff>
    </xdr:from>
    <xdr:to>
      <xdr:col>116</xdr:col>
      <xdr:colOff>62864</xdr:colOff>
      <xdr:row>42</xdr:row>
      <xdr:rowOff>82078</xdr:rowOff>
    </xdr:to>
    <xdr:cxnSp macro="">
      <xdr:nvCxnSpPr>
        <xdr:cNvPr id="361" name="直線コネクタ 360"/>
        <xdr:cNvCxnSpPr/>
      </xdr:nvCxnSpPr>
      <xdr:spPr>
        <a:xfrm flipV="1">
          <a:off x="22160864" y="5726539"/>
          <a:ext cx="0"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85905</xdr:rowOff>
    </xdr:from>
    <xdr:ext cx="469744" cy="259045"/>
    <xdr:sp macro="" textlink="">
      <xdr:nvSpPr>
        <xdr:cNvPr id="362" name="【認定こども園・幼稚園・保育所】&#10;一人当たり面積最小値テキスト"/>
        <xdr:cNvSpPr txBox="1"/>
      </xdr:nvSpPr>
      <xdr:spPr>
        <a:xfrm>
          <a:off x="22199600" y="72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82078</xdr:rowOff>
    </xdr:from>
    <xdr:to>
      <xdr:col>116</xdr:col>
      <xdr:colOff>152400</xdr:colOff>
      <xdr:row>42</xdr:row>
      <xdr:rowOff>82078</xdr:rowOff>
    </xdr:to>
    <xdr:cxnSp macro="">
      <xdr:nvCxnSpPr>
        <xdr:cNvPr id="363" name="直線コネクタ 362"/>
        <xdr:cNvCxnSpPr/>
      </xdr:nvCxnSpPr>
      <xdr:spPr>
        <a:xfrm>
          <a:off x="22072600" y="728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15366</xdr:rowOff>
    </xdr:from>
    <xdr:ext cx="469744" cy="259045"/>
    <xdr:sp macro="" textlink="">
      <xdr:nvSpPr>
        <xdr:cNvPr id="364" name="【認定こども園・幼稚園・保育所】&#10;一人当たり面積最大値テキスト"/>
        <xdr:cNvSpPr txBox="1"/>
      </xdr:nvSpPr>
      <xdr:spPr>
        <a:xfrm>
          <a:off x="22199600" y="550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68689</xdr:rowOff>
    </xdr:from>
    <xdr:to>
      <xdr:col>116</xdr:col>
      <xdr:colOff>152400</xdr:colOff>
      <xdr:row>33</xdr:row>
      <xdr:rowOff>68689</xdr:rowOff>
    </xdr:to>
    <xdr:cxnSp macro="">
      <xdr:nvCxnSpPr>
        <xdr:cNvPr id="365" name="直線コネクタ 364"/>
        <xdr:cNvCxnSpPr/>
      </xdr:nvCxnSpPr>
      <xdr:spPr>
        <a:xfrm>
          <a:off x="22072600" y="572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121103</xdr:rowOff>
    </xdr:from>
    <xdr:ext cx="469744" cy="259045"/>
    <xdr:sp macro="" textlink="">
      <xdr:nvSpPr>
        <xdr:cNvPr id="366" name="【認定こども園・幼稚園・保育所】&#10;一人当たり面積平均値テキスト"/>
        <xdr:cNvSpPr txBox="1"/>
      </xdr:nvSpPr>
      <xdr:spPr>
        <a:xfrm>
          <a:off x="22199600" y="6979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98226</xdr:rowOff>
    </xdr:from>
    <xdr:to>
      <xdr:col>116</xdr:col>
      <xdr:colOff>114300</xdr:colOff>
      <xdr:row>42</xdr:row>
      <xdr:rowOff>28376</xdr:rowOff>
    </xdr:to>
    <xdr:sp macro="" textlink="">
      <xdr:nvSpPr>
        <xdr:cNvPr id="367" name="フローチャート: 判断 366"/>
        <xdr:cNvSpPr/>
      </xdr:nvSpPr>
      <xdr:spPr>
        <a:xfrm>
          <a:off x="22110700" y="71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19195</xdr:rowOff>
    </xdr:from>
    <xdr:to>
      <xdr:col>112</xdr:col>
      <xdr:colOff>38100</xdr:colOff>
      <xdr:row>42</xdr:row>
      <xdr:rowOff>120795</xdr:rowOff>
    </xdr:to>
    <xdr:sp macro="" textlink="">
      <xdr:nvSpPr>
        <xdr:cNvPr id="368" name="フローチャート: 判断 367"/>
        <xdr:cNvSpPr/>
      </xdr:nvSpPr>
      <xdr:spPr>
        <a:xfrm>
          <a:off x="21272500" y="72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23114</xdr:rowOff>
    </xdr:from>
    <xdr:to>
      <xdr:col>107</xdr:col>
      <xdr:colOff>101600</xdr:colOff>
      <xdr:row>42</xdr:row>
      <xdr:rowOff>124714</xdr:rowOff>
    </xdr:to>
    <xdr:sp macro="" textlink="">
      <xdr:nvSpPr>
        <xdr:cNvPr id="369" name="フローチャート: 判断 368"/>
        <xdr:cNvSpPr/>
      </xdr:nvSpPr>
      <xdr:spPr>
        <a:xfrm>
          <a:off x="20383500" y="722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125331</xdr:rowOff>
    </xdr:from>
    <xdr:to>
      <xdr:col>116</xdr:col>
      <xdr:colOff>114300</xdr:colOff>
      <xdr:row>42</xdr:row>
      <xdr:rowOff>55481</xdr:rowOff>
    </xdr:to>
    <xdr:sp macro="" textlink="">
      <xdr:nvSpPr>
        <xdr:cNvPr id="375" name="楕円 374"/>
        <xdr:cNvSpPr/>
      </xdr:nvSpPr>
      <xdr:spPr>
        <a:xfrm>
          <a:off x="22110700" y="715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76653</xdr:rowOff>
    </xdr:from>
    <xdr:ext cx="469744" cy="259045"/>
    <xdr:sp macro="" textlink="">
      <xdr:nvSpPr>
        <xdr:cNvPr id="376" name="【認定こども園・幼稚園・保育所】&#10;一人当たり面積該当値テキスト"/>
        <xdr:cNvSpPr txBox="1"/>
      </xdr:nvSpPr>
      <xdr:spPr>
        <a:xfrm>
          <a:off x="22199600" y="710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137322</xdr:rowOff>
    </xdr:from>
    <xdr:ext cx="469744" cy="259045"/>
    <xdr:sp macro="" textlink="">
      <xdr:nvSpPr>
        <xdr:cNvPr id="377" name="n_1aveValue【認定こども園・幼稚園・保育所】&#10;一人当たり面積"/>
        <xdr:cNvSpPr txBox="1"/>
      </xdr:nvSpPr>
      <xdr:spPr>
        <a:xfrm>
          <a:off x="21075727" y="699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141241</xdr:rowOff>
    </xdr:from>
    <xdr:ext cx="469744" cy="259045"/>
    <xdr:sp macro="" textlink="">
      <xdr:nvSpPr>
        <xdr:cNvPr id="378" name="n_2aveValue【認定こども園・幼稚園・保育所】&#10;一人当たり面積"/>
        <xdr:cNvSpPr txBox="1"/>
      </xdr:nvSpPr>
      <xdr:spPr>
        <a:xfrm>
          <a:off x="20199427" y="699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9" name="テキスト ボックス 3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0" name="直線コネクタ 3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1" name="テキスト ボックス 39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2" name="直線コネクタ 3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3" name="テキスト ボックス 3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4" name="直線コネクタ 3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5" name="テキスト ボックス 3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6" name="直線コネクタ 3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7" name="テキスト ボックス 3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8" name="直線コネクタ 3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9" name="テキスト ボックス 3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0" name="直線コネクタ 3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1" name="テキスト ボックス 40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3" name="テキスト ボックス 4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62049</xdr:rowOff>
    </xdr:from>
    <xdr:to>
      <xdr:col>85</xdr:col>
      <xdr:colOff>126364</xdr:colOff>
      <xdr:row>64</xdr:row>
      <xdr:rowOff>163285</xdr:rowOff>
    </xdr:to>
    <xdr:cxnSp macro="">
      <xdr:nvCxnSpPr>
        <xdr:cNvPr id="405" name="直線コネクタ 404"/>
        <xdr:cNvCxnSpPr/>
      </xdr:nvCxnSpPr>
      <xdr:spPr>
        <a:xfrm flipV="1">
          <a:off x="16318864" y="9663249"/>
          <a:ext cx="0"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167112</xdr:rowOff>
    </xdr:from>
    <xdr:ext cx="405111" cy="259045"/>
    <xdr:sp macro="" textlink="">
      <xdr:nvSpPr>
        <xdr:cNvPr id="406" name="【学校施設】&#10;有形固定資産減価償却率最小値テキスト"/>
        <xdr:cNvSpPr txBox="1"/>
      </xdr:nvSpPr>
      <xdr:spPr>
        <a:xfrm>
          <a:off x="16357600" y="1113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163285</xdr:rowOff>
    </xdr:from>
    <xdr:to>
      <xdr:col>86</xdr:col>
      <xdr:colOff>25400</xdr:colOff>
      <xdr:row>64</xdr:row>
      <xdr:rowOff>163285</xdr:rowOff>
    </xdr:to>
    <xdr:cxnSp macro="">
      <xdr:nvCxnSpPr>
        <xdr:cNvPr id="407" name="直線コネクタ 406"/>
        <xdr:cNvCxnSpPr/>
      </xdr:nvCxnSpPr>
      <xdr:spPr>
        <a:xfrm>
          <a:off x="16230600" y="1113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8726</xdr:rowOff>
    </xdr:from>
    <xdr:ext cx="405111" cy="259045"/>
    <xdr:sp macro="" textlink="">
      <xdr:nvSpPr>
        <xdr:cNvPr id="408" name="【学校施設】&#10;有形固定資産減価償却率最大値テキスト"/>
        <xdr:cNvSpPr txBox="1"/>
      </xdr:nvSpPr>
      <xdr:spPr>
        <a:xfrm>
          <a:off x="16357600" y="943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62049</xdr:rowOff>
    </xdr:from>
    <xdr:to>
      <xdr:col>86</xdr:col>
      <xdr:colOff>25400</xdr:colOff>
      <xdr:row>56</xdr:row>
      <xdr:rowOff>62049</xdr:rowOff>
    </xdr:to>
    <xdr:cxnSp macro="">
      <xdr:nvCxnSpPr>
        <xdr:cNvPr id="409" name="直線コネクタ 408"/>
        <xdr:cNvCxnSpPr/>
      </xdr:nvCxnSpPr>
      <xdr:spPr>
        <a:xfrm>
          <a:off x="16230600" y="966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410" name="【学校施設】&#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11" name="フローチャート: 判断 410"/>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40640</xdr:rowOff>
    </xdr:from>
    <xdr:to>
      <xdr:col>81</xdr:col>
      <xdr:colOff>101600</xdr:colOff>
      <xdr:row>58</xdr:row>
      <xdr:rowOff>142240</xdr:rowOff>
    </xdr:to>
    <xdr:sp macro="" textlink="">
      <xdr:nvSpPr>
        <xdr:cNvPr id="412" name="フローチャート: 判断 411"/>
        <xdr:cNvSpPr/>
      </xdr:nvSpPr>
      <xdr:spPr>
        <a:xfrm>
          <a:off x="15430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25944</xdr:rowOff>
    </xdr:from>
    <xdr:to>
      <xdr:col>76</xdr:col>
      <xdr:colOff>165100</xdr:colOff>
      <xdr:row>57</xdr:row>
      <xdr:rowOff>127544</xdr:rowOff>
    </xdr:to>
    <xdr:sp macro="" textlink="">
      <xdr:nvSpPr>
        <xdr:cNvPr id="413" name="フローチャート: 判断 412"/>
        <xdr:cNvSpPr/>
      </xdr:nvSpPr>
      <xdr:spPr>
        <a:xfrm>
          <a:off x="14541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11249</xdr:rowOff>
    </xdr:from>
    <xdr:to>
      <xdr:col>85</xdr:col>
      <xdr:colOff>177800</xdr:colOff>
      <xdr:row>62</xdr:row>
      <xdr:rowOff>112849</xdr:rowOff>
    </xdr:to>
    <xdr:sp macro="" textlink="">
      <xdr:nvSpPr>
        <xdr:cNvPr id="419" name="楕円 418"/>
        <xdr:cNvSpPr/>
      </xdr:nvSpPr>
      <xdr:spPr>
        <a:xfrm>
          <a:off x="16268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161126</xdr:rowOff>
    </xdr:from>
    <xdr:ext cx="405111" cy="259045"/>
    <xdr:sp macro="" textlink="">
      <xdr:nvSpPr>
        <xdr:cNvPr id="420" name="【学校施設】&#10;有形固定資産減価償却率該当値テキスト"/>
        <xdr:cNvSpPr txBox="1"/>
      </xdr:nvSpPr>
      <xdr:spPr>
        <a:xfrm>
          <a:off x="16357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158767</xdr:rowOff>
    </xdr:from>
    <xdr:ext cx="405111" cy="259045"/>
    <xdr:sp macro="" textlink="">
      <xdr:nvSpPr>
        <xdr:cNvPr id="421" name="n_1aveValue【学校施設】&#10;有形固定資産減価償却率"/>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144071</xdr:rowOff>
    </xdr:from>
    <xdr:ext cx="405111" cy="259045"/>
    <xdr:sp macro="" textlink="">
      <xdr:nvSpPr>
        <xdr:cNvPr id="422" name="n_2aveValue【学校施設】&#10;有形固定資産減価償却率"/>
        <xdr:cNvSpPr txBox="1"/>
      </xdr:nvSpPr>
      <xdr:spPr>
        <a:xfrm>
          <a:off x="14389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3" name="テキスト ボックス 4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34" name="直線コネクタ 4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5" name="テキスト ボックス 4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6" name="直線コネクタ 4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7" name="テキスト ボックス 4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8" name="直線コネクタ 4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9" name="テキスト ボックス 4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0" name="直線コネクタ 4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1" name="テキスト ボックス 4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2" name="直線コネクタ 4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3" name="テキスト ボックス 4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138430</xdr:rowOff>
    </xdr:from>
    <xdr:to>
      <xdr:col>116</xdr:col>
      <xdr:colOff>62864</xdr:colOff>
      <xdr:row>64</xdr:row>
      <xdr:rowOff>33020</xdr:rowOff>
    </xdr:to>
    <xdr:cxnSp macro="">
      <xdr:nvCxnSpPr>
        <xdr:cNvPr id="447" name="直線コネクタ 446"/>
        <xdr:cNvCxnSpPr/>
      </xdr:nvCxnSpPr>
      <xdr:spPr>
        <a:xfrm flipV="1">
          <a:off x="22160864" y="9568180"/>
          <a:ext cx="0" cy="14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36847</xdr:rowOff>
    </xdr:from>
    <xdr:ext cx="469744" cy="259045"/>
    <xdr:sp macro="" textlink="">
      <xdr:nvSpPr>
        <xdr:cNvPr id="448" name="【学校施設】&#10;一人当たり面積最小値テキスト"/>
        <xdr:cNvSpPr txBox="1"/>
      </xdr:nvSpPr>
      <xdr:spPr>
        <a:xfrm>
          <a:off x="22199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33020</xdr:rowOff>
    </xdr:from>
    <xdr:to>
      <xdr:col>116</xdr:col>
      <xdr:colOff>152400</xdr:colOff>
      <xdr:row>64</xdr:row>
      <xdr:rowOff>33020</xdr:rowOff>
    </xdr:to>
    <xdr:cxnSp macro="">
      <xdr:nvCxnSpPr>
        <xdr:cNvPr id="449" name="直線コネクタ 448"/>
        <xdr:cNvCxnSpPr/>
      </xdr:nvCxnSpPr>
      <xdr:spPr>
        <a:xfrm>
          <a:off x="22072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85107</xdr:rowOff>
    </xdr:from>
    <xdr:ext cx="469744" cy="259045"/>
    <xdr:sp macro="" textlink="">
      <xdr:nvSpPr>
        <xdr:cNvPr id="450" name="【学校施設】&#10;一人当たり面積最大値テキスト"/>
        <xdr:cNvSpPr txBox="1"/>
      </xdr:nvSpPr>
      <xdr:spPr>
        <a:xfrm>
          <a:off x="22199600" y="934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138430</xdr:rowOff>
    </xdr:from>
    <xdr:to>
      <xdr:col>116</xdr:col>
      <xdr:colOff>152400</xdr:colOff>
      <xdr:row>55</xdr:row>
      <xdr:rowOff>138430</xdr:rowOff>
    </xdr:to>
    <xdr:cxnSp macro="">
      <xdr:nvCxnSpPr>
        <xdr:cNvPr id="451" name="直線コネクタ 450"/>
        <xdr:cNvCxnSpPr/>
      </xdr:nvCxnSpPr>
      <xdr:spPr>
        <a:xfrm>
          <a:off x="22072600" y="956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170197</xdr:rowOff>
    </xdr:from>
    <xdr:ext cx="469744" cy="259045"/>
    <xdr:sp macro="" textlink="">
      <xdr:nvSpPr>
        <xdr:cNvPr id="452" name="【学校施設】&#10;一人当たり面積平均値テキスト"/>
        <xdr:cNvSpPr txBox="1"/>
      </xdr:nvSpPr>
      <xdr:spPr>
        <a:xfrm>
          <a:off x="22199600" y="1062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20320</xdr:rowOff>
    </xdr:from>
    <xdr:to>
      <xdr:col>116</xdr:col>
      <xdr:colOff>114300</xdr:colOff>
      <xdr:row>62</xdr:row>
      <xdr:rowOff>121920</xdr:rowOff>
    </xdr:to>
    <xdr:sp macro="" textlink="">
      <xdr:nvSpPr>
        <xdr:cNvPr id="453" name="フローチャート: 判断 452"/>
        <xdr:cNvSpPr/>
      </xdr:nvSpPr>
      <xdr:spPr>
        <a:xfrm>
          <a:off x="221107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0</xdr:rowOff>
    </xdr:from>
    <xdr:to>
      <xdr:col>112</xdr:col>
      <xdr:colOff>38100</xdr:colOff>
      <xdr:row>62</xdr:row>
      <xdr:rowOff>101600</xdr:rowOff>
    </xdr:to>
    <xdr:sp macro="" textlink="">
      <xdr:nvSpPr>
        <xdr:cNvPr id="454" name="フローチャート: 判断 453"/>
        <xdr:cNvSpPr/>
      </xdr:nvSpPr>
      <xdr:spPr>
        <a:xfrm>
          <a:off x="21272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xdr:rowOff>
    </xdr:from>
    <xdr:to>
      <xdr:col>107</xdr:col>
      <xdr:colOff>101600</xdr:colOff>
      <xdr:row>62</xdr:row>
      <xdr:rowOff>104140</xdr:rowOff>
    </xdr:to>
    <xdr:sp macro="" textlink="">
      <xdr:nvSpPr>
        <xdr:cNvPr id="455" name="フローチャート: 判断 454"/>
        <xdr:cNvSpPr/>
      </xdr:nvSpPr>
      <xdr:spPr>
        <a:xfrm>
          <a:off x="20383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123190</xdr:rowOff>
    </xdr:from>
    <xdr:to>
      <xdr:col>116</xdr:col>
      <xdr:colOff>114300</xdr:colOff>
      <xdr:row>61</xdr:row>
      <xdr:rowOff>53340</xdr:rowOff>
    </xdr:to>
    <xdr:sp macro="" textlink="">
      <xdr:nvSpPr>
        <xdr:cNvPr id="461" name="楕円 460"/>
        <xdr:cNvSpPr/>
      </xdr:nvSpPr>
      <xdr:spPr>
        <a:xfrm>
          <a:off x="221107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146067</xdr:rowOff>
    </xdr:from>
    <xdr:ext cx="469744" cy="259045"/>
    <xdr:sp macro="" textlink="">
      <xdr:nvSpPr>
        <xdr:cNvPr id="462" name="【学校施設】&#10;一人当たり面積該当値テキスト"/>
        <xdr:cNvSpPr txBox="1"/>
      </xdr:nvSpPr>
      <xdr:spPr>
        <a:xfrm>
          <a:off x="22199600"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118127</xdr:rowOff>
    </xdr:from>
    <xdr:ext cx="469744" cy="259045"/>
    <xdr:sp macro="" textlink="">
      <xdr:nvSpPr>
        <xdr:cNvPr id="463" name="n_1aveValue【学校施設】&#10;一人当たり面積"/>
        <xdr:cNvSpPr txBox="1"/>
      </xdr:nvSpPr>
      <xdr:spPr>
        <a:xfrm>
          <a:off x="21075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120667</xdr:rowOff>
    </xdr:from>
    <xdr:ext cx="469744" cy="259045"/>
    <xdr:sp macro="" textlink="">
      <xdr:nvSpPr>
        <xdr:cNvPr id="464" name="n_2aveValue【学校施設】&#10;一人当たり面積"/>
        <xdr:cNvSpPr txBox="1"/>
      </xdr:nvSpPr>
      <xdr:spPr>
        <a:xfrm>
          <a:off x="20199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5" name="正方形/長方形 4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6" name="正方形/長方形 4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7" name="正方形/長方形 4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8" name="正方形/長方形 4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9" name="正方形/長方形 4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0" name="正方形/長方形 4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1" name="正方形/長方形 4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2" name="正方形/長方形 4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3" name="テキスト ボックス 4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4" name="直線コネクタ 4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5" name="直線コネクタ 4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6" name="テキスト ボックス 4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7" name="直線コネクタ 4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8" name="テキスト ボックス 4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9" name="直線コネクタ 4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0" name="テキスト ボックス 4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1" name="直線コネクタ 4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2" name="テキスト ボックス 4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3" name="直線コネクタ 4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4" name="テキスト ボックス 4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5" name="直線コネクタ 4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6" name="テキスト ボックス 4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7" name="直線コネクタ 4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8" name="テキスト ボックス 4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62593</xdr:rowOff>
    </xdr:to>
    <xdr:cxnSp macro="">
      <xdr:nvCxnSpPr>
        <xdr:cNvPr id="490" name="直線コネクタ 489"/>
        <xdr:cNvCxnSpPr/>
      </xdr:nvCxnSpPr>
      <xdr:spPr>
        <a:xfrm flipV="1">
          <a:off x="16318864" y="13489577"/>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66420</xdr:rowOff>
    </xdr:from>
    <xdr:ext cx="340478" cy="259045"/>
    <xdr:sp macro="" textlink="">
      <xdr:nvSpPr>
        <xdr:cNvPr id="491" name="【児童館】&#10;有形固定資産減価償却率最小値テキスト"/>
        <xdr:cNvSpPr txBox="1"/>
      </xdr:nvSpPr>
      <xdr:spPr>
        <a:xfrm>
          <a:off x="16357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62593</xdr:rowOff>
    </xdr:from>
    <xdr:to>
      <xdr:col>86</xdr:col>
      <xdr:colOff>25400</xdr:colOff>
      <xdr:row>86</xdr:row>
      <xdr:rowOff>62593</xdr:rowOff>
    </xdr:to>
    <xdr:cxnSp macro="">
      <xdr:nvCxnSpPr>
        <xdr:cNvPr id="492" name="直線コネクタ 491"/>
        <xdr:cNvCxnSpPr/>
      </xdr:nvCxnSpPr>
      <xdr:spPr>
        <a:xfrm>
          <a:off x="16230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493" name="【児童館】&#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494" name="直線コネクタ 493"/>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34670</xdr:rowOff>
    </xdr:from>
    <xdr:ext cx="405111" cy="259045"/>
    <xdr:sp macro="" textlink="">
      <xdr:nvSpPr>
        <xdr:cNvPr id="495" name="【児童館】&#10;有形固定資産減価償却率平均値テキスト"/>
        <xdr:cNvSpPr txBox="1"/>
      </xdr:nvSpPr>
      <xdr:spPr>
        <a:xfrm>
          <a:off x="16357600" y="1375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11793</xdr:rowOff>
    </xdr:from>
    <xdr:to>
      <xdr:col>85</xdr:col>
      <xdr:colOff>177800</xdr:colOff>
      <xdr:row>81</xdr:row>
      <xdr:rowOff>113393</xdr:rowOff>
    </xdr:to>
    <xdr:sp macro="" textlink="">
      <xdr:nvSpPr>
        <xdr:cNvPr id="496" name="フローチャート: 判断 495"/>
        <xdr:cNvSpPr/>
      </xdr:nvSpPr>
      <xdr:spPr>
        <a:xfrm>
          <a:off x="162687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37919</xdr:rowOff>
    </xdr:from>
    <xdr:to>
      <xdr:col>81</xdr:col>
      <xdr:colOff>101600</xdr:colOff>
      <xdr:row>81</xdr:row>
      <xdr:rowOff>139519</xdr:rowOff>
    </xdr:to>
    <xdr:sp macro="" textlink="">
      <xdr:nvSpPr>
        <xdr:cNvPr id="497" name="フローチャート: 判断 496"/>
        <xdr:cNvSpPr/>
      </xdr:nvSpPr>
      <xdr:spPr>
        <a:xfrm>
          <a:off x="15430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498" name="フローチャート: 判断 497"/>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62412</xdr:rowOff>
    </xdr:from>
    <xdr:to>
      <xdr:col>85</xdr:col>
      <xdr:colOff>177800</xdr:colOff>
      <xdr:row>83</xdr:row>
      <xdr:rowOff>164012</xdr:rowOff>
    </xdr:to>
    <xdr:sp macro="" textlink="">
      <xdr:nvSpPr>
        <xdr:cNvPr id="504" name="楕円 503"/>
        <xdr:cNvSpPr/>
      </xdr:nvSpPr>
      <xdr:spPr>
        <a:xfrm>
          <a:off x="162687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40839</xdr:rowOff>
    </xdr:from>
    <xdr:ext cx="405111" cy="259045"/>
    <xdr:sp macro="" textlink="">
      <xdr:nvSpPr>
        <xdr:cNvPr id="505" name="【児童館】&#10;有形固定資産減価償却率該当値テキスト"/>
        <xdr:cNvSpPr txBox="1"/>
      </xdr:nvSpPr>
      <xdr:spPr>
        <a:xfrm>
          <a:off x="16357600"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156046</xdr:rowOff>
    </xdr:from>
    <xdr:ext cx="405111" cy="259045"/>
    <xdr:sp macro="" textlink="">
      <xdr:nvSpPr>
        <xdr:cNvPr id="506" name="n_1aveValue【児童館】&#10;有形固定資産減価償却率"/>
        <xdr:cNvSpPr txBox="1"/>
      </xdr:nvSpPr>
      <xdr:spPr>
        <a:xfrm>
          <a:off x="152660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507" name="n_2aveValue【児童館】&#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8" name="直線コネクタ 51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9" name="テキスト ボックス 51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20" name="直線コネクタ 51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21" name="テキスト ボックス 52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2" name="直線コネクタ 52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3" name="テキスト ボックス 52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4" name="直線コネクタ 52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5" name="テキスト ボックス 52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6" name="直線コネクタ 52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7" name="テキスト ボックス 52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8" name="直線コネクタ 52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9" name="テキスト ボックス 52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0" name="直線コネクタ 5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1" name="テキスト ボックス 5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5443</xdr:rowOff>
    </xdr:to>
    <xdr:cxnSp macro="">
      <xdr:nvCxnSpPr>
        <xdr:cNvPr id="533" name="直線コネクタ 532"/>
        <xdr:cNvCxnSpPr/>
      </xdr:nvCxnSpPr>
      <xdr:spPr>
        <a:xfrm flipV="1">
          <a:off x="22160864" y="1344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34"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35" name="直線コネクタ 534"/>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536"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537" name="直線コネクタ 536"/>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538" name="【児童館】&#10;一人当たり面積平均値テキスト"/>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539" name="フローチャート: 判断 538"/>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40" name="フローチャート: 判断 53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541" name="フローチャート: 判断 540"/>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19957</xdr:rowOff>
    </xdr:from>
    <xdr:to>
      <xdr:col>116</xdr:col>
      <xdr:colOff>114300</xdr:colOff>
      <xdr:row>78</xdr:row>
      <xdr:rowOff>121557</xdr:rowOff>
    </xdr:to>
    <xdr:sp macro="" textlink="">
      <xdr:nvSpPr>
        <xdr:cNvPr id="547" name="楕円 546"/>
        <xdr:cNvSpPr/>
      </xdr:nvSpPr>
      <xdr:spPr>
        <a:xfrm>
          <a:off x="221107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144434</xdr:rowOff>
    </xdr:from>
    <xdr:ext cx="469744" cy="259045"/>
    <xdr:sp macro="" textlink="">
      <xdr:nvSpPr>
        <xdr:cNvPr id="548" name="【児童館】&#10;一人当たり面積該当値テキスト"/>
        <xdr:cNvSpPr txBox="1"/>
      </xdr:nvSpPr>
      <xdr:spPr>
        <a:xfrm>
          <a:off x="22199600" y="133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549"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550" name="n_2aveValue【児童館】&#10;一人当たり面積"/>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552" name="正方形/長方形 551"/>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553" name="正方形/長方形 552"/>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554" name="正方形/長方形 553"/>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555" name="正方形/長方形 554"/>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558" name="正方形/長方形 557"/>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559" name="正方形/長方形 558"/>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560" name="正方形/長方形 559"/>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561" name="正方形/長方形 560"/>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300">
              <a:solidFill>
                <a:schemeClr val="dk1"/>
              </a:solidFill>
              <a:effectLst/>
              <a:latin typeface="+mn-ea"/>
              <a:ea typeface="+mn-ea"/>
              <a:cs typeface="+mn-cs"/>
            </a:rPr>
            <a:t>　本分析表に記載された施設類型に関する本区の</a:t>
          </a:r>
          <a:r>
            <a:rPr kumimoji="1" lang="ja-JP" altLang="ja-JP" sz="1300">
              <a:solidFill>
                <a:schemeClr val="dk1"/>
              </a:solidFill>
              <a:effectLst/>
              <a:latin typeface="+mn-ea"/>
              <a:ea typeface="+mn-ea"/>
              <a:cs typeface="+mn-cs"/>
            </a:rPr>
            <a:t>有形固定資産減価償却率は類似団体</a:t>
          </a:r>
          <a:r>
            <a:rPr kumimoji="1" lang="ja-JP" altLang="en-US" sz="1300">
              <a:solidFill>
                <a:schemeClr val="dk1"/>
              </a:solidFill>
              <a:effectLst/>
              <a:latin typeface="+mn-ea"/>
              <a:ea typeface="+mn-ea"/>
              <a:cs typeface="+mn-cs"/>
            </a:rPr>
            <a:t>を下回っている。</a:t>
          </a:r>
          <a:endParaRPr kumimoji="1" lang="en-US" altLang="ja-JP" sz="1300">
            <a:solidFill>
              <a:schemeClr val="dk1"/>
            </a:solidFill>
            <a:effectLst/>
            <a:latin typeface="+mn-ea"/>
            <a:ea typeface="+mn-ea"/>
            <a:cs typeface="+mn-cs"/>
          </a:endParaRPr>
        </a:p>
        <a:p>
          <a:r>
            <a:rPr kumimoji="1" lang="ja-JP" altLang="en-US" sz="1300">
              <a:solidFill>
                <a:srgbClr val="FF0000"/>
              </a:solidFill>
              <a:effectLst/>
              <a:latin typeface="+mn-lt"/>
              <a:ea typeface="+mn-ea"/>
              <a:cs typeface="+mn-cs"/>
            </a:rPr>
            <a:t>　</a:t>
          </a:r>
          <a:r>
            <a:rPr kumimoji="1" lang="ja-JP" altLang="en-US" sz="1300">
              <a:solidFill>
                <a:sysClr val="windowText" lastClr="000000"/>
              </a:solidFill>
              <a:effectLst/>
              <a:latin typeface="+mn-lt"/>
              <a:ea typeface="+mn-ea"/>
              <a:cs typeface="+mn-cs"/>
            </a:rPr>
            <a:t>道路については、本区は取替法を採用していることから、道路自体の減価償却はないため、標識や街路灯などの工作物の有形固定資産減価償却率となっている。</a:t>
          </a:r>
          <a:r>
            <a:rPr kumimoji="1" lang="ja-JP" altLang="ja-JP" sz="1300">
              <a:solidFill>
                <a:schemeClr val="dk1"/>
              </a:solidFill>
              <a:effectLst/>
              <a:latin typeface="+mn-lt"/>
              <a:ea typeface="+mn-ea"/>
              <a:cs typeface="+mn-cs"/>
            </a:rPr>
            <a:t>認定</a:t>
          </a:r>
          <a:r>
            <a:rPr kumimoji="1" lang="ja-JP" altLang="en-US" sz="1300">
              <a:solidFill>
                <a:schemeClr val="dk1"/>
              </a:solidFill>
              <a:effectLst/>
              <a:latin typeface="+mn-lt"/>
              <a:ea typeface="+mn-ea"/>
              <a:cs typeface="+mn-cs"/>
            </a:rPr>
            <a:t>こ</a:t>
          </a:r>
          <a:r>
            <a:rPr kumimoji="1" lang="ja-JP" altLang="ja-JP" sz="1300">
              <a:solidFill>
                <a:schemeClr val="dk1"/>
              </a:solidFill>
              <a:effectLst/>
              <a:latin typeface="+mn-lt"/>
              <a:ea typeface="+mn-ea"/>
              <a:cs typeface="+mn-cs"/>
            </a:rPr>
            <a:t>ども園・幼稚園・保育所</a:t>
          </a:r>
          <a:r>
            <a:rPr kumimoji="1" lang="ja-JP" altLang="en-US" sz="1300">
              <a:solidFill>
                <a:schemeClr val="dk1"/>
              </a:solidFill>
              <a:effectLst/>
              <a:latin typeface="+mn-lt"/>
              <a:ea typeface="+mn-ea"/>
              <a:cs typeface="+mn-cs"/>
            </a:rPr>
            <a:t>については、有形固定資産減価償却率が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33.5%</a:t>
          </a:r>
          <a:r>
            <a:rPr kumimoji="1" lang="ja-JP" altLang="en-US" sz="1300">
              <a:solidFill>
                <a:schemeClr val="dk1"/>
              </a:solidFill>
              <a:effectLst/>
              <a:latin typeface="+mn-lt"/>
              <a:ea typeface="+mn-ea"/>
              <a:cs typeface="+mn-cs"/>
            </a:rPr>
            <a:t>となっているが、これは、泰明幼稚園や十思保育園で建物の老朽化が</a:t>
          </a:r>
          <a:r>
            <a:rPr kumimoji="1" lang="ja-JP" altLang="en-US" sz="1300">
              <a:solidFill>
                <a:sysClr val="windowText" lastClr="000000"/>
              </a:solidFill>
              <a:effectLst/>
              <a:latin typeface="+mn-lt"/>
              <a:ea typeface="+mn-ea"/>
              <a:cs typeface="+mn-cs"/>
            </a:rPr>
            <a:t>認められる</a:t>
          </a:r>
          <a:r>
            <a:rPr kumimoji="1" lang="ja-JP" altLang="en-US" sz="1300">
              <a:solidFill>
                <a:schemeClr val="dk1"/>
              </a:solidFill>
              <a:effectLst/>
              <a:latin typeface="+mn-lt"/>
              <a:ea typeface="+mn-ea"/>
              <a:cs typeface="+mn-cs"/>
            </a:rPr>
            <a:t>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mn-lt"/>
              <a:ea typeface="+mn-ea"/>
              <a:cs typeface="+mn-cs"/>
            </a:rPr>
            <a:t>年度に竣工した有馬幼稚園増築工事や、豊海幼稚園改築工事による既存建物の取り壊し及び新築建物の取得、権利変換による勝どき五丁目認可保育所の建物取得により減価償却率が低く抑えられた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となっているが、これは、泰明小学校や常盤小学校で建物の老朽化が認められるものの、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年度に竣工した明正小学校改築工事による既存建物の取壊し及び新築建物の取得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年度に竣工した豊海小学校改築工事により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減価償却率が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抑えられた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ことによる。</a:t>
          </a:r>
          <a:r>
            <a:rPr kumimoji="1" lang="ja-JP" altLang="en-US" sz="1300">
              <a:latin typeface="ＭＳ Ｐゴシック" panose="020B0600070205080204" pitchFamily="50" charset="-128"/>
              <a:ea typeface="ＭＳ Ｐゴシック" panose="020B0600070205080204" pitchFamily="50" charset="-128"/>
            </a:rPr>
            <a:t>児童館については、有形固定資産減価償却率は</a:t>
          </a:r>
          <a:r>
            <a:rPr kumimoji="1" lang="en-US" altLang="ja-JP" sz="1300">
              <a:latin typeface="ＭＳ Ｐゴシック" panose="020B0600070205080204" pitchFamily="50" charset="-128"/>
              <a:ea typeface="ＭＳ Ｐゴシック" panose="020B0600070205080204" pitchFamily="50" charset="-128"/>
            </a:rPr>
            <a:t>34.9%</a:t>
          </a:r>
          <a:r>
            <a:rPr kumimoji="1" lang="ja-JP" altLang="en-US" sz="1300">
              <a:latin typeface="ＭＳ Ｐゴシック" panose="020B0600070205080204" pitchFamily="50" charset="-128"/>
              <a:ea typeface="ＭＳ Ｐゴシック" panose="020B0600070205080204" pitchFamily="50" charset="-128"/>
            </a:rPr>
            <a:t>となっており、築地児童館や浜町児童館で建物の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老朽化が認められるものの、平成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年度に再開発事業に伴い取得した勝どき児童館、平成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年度に竣工した晴海児童館建設工事及び平成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年度に竣工した新川児童館建設工事による新築建物の取得により減価償却率が低く抑えられている。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本区では、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今後も桜川保育園の改築工事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日本橋保育園大規模改修工事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阪本小学校改築工事、佃島小学校大規模改修工事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老朽化対策によ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減価償却率の改善が見込まれ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156,823
149,832
10.21
104,417,516
102,456,591
1,739,948
50,150,300
14,765,085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128778</xdr:rowOff>
    </xdr:to>
    <xdr:cxnSp macro="">
      <xdr:nvCxnSpPr>
        <xdr:cNvPr id="54" name="直線コネクタ 53"/>
        <xdr:cNvCxnSpPr/>
      </xdr:nvCxnSpPr>
      <xdr:spPr>
        <a:xfrm flipV="1">
          <a:off x="4634865" y="594664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132605</xdr:rowOff>
    </xdr:from>
    <xdr:ext cx="405111" cy="259045"/>
    <xdr:sp macro="" textlink="">
      <xdr:nvSpPr>
        <xdr:cNvPr id="55" name="【図書館】&#10;有形固定資産減価償却率最小値テキスト"/>
        <xdr:cNvSpPr txBox="1"/>
      </xdr:nvSpPr>
      <xdr:spPr>
        <a:xfrm>
          <a:off x="4673600" y="716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128778</xdr:rowOff>
    </xdr:from>
    <xdr:to>
      <xdr:col>24</xdr:col>
      <xdr:colOff>152400</xdr:colOff>
      <xdr:row>41</xdr:row>
      <xdr:rowOff>128778</xdr:rowOff>
    </xdr:to>
    <xdr:cxnSp macro="">
      <xdr:nvCxnSpPr>
        <xdr:cNvPr id="56" name="直線コネクタ 55"/>
        <xdr:cNvCxnSpPr/>
      </xdr:nvCxnSpPr>
      <xdr:spPr>
        <a:xfrm>
          <a:off x="4546600" y="7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図書館】&#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23131</xdr:rowOff>
    </xdr:from>
    <xdr:ext cx="405111" cy="259045"/>
    <xdr:sp macro="" textlink="">
      <xdr:nvSpPr>
        <xdr:cNvPr id="59" name="【図書館】&#10;有形固定資産減価償却率平均値テキスト"/>
        <xdr:cNvSpPr txBox="1"/>
      </xdr:nvSpPr>
      <xdr:spPr>
        <a:xfrm>
          <a:off x="4673600" y="6366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xdr:rowOff>
    </xdr:from>
    <xdr:to>
      <xdr:col>24</xdr:col>
      <xdr:colOff>114300</xdr:colOff>
      <xdr:row>38</xdr:row>
      <xdr:rowOff>101854</xdr:rowOff>
    </xdr:to>
    <xdr:sp macro="" textlink="">
      <xdr:nvSpPr>
        <xdr:cNvPr id="60" name="フローチャート: 判断 59"/>
        <xdr:cNvSpPr/>
      </xdr:nvSpPr>
      <xdr:spPr>
        <a:xfrm>
          <a:off x="45847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1" name="フローチャート: 判断 60"/>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146558</xdr:rowOff>
    </xdr:from>
    <xdr:to>
      <xdr:col>15</xdr:col>
      <xdr:colOff>101600</xdr:colOff>
      <xdr:row>38</xdr:row>
      <xdr:rowOff>76708</xdr:rowOff>
    </xdr:to>
    <xdr:sp macro="" textlink="">
      <xdr:nvSpPr>
        <xdr:cNvPr id="62" name="フローチャート: 判断 61"/>
        <xdr:cNvSpPr/>
      </xdr:nvSpPr>
      <xdr:spPr>
        <a:xfrm>
          <a:off x="2857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xdr:rowOff>
    </xdr:from>
    <xdr:to>
      <xdr:col>24</xdr:col>
      <xdr:colOff>114300</xdr:colOff>
      <xdr:row>38</xdr:row>
      <xdr:rowOff>110998</xdr:rowOff>
    </xdr:to>
    <xdr:sp macro="" textlink="">
      <xdr:nvSpPr>
        <xdr:cNvPr id="68" name="楕円 67"/>
        <xdr:cNvSpPr/>
      </xdr:nvSpPr>
      <xdr:spPr>
        <a:xfrm>
          <a:off x="45847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159275</xdr:rowOff>
    </xdr:from>
    <xdr:ext cx="405111" cy="259045"/>
    <xdr:sp macro="" textlink="">
      <xdr:nvSpPr>
        <xdr:cNvPr id="69" name="【図書館】&#10;有形固定資産減価償却率該当値テキスト"/>
        <xdr:cNvSpPr txBox="1"/>
      </xdr:nvSpPr>
      <xdr:spPr>
        <a:xfrm>
          <a:off x="4673600" y="650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152671</xdr:rowOff>
    </xdr:from>
    <xdr:ext cx="405111" cy="259045"/>
    <xdr:sp macro="" textlink="">
      <xdr:nvSpPr>
        <xdr:cNvPr id="70" name="n_1aveValue【図書館】&#10;有形固定資産減価償却率"/>
        <xdr:cNvSpPr txBox="1"/>
      </xdr:nvSpPr>
      <xdr:spPr>
        <a:xfrm>
          <a:off x="3582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93235</xdr:rowOff>
    </xdr:from>
    <xdr:ext cx="405111" cy="259045"/>
    <xdr:sp macro="" textlink="">
      <xdr:nvSpPr>
        <xdr:cNvPr id="71" name="n_2aveValue【図書館】&#10;有形固定資産減価償却率"/>
        <xdr:cNvSpPr txBox="1"/>
      </xdr:nvSpPr>
      <xdr:spPr>
        <a:xfrm>
          <a:off x="2705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51054</xdr:rowOff>
    </xdr:to>
    <xdr:cxnSp macro="">
      <xdr:nvCxnSpPr>
        <xdr:cNvPr id="93" name="直線コネクタ 92"/>
        <xdr:cNvCxnSpPr/>
      </xdr:nvCxnSpPr>
      <xdr:spPr>
        <a:xfrm flipV="1">
          <a:off x="10476865" y="599694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9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95" name="直線コネクタ 9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96"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97" name="直線コネクタ 96"/>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98"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99" name="フローチャート: 判断 98"/>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80264</xdr:rowOff>
    </xdr:from>
    <xdr:to>
      <xdr:col>50</xdr:col>
      <xdr:colOff>165100</xdr:colOff>
      <xdr:row>41</xdr:row>
      <xdr:rowOff>10414</xdr:rowOff>
    </xdr:to>
    <xdr:sp macro="" textlink="">
      <xdr:nvSpPr>
        <xdr:cNvPr id="100" name="フローチャート: 判断 99"/>
        <xdr:cNvSpPr/>
      </xdr:nvSpPr>
      <xdr:spPr>
        <a:xfrm>
          <a:off x="9588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112268</xdr:rowOff>
    </xdr:from>
    <xdr:to>
      <xdr:col>46</xdr:col>
      <xdr:colOff>38100</xdr:colOff>
      <xdr:row>41</xdr:row>
      <xdr:rowOff>42418</xdr:rowOff>
    </xdr:to>
    <xdr:sp macro="" textlink="">
      <xdr:nvSpPr>
        <xdr:cNvPr id="101" name="フローチャート: 判断 100"/>
        <xdr:cNvSpPr/>
      </xdr:nvSpPr>
      <xdr:spPr>
        <a:xfrm>
          <a:off x="8699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61976</xdr:rowOff>
    </xdr:from>
    <xdr:to>
      <xdr:col>55</xdr:col>
      <xdr:colOff>50800</xdr:colOff>
      <xdr:row>40</xdr:row>
      <xdr:rowOff>163576</xdr:rowOff>
    </xdr:to>
    <xdr:sp macro="" textlink="">
      <xdr:nvSpPr>
        <xdr:cNvPr id="107" name="楕円 106"/>
        <xdr:cNvSpPr/>
      </xdr:nvSpPr>
      <xdr:spPr>
        <a:xfrm>
          <a:off x="10426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21353</xdr:rowOff>
    </xdr:from>
    <xdr:ext cx="469744" cy="259045"/>
    <xdr:sp macro="" textlink="">
      <xdr:nvSpPr>
        <xdr:cNvPr id="108" name="【図書館】&#10;一人当たり面積該当値テキスト"/>
        <xdr:cNvSpPr txBox="1"/>
      </xdr:nvSpPr>
      <xdr:spPr>
        <a:xfrm>
          <a:off x="10515600" y="670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26941</xdr:rowOff>
    </xdr:from>
    <xdr:ext cx="469744" cy="259045"/>
    <xdr:sp macro="" textlink="">
      <xdr:nvSpPr>
        <xdr:cNvPr id="109" name="n_1aveValue【図書館】&#10;一人当たり面積"/>
        <xdr:cNvSpPr txBox="1"/>
      </xdr:nvSpPr>
      <xdr:spPr>
        <a:xfrm>
          <a:off x="9391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58945</xdr:rowOff>
    </xdr:from>
    <xdr:ext cx="469744" cy="259045"/>
    <xdr:sp macro="" textlink="">
      <xdr:nvSpPr>
        <xdr:cNvPr id="110" name="n_2aveValue【図書館】&#10;一人当たり面積"/>
        <xdr:cNvSpPr txBox="1"/>
      </xdr:nvSpPr>
      <xdr:spPr>
        <a:xfrm>
          <a:off x="8515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146304</xdr:rowOff>
    </xdr:from>
    <xdr:to>
      <xdr:col>24</xdr:col>
      <xdr:colOff>62865</xdr:colOff>
      <xdr:row>64</xdr:row>
      <xdr:rowOff>114300</xdr:rowOff>
    </xdr:to>
    <xdr:cxnSp macro="">
      <xdr:nvCxnSpPr>
        <xdr:cNvPr id="133" name="直線コネクタ 132"/>
        <xdr:cNvCxnSpPr/>
      </xdr:nvCxnSpPr>
      <xdr:spPr>
        <a:xfrm flipV="1">
          <a:off x="4634865" y="991895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34" name="【体育館・プー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35" name="直線コネクタ 134"/>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92981</xdr:rowOff>
    </xdr:from>
    <xdr:ext cx="405111" cy="259045"/>
    <xdr:sp macro="" textlink="">
      <xdr:nvSpPr>
        <xdr:cNvPr id="136" name="【体育館・プール】&#10;有形固定資産減価償却率最大値テキスト"/>
        <xdr:cNvSpPr txBox="1"/>
      </xdr:nvSpPr>
      <xdr:spPr>
        <a:xfrm>
          <a:off x="4673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146304</xdr:rowOff>
    </xdr:from>
    <xdr:to>
      <xdr:col>24</xdr:col>
      <xdr:colOff>152400</xdr:colOff>
      <xdr:row>57</xdr:row>
      <xdr:rowOff>146304</xdr:rowOff>
    </xdr:to>
    <xdr:cxnSp macro="">
      <xdr:nvCxnSpPr>
        <xdr:cNvPr id="137" name="直線コネクタ 136"/>
        <xdr:cNvCxnSpPr/>
      </xdr:nvCxnSpPr>
      <xdr:spPr>
        <a:xfrm>
          <a:off x="4546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38"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39" name="フローチャート: 判断 138"/>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90932</xdr:rowOff>
    </xdr:from>
    <xdr:to>
      <xdr:col>20</xdr:col>
      <xdr:colOff>38100</xdr:colOff>
      <xdr:row>61</xdr:row>
      <xdr:rowOff>21082</xdr:rowOff>
    </xdr:to>
    <xdr:sp macro="" textlink="">
      <xdr:nvSpPr>
        <xdr:cNvPr id="140" name="フローチャート: 判断 139"/>
        <xdr:cNvSpPr/>
      </xdr:nvSpPr>
      <xdr:spPr>
        <a:xfrm>
          <a:off x="3746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88646</xdr:rowOff>
    </xdr:from>
    <xdr:to>
      <xdr:col>15</xdr:col>
      <xdr:colOff>101600</xdr:colOff>
      <xdr:row>61</xdr:row>
      <xdr:rowOff>18796</xdr:rowOff>
    </xdr:to>
    <xdr:sp macro="" textlink="">
      <xdr:nvSpPr>
        <xdr:cNvPr id="141" name="フローチャート: 判断 140"/>
        <xdr:cNvSpPr/>
      </xdr:nvSpPr>
      <xdr:spPr>
        <a:xfrm>
          <a:off x="2857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31496</xdr:rowOff>
    </xdr:from>
    <xdr:to>
      <xdr:col>24</xdr:col>
      <xdr:colOff>114300</xdr:colOff>
      <xdr:row>60</xdr:row>
      <xdr:rowOff>133096</xdr:rowOff>
    </xdr:to>
    <xdr:sp macro="" textlink="">
      <xdr:nvSpPr>
        <xdr:cNvPr id="147" name="楕円 146"/>
        <xdr:cNvSpPr/>
      </xdr:nvSpPr>
      <xdr:spPr>
        <a:xfrm>
          <a:off x="45847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9923</xdr:rowOff>
    </xdr:from>
    <xdr:ext cx="405111" cy="259045"/>
    <xdr:sp macro="" textlink="">
      <xdr:nvSpPr>
        <xdr:cNvPr id="148" name="【体育館・プール】&#10;有形固定資産減価償却率該当値テキスト"/>
        <xdr:cNvSpPr txBox="1"/>
      </xdr:nvSpPr>
      <xdr:spPr>
        <a:xfrm>
          <a:off x="4673600"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37609</xdr:rowOff>
    </xdr:from>
    <xdr:ext cx="405111" cy="259045"/>
    <xdr:sp macro="" textlink="">
      <xdr:nvSpPr>
        <xdr:cNvPr id="149" name="n_1aveValue【体育館・プール】&#10;有形固定資産減価償却率"/>
        <xdr:cNvSpPr txBox="1"/>
      </xdr:nvSpPr>
      <xdr:spPr>
        <a:xfrm>
          <a:off x="3582044" y="1015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35323</xdr:rowOff>
    </xdr:from>
    <xdr:ext cx="405111" cy="259045"/>
    <xdr:sp macro="" textlink="">
      <xdr:nvSpPr>
        <xdr:cNvPr id="150" name="n_2aveValue【体育館・プール】&#10;有形固定資産減価償却率"/>
        <xdr:cNvSpPr txBox="1"/>
      </xdr:nvSpPr>
      <xdr:spPr>
        <a:xfrm>
          <a:off x="2705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167640</xdr:rowOff>
    </xdr:to>
    <xdr:cxnSp macro="">
      <xdr:nvCxnSpPr>
        <xdr:cNvPr id="174" name="直線コネクタ 173"/>
        <xdr:cNvCxnSpPr/>
      </xdr:nvCxnSpPr>
      <xdr:spPr>
        <a:xfrm flipV="1">
          <a:off x="10476865" y="95783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xdr:rowOff>
    </xdr:from>
    <xdr:ext cx="469744" cy="259045"/>
    <xdr:sp macro="" textlink="">
      <xdr:nvSpPr>
        <xdr:cNvPr id="175" name="【体育館・プール】&#10;一人当たり面積最小値テキスト"/>
        <xdr:cNvSpPr txBox="1"/>
      </xdr:nvSpPr>
      <xdr:spPr>
        <a:xfrm>
          <a:off x="10515600"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167640</xdr:rowOff>
    </xdr:from>
    <xdr:to>
      <xdr:col>55</xdr:col>
      <xdr:colOff>88900</xdr:colOff>
      <xdr:row>62</xdr:row>
      <xdr:rowOff>167640</xdr:rowOff>
    </xdr:to>
    <xdr:cxnSp macro="">
      <xdr:nvCxnSpPr>
        <xdr:cNvPr id="176" name="直線コネクタ 175"/>
        <xdr:cNvCxnSpPr/>
      </xdr:nvCxnSpPr>
      <xdr:spPr>
        <a:xfrm>
          <a:off x="10388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177"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178" name="直線コネクタ 177"/>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53357</xdr:rowOff>
    </xdr:from>
    <xdr:ext cx="469744" cy="259045"/>
    <xdr:sp macro="" textlink="">
      <xdr:nvSpPr>
        <xdr:cNvPr id="179" name="【体育館・プール】&#10;一人当たり面積平均値テキスト"/>
        <xdr:cNvSpPr txBox="1"/>
      </xdr:nvSpPr>
      <xdr:spPr>
        <a:xfrm>
          <a:off x="10515600" y="1051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180" name="フローチャート: 判断 179"/>
        <xdr:cNvSpPr/>
      </xdr:nvSpPr>
      <xdr:spPr>
        <a:xfrm>
          <a:off x="10426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44450</xdr:rowOff>
    </xdr:from>
    <xdr:to>
      <xdr:col>50</xdr:col>
      <xdr:colOff>165100</xdr:colOff>
      <xdr:row>61</xdr:row>
      <xdr:rowOff>146050</xdr:rowOff>
    </xdr:to>
    <xdr:sp macro="" textlink="">
      <xdr:nvSpPr>
        <xdr:cNvPr id="181" name="フローチャート: 判断 180"/>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128270</xdr:rowOff>
    </xdr:from>
    <xdr:to>
      <xdr:col>46</xdr:col>
      <xdr:colOff>38100</xdr:colOff>
      <xdr:row>62</xdr:row>
      <xdr:rowOff>58420</xdr:rowOff>
    </xdr:to>
    <xdr:sp macro="" textlink="">
      <xdr:nvSpPr>
        <xdr:cNvPr id="182" name="フローチャート: 判断 181"/>
        <xdr:cNvSpPr/>
      </xdr:nvSpPr>
      <xdr:spPr>
        <a:xfrm>
          <a:off x="8699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71120</xdr:rowOff>
    </xdr:from>
    <xdr:to>
      <xdr:col>55</xdr:col>
      <xdr:colOff>50800</xdr:colOff>
      <xdr:row>57</xdr:row>
      <xdr:rowOff>1270</xdr:rowOff>
    </xdr:to>
    <xdr:sp macro="" textlink="">
      <xdr:nvSpPr>
        <xdr:cNvPr id="188" name="楕円 187"/>
        <xdr:cNvSpPr/>
      </xdr:nvSpPr>
      <xdr:spPr>
        <a:xfrm>
          <a:off x="104267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93997</xdr:rowOff>
    </xdr:from>
    <xdr:ext cx="469744" cy="259045"/>
    <xdr:sp macro="" textlink="">
      <xdr:nvSpPr>
        <xdr:cNvPr id="189" name="【体育館・プール】&#10;一人当たり面積該当値テキスト"/>
        <xdr:cNvSpPr txBox="1"/>
      </xdr:nvSpPr>
      <xdr:spPr>
        <a:xfrm>
          <a:off x="10515600" y="95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162577</xdr:rowOff>
    </xdr:from>
    <xdr:ext cx="469744" cy="259045"/>
    <xdr:sp macro="" textlink="">
      <xdr:nvSpPr>
        <xdr:cNvPr id="190"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74947</xdr:rowOff>
    </xdr:from>
    <xdr:ext cx="469744" cy="259045"/>
    <xdr:sp macro="" textlink="">
      <xdr:nvSpPr>
        <xdr:cNvPr id="191" name="n_2aveValue【体育館・プール】&#10;一人当たり面積"/>
        <xdr:cNvSpPr txBox="1"/>
      </xdr:nvSpPr>
      <xdr:spPr>
        <a:xfrm>
          <a:off x="8515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2" name="テキスト ボックス 21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85</xdr:row>
      <xdr:rowOff>95250</xdr:rowOff>
    </xdr:to>
    <xdr:cxnSp macro="">
      <xdr:nvCxnSpPr>
        <xdr:cNvPr id="216" name="直線コネクタ 215"/>
        <xdr:cNvCxnSpPr/>
      </xdr:nvCxnSpPr>
      <xdr:spPr>
        <a:xfrm flipV="1">
          <a:off x="4634865" y="132283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17" name="【福祉施設】&#10;有形固定資産減価償却率最小値テキスト"/>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18" name="直線コネクタ 217"/>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19" name="【福祉施設】&#10;有形固定資産減価償却率最大値テキスト"/>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20" name="直線コネクタ 219"/>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120666</xdr:rowOff>
    </xdr:from>
    <xdr:ext cx="405111" cy="259045"/>
    <xdr:sp macro="" textlink="">
      <xdr:nvSpPr>
        <xdr:cNvPr id="221" name="【福祉施設】&#10;有形固定資産減価償却率平均値テキスト"/>
        <xdr:cNvSpPr txBox="1"/>
      </xdr:nvSpPr>
      <xdr:spPr>
        <a:xfrm>
          <a:off x="4673600" y="1366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222" name="フローチャート: 判断 221"/>
        <xdr:cNvSpPr/>
      </xdr:nvSpPr>
      <xdr:spPr>
        <a:xfrm>
          <a:off x="45847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23" name="フローチャート: 判断 222"/>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52070</xdr:rowOff>
    </xdr:from>
    <xdr:to>
      <xdr:col>15</xdr:col>
      <xdr:colOff>101600</xdr:colOff>
      <xdr:row>80</xdr:row>
      <xdr:rowOff>153670</xdr:rowOff>
    </xdr:to>
    <xdr:sp macro="" textlink="">
      <xdr:nvSpPr>
        <xdr:cNvPr id="224" name="フローチャート: 判断 223"/>
        <xdr:cNvSpPr/>
      </xdr:nvSpPr>
      <xdr:spPr>
        <a:xfrm>
          <a:off x="2857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93980</xdr:rowOff>
    </xdr:from>
    <xdr:to>
      <xdr:col>24</xdr:col>
      <xdr:colOff>114300</xdr:colOff>
      <xdr:row>82</xdr:row>
      <xdr:rowOff>24130</xdr:rowOff>
    </xdr:to>
    <xdr:sp macro="" textlink="">
      <xdr:nvSpPr>
        <xdr:cNvPr id="230" name="楕円 229"/>
        <xdr:cNvSpPr/>
      </xdr:nvSpPr>
      <xdr:spPr>
        <a:xfrm>
          <a:off x="4584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72407</xdr:rowOff>
    </xdr:from>
    <xdr:ext cx="405111" cy="259045"/>
    <xdr:sp macro="" textlink="">
      <xdr:nvSpPr>
        <xdr:cNvPr id="231" name="【福祉施設】&#10;有形固定資産減価償却率該当値テキスト"/>
        <xdr:cNvSpPr txBox="1"/>
      </xdr:nvSpPr>
      <xdr:spPr>
        <a:xfrm>
          <a:off x="4673600"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78757</xdr:rowOff>
    </xdr:from>
    <xdr:ext cx="405111" cy="259045"/>
    <xdr:sp macro="" textlink="">
      <xdr:nvSpPr>
        <xdr:cNvPr id="232" name="n_1aveValue【福祉施設】&#10;有形固定資産減価償却率"/>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233" name="n_2aveValue【福祉施設】&#10;有形固定資産減価償却率"/>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85452</xdr:rowOff>
    </xdr:from>
    <xdr:to>
      <xdr:col>54</xdr:col>
      <xdr:colOff>189865</xdr:colOff>
      <xdr:row>86</xdr:row>
      <xdr:rowOff>149134</xdr:rowOff>
    </xdr:to>
    <xdr:cxnSp macro="">
      <xdr:nvCxnSpPr>
        <xdr:cNvPr id="259" name="直線コネクタ 258"/>
        <xdr:cNvCxnSpPr/>
      </xdr:nvCxnSpPr>
      <xdr:spPr>
        <a:xfrm flipV="1">
          <a:off x="10476865" y="13287102"/>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6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61" name="直線コネクタ 26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32129</xdr:rowOff>
    </xdr:from>
    <xdr:ext cx="469744" cy="259045"/>
    <xdr:sp macro="" textlink="">
      <xdr:nvSpPr>
        <xdr:cNvPr id="262" name="【福祉施設】&#10;一人当たり面積最大値テキスト"/>
        <xdr:cNvSpPr txBox="1"/>
      </xdr:nvSpPr>
      <xdr:spPr>
        <a:xfrm>
          <a:off x="10515600" y="1306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85452</xdr:rowOff>
    </xdr:from>
    <xdr:to>
      <xdr:col>55</xdr:col>
      <xdr:colOff>88900</xdr:colOff>
      <xdr:row>77</xdr:row>
      <xdr:rowOff>85452</xdr:rowOff>
    </xdr:to>
    <xdr:cxnSp macro="">
      <xdr:nvCxnSpPr>
        <xdr:cNvPr id="263" name="直線コネクタ 262"/>
        <xdr:cNvCxnSpPr/>
      </xdr:nvCxnSpPr>
      <xdr:spPr>
        <a:xfrm>
          <a:off x="10388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xdr:rowOff>
    </xdr:from>
    <xdr:ext cx="469744" cy="259045"/>
    <xdr:sp macro="" textlink="">
      <xdr:nvSpPr>
        <xdr:cNvPr id="264" name="【福祉施設】&#10;一人当たり面積平均値テキスト"/>
        <xdr:cNvSpPr txBox="1"/>
      </xdr:nvSpPr>
      <xdr:spPr>
        <a:xfrm>
          <a:off x="10515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265" name="フローチャート: 判断 264"/>
        <xdr:cNvSpPr/>
      </xdr:nvSpPr>
      <xdr:spPr>
        <a:xfrm>
          <a:off x="10426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5262</xdr:rowOff>
    </xdr:from>
    <xdr:to>
      <xdr:col>50</xdr:col>
      <xdr:colOff>165100</xdr:colOff>
      <xdr:row>85</xdr:row>
      <xdr:rowOff>106862</xdr:rowOff>
    </xdr:to>
    <xdr:sp macro="" textlink="">
      <xdr:nvSpPr>
        <xdr:cNvPr id="266" name="フローチャート: 判断 265"/>
        <xdr:cNvSpPr/>
      </xdr:nvSpPr>
      <xdr:spPr>
        <a:xfrm>
          <a:off x="9588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77107</xdr:rowOff>
    </xdr:from>
    <xdr:to>
      <xdr:col>46</xdr:col>
      <xdr:colOff>38100</xdr:colOff>
      <xdr:row>86</xdr:row>
      <xdr:rowOff>7257</xdr:rowOff>
    </xdr:to>
    <xdr:sp macro="" textlink="">
      <xdr:nvSpPr>
        <xdr:cNvPr id="267" name="フローチャート: 判断 266"/>
        <xdr:cNvSpPr/>
      </xdr:nvSpPr>
      <xdr:spPr>
        <a:xfrm>
          <a:off x="8699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73" name="楕円 272"/>
        <xdr:cNvSpPr/>
      </xdr:nvSpPr>
      <xdr:spPr>
        <a:xfrm>
          <a:off x="10426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158766</xdr:rowOff>
    </xdr:from>
    <xdr:ext cx="469744" cy="259045"/>
    <xdr:sp macro="" textlink="">
      <xdr:nvSpPr>
        <xdr:cNvPr id="274" name="【福祉施設】&#10;一人当たり面積該当値テキスト"/>
        <xdr:cNvSpPr txBox="1"/>
      </xdr:nvSpPr>
      <xdr:spPr>
        <a:xfrm>
          <a:off x="10515600"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123389</xdr:rowOff>
    </xdr:from>
    <xdr:ext cx="469744" cy="259045"/>
    <xdr:sp macro="" textlink="">
      <xdr:nvSpPr>
        <xdr:cNvPr id="275" name="n_1aveValue【福祉施設】&#10;一人当たり面積"/>
        <xdr:cNvSpPr txBox="1"/>
      </xdr:nvSpPr>
      <xdr:spPr>
        <a:xfrm>
          <a:off x="93917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23784</xdr:rowOff>
    </xdr:from>
    <xdr:ext cx="469744" cy="259045"/>
    <xdr:sp macro="" textlink="">
      <xdr:nvSpPr>
        <xdr:cNvPr id="276" name="n_2aveValue【福祉施設】&#10;一人当たり面積"/>
        <xdr:cNvSpPr txBox="1"/>
      </xdr:nvSpPr>
      <xdr:spPr>
        <a:xfrm>
          <a:off x="8515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7" name="テキスト ボックス 28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8" name="直線コネクタ 2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89" name="テキスト ボックス 28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0" name="直線コネクタ 2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1" name="テキスト ボックス 2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2" name="直線コネクタ 2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3" name="テキスト ボックス 2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4" name="直線コネクタ 2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5" name="テキスト ボックス 2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137922</xdr:rowOff>
    </xdr:from>
    <xdr:to>
      <xdr:col>24</xdr:col>
      <xdr:colOff>62865</xdr:colOff>
      <xdr:row>109</xdr:row>
      <xdr:rowOff>9906</xdr:rowOff>
    </xdr:to>
    <xdr:cxnSp macro="">
      <xdr:nvCxnSpPr>
        <xdr:cNvPr id="299" name="直線コネクタ 298"/>
        <xdr:cNvCxnSpPr/>
      </xdr:nvCxnSpPr>
      <xdr:spPr>
        <a:xfrm flipV="1">
          <a:off x="4634865" y="1745437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00" name="【市民会館】&#10;有形固定資産減価償却率最小値テキスト"/>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01" name="直線コネクタ 300"/>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84599</xdr:rowOff>
    </xdr:from>
    <xdr:ext cx="405111" cy="259045"/>
    <xdr:sp macro="" textlink="">
      <xdr:nvSpPr>
        <xdr:cNvPr id="302" name="【市民会館】&#10;有形固定資産減価償却率最大値テキスト"/>
        <xdr:cNvSpPr txBox="1"/>
      </xdr:nvSpPr>
      <xdr:spPr>
        <a:xfrm>
          <a:off x="4673600" y="1722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137922</xdr:rowOff>
    </xdr:from>
    <xdr:to>
      <xdr:col>24</xdr:col>
      <xdr:colOff>152400</xdr:colOff>
      <xdr:row>101</xdr:row>
      <xdr:rowOff>137922</xdr:rowOff>
    </xdr:to>
    <xdr:cxnSp macro="">
      <xdr:nvCxnSpPr>
        <xdr:cNvPr id="303" name="直線コネクタ 302"/>
        <xdr:cNvCxnSpPr/>
      </xdr:nvCxnSpPr>
      <xdr:spPr>
        <a:xfrm>
          <a:off x="4546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28973</xdr:rowOff>
    </xdr:from>
    <xdr:ext cx="405111" cy="259045"/>
    <xdr:sp macro="" textlink="">
      <xdr:nvSpPr>
        <xdr:cNvPr id="304" name="【市民会館】&#10;有形固定資産減価償却率平均値テキスト"/>
        <xdr:cNvSpPr txBox="1"/>
      </xdr:nvSpPr>
      <xdr:spPr>
        <a:xfrm>
          <a:off x="4673600" y="1785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50546</xdr:rowOff>
    </xdr:from>
    <xdr:to>
      <xdr:col>24</xdr:col>
      <xdr:colOff>114300</xdr:colOff>
      <xdr:row>104</xdr:row>
      <xdr:rowOff>152146</xdr:rowOff>
    </xdr:to>
    <xdr:sp macro="" textlink="">
      <xdr:nvSpPr>
        <xdr:cNvPr id="305" name="フローチャート: 判断 304"/>
        <xdr:cNvSpPr/>
      </xdr:nvSpPr>
      <xdr:spPr>
        <a:xfrm>
          <a:off x="4584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73406</xdr:rowOff>
    </xdr:from>
    <xdr:to>
      <xdr:col>20</xdr:col>
      <xdr:colOff>38100</xdr:colOff>
      <xdr:row>105</xdr:row>
      <xdr:rowOff>3556</xdr:rowOff>
    </xdr:to>
    <xdr:sp macro="" textlink="">
      <xdr:nvSpPr>
        <xdr:cNvPr id="306" name="フローチャート: 判断 305"/>
        <xdr:cNvSpPr/>
      </xdr:nvSpPr>
      <xdr:spPr>
        <a:xfrm>
          <a:off x="3746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07" name="フローチャート: 判断 306"/>
        <xdr:cNvSpPr/>
      </xdr:nvSpPr>
      <xdr:spPr>
        <a:xfrm>
          <a:off x="2857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105411</xdr:rowOff>
    </xdr:from>
    <xdr:to>
      <xdr:col>24</xdr:col>
      <xdr:colOff>114300</xdr:colOff>
      <xdr:row>104</xdr:row>
      <xdr:rowOff>35561</xdr:rowOff>
    </xdr:to>
    <xdr:sp macro="" textlink="">
      <xdr:nvSpPr>
        <xdr:cNvPr id="313" name="楕円 312"/>
        <xdr:cNvSpPr/>
      </xdr:nvSpPr>
      <xdr:spPr>
        <a:xfrm>
          <a:off x="4584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128288</xdr:rowOff>
    </xdr:from>
    <xdr:ext cx="405111" cy="259045"/>
    <xdr:sp macro="" textlink="">
      <xdr:nvSpPr>
        <xdr:cNvPr id="314" name="【市民会館】&#10;有形固定資産減価償却率該当値テキスト"/>
        <xdr:cNvSpPr txBox="1"/>
      </xdr:nvSpPr>
      <xdr:spPr>
        <a:xfrm>
          <a:off x="4673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20083</xdr:rowOff>
    </xdr:from>
    <xdr:ext cx="405111" cy="259045"/>
    <xdr:sp macro="" textlink="">
      <xdr:nvSpPr>
        <xdr:cNvPr id="315" name="n_1aveValue【市民会館】&#10;有形固定資産減価償却率"/>
        <xdr:cNvSpPr txBox="1"/>
      </xdr:nvSpPr>
      <xdr:spPr>
        <a:xfrm>
          <a:off x="35820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316" name="n_2aveValue【市民会館】&#10;有形固定資産減価償却率"/>
        <xdr:cNvSpPr txBox="1"/>
      </xdr:nvSpPr>
      <xdr:spPr>
        <a:xfrm>
          <a:off x="2705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7" name="直線コネクタ 3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8" name="テキスト ボックス 3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9" name="直線コネクタ 3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0" name="テキスト ボックス 3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1" name="直線コネクタ 3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2" name="テキスト ボックス 3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3" name="直線コネクタ 3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4" name="テキスト ボックス 3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5" name="直線コネクタ 3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6" name="テキスト ボックス 3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7" name="直線コネクタ 3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8" name="テキスト ボックス 3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53339</xdr:rowOff>
    </xdr:to>
    <xdr:cxnSp macro="">
      <xdr:nvCxnSpPr>
        <xdr:cNvPr id="340" name="直線コネクタ 339"/>
        <xdr:cNvCxnSpPr/>
      </xdr:nvCxnSpPr>
      <xdr:spPr>
        <a:xfrm flipV="1">
          <a:off x="10476865" y="171602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41"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42" name="直線コネクタ 341"/>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343"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344" name="直線コネクタ 343"/>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345"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46" name="フローチャート: 判断 345"/>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47" name="フローチャート: 判断 346"/>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48" name="フローチャート: 判断 347"/>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128270</xdr:rowOff>
    </xdr:from>
    <xdr:to>
      <xdr:col>55</xdr:col>
      <xdr:colOff>50800</xdr:colOff>
      <xdr:row>104</xdr:row>
      <xdr:rowOff>58420</xdr:rowOff>
    </xdr:to>
    <xdr:sp macro="" textlink="">
      <xdr:nvSpPr>
        <xdr:cNvPr id="354" name="楕円 353"/>
        <xdr:cNvSpPr/>
      </xdr:nvSpPr>
      <xdr:spPr>
        <a:xfrm>
          <a:off x="10426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151147</xdr:rowOff>
    </xdr:from>
    <xdr:ext cx="469744" cy="259045"/>
    <xdr:sp macro="" textlink="">
      <xdr:nvSpPr>
        <xdr:cNvPr id="355" name="【市民会館】&#10;一人当たり面積該当値テキスト"/>
        <xdr:cNvSpPr txBox="1"/>
      </xdr:nvSpPr>
      <xdr:spPr>
        <a:xfrm>
          <a:off x="10515600"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162577</xdr:rowOff>
    </xdr:from>
    <xdr:ext cx="469744" cy="259045"/>
    <xdr:sp macro="" textlink="">
      <xdr:nvSpPr>
        <xdr:cNvPr id="356"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57"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68" name="テキスト ボックス 36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8" name="テキスト ボックス 37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80" name="テキスト ボックス 37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68580</xdr:rowOff>
    </xdr:from>
    <xdr:to>
      <xdr:col>85</xdr:col>
      <xdr:colOff>126364</xdr:colOff>
      <xdr:row>42</xdr:row>
      <xdr:rowOff>83820</xdr:rowOff>
    </xdr:to>
    <xdr:cxnSp macro="">
      <xdr:nvCxnSpPr>
        <xdr:cNvPr id="382" name="直線コネクタ 381"/>
        <xdr:cNvCxnSpPr/>
      </xdr:nvCxnSpPr>
      <xdr:spPr>
        <a:xfrm flipV="1">
          <a:off x="16318864" y="58978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3" name="【一般廃棄物処理施設】&#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4" name="直線コネクタ 383"/>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15257</xdr:rowOff>
    </xdr:from>
    <xdr:ext cx="405111" cy="259045"/>
    <xdr:sp macro="" textlink="">
      <xdr:nvSpPr>
        <xdr:cNvPr id="385" name="【一般廃棄物処理施設】&#10;有形固定資産減価償却率最大値テキスト"/>
        <xdr:cNvSpPr txBox="1"/>
      </xdr:nvSpPr>
      <xdr:spPr>
        <a:xfrm>
          <a:off x="163576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68580</xdr:rowOff>
    </xdr:from>
    <xdr:to>
      <xdr:col>86</xdr:col>
      <xdr:colOff>25400</xdr:colOff>
      <xdr:row>34</xdr:row>
      <xdr:rowOff>68580</xdr:rowOff>
    </xdr:to>
    <xdr:cxnSp macro="">
      <xdr:nvCxnSpPr>
        <xdr:cNvPr id="386" name="直線コネクタ 385"/>
        <xdr:cNvCxnSpPr/>
      </xdr:nvCxnSpPr>
      <xdr:spPr>
        <a:xfrm>
          <a:off x="16230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97807</xdr:rowOff>
    </xdr:from>
    <xdr:ext cx="405111" cy="259045"/>
    <xdr:sp macro="" textlink="">
      <xdr:nvSpPr>
        <xdr:cNvPr id="387" name="【一般廃棄物処理施設】&#10;有形固定資産減価償却率平均値テキスト"/>
        <xdr:cNvSpPr txBox="1"/>
      </xdr:nvSpPr>
      <xdr:spPr>
        <a:xfrm>
          <a:off x="16357600" y="592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101600</xdr:rowOff>
    </xdr:from>
    <xdr:to>
      <xdr:col>85</xdr:col>
      <xdr:colOff>177800</xdr:colOff>
      <xdr:row>35</xdr:row>
      <xdr:rowOff>31750</xdr:rowOff>
    </xdr:to>
    <xdr:sp macro="" textlink="">
      <xdr:nvSpPr>
        <xdr:cNvPr id="388" name="フローチャート: 判断 387"/>
        <xdr:cNvSpPr/>
      </xdr:nvSpPr>
      <xdr:spPr>
        <a:xfrm>
          <a:off x="162687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21590</xdr:rowOff>
    </xdr:from>
    <xdr:to>
      <xdr:col>81</xdr:col>
      <xdr:colOff>101600</xdr:colOff>
      <xdr:row>35</xdr:row>
      <xdr:rowOff>123190</xdr:rowOff>
    </xdr:to>
    <xdr:sp macro="" textlink="">
      <xdr:nvSpPr>
        <xdr:cNvPr id="389" name="フローチャート: 判断 388"/>
        <xdr:cNvSpPr/>
      </xdr:nvSpPr>
      <xdr:spPr>
        <a:xfrm>
          <a:off x="15430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33020</xdr:rowOff>
    </xdr:from>
    <xdr:to>
      <xdr:col>85</xdr:col>
      <xdr:colOff>177800</xdr:colOff>
      <xdr:row>34</xdr:row>
      <xdr:rowOff>134620</xdr:rowOff>
    </xdr:to>
    <xdr:sp macro="" textlink="">
      <xdr:nvSpPr>
        <xdr:cNvPr id="395" name="楕円 394"/>
        <xdr:cNvSpPr/>
      </xdr:nvSpPr>
      <xdr:spPr>
        <a:xfrm>
          <a:off x="162687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142257</xdr:rowOff>
    </xdr:from>
    <xdr:ext cx="405111" cy="259045"/>
    <xdr:sp macro="" textlink="">
      <xdr:nvSpPr>
        <xdr:cNvPr id="396" name="【一般廃棄物処理施設】&#10;有形固定資産減価償却率該当値テキスト"/>
        <xdr:cNvSpPr txBox="1"/>
      </xdr:nvSpPr>
      <xdr:spPr>
        <a:xfrm>
          <a:off x="16357600"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139717</xdr:rowOff>
    </xdr:from>
    <xdr:ext cx="405111" cy="259045"/>
    <xdr:sp macro="" textlink="">
      <xdr:nvSpPr>
        <xdr:cNvPr id="397" name="n_1aveValue【一般廃棄物処理施設】&#10;有形固定資産減価償却率"/>
        <xdr:cNvSpPr txBox="1"/>
      </xdr:nvSpPr>
      <xdr:spPr>
        <a:xfrm>
          <a:off x="152660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08" name="テキスト ボックス 407"/>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09" name="直線コネクタ 40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10" name="テキスト ボックス 409"/>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1" name="直線コネクタ 41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12" name="テキスト ボックス 41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3" name="直線コネクタ 41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4" name="テキスト ボックス 41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5" name="直線コネクタ 41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6" name="テキスト ボックス 41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7" name="直線コネクタ 41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8" name="テキスト ボックス 41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0" name="テキスト ボックス 4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136868</xdr:rowOff>
    </xdr:from>
    <xdr:to>
      <xdr:col>116</xdr:col>
      <xdr:colOff>62864</xdr:colOff>
      <xdr:row>42</xdr:row>
      <xdr:rowOff>60579</xdr:rowOff>
    </xdr:to>
    <xdr:cxnSp macro="">
      <xdr:nvCxnSpPr>
        <xdr:cNvPr id="422" name="直線コネクタ 421"/>
        <xdr:cNvCxnSpPr/>
      </xdr:nvCxnSpPr>
      <xdr:spPr>
        <a:xfrm flipV="1">
          <a:off x="22160864" y="5966168"/>
          <a:ext cx="0" cy="129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64406</xdr:rowOff>
    </xdr:from>
    <xdr:ext cx="534377" cy="259045"/>
    <xdr:sp macro="" textlink="">
      <xdr:nvSpPr>
        <xdr:cNvPr id="423" name="【一般廃棄物処理施設】&#10;一人当たり有形固定資産（償却資産）額最小値テキスト"/>
        <xdr:cNvSpPr txBox="1"/>
      </xdr:nvSpPr>
      <xdr:spPr>
        <a:xfrm>
          <a:off x="22199600" y="72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60579</xdr:rowOff>
    </xdr:from>
    <xdr:to>
      <xdr:col>116</xdr:col>
      <xdr:colOff>152400</xdr:colOff>
      <xdr:row>42</xdr:row>
      <xdr:rowOff>60579</xdr:rowOff>
    </xdr:to>
    <xdr:cxnSp macro="">
      <xdr:nvCxnSpPr>
        <xdr:cNvPr id="424" name="直線コネクタ 423"/>
        <xdr:cNvCxnSpPr/>
      </xdr:nvCxnSpPr>
      <xdr:spPr>
        <a:xfrm>
          <a:off x="22072600" y="726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83545</xdr:rowOff>
    </xdr:from>
    <xdr:ext cx="599010" cy="259045"/>
    <xdr:sp macro="" textlink="">
      <xdr:nvSpPr>
        <xdr:cNvPr id="425" name="【一般廃棄物処理施設】&#10;一人当たり有形固定資産（償却資産）額最大値テキスト"/>
        <xdr:cNvSpPr txBox="1"/>
      </xdr:nvSpPr>
      <xdr:spPr>
        <a:xfrm>
          <a:off x="22199600" y="574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136868</xdr:rowOff>
    </xdr:from>
    <xdr:to>
      <xdr:col>116</xdr:col>
      <xdr:colOff>152400</xdr:colOff>
      <xdr:row>34</xdr:row>
      <xdr:rowOff>136868</xdr:rowOff>
    </xdr:to>
    <xdr:cxnSp macro="">
      <xdr:nvCxnSpPr>
        <xdr:cNvPr id="426" name="直線コネクタ 425"/>
        <xdr:cNvCxnSpPr/>
      </xdr:nvCxnSpPr>
      <xdr:spPr>
        <a:xfrm>
          <a:off x="22072600" y="596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131539</xdr:rowOff>
    </xdr:from>
    <xdr:ext cx="534377" cy="259045"/>
    <xdr:sp macro="" textlink="">
      <xdr:nvSpPr>
        <xdr:cNvPr id="427" name="【一般廃棄物処理施設】&#10;一人当たり有形固定資産（償却資産）額平均値テキスト"/>
        <xdr:cNvSpPr txBox="1"/>
      </xdr:nvSpPr>
      <xdr:spPr>
        <a:xfrm>
          <a:off x="22199600" y="69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153112</xdr:rowOff>
    </xdr:from>
    <xdr:to>
      <xdr:col>116</xdr:col>
      <xdr:colOff>114300</xdr:colOff>
      <xdr:row>41</xdr:row>
      <xdr:rowOff>83262</xdr:rowOff>
    </xdr:to>
    <xdr:sp macro="" textlink="">
      <xdr:nvSpPr>
        <xdr:cNvPr id="428" name="フローチャート: 判断 427"/>
        <xdr:cNvSpPr/>
      </xdr:nvSpPr>
      <xdr:spPr>
        <a:xfrm>
          <a:off x="22110700" y="70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12</xdr:rowOff>
    </xdr:from>
    <xdr:to>
      <xdr:col>112</xdr:col>
      <xdr:colOff>38100</xdr:colOff>
      <xdr:row>41</xdr:row>
      <xdr:rowOff>101612</xdr:rowOff>
    </xdr:to>
    <xdr:sp macro="" textlink="">
      <xdr:nvSpPr>
        <xdr:cNvPr id="429" name="フローチャート: 判断 428"/>
        <xdr:cNvSpPr/>
      </xdr:nvSpPr>
      <xdr:spPr>
        <a:xfrm>
          <a:off x="21272500" y="702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161937</xdr:rowOff>
    </xdr:from>
    <xdr:to>
      <xdr:col>116</xdr:col>
      <xdr:colOff>114300</xdr:colOff>
      <xdr:row>39</xdr:row>
      <xdr:rowOff>92087</xdr:rowOff>
    </xdr:to>
    <xdr:sp macro="" textlink="">
      <xdr:nvSpPr>
        <xdr:cNvPr id="435" name="楕円 434"/>
        <xdr:cNvSpPr/>
      </xdr:nvSpPr>
      <xdr:spPr>
        <a:xfrm>
          <a:off x="22110700" y="66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13364</xdr:rowOff>
    </xdr:from>
    <xdr:ext cx="599010" cy="259045"/>
    <xdr:sp macro="" textlink="">
      <xdr:nvSpPr>
        <xdr:cNvPr id="436" name="【一般廃棄物処理施設】&#10;一人当たり有形固定資産（償却資産）額該当値テキスト"/>
        <xdr:cNvSpPr txBox="1"/>
      </xdr:nvSpPr>
      <xdr:spPr>
        <a:xfrm>
          <a:off x="22199600" y="652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118139</xdr:rowOff>
    </xdr:from>
    <xdr:ext cx="534377" cy="259045"/>
    <xdr:sp macro="" textlink="">
      <xdr:nvSpPr>
        <xdr:cNvPr id="437" name="n_1aveValue【一般廃棄物処理施設】&#10;一人当たり有形固定資産（償却資産）額"/>
        <xdr:cNvSpPr txBox="1"/>
      </xdr:nvSpPr>
      <xdr:spPr>
        <a:xfrm>
          <a:off x="21043411" y="680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6" name="テキスト ボックス 4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7" name="直線コネクタ 4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8" name="テキスト ボックス 44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9" name="直線コネクタ 44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0" name="テキスト ボックス 44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1" name="直線コネクタ 45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2" name="テキスト ボックス 45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3" name="直線コネクタ 45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4" name="テキスト ボックス 45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5" name="直線コネクタ 45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6" name="テキスト ボックス 45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7" name="直線コネクタ 45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8" name="テキスト ボックス 45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0" name="テキスト ボックス 45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64</xdr:row>
      <xdr:rowOff>161925</xdr:rowOff>
    </xdr:to>
    <xdr:cxnSp macro="">
      <xdr:nvCxnSpPr>
        <xdr:cNvPr id="462" name="直線コネクタ 461"/>
        <xdr:cNvCxnSpPr/>
      </xdr:nvCxnSpPr>
      <xdr:spPr>
        <a:xfrm flipV="1">
          <a:off x="16318864" y="9723120"/>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165752</xdr:rowOff>
    </xdr:from>
    <xdr:ext cx="405111" cy="259045"/>
    <xdr:sp macro="" textlink="">
      <xdr:nvSpPr>
        <xdr:cNvPr id="463" name="【保健センター・保健所】&#10;有形固定資産減価償却率最小値テキスト"/>
        <xdr:cNvSpPr txBox="1"/>
      </xdr:nvSpPr>
      <xdr:spPr>
        <a:xfrm>
          <a:off x="16357600" y="1113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161925</xdr:rowOff>
    </xdr:from>
    <xdr:to>
      <xdr:col>86</xdr:col>
      <xdr:colOff>25400</xdr:colOff>
      <xdr:row>64</xdr:row>
      <xdr:rowOff>161925</xdr:rowOff>
    </xdr:to>
    <xdr:cxnSp macro="">
      <xdr:nvCxnSpPr>
        <xdr:cNvPr id="464" name="直線コネクタ 463"/>
        <xdr:cNvCxnSpPr/>
      </xdr:nvCxnSpPr>
      <xdr:spPr>
        <a:xfrm>
          <a:off x="16230600" y="1113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65" name="【保健センター・保健所】&#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66" name="直線コネクタ 465"/>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142892</xdr:rowOff>
    </xdr:from>
    <xdr:ext cx="405111" cy="259045"/>
    <xdr:sp macro="" textlink="">
      <xdr:nvSpPr>
        <xdr:cNvPr id="467" name="【保健センター・保健所】&#10;有形固定資産減価償却率平均値テキスト"/>
        <xdr:cNvSpPr txBox="1"/>
      </xdr:nvSpPr>
      <xdr:spPr>
        <a:xfrm>
          <a:off x="16357600" y="10429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468" name="フローチャート: 判断 467"/>
        <xdr:cNvSpPr/>
      </xdr:nvSpPr>
      <xdr:spPr>
        <a:xfrm>
          <a:off x="162687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145415</xdr:rowOff>
    </xdr:from>
    <xdr:to>
      <xdr:col>81</xdr:col>
      <xdr:colOff>101600</xdr:colOff>
      <xdr:row>62</xdr:row>
      <xdr:rowOff>75565</xdr:rowOff>
    </xdr:to>
    <xdr:sp macro="" textlink="">
      <xdr:nvSpPr>
        <xdr:cNvPr id="469" name="フローチャート: 判断 468"/>
        <xdr:cNvSpPr/>
      </xdr:nvSpPr>
      <xdr:spPr>
        <a:xfrm>
          <a:off x="15430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139700</xdr:rowOff>
    </xdr:from>
    <xdr:to>
      <xdr:col>76</xdr:col>
      <xdr:colOff>165100</xdr:colOff>
      <xdr:row>62</xdr:row>
      <xdr:rowOff>69850</xdr:rowOff>
    </xdr:to>
    <xdr:sp macro="" textlink="">
      <xdr:nvSpPr>
        <xdr:cNvPr id="470" name="フローチャート: 判断 469"/>
        <xdr:cNvSpPr/>
      </xdr:nvSpPr>
      <xdr:spPr>
        <a:xfrm>
          <a:off x="14541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76835</xdr:rowOff>
    </xdr:from>
    <xdr:to>
      <xdr:col>85</xdr:col>
      <xdr:colOff>177800</xdr:colOff>
      <xdr:row>61</xdr:row>
      <xdr:rowOff>6985</xdr:rowOff>
    </xdr:to>
    <xdr:sp macro="" textlink="">
      <xdr:nvSpPr>
        <xdr:cNvPr id="476" name="楕円 475"/>
        <xdr:cNvSpPr/>
      </xdr:nvSpPr>
      <xdr:spPr>
        <a:xfrm>
          <a:off x="16268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99712</xdr:rowOff>
    </xdr:from>
    <xdr:ext cx="405111" cy="259045"/>
    <xdr:sp macro="" textlink="">
      <xdr:nvSpPr>
        <xdr:cNvPr id="477" name="【保健センター・保健所】&#10;有形固定資産減価償却率該当値テキスト"/>
        <xdr:cNvSpPr txBox="1"/>
      </xdr:nvSpPr>
      <xdr:spPr>
        <a:xfrm>
          <a:off x="16357600"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92092</xdr:rowOff>
    </xdr:from>
    <xdr:ext cx="405111" cy="259045"/>
    <xdr:sp macro="" textlink="">
      <xdr:nvSpPr>
        <xdr:cNvPr id="478" name="n_1aveValue【保健センター・保健所】&#10;有形固定資産減価償却率"/>
        <xdr:cNvSpPr txBox="1"/>
      </xdr:nvSpPr>
      <xdr:spPr>
        <a:xfrm>
          <a:off x="15266044" y="1037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86377</xdr:rowOff>
    </xdr:from>
    <xdr:ext cx="405111" cy="259045"/>
    <xdr:sp macro="" textlink="">
      <xdr:nvSpPr>
        <xdr:cNvPr id="479" name="n_2aveValue【保健センター・保健所】&#10;有形固定資産減価償却率"/>
        <xdr:cNvSpPr txBox="1"/>
      </xdr:nvSpPr>
      <xdr:spPr>
        <a:xfrm>
          <a:off x="14389744"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0" name="正方形/長方形 4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1" name="正方形/長方形 4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2" name="正方形/長方形 4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3" name="正方形/長方形 4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4" name="正方形/長方形 4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5" name="正方形/長方形 4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6" name="正方形/長方形 4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7" name="正方形/長方形 4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8" name="テキスト ボックス 4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9" name="直線コネクタ 4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0" name="直線コネクタ 4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1" name="テキスト ボックス 4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2" name="直線コネクタ 4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3" name="テキスト ボックス 4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4" name="直線コネクタ 4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5" name="テキスト ボックス 4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6" name="直線コネクタ 4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7" name="テキスト ボックス 4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8" name="直線コネクタ 4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9" name="テキスト ボックス 4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0" name="直線コネクタ 4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1" name="テキスト ボックス 5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505" name="直線コネクタ 504"/>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06"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07" name="直線コネクタ 506"/>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508"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509" name="直線コネクタ 508"/>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50092</xdr:rowOff>
    </xdr:from>
    <xdr:ext cx="469744" cy="259045"/>
    <xdr:sp macro="" textlink="">
      <xdr:nvSpPr>
        <xdr:cNvPr id="510" name="【保健センター・保健所】&#10;一人当たり面積平均値テキスト"/>
        <xdr:cNvSpPr txBox="1"/>
      </xdr:nvSpPr>
      <xdr:spPr>
        <a:xfrm>
          <a:off x="22199600" y="1050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71665</xdr:rowOff>
    </xdr:from>
    <xdr:to>
      <xdr:col>116</xdr:col>
      <xdr:colOff>114300</xdr:colOff>
      <xdr:row>62</xdr:row>
      <xdr:rowOff>1815</xdr:rowOff>
    </xdr:to>
    <xdr:sp macro="" textlink="">
      <xdr:nvSpPr>
        <xdr:cNvPr id="511" name="フローチャート: 判断 510"/>
        <xdr:cNvSpPr/>
      </xdr:nvSpPr>
      <xdr:spPr>
        <a:xfrm>
          <a:off x="22110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39007</xdr:rowOff>
    </xdr:from>
    <xdr:to>
      <xdr:col>112</xdr:col>
      <xdr:colOff>38100</xdr:colOff>
      <xdr:row>61</xdr:row>
      <xdr:rowOff>140607</xdr:rowOff>
    </xdr:to>
    <xdr:sp macro="" textlink="">
      <xdr:nvSpPr>
        <xdr:cNvPr id="512" name="フローチャート: 判断 511"/>
        <xdr:cNvSpPr/>
      </xdr:nvSpPr>
      <xdr:spPr>
        <a:xfrm>
          <a:off x="2127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39007</xdr:rowOff>
    </xdr:from>
    <xdr:to>
      <xdr:col>107</xdr:col>
      <xdr:colOff>101600</xdr:colOff>
      <xdr:row>61</xdr:row>
      <xdr:rowOff>140607</xdr:rowOff>
    </xdr:to>
    <xdr:sp macro="" textlink="">
      <xdr:nvSpPr>
        <xdr:cNvPr id="513" name="フローチャート: 判断 512"/>
        <xdr:cNvSpPr/>
      </xdr:nvSpPr>
      <xdr:spPr>
        <a:xfrm>
          <a:off x="20383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161472</xdr:rowOff>
    </xdr:from>
    <xdr:to>
      <xdr:col>116</xdr:col>
      <xdr:colOff>114300</xdr:colOff>
      <xdr:row>55</xdr:row>
      <xdr:rowOff>91622</xdr:rowOff>
    </xdr:to>
    <xdr:sp macro="" textlink="">
      <xdr:nvSpPr>
        <xdr:cNvPr id="519" name="楕円 518"/>
        <xdr:cNvSpPr/>
      </xdr:nvSpPr>
      <xdr:spPr>
        <a:xfrm>
          <a:off x="22110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114499</xdr:rowOff>
    </xdr:from>
    <xdr:ext cx="469744" cy="259045"/>
    <xdr:sp macro="" textlink="">
      <xdr:nvSpPr>
        <xdr:cNvPr id="520" name="【保健センター・保健所】&#10;一人当たり面積該当値テキスト"/>
        <xdr:cNvSpPr txBox="1"/>
      </xdr:nvSpPr>
      <xdr:spPr>
        <a:xfrm>
          <a:off x="22199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157134</xdr:rowOff>
    </xdr:from>
    <xdr:ext cx="469744" cy="259045"/>
    <xdr:sp macro="" textlink="">
      <xdr:nvSpPr>
        <xdr:cNvPr id="521" name="n_1aveValue【保健センター・保健所】&#10;一人当たり面積"/>
        <xdr:cNvSpPr txBox="1"/>
      </xdr:nvSpPr>
      <xdr:spPr>
        <a:xfrm>
          <a:off x="210757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157134</xdr:rowOff>
    </xdr:from>
    <xdr:ext cx="469744" cy="259045"/>
    <xdr:sp macro="" textlink="">
      <xdr:nvSpPr>
        <xdr:cNvPr id="522" name="n_2aveValue【保健センター・保健所】&#10;一人当たり面積"/>
        <xdr:cNvSpPr txBox="1"/>
      </xdr:nvSpPr>
      <xdr:spPr>
        <a:xfrm>
          <a:off x="201994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24" name="正方形/長方形 52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25" name="正方形/長方形 52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26" name="正方形/長方形 52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27" name="正方形/長方形 52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30" name="正方形/長方形 52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531" name="正方形/長方形 53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532" name="正方形/長方形 53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533" name="正方形/長方形 53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45" name="直線コネクタ 5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46" name="テキスト ボックス 54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7" name="直線コネクタ 5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8" name="テキスト ボックス 5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9" name="直線コネクタ 5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0" name="テキスト ボックス 5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1" name="直線コネクタ 5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2" name="テキスト ボックス 5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3" name="直線コネクタ 5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4" name="テキスト ボックス 5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135255</xdr:rowOff>
    </xdr:from>
    <xdr:to>
      <xdr:col>85</xdr:col>
      <xdr:colOff>126364</xdr:colOff>
      <xdr:row>107</xdr:row>
      <xdr:rowOff>127636</xdr:rowOff>
    </xdr:to>
    <xdr:cxnSp macro="">
      <xdr:nvCxnSpPr>
        <xdr:cNvPr id="558" name="直線コネクタ 557"/>
        <xdr:cNvCxnSpPr/>
      </xdr:nvCxnSpPr>
      <xdr:spPr>
        <a:xfrm flipV="1">
          <a:off x="16318864" y="17108805"/>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559" name="【庁舎】&#10;有形固定資産減価償却率最小値テキスト"/>
        <xdr:cNvSpPr txBox="1"/>
      </xdr:nvSpPr>
      <xdr:spPr>
        <a:xfrm>
          <a:off x="16357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560" name="直線コネクタ 559"/>
        <xdr:cNvCxnSpPr/>
      </xdr:nvCxnSpPr>
      <xdr:spPr>
        <a:xfrm>
          <a:off x="16230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81932</xdr:rowOff>
    </xdr:from>
    <xdr:ext cx="405111" cy="259045"/>
    <xdr:sp macro="" textlink="">
      <xdr:nvSpPr>
        <xdr:cNvPr id="561" name="【庁舎】&#10;有形固定資産減価償却率最大値テキスト"/>
        <xdr:cNvSpPr txBox="1"/>
      </xdr:nvSpPr>
      <xdr:spPr>
        <a:xfrm>
          <a:off x="16357600" y="1688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135255</xdr:rowOff>
    </xdr:from>
    <xdr:to>
      <xdr:col>86</xdr:col>
      <xdr:colOff>25400</xdr:colOff>
      <xdr:row>99</xdr:row>
      <xdr:rowOff>135255</xdr:rowOff>
    </xdr:to>
    <xdr:cxnSp macro="">
      <xdr:nvCxnSpPr>
        <xdr:cNvPr id="562" name="直線コネクタ 561"/>
        <xdr:cNvCxnSpPr/>
      </xdr:nvCxnSpPr>
      <xdr:spPr>
        <a:xfrm>
          <a:off x="16230600" y="1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19066</xdr:rowOff>
    </xdr:from>
    <xdr:ext cx="405111" cy="259045"/>
    <xdr:sp macro="" textlink="">
      <xdr:nvSpPr>
        <xdr:cNvPr id="563" name="【庁舎】&#10;有形固定資産減価償却率平均値テキスト"/>
        <xdr:cNvSpPr txBox="1"/>
      </xdr:nvSpPr>
      <xdr:spPr>
        <a:xfrm>
          <a:off x="16357600" y="17678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40639</xdr:rowOff>
    </xdr:from>
    <xdr:to>
      <xdr:col>85</xdr:col>
      <xdr:colOff>177800</xdr:colOff>
      <xdr:row>103</xdr:row>
      <xdr:rowOff>142239</xdr:rowOff>
    </xdr:to>
    <xdr:sp macro="" textlink="">
      <xdr:nvSpPr>
        <xdr:cNvPr id="564" name="フローチャート: 判断 563"/>
        <xdr:cNvSpPr/>
      </xdr:nvSpPr>
      <xdr:spPr>
        <a:xfrm>
          <a:off x="162687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53975</xdr:rowOff>
    </xdr:from>
    <xdr:to>
      <xdr:col>81</xdr:col>
      <xdr:colOff>101600</xdr:colOff>
      <xdr:row>103</xdr:row>
      <xdr:rowOff>155575</xdr:rowOff>
    </xdr:to>
    <xdr:sp macro="" textlink="">
      <xdr:nvSpPr>
        <xdr:cNvPr id="565" name="フローチャート: 判断 564"/>
        <xdr:cNvSpPr/>
      </xdr:nvSpPr>
      <xdr:spPr>
        <a:xfrm>
          <a:off x="15430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566" name="フローチャート: 判断 565"/>
        <xdr:cNvSpPr/>
      </xdr:nvSpPr>
      <xdr:spPr>
        <a:xfrm>
          <a:off x="14541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76836</xdr:rowOff>
    </xdr:from>
    <xdr:to>
      <xdr:col>85</xdr:col>
      <xdr:colOff>177800</xdr:colOff>
      <xdr:row>103</xdr:row>
      <xdr:rowOff>6986</xdr:rowOff>
    </xdr:to>
    <xdr:sp macro="" textlink="">
      <xdr:nvSpPr>
        <xdr:cNvPr id="572" name="楕円 571"/>
        <xdr:cNvSpPr/>
      </xdr:nvSpPr>
      <xdr:spPr>
        <a:xfrm>
          <a:off x="162687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99713</xdr:rowOff>
    </xdr:from>
    <xdr:ext cx="405111" cy="259045"/>
    <xdr:sp macro="" textlink="">
      <xdr:nvSpPr>
        <xdr:cNvPr id="573" name="【庁舎】&#10;有形固定資産減価償却率該当値テキスト"/>
        <xdr:cNvSpPr txBox="1"/>
      </xdr:nvSpPr>
      <xdr:spPr>
        <a:xfrm>
          <a:off x="16357600"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652</xdr:rowOff>
    </xdr:from>
    <xdr:ext cx="405111" cy="259045"/>
    <xdr:sp macro="" textlink="">
      <xdr:nvSpPr>
        <xdr:cNvPr id="574" name="n_1aveValue【庁舎】&#10;有形固定資産減価償却率"/>
        <xdr:cNvSpPr txBox="1"/>
      </xdr:nvSpPr>
      <xdr:spPr>
        <a:xfrm>
          <a:off x="152660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575" name="n_2aveValue【庁舎】&#10;有形固定資産減価償却率"/>
        <xdr:cNvSpPr txBox="1"/>
      </xdr:nvSpPr>
      <xdr:spPr>
        <a:xfrm>
          <a:off x="14389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6" name="正方形/長方形 5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7" name="正方形/長方形 5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8" name="正方形/長方形 5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9" name="正方形/長方形 5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0" name="正方形/長方形 5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1" name="正方形/長方形 5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2" name="正方形/長方形 5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3" name="正方形/長方形 5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4" name="テキスト ボックス 5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5" name="直線コネクタ 5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6" name="直線コネクタ 58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7" name="テキスト ボックス 58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8" name="直線コネクタ 58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9" name="テキスト ボックス 58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0" name="直線コネクタ 58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1" name="テキスト ボックス 59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2" name="直線コネクタ 59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3" name="テキスト ボックス 59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4" name="直線コネクタ 59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5" name="テキスト ボックス 59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6" name="直線コネクタ 59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7" name="テキスト ボックス 59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8" name="直線コネクタ 5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9" name="テキスト ボックス 5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95794</xdr:rowOff>
    </xdr:to>
    <xdr:cxnSp macro="">
      <xdr:nvCxnSpPr>
        <xdr:cNvPr id="601" name="直線コネクタ 600"/>
        <xdr:cNvCxnSpPr/>
      </xdr:nvCxnSpPr>
      <xdr:spPr>
        <a:xfrm flipV="1">
          <a:off x="22160864" y="171950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02"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03" name="直線コネクタ 602"/>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04"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05" name="直線コネクタ 604"/>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88735</xdr:rowOff>
    </xdr:from>
    <xdr:ext cx="469744" cy="259045"/>
    <xdr:sp macro="" textlink="">
      <xdr:nvSpPr>
        <xdr:cNvPr id="606" name="【庁舎】&#10;一人当たり面積平均値テキスト"/>
        <xdr:cNvSpPr txBox="1"/>
      </xdr:nvSpPr>
      <xdr:spPr>
        <a:xfrm>
          <a:off x="22199600" y="18262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607" name="フローチャート: 判断 606"/>
        <xdr:cNvSpPr/>
      </xdr:nvSpPr>
      <xdr:spPr>
        <a:xfrm>
          <a:off x="221107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608" name="フローチャート: 判断 607"/>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123371</xdr:rowOff>
    </xdr:from>
    <xdr:to>
      <xdr:col>107</xdr:col>
      <xdr:colOff>101600</xdr:colOff>
      <xdr:row>107</xdr:row>
      <xdr:rowOff>53521</xdr:rowOff>
    </xdr:to>
    <xdr:sp macro="" textlink="">
      <xdr:nvSpPr>
        <xdr:cNvPr id="609" name="フローチャート: 判断 608"/>
        <xdr:cNvSpPr/>
      </xdr:nvSpPr>
      <xdr:spPr>
        <a:xfrm>
          <a:off x="20383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0" name="テキスト ボックス 6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1" name="テキスト ボックス 6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2" name="テキスト ボックス 6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3" name="テキスト ボックス 6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4" name="テキスト ボックス 6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152763</xdr:rowOff>
    </xdr:from>
    <xdr:to>
      <xdr:col>116</xdr:col>
      <xdr:colOff>114300</xdr:colOff>
      <xdr:row>105</xdr:row>
      <xdr:rowOff>82913</xdr:rowOff>
    </xdr:to>
    <xdr:sp macro="" textlink="">
      <xdr:nvSpPr>
        <xdr:cNvPr id="615" name="楕円 614"/>
        <xdr:cNvSpPr/>
      </xdr:nvSpPr>
      <xdr:spPr>
        <a:xfrm>
          <a:off x="221107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4190</xdr:rowOff>
    </xdr:from>
    <xdr:ext cx="469744" cy="259045"/>
    <xdr:sp macro="" textlink="">
      <xdr:nvSpPr>
        <xdr:cNvPr id="616" name="【庁舎】&#10;一人当たり面積該当値テキスト"/>
        <xdr:cNvSpPr txBox="1"/>
      </xdr:nvSpPr>
      <xdr:spPr>
        <a:xfrm>
          <a:off x="22199600"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159856</xdr:rowOff>
    </xdr:from>
    <xdr:ext cx="469744" cy="259045"/>
    <xdr:sp macro="" textlink="">
      <xdr:nvSpPr>
        <xdr:cNvPr id="617" name="n_1aveValue【庁舎】&#10;一人当たり面積"/>
        <xdr:cNvSpPr txBox="1"/>
      </xdr:nvSpPr>
      <xdr:spPr>
        <a:xfrm>
          <a:off x="21075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70048</xdr:rowOff>
    </xdr:from>
    <xdr:ext cx="469744" cy="259045"/>
    <xdr:sp macro="" textlink="">
      <xdr:nvSpPr>
        <xdr:cNvPr id="618" name="n_2aveValue【庁舎】&#10;一人当たり面積"/>
        <xdr:cNvSpPr txBox="1"/>
      </xdr:nvSpPr>
      <xdr:spPr>
        <a:xfrm>
          <a:off x="20199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9" name="正方形/長方形 6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0" name="正方形/長方形 6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1" name="テキスト ボックス 6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本分析表に記載された施設類型に関する本区の有形固定資産減価償却率は類似団体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と同程度となっている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を下回っているが、これは平成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年度に竣工した「月島一丁目地域密着型特別養護老人ホーム」や平成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年度に竣工した「十思地域密着型特別養護老人ホーム」の新築建物の取得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により減価償却率が低く抑えられたことによる。</a:t>
          </a:r>
          <a:r>
            <a:rPr kumimoji="1" lang="ja-JP" altLang="en-US" sz="1300">
              <a:latin typeface="ＭＳ Ｐゴシック" panose="020B0600070205080204" pitchFamily="50" charset="-128"/>
              <a:ea typeface="ＭＳ Ｐゴシック" panose="020B0600070205080204" pitchFamily="50" charset="-128"/>
            </a:rPr>
            <a:t>市民会館については、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中央会館の有形固定資産減価償却率が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を上回る主因となっている。中央会館については、</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に老朽化対策として大規模</a:t>
          </a:r>
          <a:r>
            <a:rPr kumimoji="1" lang="ja-JP" altLang="en-US" sz="1300">
              <a:latin typeface="ＭＳ Ｐゴシック" panose="020B0600070205080204" pitchFamily="50" charset="-128"/>
              <a:ea typeface="ＭＳ Ｐゴシック" panose="020B0600070205080204" pitchFamily="50" charset="-128"/>
            </a:rPr>
            <a:t>改修工事を行ったため、今後は改善が見込まれる。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で類似団体平均を上回っているが、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中央区保健所の老朽化による数値が占める割合が大きい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本庁舎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であり、建物の老朽化が認められる。本区では平成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年度に中央区本庁舎整備検討委員会を設置し、本庁舎の建て替えについて検討を行っている。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156,823
149,832
10.21
104,417,516
102,456,591
1,739,948
50,150,300
14,765,085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財政力指数は、前年度と同様の数値で、類似団体を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これは、分母となる基準財政需要額が人口増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に伴い全体的に増となったものの、分子となる基準財政収入額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特別区民税の増などにより、分母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と同程度の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36286</xdr:rowOff>
    </xdr:from>
    <xdr:to>
      <xdr:col>23</xdr:col>
      <xdr:colOff>133350</xdr:colOff>
      <xdr:row>44</xdr:row>
      <xdr:rowOff>61685</xdr:rowOff>
    </xdr:to>
    <xdr:cxnSp macro="">
      <xdr:nvCxnSpPr>
        <xdr:cNvPr id="66" name="直線コネクタ 65"/>
        <xdr:cNvCxnSpPr/>
      </xdr:nvCxnSpPr>
      <xdr:spPr>
        <a:xfrm flipV="1">
          <a:off x="4953000" y="6037036"/>
          <a:ext cx="0" cy="1568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122663</xdr:rowOff>
    </xdr:from>
    <xdr:ext cx="762000" cy="259045"/>
    <xdr:sp macro="" textlink="">
      <xdr:nvSpPr>
        <xdr:cNvPr id="69"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36286</xdr:rowOff>
    </xdr:from>
    <xdr:to>
      <xdr:col>24</xdr:col>
      <xdr:colOff>12700</xdr:colOff>
      <xdr:row>35</xdr:row>
      <xdr:rowOff>36286</xdr:rowOff>
    </xdr:to>
    <xdr:cxnSp macro="">
      <xdr:nvCxnSpPr>
        <xdr:cNvPr id="70" name="直線コネクタ 69"/>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40</xdr:row>
      <xdr:rowOff>144235</xdr:rowOff>
    </xdr:to>
    <xdr:cxnSp macro="">
      <xdr:nvCxnSpPr>
        <xdr:cNvPr id="71" name="直線コネクタ 70"/>
        <xdr:cNvCxnSpPr/>
      </xdr:nvCxnSpPr>
      <xdr:spPr>
        <a:xfrm>
          <a:off x="4114800" y="7002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40</xdr:row>
      <xdr:rowOff>144235</xdr:rowOff>
    </xdr:to>
    <xdr:cxnSp macro="">
      <xdr:nvCxnSpPr>
        <xdr:cNvPr id="74" name="直線コネクタ 73"/>
        <xdr:cNvCxnSpPr/>
      </xdr:nvCxnSpPr>
      <xdr:spPr>
        <a:xfrm>
          <a:off x="3225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144235</xdr:rowOff>
    </xdr:to>
    <xdr:cxnSp macro="">
      <xdr:nvCxnSpPr>
        <xdr:cNvPr id="77" name="直線コネクタ 76"/>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79" name="テキスト ボックス 78"/>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144235</xdr:rowOff>
    </xdr:to>
    <xdr:cxnSp macro="">
      <xdr:nvCxnSpPr>
        <xdr:cNvPr id="80" name="直線コネクタ 79"/>
        <xdr:cNvCxnSpPr/>
      </xdr:nvCxnSpPr>
      <xdr:spPr>
        <a:xfrm>
          <a:off x="1447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7" name="テキスト ボックス 96"/>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年連続で適正水準の範囲内となった。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これは、分子となる経常経費充当一般財源等が、子ども・子育て支援給付などによる扶助費の増や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の増などにより増加した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特別区民税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や特別区財政調整交付金の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、分子を上回る増となった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67</xdr:row>
      <xdr:rowOff>128270</xdr:rowOff>
    </xdr:to>
    <xdr:cxnSp macro="">
      <xdr:nvCxnSpPr>
        <xdr:cNvPr id="129" name="直線コネクタ 128"/>
        <xdr:cNvCxnSpPr/>
      </xdr:nvCxnSpPr>
      <xdr:spPr>
        <a:xfrm flipV="1">
          <a:off x="4953000" y="1019175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30"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31" name="直線コネクタ 130"/>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62</xdr:row>
      <xdr:rowOff>165100</xdr:rowOff>
    </xdr:to>
    <xdr:cxnSp macro="">
      <xdr:nvCxnSpPr>
        <xdr:cNvPr id="134" name="直線コネクタ 133"/>
        <xdr:cNvCxnSpPr/>
      </xdr:nvCxnSpPr>
      <xdr:spPr>
        <a:xfrm flipV="1">
          <a:off x="4114800" y="1057783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169773</xdr:rowOff>
    </xdr:from>
    <xdr:ext cx="762000" cy="259045"/>
    <xdr:sp macro="" textlink="">
      <xdr:nvSpPr>
        <xdr:cNvPr id="135" name="財政構造の弾力性平均値テキスト"/>
        <xdr:cNvSpPr txBox="1"/>
      </xdr:nvSpPr>
      <xdr:spPr>
        <a:xfrm>
          <a:off x="5041900" y="1114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26246</xdr:rowOff>
    </xdr:from>
    <xdr:to>
      <xdr:col>23</xdr:col>
      <xdr:colOff>184150</xdr:colOff>
      <xdr:row>65</xdr:row>
      <xdr:rowOff>127846</xdr:rowOff>
    </xdr:to>
    <xdr:sp macro="" textlink="">
      <xdr:nvSpPr>
        <xdr:cNvPr id="136" name="フローチャート: 判断 135"/>
        <xdr:cNvSpPr/>
      </xdr:nvSpPr>
      <xdr:spPr>
        <a:xfrm>
          <a:off x="49022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12277</xdr:rowOff>
    </xdr:from>
    <xdr:to>
      <xdr:col>19</xdr:col>
      <xdr:colOff>133350</xdr:colOff>
      <xdr:row>62</xdr:row>
      <xdr:rowOff>165100</xdr:rowOff>
    </xdr:to>
    <xdr:cxnSp macro="">
      <xdr:nvCxnSpPr>
        <xdr:cNvPr id="137" name="直線コネクタ 136"/>
        <xdr:cNvCxnSpPr/>
      </xdr:nvCxnSpPr>
      <xdr:spPr>
        <a:xfrm>
          <a:off x="3225800" y="1064217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117263</xdr:rowOff>
    </xdr:from>
    <xdr:to>
      <xdr:col>19</xdr:col>
      <xdr:colOff>184150</xdr:colOff>
      <xdr:row>65</xdr:row>
      <xdr:rowOff>47413</xdr:rowOff>
    </xdr:to>
    <xdr:sp macro="" textlink="">
      <xdr:nvSpPr>
        <xdr:cNvPr id="138" name="フローチャート: 判断 137"/>
        <xdr:cNvSpPr/>
      </xdr:nvSpPr>
      <xdr:spPr>
        <a:xfrm>
          <a:off x="4064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32190</xdr:rowOff>
    </xdr:from>
    <xdr:ext cx="736600" cy="259045"/>
    <xdr:sp macro="" textlink="">
      <xdr:nvSpPr>
        <xdr:cNvPr id="139" name="テキスト ボックス 138"/>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12277</xdr:rowOff>
    </xdr:from>
    <xdr:to>
      <xdr:col>15</xdr:col>
      <xdr:colOff>82550</xdr:colOff>
      <xdr:row>64</xdr:row>
      <xdr:rowOff>87630</xdr:rowOff>
    </xdr:to>
    <xdr:cxnSp macro="">
      <xdr:nvCxnSpPr>
        <xdr:cNvPr id="140" name="直線コネクタ 139"/>
        <xdr:cNvCxnSpPr/>
      </xdr:nvCxnSpPr>
      <xdr:spPr>
        <a:xfrm flipV="1">
          <a:off x="2336800" y="10642177"/>
          <a:ext cx="889000" cy="4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135890</xdr:rowOff>
    </xdr:to>
    <xdr:cxnSp macro="">
      <xdr:nvCxnSpPr>
        <xdr:cNvPr id="143" name="直線コネクタ 142"/>
        <xdr:cNvCxnSpPr/>
      </xdr:nvCxnSpPr>
      <xdr:spPr>
        <a:xfrm flipV="1">
          <a:off x="1447800" y="110604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58420</xdr:rowOff>
    </xdr:from>
    <xdr:to>
      <xdr:col>11</xdr:col>
      <xdr:colOff>82550</xdr:colOff>
      <xdr:row>65</xdr:row>
      <xdr:rowOff>160020</xdr:rowOff>
    </xdr:to>
    <xdr:sp macro="" textlink="">
      <xdr:nvSpPr>
        <xdr:cNvPr id="144" name="フローチャート: 判断 143"/>
        <xdr:cNvSpPr/>
      </xdr:nvSpPr>
      <xdr:spPr>
        <a:xfrm>
          <a:off x="2286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45" name="テキスト ボックス 144"/>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46" name="フローチャート: 判断 145"/>
        <xdr:cNvSpPr/>
      </xdr:nvSpPr>
      <xdr:spPr>
        <a:xfrm>
          <a:off x="1397000" y="1137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47" name="テキスト ボックス 146"/>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53" name="楕円 152"/>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4"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5" name="楕円 154"/>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56" name="テキスト ボックス 155"/>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132927</xdr:rowOff>
    </xdr:from>
    <xdr:to>
      <xdr:col>15</xdr:col>
      <xdr:colOff>133350</xdr:colOff>
      <xdr:row>62</xdr:row>
      <xdr:rowOff>63077</xdr:rowOff>
    </xdr:to>
    <xdr:sp macro="" textlink="">
      <xdr:nvSpPr>
        <xdr:cNvPr id="157" name="楕円 156"/>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73254</xdr:rowOff>
    </xdr:from>
    <xdr:ext cx="762000" cy="259045"/>
    <xdr:sp macro="" textlink="">
      <xdr:nvSpPr>
        <xdr:cNvPr id="158" name="テキスト ボックス 157"/>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9" name="楕円 158"/>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148607</xdr:rowOff>
    </xdr:from>
    <xdr:ext cx="762000" cy="259045"/>
    <xdr:sp macro="" textlink="">
      <xdr:nvSpPr>
        <xdr:cNvPr id="160" name="テキスト ボックス 159"/>
        <xdr:cNvSpPr txBox="1"/>
      </xdr:nvSpPr>
      <xdr:spPr>
        <a:xfrm>
          <a:off x="1955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61" name="楕円 160"/>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25417</xdr:rowOff>
    </xdr:from>
    <xdr:ext cx="762000" cy="259045"/>
    <xdr:sp macro="" textlink="">
      <xdr:nvSpPr>
        <xdr:cNvPr id="162" name="テキスト ボックス 161"/>
        <xdr:cNvSpPr txBox="1"/>
      </xdr:nvSpPr>
      <xdr:spPr>
        <a:xfrm>
          <a:off x="1066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職員給の増などに伴う人件費の増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庁内ネットワークの運用経費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に伴</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う物件費の増により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決算額が増加しているが、それを上回る人口増加の影響により、人口１人当たりの決算額が減少しているものである。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なお、類似団体平均を上回っている要因は、基礎的な事務に要する人件費・物件費等は人口規模に関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らず一定程度必要となることによるものであり、人口規模の小さい自治体に見られる傾向である。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18957</xdr:rowOff>
    </xdr:from>
    <xdr:to>
      <xdr:col>23</xdr:col>
      <xdr:colOff>133350</xdr:colOff>
      <xdr:row>88</xdr:row>
      <xdr:rowOff>129505</xdr:rowOff>
    </xdr:to>
    <xdr:cxnSp macro="">
      <xdr:nvCxnSpPr>
        <xdr:cNvPr id="190" name="直線コネクタ 189"/>
        <xdr:cNvCxnSpPr/>
      </xdr:nvCxnSpPr>
      <xdr:spPr>
        <a:xfrm flipV="1">
          <a:off x="4953000" y="13906407"/>
          <a:ext cx="0" cy="1310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101582</xdr:rowOff>
    </xdr:from>
    <xdr:ext cx="762000" cy="259045"/>
    <xdr:sp macro="" textlink="">
      <xdr:nvSpPr>
        <xdr:cNvPr id="191" name="人件費・物件費等の状況最小値テキスト"/>
        <xdr:cNvSpPr txBox="1"/>
      </xdr:nvSpPr>
      <xdr:spPr>
        <a:xfrm>
          <a:off x="5041900" y="1518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129505</xdr:rowOff>
    </xdr:from>
    <xdr:to>
      <xdr:col>24</xdr:col>
      <xdr:colOff>12700</xdr:colOff>
      <xdr:row>88</xdr:row>
      <xdr:rowOff>129505</xdr:rowOff>
    </xdr:to>
    <xdr:cxnSp macro="">
      <xdr:nvCxnSpPr>
        <xdr:cNvPr id="192" name="直線コネクタ 191"/>
        <xdr:cNvCxnSpPr/>
      </xdr:nvCxnSpPr>
      <xdr:spPr>
        <a:xfrm>
          <a:off x="4864100" y="152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105334</xdr:rowOff>
    </xdr:from>
    <xdr:ext cx="762000" cy="259045"/>
    <xdr:sp macro="" textlink="">
      <xdr:nvSpPr>
        <xdr:cNvPr id="193" name="人件費・物件費等の状況最大値テキスト"/>
        <xdr:cNvSpPr txBox="1"/>
      </xdr:nvSpPr>
      <xdr:spPr>
        <a:xfrm>
          <a:off x="5041900" y="136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18957</xdr:rowOff>
    </xdr:from>
    <xdr:to>
      <xdr:col>24</xdr:col>
      <xdr:colOff>12700</xdr:colOff>
      <xdr:row>81</xdr:row>
      <xdr:rowOff>18957</xdr:rowOff>
    </xdr:to>
    <xdr:cxnSp macro="">
      <xdr:nvCxnSpPr>
        <xdr:cNvPr id="194" name="直線コネクタ 193"/>
        <xdr:cNvCxnSpPr/>
      </xdr:nvCxnSpPr>
      <xdr:spPr>
        <a:xfrm>
          <a:off x="4864100" y="1390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146019</xdr:rowOff>
    </xdr:from>
    <xdr:to>
      <xdr:col>23</xdr:col>
      <xdr:colOff>133350</xdr:colOff>
      <xdr:row>84</xdr:row>
      <xdr:rowOff>13500</xdr:rowOff>
    </xdr:to>
    <xdr:cxnSp macro="">
      <xdr:nvCxnSpPr>
        <xdr:cNvPr id="195" name="直線コネクタ 194"/>
        <xdr:cNvCxnSpPr/>
      </xdr:nvCxnSpPr>
      <xdr:spPr>
        <a:xfrm flipV="1">
          <a:off x="4114800" y="14376369"/>
          <a:ext cx="838200" cy="3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82391</xdr:rowOff>
    </xdr:from>
    <xdr:ext cx="762000" cy="259045"/>
    <xdr:sp macro="" textlink="">
      <xdr:nvSpPr>
        <xdr:cNvPr id="196" name="人件費・物件費等の状況平均値テキスト"/>
        <xdr:cNvSpPr txBox="1"/>
      </xdr:nvSpPr>
      <xdr:spPr>
        <a:xfrm>
          <a:off x="5041900" y="1379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65864</xdr:rowOff>
    </xdr:from>
    <xdr:to>
      <xdr:col>23</xdr:col>
      <xdr:colOff>184150</xdr:colOff>
      <xdr:row>81</xdr:row>
      <xdr:rowOff>167464</xdr:rowOff>
    </xdr:to>
    <xdr:sp macro="" textlink="">
      <xdr:nvSpPr>
        <xdr:cNvPr id="197" name="フローチャート: 判断 196"/>
        <xdr:cNvSpPr/>
      </xdr:nvSpPr>
      <xdr:spPr>
        <a:xfrm>
          <a:off x="49022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13500</xdr:rowOff>
    </xdr:from>
    <xdr:to>
      <xdr:col>19</xdr:col>
      <xdr:colOff>133350</xdr:colOff>
      <xdr:row>84</xdr:row>
      <xdr:rowOff>55051</xdr:rowOff>
    </xdr:to>
    <xdr:cxnSp macro="">
      <xdr:nvCxnSpPr>
        <xdr:cNvPr id="198" name="直線コネクタ 197"/>
        <xdr:cNvCxnSpPr/>
      </xdr:nvCxnSpPr>
      <xdr:spPr>
        <a:xfrm flipV="1">
          <a:off x="3225800" y="14415300"/>
          <a:ext cx="889000" cy="4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73292</xdr:rowOff>
    </xdr:from>
    <xdr:to>
      <xdr:col>19</xdr:col>
      <xdr:colOff>184150</xdr:colOff>
      <xdr:row>82</xdr:row>
      <xdr:rowOff>3442</xdr:rowOff>
    </xdr:to>
    <xdr:sp macro="" textlink="">
      <xdr:nvSpPr>
        <xdr:cNvPr id="199" name="フローチャート: 判断 198"/>
        <xdr:cNvSpPr/>
      </xdr:nvSpPr>
      <xdr:spPr>
        <a:xfrm>
          <a:off x="4064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13619</xdr:rowOff>
    </xdr:from>
    <xdr:ext cx="736600" cy="259045"/>
    <xdr:sp macro="" textlink="">
      <xdr:nvSpPr>
        <xdr:cNvPr id="200" name="テキスト ボックス 199"/>
        <xdr:cNvSpPr txBox="1"/>
      </xdr:nvSpPr>
      <xdr:spPr>
        <a:xfrm>
          <a:off x="3733800" y="1372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48189</xdr:rowOff>
    </xdr:from>
    <xdr:to>
      <xdr:col>15</xdr:col>
      <xdr:colOff>82550</xdr:colOff>
      <xdr:row>84</xdr:row>
      <xdr:rowOff>55051</xdr:rowOff>
    </xdr:to>
    <xdr:cxnSp macro="">
      <xdr:nvCxnSpPr>
        <xdr:cNvPr id="201" name="直線コネクタ 200"/>
        <xdr:cNvCxnSpPr/>
      </xdr:nvCxnSpPr>
      <xdr:spPr>
        <a:xfrm>
          <a:off x="2336800" y="14449989"/>
          <a:ext cx="889000" cy="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65015</xdr:rowOff>
    </xdr:from>
    <xdr:to>
      <xdr:col>15</xdr:col>
      <xdr:colOff>133350</xdr:colOff>
      <xdr:row>81</xdr:row>
      <xdr:rowOff>166615</xdr:rowOff>
    </xdr:to>
    <xdr:sp macro="" textlink="">
      <xdr:nvSpPr>
        <xdr:cNvPr id="202" name="フローチャート: 判断 201"/>
        <xdr:cNvSpPr/>
      </xdr:nvSpPr>
      <xdr:spPr>
        <a:xfrm>
          <a:off x="3175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5342</xdr:rowOff>
    </xdr:from>
    <xdr:ext cx="762000" cy="259045"/>
    <xdr:sp macro="" textlink="">
      <xdr:nvSpPr>
        <xdr:cNvPr id="203" name="テキスト ボックス 202"/>
        <xdr:cNvSpPr txBox="1"/>
      </xdr:nvSpPr>
      <xdr:spPr>
        <a:xfrm>
          <a:off x="2844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48189</xdr:rowOff>
    </xdr:from>
    <xdr:to>
      <xdr:col>11</xdr:col>
      <xdr:colOff>31750</xdr:colOff>
      <xdr:row>84</xdr:row>
      <xdr:rowOff>55969</xdr:rowOff>
    </xdr:to>
    <xdr:cxnSp macro="">
      <xdr:nvCxnSpPr>
        <xdr:cNvPr id="204" name="直線コネクタ 203"/>
        <xdr:cNvCxnSpPr/>
      </xdr:nvCxnSpPr>
      <xdr:spPr>
        <a:xfrm flipV="1">
          <a:off x="1447800" y="14449989"/>
          <a:ext cx="889000" cy="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58781</xdr:rowOff>
    </xdr:from>
    <xdr:to>
      <xdr:col>11</xdr:col>
      <xdr:colOff>82550</xdr:colOff>
      <xdr:row>81</xdr:row>
      <xdr:rowOff>160381</xdr:rowOff>
    </xdr:to>
    <xdr:sp macro="" textlink="">
      <xdr:nvSpPr>
        <xdr:cNvPr id="205" name="フローチャート: 判断 204"/>
        <xdr:cNvSpPr/>
      </xdr:nvSpPr>
      <xdr:spPr>
        <a:xfrm>
          <a:off x="2286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170558</xdr:rowOff>
    </xdr:from>
    <xdr:ext cx="762000" cy="259045"/>
    <xdr:sp macro="" textlink="">
      <xdr:nvSpPr>
        <xdr:cNvPr id="206" name="テキスト ボックス 205"/>
        <xdr:cNvSpPr txBox="1"/>
      </xdr:nvSpPr>
      <xdr:spPr>
        <a:xfrm>
          <a:off x="1955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44317</xdr:rowOff>
    </xdr:from>
    <xdr:to>
      <xdr:col>7</xdr:col>
      <xdr:colOff>31750</xdr:colOff>
      <xdr:row>81</xdr:row>
      <xdr:rowOff>145917</xdr:rowOff>
    </xdr:to>
    <xdr:sp macro="" textlink="">
      <xdr:nvSpPr>
        <xdr:cNvPr id="207" name="フローチャート: 判断 206"/>
        <xdr:cNvSpPr/>
      </xdr:nvSpPr>
      <xdr:spPr>
        <a:xfrm>
          <a:off x="1397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156094</xdr:rowOff>
    </xdr:from>
    <xdr:ext cx="762000" cy="259045"/>
    <xdr:sp macro="" textlink="">
      <xdr:nvSpPr>
        <xdr:cNvPr id="208" name="テキスト ボックス 207"/>
        <xdr:cNvSpPr txBox="1"/>
      </xdr:nvSpPr>
      <xdr:spPr>
        <a:xfrm>
          <a:off x="1066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95219</xdr:rowOff>
    </xdr:from>
    <xdr:to>
      <xdr:col>23</xdr:col>
      <xdr:colOff>184150</xdr:colOff>
      <xdr:row>84</xdr:row>
      <xdr:rowOff>25369</xdr:rowOff>
    </xdr:to>
    <xdr:sp macro="" textlink="">
      <xdr:nvSpPr>
        <xdr:cNvPr id="214" name="楕円 213"/>
        <xdr:cNvSpPr/>
      </xdr:nvSpPr>
      <xdr:spPr>
        <a:xfrm>
          <a:off x="4902200" y="1432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67296</xdr:rowOff>
    </xdr:from>
    <xdr:ext cx="762000" cy="259045"/>
    <xdr:sp macro="" textlink="">
      <xdr:nvSpPr>
        <xdr:cNvPr id="215" name="人件費・物件費等の状況該当値テキスト"/>
        <xdr:cNvSpPr txBox="1"/>
      </xdr:nvSpPr>
      <xdr:spPr>
        <a:xfrm>
          <a:off x="5041900" y="1429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134150</xdr:rowOff>
    </xdr:from>
    <xdr:to>
      <xdr:col>19</xdr:col>
      <xdr:colOff>184150</xdr:colOff>
      <xdr:row>84</xdr:row>
      <xdr:rowOff>64300</xdr:rowOff>
    </xdr:to>
    <xdr:sp macro="" textlink="">
      <xdr:nvSpPr>
        <xdr:cNvPr id="216" name="楕円 215"/>
        <xdr:cNvSpPr/>
      </xdr:nvSpPr>
      <xdr:spPr>
        <a:xfrm>
          <a:off x="4064000" y="143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49077</xdr:rowOff>
    </xdr:from>
    <xdr:ext cx="736600" cy="259045"/>
    <xdr:sp macro="" textlink="">
      <xdr:nvSpPr>
        <xdr:cNvPr id="217" name="テキスト ボックス 216"/>
        <xdr:cNvSpPr txBox="1"/>
      </xdr:nvSpPr>
      <xdr:spPr>
        <a:xfrm>
          <a:off x="3733800" y="1445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4251</xdr:rowOff>
    </xdr:from>
    <xdr:to>
      <xdr:col>15</xdr:col>
      <xdr:colOff>133350</xdr:colOff>
      <xdr:row>84</xdr:row>
      <xdr:rowOff>105851</xdr:rowOff>
    </xdr:to>
    <xdr:sp macro="" textlink="">
      <xdr:nvSpPr>
        <xdr:cNvPr id="218" name="楕円 217"/>
        <xdr:cNvSpPr/>
      </xdr:nvSpPr>
      <xdr:spPr>
        <a:xfrm>
          <a:off x="3175000" y="14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90628</xdr:rowOff>
    </xdr:from>
    <xdr:ext cx="762000" cy="259045"/>
    <xdr:sp macro="" textlink="">
      <xdr:nvSpPr>
        <xdr:cNvPr id="219" name="テキスト ボックス 218"/>
        <xdr:cNvSpPr txBox="1"/>
      </xdr:nvSpPr>
      <xdr:spPr>
        <a:xfrm>
          <a:off x="2844800" y="1449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168839</xdr:rowOff>
    </xdr:from>
    <xdr:to>
      <xdr:col>11</xdr:col>
      <xdr:colOff>82550</xdr:colOff>
      <xdr:row>84</xdr:row>
      <xdr:rowOff>98989</xdr:rowOff>
    </xdr:to>
    <xdr:sp macro="" textlink="">
      <xdr:nvSpPr>
        <xdr:cNvPr id="220" name="楕円 219"/>
        <xdr:cNvSpPr/>
      </xdr:nvSpPr>
      <xdr:spPr>
        <a:xfrm>
          <a:off x="2286000" y="1439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83766</xdr:rowOff>
    </xdr:from>
    <xdr:ext cx="762000" cy="259045"/>
    <xdr:sp macro="" textlink="">
      <xdr:nvSpPr>
        <xdr:cNvPr id="221" name="テキスト ボックス 220"/>
        <xdr:cNvSpPr txBox="1"/>
      </xdr:nvSpPr>
      <xdr:spPr>
        <a:xfrm>
          <a:off x="1955800" y="1448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5169</xdr:rowOff>
    </xdr:from>
    <xdr:to>
      <xdr:col>7</xdr:col>
      <xdr:colOff>31750</xdr:colOff>
      <xdr:row>84</xdr:row>
      <xdr:rowOff>106769</xdr:rowOff>
    </xdr:to>
    <xdr:sp macro="" textlink="">
      <xdr:nvSpPr>
        <xdr:cNvPr id="222" name="楕円 221"/>
        <xdr:cNvSpPr/>
      </xdr:nvSpPr>
      <xdr:spPr>
        <a:xfrm>
          <a:off x="1397000" y="1440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91546</xdr:rowOff>
    </xdr:from>
    <xdr:ext cx="762000" cy="259045"/>
    <xdr:sp macro="" textlink="">
      <xdr:nvSpPr>
        <xdr:cNvPr id="223" name="テキスト ボックス 222"/>
        <xdr:cNvSpPr txBox="1"/>
      </xdr:nvSpPr>
      <xdr:spPr>
        <a:xfrm>
          <a:off x="1066800" y="1449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年度のラスパイレス指数は前年度の指数を引用。</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（資料作成時点で、平成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年地方公務員給与実態調査結果が公表されていないため）</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を上回っている要因は、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査定昇給において、上位成績の対象者の割合が国より高く、給料月額が高いことなどによるものである。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118111</xdr:rowOff>
    </xdr:to>
    <xdr:cxnSp macro="">
      <xdr:nvCxnSpPr>
        <xdr:cNvPr id="250" name="直線コネクタ 249"/>
        <xdr:cNvCxnSpPr/>
      </xdr:nvCxnSpPr>
      <xdr:spPr>
        <a:xfrm flipV="1">
          <a:off x="17018000" y="14122400"/>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1"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2" name="直線コネクタ 251"/>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53"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4" name="直線コネクタ 253"/>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118111</xdr:rowOff>
    </xdr:from>
    <xdr:to>
      <xdr:col>81</xdr:col>
      <xdr:colOff>44450</xdr:colOff>
      <xdr:row>89</xdr:row>
      <xdr:rowOff>118111</xdr:rowOff>
    </xdr:to>
    <xdr:cxnSp macro="">
      <xdr:nvCxnSpPr>
        <xdr:cNvPr id="255" name="直線コネクタ 254"/>
        <xdr:cNvCxnSpPr/>
      </xdr:nvCxnSpPr>
      <xdr:spPr>
        <a:xfrm>
          <a:off x="16179800" y="15377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6" name="給与水準   （国との比較）平均値テキスト"/>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7" name="フローチャート: 判断 256"/>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144780</xdr:rowOff>
    </xdr:from>
    <xdr:to>
      <xdr:col>77</xdr:col>
      <xdr:colOff>44450</xdr:colOff>
      <xdr:row>89</xdr:row>
      <xdr:rowOff>118111</xdr:rowOff>
    </xdr:to>
    <xdr:cxnSp macro="">
      <xdr:nvCxnSpPr>
        <xdr:cNvPr id="258" name="直線コネクタ 257"/>
        <xdr:cNvCxnSpPr/>
      </xdr:nvCxnSpPr>
      <xdr:spPr>
        <a:xfrm>
          <a:off x="15290800" y="152323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9" name="フローチャート: 判断 258"/>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60" name="テキスト ボックス 259"/>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88</xdr:row>
      <xdr:rowOff>144780</xdr:rowOff>
    </xdr:to>
    <xdr:cxnSp macro="">
      <xdr:nvCxnSpPr>
        <xdr:cNvPr id="261" name="直線コネクタ 260"/>
        <xdr:cNvCxnSpPr/>
      </xdr:nvCxnSpPr>
      <xdr:spPr>
        <a:xfrm>
          <a:off x="14401800" y="14556739"/>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2" name="フローチャート: 判断 261"/>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3" name="テキスト ボックス 262"/>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88</xdr:row>
      <xdr:rowOff>0</xdr:rowOff>
    </xdr:to>
    <xdr:cxnSp macro="">
      <xdr:nvCxnSpPr>
        <xdr:cNvPr id="264" name="直線コネクタ 263"/>
        <xdr:cNvCxnSpPr/>
      </xdr:nvCxnSpPr>
      <xdr:spPr>
        <a:xfrm flipV="1">
          <a:off x="13512800" y="14556739"/>
          <a:ext cx="8890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87630</xdr:rowOff>
    </xdr:from>
    <xdr:to>
      <xdr:col>68</xdr:col>
      <xdr:colOff>203200</xdr:colOff>
      <xdr:row>82</xdr:row>
      <xdr:rowOff>17780</xdr:rowOff>
    </xdr:to>
    <xdr:sp macro="" textlink="">
      <xdr:nvSpPr>
        <xdr:cNvPr id="265" name="フローチャート: 判断 264"/>
        <xdr:cNvSpPr/>
      </xdr:nvSpPr>
      <xdr:spPr>
        <a:xfrm>
          <a:off x="14351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27957</xdr:rowOff>
    </xdr:from>
    <xdr:ext cx="762000" cy="259045"/>
    <xdr:sp macro="" textlink="">
      <xdr:nvSpPr>
        <xdr:cNvPr id="266" name="テキスト ボックス 265"/>
        <xdr:cNvSpPr txBox="1"/>
      </xdr:nvSpPr>
      <xdr:spPr>
        <a:xfrm>
          <a:off x="14020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7" name="フローチャート: 判断 266"/>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68" name="テキスト ボックス 267"/>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67311</xdr:rowOff>
    </xdr:from>
    <xdr:to>
      <xdr:col>81</xdr:col>
      <xdr:colOff>95250</xdr:colOff>
      <xdr:row>89</xdr:row>
      <xdr:rowOff>168911</xdr:rowOff>
    </xdr:to>
    <xdr:sp macro="" textlink="">
      <xdr:nvSpPr>
        <xdr:cNvPr id="274" name="楕円 273"/>
        <xdr:cNvSpPr/>
      </xdr:nvSpPr>
      <xdr:spPr>
        <a:xfrm>
          <a:off x="169672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134638</xdr:rowOff>
    </xdr:from>
    <xdr:ext cx="762000" cy="259045"/>
    <xdr:sp macro="" textlink="">
      <xdr:nvSpPr>
        <xdr:cNvPr id="275" name="給与水準   （国との比較）該当値テキスト"/>
        <xdr:cNvSpPr txBox="1"/>
      </xdr:nvSpPr>
      <xdr:spPr>
        <a:xfrm>
          <a:off x="17106900" y="1522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67311</xdr:rowOff>
    </xdr:from>
    <xdr:to>
      <xdr:col>77</xdr:col>
      <xdr:colOff>95250</xdr:colOff>
      <xdr:row>89</xdr:row>
      <xdr:rowOff>168911</xdr:rowOff>
    </xdr:to>
    <xdr:sp macro="" textlink="">
      <xdr:nvSpPr>
        <xdr:cNvPr id="276" name="楕円 275"/>
        <xdr:cNvSpPr/>
      </xdr:nvSpPr>
      <xdr:spPr>
        <a:xfrm>
          <a:off x="16129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153688</xdr:rowOff>
    </xdr:from>
    <xdr:ext cx="736600" cy="259045"/>
    <xdr:sp macro="" textlink="">
      <xdr:nvSpPr>
        <xdr:cNvPr id="277" name="テキスト ボックス 276"/>
        <xdr:cNvSpPr txBox="1"/>
      </xdr:nvSpPr>
      <xdr:spPr>
        <a:xfrm>
          <a:off x="15798800" y="15412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78" name="楕円 277"/>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79" name="テキスト ボックス 278"/>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0" name="楕円 279"/>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19066</xdr:rowOff>
    </xdr:from>
    <xdr:ext cx="762000" cy="259045"/>
    <xdr:sp macro="" textlink="">
      <xdr:nvSpPr>
        <xdr:cNvPr id="281" name="テキスト ボックス 280"/>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2" name="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年度において、本区の職員数は増加しているものの、それを上回る人口増加の影響によるものである。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なお、類似団体平均を上回っているのは、基礎的な事務に要する職員数は人口規模に関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らず一定程度必要であることが要因であり、人口規模の小さい自治体に見られる傾向である。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18748</xdr:rowOff>
    </xdr:from>
    <xdr:to>
      <xdr:col>81</xdr:col>
      <xdr:colOff>44450</xdr:colOff>
      <xdr:row>67</xdr:row>
      <xdr:rowOff>70817</xdr:rowOff>
    </xdr:to>
    <xdr:cxnSp macro="">
      <xdr:nvCxnSpPr>
        <xdr:cNvPr id="315" name="直線コネクタ 314"/>
        <xdr:cNvCxnSpPr/>
      </xdr:nvCxnSpPr>
      <xdr:spPr>
        <a:xfrm flipV="1">
          <a:off x="17018000" y="10134298"/>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42894</xdr:rowOff>
    </xdr:from>
    <xdr:ext cx="762000" cy="259045"/>
    <xdr:sp macro="" textlink="">
      <xdr:nvSpPr>
        <xdr:cNvPr id="316" name="定員管理の状況最小値テキスト"/>
        <xdr:cNvSpPr txBox="1"/>
      </xdr:nvSpPr>
      <xdr:spPr>
        <a:xfrm>
          <a:off x="17106900" y="115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70817</xdr:rowOff>
    </xdr:from>
    <xdr:to>
      <xdr:col>81</xdr:col>
      <xdr:colOff>133350</xdr:colOff>
      <xdr:row>67</xdr:row>
      <xdr:rowOff>70817</xdr:rowOff>
    </xdr:to>
    <xdr:cxnSp macro="">
      <xdr:nvCxnSpPr>
        <xdr:cNvPr id="317" name="直線コネクタ 316"/>
        <xdr:cNvCxnSpPr/>
      </xdr:nvCxnSpPr>
      <xdr:spPr>
        <a:xfrm>
          <a:off x="16929100" y="1155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105125</xdr:rowOff>
    </xdr:from>
    <xdr:ext cx="762000" cy="259045"/>
    <xdr:sp macro="" textlink="">
      <xdr:nvSpPr>
        <xdr:cNvPr id="318" name="定員管理の状況最大値テキスト"/>
        <xdr:cNvSpPr txBox="1"/>
      </xdr:nvSpPr>
      <xdr:spPr>
        <a:xfrm>
          <a:off x="17106900" y="987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18748</xdr:rowOff>
    </xdr:from>
    <xdr:to>
      <xdr:col>81</xdr:col>
      <xdr:colOff>133350</xdr:colOff>
      <xdr:row>59</xdr:row>
      <xdr:rowOff>18748</xdr:rowOff>
    </xdr:to>
    <xdr:cxnSp macro="">
      <xdr:nvCxnSpPr>
        <xdr:cNvPr id="319" name="直線コネクタ 318"/>
        <xdr:cNvCxnSpPr/>
      </xdr:nvCxnSpPr>
      <xdr:spPr>
        <a:xfrm>
          <a:off x="16929100" y="1013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70878</xdr:rowOff>
    </xdr:to>
    <xdr:cxnSp macro="">
      <xdr:nvCxnSpPr>
        <xdr:cNvPr id="320" name="直線コネクタ 319"/>
        <xdr:cNvCxnSpPr/>
      </xdr:nvCxnSpPr>
      <xdr:spPr>
        <a:xfrm flipV="1">
          <a:off x="16179800" y="10650220"/>
          <a:ext cx="8382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147639</xdr:rowOff>
    </xdr:from>
    <xdr:ext cx="762000" cy="259045"/>
    <xdr:sp macro="" textlink="">
      <xdr:nvSpPr>
        <xdr:cNvPr id="321" name="定員管理の状況平均値テキスト"/>
        <xdr:cNvSpPr txBox="1"/>
      </xdr:nvSpPr>
      <xdr:spPr>
        <a:xfrm>
          <a:off x="17106900" y="10091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131112</xdr:rowOff>
    </xdr:from>
    <xdr:to>
      <xdr:col>81</xdr:col>
      <xdr:colOff>95250</xdr:colOff>
      <xdr:row>60</xdr:row>
      <xdr:rowOff>61262</xdr:rowOff>
    </xdr:to>
    <xdr:sp macro="" textlink="">
      <xdr:nvSpPr>
        <xdr:cNvPr id="322" name="フローチャート: 判断 321"/>
        <xdr:cNvSpPr/>
      </xdr:nvSpPr>
      <xdr:spPr>
        <a:xfrm>
          <a:off x="16967200" y="102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70878</xdr:rowOff>
    </xdr:from>
    <xdr:to>
      <xdr:col>77</xdr:col>
      <xdr:colOff>44450</xdr:colOff>
      <xdr:row>62</xdr:row>
      <xdr:rowOff>98455</xdr:rowOff>
    </xdr:to>
    <xdr:cxnSp macro="">
      <xdr:nvCxnSpPr>
        <xdr:cNvPr id="323" name="直線コネクタ 322"/>
        <xdr:cNvCxnSpPr/>
      </xdr:nvCxnSpPr>
      <xdr:spPr>
        <a:xfrm flipV="1">
          <a:off x="15290800" y="1070077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143752</xdr:rowOff>
    </xdr:from>
    <xdr:to>
      <xdr:col>77</xdr:col>
      <xdr:colOff>95250</xdr:colOff>
      <xdr:row>60</xdr:row>
      <xdr:rowOff>73902</xdr:rowOff>
    </xdr:to>
    <xdr:sp macro="" textlink="">
      <xdr:nvSpPr>
        <xdr:cNvPr id="324" name="フローチャート: 判断 323"/>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84079</xdr:rowOff>
    </xdr:from>
    <xdr:ext cx="736600" cy="259045"/>
    <xdr:sp macro="" textlink="">
      <xdr:nvSpPr>
        <xdr:cNvPr id="325" name="テキスト ボックス 324"/>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98455</xdr:rowOff>
    </xdr:from>
    <xdr:to>
      <xdr:col>72</xdr:col>
      <xdr:colOff>203200</xdr:colOff>
      <xdr:row>62</xdr:row>
      <xdr:rowOff>130628</xdr:rowOff>
    </xdr:to>
    <xdr:cxnSp macro="">
      <xdr:nvCxnSpPr>
        <xdr:cNvPr id="326" name="直線コネクタ 325"/>
        <xdr:cNvCxnSpPr/>
      </xdr:nvCxnSpPr>
      <xdr:spPr>
        <a:xfrm flipV="1">
          <a:off x="14401800" y="1072835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7" name="フローチャート: 判断 326"/>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28" name="テキスト ボックス 327"/>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130628</xdr:rowOff>
    </xdr:from>
    <xdr:to>
      <xdr:col>68</xdr:col>
      <xdr:colOff>152400</xdr:colOff>
      <xdr:row>63</xdr:row>
      <xdr:rowOff>544</xdr:rowOff>
    </xdr:to>
    <xdr:cxnSp macro="">
      <xdr:nvCxnSpPr>
        <xdr:cNvPr id="329" name="直線コネクタ 328"/>
        <xdr:cNvCxnSpPr/>
      </xdr:nvCxnSpPr>
      <xdr:spPr>
        <a:xfrm flipV="1">
          <a:off x="13512800" y="1076052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150646</xdr:rowOff>
    </xdr:from>
    <xdr:to>
      <xdr:col>68</xdr:col>
      <xdr:colOff>203200</xdr:colOff>
      <xdr:row>60</xdr:row>
      <xdr:rowOff>80796</xdr:rowOff>
    </xdr:to>
    <xdr:sp macro="" textlink="">
      <xdr:nvSpPr>
        <xdr:cNvPr id="330" name="フローチャート: 判断 329"/>
        <xdr:cNvSpPr/>
      </xdr:nvSpPr>
      <xdr:spPr>
        <a:xfrm>
          <a:off x="14351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90973</xdr:rowOff>
    </xdr:from>
    <xdr:ext cx="762000" cy="259045"/>
    <xdr:sp macro="" textlink="">
      <xdr:nvSpPr>
        <xdr:cNvPr id="331" name="テキスト ボックス 330"/>
        <xdr:cNvSpPr txBox="1"/>
      </xdr:nvSpPr>
      <xdr:spPr>
        <a:xfrm>
          <a:off x="14020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2" name="フローチャート: 判断 331"/>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33" name="テキスト ボックス 332"/>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39" name="楕円 338"/>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113047</xdr:rowOff>
    </xdr:from>
    <xdr:ext cx="762000" cy="259045"/>
    <xdr:sp macro="" textlink="">
      <xdr:nvSpPr>
        <xdr:cNvPr id="340" name="定員管理の状況該当値テキスト"/>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20078</xdr:rowOff>
    </xdr:from>
    <xdr:to>
      <xdr:col>77</xdr:col>
      <xdr:colOff>95250</xdr:colOff>
      <xdr:row>62</xdr:row>
      <xdr:rowOff>121678</xdr:rowOff>
    </xdr:to>
    <xdr:sp macro="" textlink="">
      <xdr:nvSpPr>
        <xdr:cNvPr id="341" name="楕円 340"/>
        <xdr:cNvSpPr/>
      </xdr:nvSpPr>
      <xdr:spPr>
        <a:xfrm>
          <a:off x="16129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106455</xdr:rowOff>
    </xdr:from>
    <xdr:ext cx="736600" cy="259045"/>
    <xdr:sp macro="" textlink="">
      <xdr:nvSpPr>
        <xdr:cNvPr id="342" name="テキスト ボックス 341"/>
        <xdr:cNvSpPr txBox="1"/>
      </xdr:nvSpPr>
      <xdr:spPr>
        <a:xfrm>
          <a:off x="15798800" y="1073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47655</xdr:rowOff>
    </xdr:from>
    <xdr:to>
      <xdr:col>73</xdr:col>
      <xdr:colOff>44450</xdr:colOff>
      <xdr:row>62</xdr:row>
      <xdr:rowOff>149255</xdr:rowOff>
    </xdr:to>
    <xdr:sp macro="" textlink="">
      <xdr:nvSpPr>
        <xdr:cNvPr id="343" name="楕円 342"/>
        <xdr:cNvSpPr/>
      </xdr:nvSpPr>
      <xdr:spPr>
        <a:xfrm>
          <a:off x="15240000" y="106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134032</xdr:rowOff>
    </xdr:from>
    <xdr:ext cx="762000" cy="259045"/>
    <xdr:sp macro="" textlink="">
      <xdr:nvSpPr>
        <xdr:cNvPr id="344" name="テキスト ボックス 343"/>
        <xdr:cNvSpPr txBox="1"/>
      </xdr:nvSpPr>
      <xdr:spPr>
        <a:xfrm>
          <a:off x="14909800" y="1076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79828</xdr:rowOff>
    </xdr:from>
    <xdr:to>
      <xdr:col>68</xdr:col>
      <xdr:colOff>203200</xdr:colOff>
      <xdr:row>63</xdr:row>
      <xdr:rowOff>9978</xdr:rowOff>
    </xdr:to>
    <xdr:sp macro="" textlink="">
      <xdr:nvSpPr>
        <xdr:cNvPr id="345" name="楕円 344"/>
        <xdr:cNvSpPr/>
      </xdr:nvSpPr>
      <xdr:spPr>
        <a:xfrm>
          <a:off x="14351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166205</xdr:rowOff>
    </xdr:from>
    <xdr:ext cx="762000" cy="259045"/>
    <xdr:sp macro="" textlink="">
      <xdr:nvSpPr>
        <xdr:cNvPr id="346" name="テキスト ボックス 345"/>
        <xdr:cNvSpPr txBox="1"/>
      </xdr:nvSpPr>
      <xdr:spPr>
        <a:xfrm>
          <a:off x="14020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121194</xdr:rowOff>
    </xdr:from>
    <xdr:to>
      <xdr:col>64</xdr:col>
      <xdr:colOff>152400</xdr:colOff>
      <xdr:row>63</xdr:row>
      <xdr:rowOff>51344</xdr:rowOff>
    </xdr:to>
    <xdr:sp macro="" textlink="">
      <xdr:nvSpPr>
        <xdr:cNvPr id="347" name="楕円 346"/>
        <xdr:cNvSpPr/>
      </xdr:nvSpPr>
      <xdr:spPr>
        <a:xfrm>
          <a:off x="13462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36121</xdr:rowOff>
    </xdr:from>
    <xdr:ext cx="762000" cy="259045"/>
    <xdr:sp macro="" textlink="">
      <xdr:nvSpPr>
        <xdr:cNvPr id="348" name="テキスト ボックス 347"/>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これは、公債費（元利償還金）の増があるものの、公債費に準ずる債務負担行為に係る経費のうち、商工業融資等の利子補給が減少したことなどによるものである。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オリンピック・パラリンピック競技大会後のまちづくりの状況によっては、公債費負担が増大することが見込まれる。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155575</xdr:rowOff>
    </xdr:to>
    <xdr:cxnSp macro="">
      <xdr:nvCxnSpPr>
        <xdr:cNvPr id="374" name="直線コネクタ 373"/>
        <xdr:cNvCxnSpPr/>
      </xdr:nvCxnSpPr>
      <xdr:spPr>
        <a:xfrm flipV="1">
          <a:off x="17018000" y="610023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75"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76" name="直線コネクタ 375"/>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77"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78" name="直線コネクタ 377"/>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55033</xdr:rowOff>
    </xdr:to>
    <xdr:cxnSp macro="">
      <xdr:nvCxnSpPr>
        <xdr:cNvPr id="379" name="直線コネクタ 378"/>
        <xdr:cNvCxnSpPr/>
      </xdr:nvCxnSpPr>
      <xdr:spPr>
        <a:xfrm flipV="1">
          <a:off x="16179800" y="73871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22877</xdr:rowOff>
    </xdr:from>
    <xdr:ext cx="762000" cy="259045"/>
    <xdr:sp macro="" textlink="">
      <xdr:nvSpPr>
        <xdr:cNvPr id="380" name="公債費負担の状況平均値テキスト"/>
        <xdr:cNvSpPr txBox="1"/>
      </xdr:nvSpPr>
      <xdr:spPr>
        <a:xfrm>
          <a:off x="17106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81" name="フローチャート: 判断 380"/>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135467</xdr:rowOff>
    </xdr:to>
    <xdr:cxnSp macro="">
      <xdr:nvCxnSpPr>
        <xdr:cNvPr id="382" name="直線コネクタ 381"/>
        <xdr:cNvCxnSpPr/>
      </xdr:nvCxnSpPr>
      <xdr:spPr>
        <a:xfrm flipV="1">
          <a:off x="15290800" y="74273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3" name="フローチャート: 判断 382"/>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4" name="テキスト ボックス 383"/>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84667</xdr:rowOff>
    </xdr:to>
    <xdr:cxnSp macro="">
      <xdr:nvCxnSpPr>
        <xdr:cNvPr id="385" name="直線コネクタ 384"/>
        <xdr:cNvCxnSpPr/>
      </xdr:nvCxnSpPr>
      <xdr:spPr>
        <a:xfrm flipV="1">
          <a:off x="14401800" y="75078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6" name="フローチャート: 判断 385"/>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87" name="テキスト ボックス 386"/>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84667</xdr:rowOff>
    </xdr:from>
    <xdr:to>
      <xdr:col>68</xdr:col>
      <xdr:colOff>152400</xdr:colOff>
      <xdr:row>44</xdr:row>
      <xdr:rowOff>144992</xdr:rowOff>
    </xdr:to>
    <xdr:cxnSp macro="">
      <xdr:nvCxnSpPr>
        <xdr:cNvPr id="388" name="直線コネクタ 387"/>
        <xdr:cNvCxnSpPr/>
      </xdr:nvCxnSpPr>
      <xdr:spPr>
        <a:xfrm flipV="1">
          <a:off x="13512800" y="76284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89" name="フローチャート: 判断 388"/>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390" name="テキスト ボックス 389"/>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45508</xdr:rowOff>
    </xdr:from>
    <xdr:to>
      <xdr:col>64</xdr:col>
      <xdr:colOff>152400</xdr:colOff>
      <xdr:row>41</xdr:row>
      <xdr:rowOff>147108</xdr:rowOff>
    </xdr:to>
    <xdr:sp macro="" textlink="">
      <xdr:nvSpPr>
        <xdr:cNvPr id="391" name="フローチャート: 判断 390"/>
        <xdr:cNvSpPr/>
      </xdr:nvSpPr>
      <xdr:spPr>
        <a:xfrm>
          <a:off x="13462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157285</xdr:rowOff>
    </xdr:from>
    <xdr:ext cx="762000" cy="259045"/>
    <xdr:sp macro="" textlink="">
      <xdr:nvSpPr>
        <xdr:cNvPr id="392" name="テキスト ボックス 391"/>
        <xdr:cNvSpPr txBox="1"/>
      </xdr:nvSpPr>
      <xdr:spPr>
        <a:xfrm>
          <a:off x="13131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398" name="楕円 397"/>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399"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0" name="楕円 399"/>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1" name="テキスト ボックス 400"/>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2" name="楕円 401"/>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3" name="テキスト ボックス 402"/>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33867</xdr:rowOff>
    </xdr:from>
    <xdr:to>
      <xdr:col>68</xdr:col>
      <xdr:colOff>203200</xdr:colOff>
      <xdr:row>44</xdr:row>
      <xdr:rowOff>135467</xdr:rowOff>
    </xdr:to>
    <xdr:sp macro="" textlink="">
      <xdr:nvSpPr>
        <xdr:cNvPr id="404" name="楕円 403"/>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120244</xdr:rowOff>
    </xdr:from>
    <xdr:ext cx="762000" cy="259045"/>
    <xdr:sp macro="" textlink="">
      <xdr:nvSpPr>
        <xdr:cNvPr id="405" name="テキスト ボックス 404"/>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94192</xdr:rowOff>
    </xdr:from>
    <xdr:to>
      <xdr:col>64</xdr:col>
      <xdr:colOff>152400</xdr:colOff>
      <xdr:row>45</xdr:row>
      <xdr:rowOff>24342</xdr:rowOff>
    </xdr:to>
    <xdr:sp macro="" textlink="">
      <xdr:nvSpPr>
        <xdr:cNvPr id="406" name="楕円 405"/>
        <xdr:cNvSpPr/>
      </xdr:nvSpPr>
      <xdr:spPr>
        <a:xfrm>
          <a:off x="13462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9119</xdr:rowOff>
    </xdr:from>
    <xdr:ext cx="762000" cy="259045"/>
    <xdr:sp macro="" textlink="">
      <xdr:nvSpPr>
        <xdr:cNvPr id="407" name="テキスト ボックス 406"/>
        <xdr:cNvSpPr txBox="1"/>
      </xdr:nvSpPr>
      <xdr:spPr>
        <a:xfrm>
          <a:off x="13131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依然として充当可能財源等が将来負担額を上回っていることから、マイナスの数値（「</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」表記）となっている。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年度は、八重洲二丁目北地区市街地再開発事業に係る土地売払収入を「教育施設整備基金」に積み立てたことなどにより充当可能財源等が増となり、対前年度比において、将来負担は減少している。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しかしながら、今後、東京</a:t>
          </a:r>
          <a:r>
            <a:rPr kumimoji="1" lang="en-US" altLang="ja-JP" sz="1300" baseline="0">
              <a:latin typeface="ＭＳ Ｐゴシック" panose="020B0600070205080204" pitchFamily="50" charset="-128"/>
              <a:ea typeface="ＭＳ Ｐゴシック" panose="020B0600070205080204" pitchFamily="50" charset="-128"/>
            </a:rPr>
            <a:t>2020</a:t>
          </a:r>
          <a:r>
            <a:rPr kumimoji="1" lang="ja-JP" altLang="en-US" sz="1300" baseline="0">
              <a:latin typeface="ＭＳ Ｐゴシック" panose="020B0600070205080204" pitchFamily="50" charset="-128"/>
              <a:ea typeface="ＭＳ Ｐゴシック" panose="020B0600070205080204" pitchFamily="50" charset="-128"/>
            </a:rPr>
            <a:t>オリンピック・パラリンピック競技大会後のまちづくりの状況によっては、地方債の発行や基金の取崩しによる将来負担の増加が見込まれる。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156,823
149,832
10.21
104,417,516
102,456,591
1,739,948
50,150,300
14,765,085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これは、退職者数の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が減少したことなどにより人件費に関する経常経費充当一般財源が減少したことに加え、特別区財政調整交付金や特別区民税の増などに伴い分母となる経常的一般財源等が増加したため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91622</xdr:rowOff>
    </xdr:from>
    <xdr:to>
      <xdr:col>24</xdr:col>
      <xdr:colOff>25400</xdr:colOff>
      <xdr:row>38</xdr:row>
      <xdr:rowOff>94343</xdr:rowOff>
    </xdr:to>
    <xdr:cxnSp macro="">
      <xdr:nvCxnSpPr>
        <xdr:cNvPr id="68" name="直線コネクタ 67"/>
        <xdr:cNvCxnSpPr/>
      </xdr:nvCxnSpPr>
      <xdr:spPr>
        <a:xfrm flipV="1">
          <a:off x="3987800" y="6435272"/>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117022</xdr:rowOff>
    </xdr:from>
    <xdr:to>
      <xdr:col>24</xdr:col>
      <xdr:colOff>76200</xdr:colOff>
      <xdr:row>38</xdr:row>
      <xdr:rowOff>47172</xdr:rowOff>
    </xdr:to>
    <xdr:sp macro="" textlink="">
      <xdr:nvSpPr>
        <xdr:cNvPr id="70" name="フローチャート: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39915</xdr:rowOff>
    </xdr:from>
    <xdr:to>
      <xdr:col>19</xdr:col>
      <xdr:colOff>187325</xdr:colOff>
      <xdr:row>38</xdr:row>
      <xdr:rowOff>94343</xdr:rowOff>
    </xdr:to>
    <xdr:cxnSp macro="">
      <xdr:nvCxnSpPr>
        <xdr:cNvPr id="71" name="直線コネクタ 70"/>
        <xdr:cNvCxnSpPr/>
      </xdr:nvCxnSpPr>
      <xdr:spPr>
        <a:xfrm>
          <a:off x="3098800" y="6555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39915</xdr:rowOff>
    </xdr:from>
    <xdr:to>
      <xdr:col>15</xdr:col>
      <xdr:colOff>98425</xdr:colOff>
      <xdr:row>40</xdr:row>
      <xdr:rowOff>34472</xdr:rowOff>
    </xdr:to>
    <xdr:cxnSp macro="">
      <xdr:nvCxnSpPr>
        <xdr:cNvPr id="74" name="直線コネクタ 73"/>
        <xdr:cNvCxnSpPr/>
      </xdr:nvCxnSpPr>
      <xdr:spPr>
        <a:xfrm flipV="1">
          <a:off x="2209800" y="6555015"/>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73478</xdr:rowOff>
    </xdr:from>
    <xdr:to>
      <xdr:col>15</xdr:col>
      <xdr:colOff>149225</xdr:colOff>
      <xdr:row>38</xdr:row>
      <xdr:rowOff>3628</xdr:rowOff>
    </xdr:to>
    <xdr:sp macro="" textlink="">
      <xdr:nvSpPr>
        <xdr:cNvPr id="75" name="フローチャート: 判断 74"/>
        <xdr:cNvSpPr/>
      </xdr:nvSpPr>
      <xdr:spPr>
        <a:xfrm>
          <a:off x="3048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13805</xdr:rowOff>
    </xdr:from>
    <xdr:ext cx="762000" cy="259045"/>
    <xdr:sp macro="" textlink="">
      <xdr:nvSpPr>
        <xdr:cNvPr id="76" name="テキスト ボックス 75"/>
        <xdr:cNvSpPr txBox="1"/>
      </xdr:nvSpPr>
      <xdr:spPr>
        <a:xfrm>
          <a:off x="2717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34472</xdr:rowOff>
    </xdr:from>
    <xdr:to>
      <xdr:col>11</xdr:col>
      <xdr:colOff>9525</xdr:colOff>
      <xdr:row>40</xdr:row>
      <xdr:rowOff>165100</xdr:rowOff>
    </xdr:to>
    <xdr:cxnSp macro="">
      <xdr:nvCxnSpPr>
        <xdr:cNvPr id="77" name="直線コネクタ 76"/>
        <xdr:cNvCxnSpPr/>
      </xdr:nvCxnSpPr>
      <xdr:spPr>
        <a:xfrm flipV="1">
          <a:off x="1320800" y="6892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9" name="テキスト ボックス 78"/>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80" name="フローチャート: 判断 79"/>
        <xdr:cNvSpPr/>
      </xdr:nvSpPr>
      <xdr:spPr>
        <a:xfrm>
          <a:off x="1270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158042</xdr:rowOff>
    </xdr:from>
    <xdr:ext cx="762000" cy="259045"/>
    <xdr:sp macro="" textlink="">
      <xdr:nvSpPr>
        <xdr:cNvPr id="81" name="テキスト ボックス 80"/>
        <xdr:cNvSpPr txBox="1"/>
      </xdr:nvSpPr>
      <xdr:spPr>
        <a:xfrm>
          <a:off x="939800" y="650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40822</xdr:rowOff>
    </xdr:from>
    <xdr:to>
      <xdr:col>24</xdr:col>
      <xdr:colOff>76200</xdr:colOff>
      <xdr:row>37</xdr:row>
      <xdr:rowOff>142422</xdr:rowOff>
    </xdr:to>
    <xdr:sp macro="" textlink="">
      <xdr:nvSpPr>
        <xdr:cNvPr id="87" name="楕円 86"/>
        <xdr:cNvSpPr/>
      </xdr:nvSpPr>
      <xdr:spPr>
        <a:xfrm>
          <a:off x="4775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57349</xdr:rowOff>
    </xdr:from>
    <xdr:ext cx="762000" cy="259045"/>
    <xdr:sp macro="" textlink="">
      <xdr:nvSpPr>
        <xdr:cNvPr id="88" name="人件費該当値テキスト"/>
        <xdr:cNvSpPr txBox="1"/>
      </xdr:nvSpPr>
      <xdr:spPr>
        <a:xfrm>
          <a:off x="49149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43543</xdr:rowOff>
    </xdr:from>
    <xdr:to>
      <xdr:col>20</xdr:col>
      <xdr:colOff>38100</xdr:colOff>
      <xdr:row>38</xdr:row>
      <xdr:rowOff>145143</xdr:rowOff>
    </xdr:to>
    <xdr:sp macro="" textlink="">
      <xdr:nvSpPr>
        <xdr:cNvPr id="89" name="楕円 88"/>
        <xdr:cNvSpPr/>
      </xdr:nvSpPr>
      <xdr:spPr>
        <a:xfrm>
          <a:off x="3937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129920</xdr:rowOff>
    </xdr:from>
    <xdr:ext cx="736600" cy="259045"/>
    <xdr:sp macro="" textlink="">
      <xdr:nvSpPr>
        <xdr:cNvPr id="90" name="テキスト ボックス 89"/>
        <xdr:cNvSpPr txBox="1"/>
      </xdr:nvSpPr>
      <xdr:spPr>
        <a:xfrm>
          <a:off x="3606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160565</xdr:rowOff>
    </xdr:from>
    <xdr:to>
      <xdr:col>15</xdr:col>
      <xdr:colOff>149225</xdr:colOff>
      <xdr:row>38</xdr:row>
      <xdr:rowOff>90715</xdr:rowOff>
    </xdr:to>
    <xdr:sp macro="" textlink="">
      <xdr:nvSpPr>
        <xdr:cNvPr id="91" name="楕円 90"/>
        <xdr:cNvSpPr/>
      </xdr:nvSpPr>
      <xdr:spPr>
        <a:xfrm>
          <a:off x="3048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75492</xdr:rowOff>
    </xdr:from>
    <xdr:ext cx="762000" cy="259045"/>
    <xdr:sp macro="" textlink="">
      <xdr:nvSpPr>
        <xdr:cNvPr id="92" name="テキスト ボックス 91"/>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155122</xdr:rowOff>
    </xdr:from>
    <xdr:to>
      <xdr:col>11</xdr:col>
      <xdr:colOff>60325</xdr:colOff>
      <xdr:row>40</xdr:row>
      <xdr:rowOff>85272</xdr:rowOff>
    </xdr:to>
    <xdr:sp macro="" textlink="">
      <xdr:nvSpPr>
        <xdr:cNvPr id="93" name="楕円 92"/>
        <xdr:cNvSpPr/>
      </xdr:nvSpPr>
      <xdr:spPr>
        <a:xfrm>
          <a:off x="2159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70049</xdr:rowOff>
    </xdr:from>
    <xdr:ext cx="762000" cy="259045"/>
    <xdr:sp macro="" textlink="">
      <xdr:nvSpPr>
        <xdr:cNvPr id="94" name="テキスト ボックス 93"/>
        <xdr:cNvSpPr txBox="1"/>
      </xdr:nvSpPr>
      <xdr:spPr>
        <a:xfrm>
          <a:off x="1828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114300</xdr:rowOff>
    </xdr:from>
    <xdr:to>
      <xdr:col>6</xdr:col>
      <xdr:colOff>171450</xdr:colOff>
      <xdr:row>41</xdr:row>
      <xdr:rowOff>44450</xdr:rowOff>
    </xdr:to>
    <xdr:sp macro="" textlink="">
      <xdr:nvSpPr>
        <xdr:cNvPr id="95" name="楕円 94"/>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29227</xdr:rowOff>
    </xdr:from>
    <xdr:ext cx="762000" cy="259045"/>
    <xdr:sp macro="" textlink="">
      <xdr:nvSpPr>
        <xdr:cNvPr id="96" name="テキスト ボックス 95"/>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これは、庁内ネットワークの運用経費や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駐輪場の管理運営経費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などにより物件費に関する経常経費充当一般財源が増となったものの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mn-lt"/>
              <a:ea typeface="+mn-ea"/>
              <a:cs typeface="+mn-cs"/>
            </a:rPr>
            <a:t>特別区財政調整交付金</a:t>
          </a:r>
          <a:r>
            <a:rPr kumimoji="1" lang="ja-JP" altLang="en-US" sz="1300">
              <a:solidFill>
                <a:schemeClr val="dk1"/>
              </a:solidFill>
              <a:effectLst/>
              <a:latin typeface="+mn-lt"/>
              <a:ea typeface="+mn-ea"/>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特別区民税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などにより分母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分子を上回る増となったためである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78014</xdr:rowOff>
    </xdr:to>
    <xdr:cxnSp macro="">
      <xdr:nvCxnSpPr>
        <xdr:cNvPr id="126" name="直線コネクタ 125"/>
        <xdr:cNvCxnSpPr/>
      </xdr:nvCxnSpPr>
      <xdr:spPr>
        <a:xfrm flipV="1">
          <a:off x="16510000" y="22497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50091</xdr:rowOff>
    </xdr:from>
    <xdr:ext cx="762000" cy="259045"/>
    <xdr:sp macro="" textlink="">
      <xdr:nvSpPr>
        <xdr:cNvPr id="127" name="物件費最小値テキスト"/>
        <xdr:cNvSpPr txBox="1"/>
      </xdr:nvSpPr>
      <xdr:spPr>
        <a:xfrm>
          <a:off x="16598900" y="38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78014</xdr:rowOff>
    </xdr:from>
    <xdr:to>
      <xdr:col>82</xdr:col>
      <xdr:colOff>196850</xdr:colOff>
      <xdr:row>22</xdr:row>
      <xdr:rowOff>78014</xdr:rowOff>
    </xdr:to>
    <xdr:cxnSp macro="">
      <xdr:nvCxnSpPr>
        <xdr:cNvPr id="128" name="直線コネクタ 127"/>
        <xdr:cNvCxnSpPr/>
      </xdr:nvCxnSpPr>
      <xdr:spPr>
        <a:xfrm>
          <a:off x="16421100" y="384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9"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30" name="直線コネクタ 129"/>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29028</xdr:rowOff>
    </xdr:from>
    <xdr:to>
      <xdr:col>82</xdr:col>
      <xdr:colOff>107950</xdr:colOff>
      <xdr:row>21</xdr:row>
      <xdr:rowOff>4536</xdr:rowOff>
    </xdr:to>
    <xdr:cxnSp macro="">
      <xdr:nvCxnSpPr>
        <xdr:cNvPr id="131" name="直線コネクタ 130"/>
        <xdr:cNvCxnSpPr/>
      </xdr:nvCxnSpPr>
      <xdr:spPr>
        <a:xfrm flipV="1">
          <a:off x="15671800" y="3458028"/>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11084</xdr:rowOff>
    </xdr:from>
    <xdr:ext cx="762000" cy="259045"/>
    <xdr:sp macro="" textlink="">
      <xdr:nvSpPr>
        <xdr:cNvPr id="132"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33" name="フローチャート: 判断 132"/>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127000</xdr:rowOff>
    </xdr:from>
    <xdr:to>
      <xdr:col>78</xdr:col>
      <xdr:colOff>69850</xdr:colOff>
      <xdr:row>21</xdr:row>
      <xdr:rowOff>4536</xdr:rowOff>
    </xdr:to>
    <xdr:cxnSp macro="">
      <xdr:nvCxnSpPr>
        <xdr:cNvPr id="134" name="直線コネクタ 133"/>
        <xdr:cNvCxnSpPr/>
      </xdr:nvCxnSpPr>
      <xdr:spPr>
        <a:xfrm>
          <a:off x="14782800" y="35560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149679</xdr:rowOff>
    </xdr:from>
    <xdr:to>
      <xdr:col>78</xdr:col>
      <xdr:colOff>120650</xdr:colOff>
      <xdr:row>16</xdr:row>
      <xdr:rowOff>79829</xdr:rowOff>
    </xdr:to>
    <xdr:sp macro="" textlink="">
      <xdr:nvSpPr>
        <xdr:cNvPr id="135" name="フローチャート: 判断 134"/>
        <xdr:cNvSpPr/>
      </xdr:nvSpPr>
      <xdr:spPr>
        <a:xfrm>
          <a:off x="15621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90006</xdr:rowOff>
    </xdr:from>
    <xdr:ext cx="736600" cy="259045"/>
    <xdr:sp macro="" textlink="">
      <xdr:nvSpPr>
        <xdr:cNvPr id="136" name="テキスト ボックス 135"/>
        <xdr:cNvSpPr txBox="1"/>
      </xdr:nvSpPr>
      <xdr:spPr>
        <a:xfrm>
          <a:off x="15290800" y="24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127000</xdr:rowOff>
    </xdr:from>
    <xdr:to>
      <xdr:col>73</xdr:col>
      <xdr:colOff>180975</xdr:colOff>
      <xdr:row>21</xdr:row>
      <xdr:rowOff>167822</xdr:rowOff>
    </xdr:to>
    <xdr:cxnSp macro="">
      <xdr:nvCxnSpPr>
        <xdr:cNvPr id="137" name="直線コネクタ 136"/>
        <xdr:cNvCxnSpPr/>
      </xdr:nvCxnSpPr>
      <xdr:spPr>
        <a:xfrm flipV="1">
          <a:off x="13893800" y="35560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51707</xdr:rowOff>
    </xdr:from>
    <xdr:to>
      <xdr:col>74</xdr:col>
      <xdr:colOff>31750</xdr:colOff>
      <xdr:row>15</xdr:row>
      <xdr:rowOff>153307</xdr:rowOff>
    </xdr:to>
    <xdr:sp macro="" textlink="">
      <xdr:nvSpPr>
        <xdr:cNvPr id="138" name="フローチャート: 判断 137"/>
        <xdr:cNvSpPr/>
      </xdr:nvSpPr>
      <xdr:spPr>
        <a:xfrm>
          <a:off x="14732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163484</xdr:rowOff>
    </xdr:from>
    <xdr:ext cx="762000" cy="259045"/>
    <xdr:sp macro="" textlink="">
      <xdr:nvSpPr>
        <xdr:cNvPr id="139" name="テキスト ボックス 138"/>
        <xdr:cNvSpPr txBox="1"/>
      </xdr:nvSpPr>
      <xdr:spPr>
        <a:xfrm>
          <a:off x="14401800" y="239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102507</xdr:rowOff>
    </xdr:from>
    <xdr:to>
      <xdr:col>69</xdr:col>
      <xdr:colOff>92075</xdr:colOff>
      <xdr:row>21</xdr:row>
      <xdr:rowOff>167822</xdr:rowOff>
    </xdr:to>
    <xdr:cxnSp macro="">
      <xdr:nvCxnSpPr>
        <xdr:cNvPr id="140" name="直線コネクタ 139"/>
        <xdr:cNvCxnSpPr/>
      </xdr:nvCxnSpPr>
      <xdr:spPr>
        <a:xfrm>
          <a:off x="13004800" y="3702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117021</xdr:rowOff>
    </xdr:from>
    <xdr:to>
      <xdr:col>69</xdr:col>
      <xdr:colOff>142875</xdr:colOff>
      <xdr:row>16</xdr:row>
      <xdr:rowOff>47171</xdr:rowOff>
    </xdr:to>
    <xdr:sp macro="" textlink="">
      <xdr:nvSpPr>
        <xdr:cNvPr id="141" name="フローチャート: 判断 140"/>
        <xdr:cNvSpPr/>
      </xdr:nvSpPr>
      <xdr:spPr>
        <a:xfrm>
          <a:off x="13843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57348</xdr:rowOff>
    </xdr:from>
    <xdr:ext cx="762000" cy="259045"/>
    <xdr:sp macro="" textlink="">
      <xdr:nvSpPr>
        <xdr:cNvPr id="142" name="テキスト ボックス 141"/>
        <xdr:cNvSpPr txBox="1"/>
      </xdr:nvSpPr>
      <xdr:spPr>
        <a:xfrm>
          <a:off x="13512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117021</xdr:rowOff>
    </xdr:from>
    <xdr:to>
      <xdr:col>65</xdr:col>
      <xdr:colOff>53975</xdr:colOff>
      <xdr:row>16</xdr:row>
      <xdr:rowOff>47171</xdr:rowOff>
    </xdr:to>
    <xdr:sp macro="" textlink="">
      <xdr:nvSpPr>
        <xdr:cNvPr id="143" name="フローチャート: 判断 142"/>
        <xdr:cNvSpPr/>
      </xdr:nvSpPr>
      <xdr:spPr>
        <a:xfrm>
          <a:off x="12954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57348</xdr:rowOff>
    </xdr:from>
    <xdr:ext cx="762000" cy="259045"/>
    <xdr:sp macro="" textlink="">
      <xdr:nvSpPr>
        <xdr:cNvPr id="144" name="テキスト ボックス 143"/>
        <xdr:cNvSpPr txBox="1"/>
      </xdr:nvSpPr>
      <xdr:spPr>
        <a:xfrm>
          <a:off x="12623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149678</xdr:rowOff>
    </xdr:from>
    <xdr:to>
      <xdr:col>82</xdr:col>
      <xdr:colOff>158750</xdr:colOff>
      <xdr:row>20</xdr:row>
      <xdr:rowOff>79828</xdr:rowOff>
    </xdr:to>
    <xdr:sp macro="" textlink="">
      <xdr:nvSpPr>
        <xdr:cNvPr id="150" name="楕円 149"/>
        <xdr:cNvSpPr/>
      </xdr:nvSpPr>
      <xdr:spPr>
        <a:xfrm>
          <a:off x="16459200" y="34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121755</xdr:rowOff>
    </xdr:from>
    <xdr:ext cx="762000" cy="259045"/>
    <xdr:sp macro="" textlink="">
      <xdr:nvSpPr>
        <xdr:cNvPr id="151" name="物件費該当値テキスト"/>
        <xdr:cNvSpPr txBox="1"/>
      </xdr:nvSpPr>
      <xdr:spPr>
        <a:xfrm>
          <a:off x="165989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125186</xdr:rowOff>
    </xdr:from>
    <xdr:to>
      <xdr:col>78</xdr:col>
      <xdr:colOff>120650</xdr:colOff>
      <xdr:row>21</xdr:row>
      <xdr:rowOff>55336</xdr:rowOff>
    </xdr:to>
    <xdr:sp macro="" textlink="">
      <xdr:nvSpPr>
        <xdr:cNvPr id="152" name="楕円 151"/>
        <xdr:cNvSpPr/>
      </xdr:nvSpPr>
      <xdr:spPr>
        <a:xfrm>
          <a:off x="15621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40113</xdr:rowOff>
    </xdr:from>
    <xdr:ext cx="736600" cy="259045"/>
    <xdr:sp macro="" textlink="">
      <xdr:nvSpPr>
        <xdr:cNvPr id="153" name="テキスト ボックス 152"/>
        <xdr:cNvSpPr txBox="1"/>
      </xdr:nvSpPr>
      <xdr:spPr>
        <a:xfrm>
          <a:off x="15290800" y="364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76200</xdr:rowOff>
    </xdr:from>
    <xdr:to>
      <xdr:col>74</xdr:col>
      <xdr:colOff>31750</xdr:colOff>
      <xdr:row>21</xdr:row>
      <xdr:rowOff>6350</xdr:rowOff>
    </xdr:to>
    <xdr:sp macro="" textlink="">
      <xdr:nvSpPr>
        <xdr:cNvPr id="154" name="楕円 153"/>
        <xdr:cNvSpPr/>
      </xdr:nvSpPr>
      <xdr:spPr>
        <a:xfrm>
          <a:off x="14732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162577</xdr:rowOff>
    </xdr:from>
    <xdr:ext cx="762000" cy="259045"/>
    <xdr:sp macro="" textlink="">
      <xdr:nvSpPr>
        <xdr:cNvPr id="155" name="テキスト ボックス 154"/>
        <xdr:cNvSpPr txBox="1"/>
      </xdr:nvSpPr>
      <xdr:spPr>
        <a:xfrm>
          <a:off x="14401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117022</xdr:rowOff>
    </xdr:from>
    <xdr:to>
      <xdr:col>69</xdr:col>
      <xdr:colOff>142875</xdr:colOff>
      <xdr:row>22</xdr:row>
      <xdr:rowOff>47172</xdr:rowOff>
    </xdr:to>
    <xdr:sp macro="" textlink="">
      <xdr:nvSpPr>
        <xdr:cNvPr id="156" name="楕円 155"/>
        <xdr:cNvSpPr/>
      </xdr:nvSpPr>
      <xdr:spPr>
        <a:xfrm>
          <a:off x="13843000" y="37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31949</xdr:rowOff>
    </xdr:from>
    <xdr:ext cx="762000" cy="259045"/>
    <xdr:sp macro="" textlink="">
      <xdr:nvSpPr>
        <xdr:cNvPr id="157" name="テキスト ボックス 156"/>
        <xdr:cNvSpPr txBox="1"/>
      </xdr:nvSpPr>
      <xdr:spPr>
        <a:xfrm>
          <a:off x="13512800" y="380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51707</xdr:rowOff>
    </xdr:from>
    <xdr:to>
      <xdr:col>65</xdr:col>
      <xdr:colOff>53975</xdr:colOff>
      <xdr:row>21</xdr:row>
      <xdr:rowOff>153307</xdr:rowOff>
    </xdr:to>
    <xdr:sp macro="" textlink="">
      <xdr:nvSpPr>
        <xdr:cNvPr id="158" name="楕円 157"/>
        <xdr:cNvSpPr/>
      </xdr:nvSpPr>
      <xdr:spPr>
        <a:xfrm>
          <a:off x="129540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138084</xdr:rowOff>
    </xdr:from>
    <xdr:ext cx="762000" cy="259045"/>
    <xdr:sp macro="" textlink="">
      <xdr:nvSpPr>
        <xdr:cNvPr id="159" name="テキスト ボックス 158"/>
        <xdr:cNvSpPr txBox="1"/>
      </xdr:nvSpPr>
      <xdr:spPr>
        <a:xfrm>
          <a:off x="12623800" y="37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分母となる経常一般財源等が増となったものの、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保育所施設型給付をはじめとする子ども・子育て支援給付の増などによ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り扶助費に関する経常経費充当一般財源が分母を上回る増となったため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である。今後も人口増加を背景とした子育て支援施策に係る経費の増加により、扶助費の割合は増加していくものと見込まれる。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なお、類似団体平均を下回っているのは、人口に占める生活保護受給者の割合が低いことが要因として挙げられる。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113284</xdr:rowOff>
    </xdr:from>
    <xdr:to>
      <xdr:col>24</xdr:col>
      <xdr:colOff>25400</xdr:colOff>
      <xdr:row>60</xdr:row>
      <xdr:rowOff>122428</xdr:rowOff>
    </xdr:to>
    <xdr:cxnSp macro="">
      <xdr:nvCxnSpPr>
        <xdr:cNvPr id="185" name="直線コネクタ 184"/>
        <xdr:cNvCxnSpPr/>
      </xdr:nvCxnSpPr>
      <xdr:spPr>
        <a:xfrm flipV="1">
          <a:off x="4826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94505</xdr:rowOff>
    </xdr:from>
    <xdr:ext cx="762000" cy="259045"/>
    <xdr:sp macro="" textlink="">
      <xdr:nvSpPr>
        <xdr:cNvPr id="186" name="扶助費最小値テキスト"/>
        <xdr:cNvSpPr txBox="1"/>
      </xdr:nvSpPr>
      <xdr:spPr>
        <a:xfrm>
          <a:off x="4914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122428</xdr:rowOff>
    </xdr:from>
    <xdr:to>
      <xdr:col>24</xdr:col>
      <xdr:colOff>114300</xdr:colOff>
      <xdr:row>60</xdr:row>
      <xdr:rowOff>122428</xdr:rowOff>
    </xdr:to>
    <xdr:cxnSp macro="">
      <xdr:nvCxnSpPr>
        <xdr:cNvPr id="187" name="直線コネクタ 186"/>
        <xdr:cNvCxnSpPr/>
      </xdr:nvCxnSpPr>
      <xdr:spPr>
        <a:xfrm>
          <a:off x="4737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28211</xdr:rowOff>
    </xdr:from>
    <xdr:ext cx="762000" cy="259045"/>
    <xdr:sp macro="" textlink="">
      <xdr:nvSpPr>
        <xdr:cNvPr id="188" name="扶助費最大値テキスト"/>
        <xdr:cNvSpPr txBox="1"/>
      </xdr:nvSpPr>
      <xdr:spPr>
        <a:xfrm>
          <a:off x="4914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113284</xdr:rowOff>
    </xdr:from>
    <xdr:to>
      <xdr:col>24</xdr:col>
      <xdr:colOff>114300</xdr:colOff>
      <xdr:row>52</xdr:row>
      <xdr:rowOff>113284</xdr:rowOff>
    </xdr:to>
    <xdr:cxnSp macro="">
      <xdr:nvCxnSpPr>
        <xdr:cNvPr id="189" name="直線コネクタ 188"/>
        <xdr:cNvCxnSpPr/>
      </xdr:nvCxnSpPr>
      <xdr:spPr>
        <a:xfrm>
          <a:off x="4737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136144</xdr:rowOff>
    </xdr:from>
    <xdr:to>
      <xdr:col>24</xdr:col>
      <xdr:colOff>25400</xdr:colOff>
      <xdr:row>54</xdr:row>
      <xdr:rowOff>145288</xdr:rowOff>
    </xdr:to>
    <xdr:cxnSp macro="">
      <xdr:nvCxnSpPr>
        <xdr:cNvPr id="190" name="直線コネクタ 189"/>
        <xdr:cNvCxnSpPr/>
      </xdr:nvCxnSpPr>
      <xdr:spPr>
        <a:xfrm>
          <a:off x="3987800" y="93944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2557</xdr:rowOff>
    </xdr:from>
    <xdr:ext cx="762000" cy="259045"/>
    <xdr:sp macro="" textlink="">
      <xdr:nvSpPr>
        <xdr:cNvPr id="191" name="扶助費平均値テキスト"/>
        <xdr:cNvSpPr txBox="1"/>
      </xdr:nvSpPr>
      <xdr:spPr>
        <a:xfrm>
          <a:off x="4914900" y="994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192" name="フローチャート: 判断 191"/>
        <xdr:cNvSpPr/>
      </xdr:nvSpPr>
      <xdr:spPr>
        <a:xfrm>
          <a:off x="4775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62992</xdr:rowOff>
    </xdr:from>
    <xdr:to>
      <xdr:col>19</xdr:col>
      <xdr:colOff>187325</xdr:colOff>
      <xdr:row>54</xdr:row>
      <xdr:rowOff>136144</xdr:rowOff>
    </xdr:to>
    <xdr:cxnSp macro="">
      <xdr:nvCxnSpPr>
        <xdr:cNvPr id="193" name="直線コネクタ 192"/>
        <xdr:cNvCxnSpPr/>
      </xdr:nvCxnSpPr>
      <xdr:spPr>
        <a:xfrm>
          <a:off x="3098800" y="93212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110490</xdr:rowOff>
    </xdr:from>
    <xdr:to>
      <xdr:col>20</xdr:col>
      <xdr:colOff>38100</xdr:colOff>
      <xdr:row>58</xdr:row>
      <xdr:rowOff>40640</xdr:rowOff>
    </xdr:to>
    <xdr:sp macro="" textlink="">
      <xdr:nvSpPr>
        <xdr:cNvPr id="194" name="フローチャート: 判断 193"/>
        <xdr:cNvSpPr/>
      </xdr:nvSpPr>
      <xdr:spPr>
        <a:xfrm>
          <a:off x="3937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25417</xdr:rowOff>
    </xdr:from>
    <xdr:ext cx="736600" cy="259045"/>
    <xdr:sp macro="" textlink="">
      <xdr:nvSpPr>
        <xdr:cNvPr id="195" name="テキスト ボックス 194"/>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24130</xdr:rowOff>
    </xdr:from>
    <xdr:to>
      <xdr:col>15</xdr:col>
      <xdr:colOff>98425</xdr:colOff>
      <xdr:row>54</xdr:row>
      <xdr:rowOff>62992</xdr:rowOff>
    </xdr:to>
    <xdr:cxnSp macro="">
      <xdr:nvCxnSpPr>
        <xdr:cNvPr id="196" name="直線コネクタ 195"/>
        <xdr:cNvCxnSpPr/>
      </xdr:nvCxnSpPr>
      <xdr:spPr>
        <a:xfrm>
          <a:off x="2209800" y="911098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46482</xdr:rowOff>
    </xdr:from>
    <xdr:to>
      <xdr:col>15</xdr:col>
      <xdr:colOff>149225</xdr:colOff>
      <xdr:row>57</xdr:row>
      <xdr:rowOff>148082</xdr:rowOff>
    </xdr:to>
    <xdr:sp macro="" textlink="">
      <xdr:nvSpPr>
        <xdr:cNvPr id="197" name="フローチャート: 判断 196"/>
        <xdr:cNvSpPr/>
      </xdr:nvSpPr>
      <xdr:spPr>
        <a:xfrm>
          <a:off x="3048000" y="98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132859</xdr:rowOff>
    </xdr:from>
    <xdr:ext cx="762000" cy="259045"/>
    <xdr:sp macro="" textlink="">
      <xdr:nvSpPr>
        <xdr:cNvPr id="198" name="テキスト ボックス 197"/>
        <xdr:cNvSpPr txBox="1"/>
      </xdr:nvSpPr>
      <xdr:spPr>
        <a:xfrm>
          <a:off x="2717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113284</xdr:rowOff>
    </xdr:from>
    <xdr:to>
      <xdr:col>11</xdr:col>
      <xdr:colOff>9525</xdr:colOff>
      <xdr:row>53</xdr:row>
      <xdr:rowOff>24130</xdr:rowOff>
    </xdr:to>
    <xdr:cxnSp macro="">
      <xdr:nvCxnSpPr>
        <xdr:cNvPr id="199" name="直線コネクタ 198"/>
        <xdr:cNvCxnSpPr/>
      </xdr:nvCxnSpPr>
      <xdr:spPr>
        <a:xfrm>
          <a:off x="1320800" y="90286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200" name="フローチャート: 判断 199"/>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201" name="テキスト ボックス 200"/>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2" name="フローチャート: 判断 201"/>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3" name="テキスト ボックス 202"/>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94488</xdr:rowOff>
    </xdr:from>
    <xdr:to>
      <xdr:col>24</xdr:col>
      <xdr:colOff>76200</xdr:colOff>
      <xdr:row>55</xdr:row>
      <xdr:rowOff>24638</xdr:rowOff>
    </xdr:to>
    <xdr:sp macro="" textlink="">
      <xdr:nvSpPr>
        <xdr:cNvPr id="209" name="楕円 208"/>
        <xdr:cNvSpPr/>
      </xdr:nvSpPr>
      <xdr:spPr>
        <a:xfrm>
          <a:off x="47752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111015</xdr:rowOff>
    </xdr:from>
    <xdr:ext cx="762000" cy="259045"/>
    <xdr:sp macro="" textlink="">
      <xdr:nvSpPr>
        <xdr:cNvPr id="210" name="扶助費該当値テキスト"/>
        <xdr:cNvSpPr txBox="1"/>
      </xdr:nvSpPr>
      <xdr:spPr>
        <a:xfrm>
          <a:off x="4914900" y="919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85344</xdr:rowOff>
    </xdr:from>
    <xdr:to>
      <xdr:col>20</xdr:col>
      <xdr:colOff>38100</xdr:colOff>
      <xdr:row>55</xdr:row>
      <xdr:rowOff>15494</xdr:rowOff>
    </xdr:to>
    <xdr:sp macro="" textlink="">
      <xdr:nvSpPr>
        <xdr:cNvPr id="211" name="楕円 210"/>
        <xdr:cNvSpPr/>
      </xdr:nvSpPr>
      <xdr:spPr>
        <a:xfrm>
          <a:off x="3937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25671</xdr:rowOff>
    </xdr:from>
    <xdr:ext cx="736600" cy="259045"/>
    <xdr:sp macro="" textlink="">
      <xdr:nvSpPr>
        <xdr:cNvPr id="212" name="テキスト ボックス 211"/>
        <xdr:cNvSpPr txBox="1"/>
      </xdr:nvSpPr>
      <xdr:spPr>
        <a:xfrm>
          <a:off x="3606800" y="911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xdr:rowOff>
    </xdr:from>
    <xdr:to>
      <xdr:col>15</xdr:col>
      <xdr:colOff>149225</xdr:colOff>
      <xdr:row>54</xdr:row>
      <xdr:rowOff>113792</xdr:rowOff>
    </xdr:to>
    <xdr:sp macro="" textlink="">
      <xdr:nvSpPr>
        <xdr:cNvPr id="213" name="楕円 212"/>
        <xdr:cNvSpPr/>
      </xdr:nvSpPr>
      <xdr:spPr>
        <a:xfrm>
          <a:off x="3048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123969</xdr:rowOff>
    </xdr:from>
    <xdr:ext cx="762000" cy="259045"/>
    <xdr:sp macro="" textlink="">
      <xdr:nvSpPr>
        <xdr:cNvPr id="214" name="テキスト ボックス 213"/>
        <xdr:cNvSpPr txBox="1"/>
      </xdr:nvSpPr>
      <xdr:spPr>
        <a:xfrm>
          <a:off x="2717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144780</xdr:rowOff>
    </xdr:from>
    <xdr:to>
      <xdr:col>11</xdr:col>
      <xdr:colOff>60325</xdr:colOff>
      <xdr:row>53</xdr:row>
      <xdr:rowOff>74930</xdr:rowOff>
    </xdr:to>
    <xdr:sp macro="" textlink="">
      <xdr:nvSpPr>
        <xdr:cNvPr id="215" name="楕円 214"/>
        <xdr:cNvSpPr/>
      </xdr:nvSpPr>
      <xdr:spPr>
        <a:xfrm>
          <a:off x="2159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85107</xdr:rowOff>
    </xdr:from>
    <xdr:ext cx="762000" cy="259045"/>
    <xdr:sp macro="" textlink="">
      <xdr:nvSpPr>
        <xdr:cNvPr id="216" name="テキスト ボックス 215"/>
        <xdr:cNvSpPr txBox="1"/>
      </xdr:nvSpPr>
      <xdr:spPr>
        <a:xfrm>
          <a:off x="1828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62484</xdr:rowOff>
    </xdr:from>
    <xdr:to>
      <xdr:col>6</xdr:col>
      <xdr:colOff>171450</xdr:colOff>
      <xdr:row>52</xdr:row>
      <xdr:rowOff>164084</xdr:rowOff>
    </xdr:to>
    <xdr:sp macro="" textlink="">
      <xdr:nvSpPr>
        <xdr:cNvPr id="217" name="楕円 216"/>
        <xdr:cNvSpPr/>
      </xdr:nvSpPr>
      <xdr:spPr>
        <a:xfrm>
          <a:off x="1270000" y="897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2811</xdr:rowOff>
    </xdr:from>
    <xdr:ext cx="762000" cy="259045"/>
    <xdr:sp macro="" textlink="">
      <xdr:nvSpPr>
        <xdr:cNvPr id="218" name="テキスト ボックス 217"/>
        <xdr:cNvSpPr txBox="1"/>
      </xdr:nvSpPr>
      <xdr:spPr>
        <a:xfrm>
          <a:off x="939800" y="874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保険事業会計および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会計への繰出金などが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となったものの、区施設の維持補修費の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などにより、その他経費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に関する経常経費充当一般財源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61</xdr:row>
      <xdr:rowOff>1270</xdr:rowOff>
    </xdr:to>
    <xdr:cxnSp macro="">
      <xdr:nvCxnSpPr>
        <xdr:cNvPr id="244" name="直線コネクタ 243"/>
        <xdr:cNvCxnSpPr/>
      </xdr:nvCxnSpPr>
      <xdr:spPr>
        <a:xfrm flipV="1">
          <a:off x="16510000" y="90652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7"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8" name="直線コネクタ 247"/>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149860</xdr:rowOff>
    </xdr:from>
    <xdr:to>
      <xdr:col>82</xdr:col>
      <xdr:colOff>107950</xdr:colOff>
      <xdr:row>53</xdr:row>
      <xdr:rowOff>1270</xdr:rowOff>
    </xdr:to>
    <xdr:cxnSp macro="">
      <xdr:nvCxnSpPr>
        <xdr:cNvPr id="249" name="直線コネクタ 248"/>
        <xdr:cNvCxnSpPr/>
      </xdr:nvCxnSpPr>
      <xdr:spPr>
        <a:xfrm flipV="1">
          <a:off x="15671800" y="9065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48277</xdr:rowOff>
    </xdr:from>
    <xdr:ext cx="762000" cy="259045"/>
    <xdr:sp macro="" textlink="">
      <xdr:nvSpPr>
        <xdr:cNvPr id="250" name="その他平均値テキスト"/>
        <xdr:cNvSpPr txBox="1"/>
      </xdr:nvSpPr>
      <xdr:spPr>
        <a:xfrm>
          <a:off x="16598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1" name="フローチャート: 判断 250"/>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127000</xdr:rowOff>
    </xdr:from>
    <xdr:to>
      <xdr:col>78</xdr:col>
      <xdr:colOff>69850</xdr:colOff>
      <xdr:row>53</xdr:row>
      <xdr:rowOff>1270</xdr:rowOff>
    </xdr:to>
    <xdr:cxnSp macro="">
      <xdr:nvCxnSpPr>
        <xdr:cNvPr id="252" name="直線コネクタ 251"/>
        <xdr:cNvCxnSpPr/>
      </xdr:nvCxnSpPr>
      <xdr:spPr>
        <a:xfrm>
          <a:off x="14782800" y="9042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30480</xdr:rowOff>
    </xdr:from>
    <xdr:to>
      <xdr:col>78</xdr:col>
      <xdr:colOff>120650</xdr:colOff>
      <xdr:row>58</xdr:row>
      <xdr:rowOff>132080</xdr:rowOff>
    </xdr:to>
    <xdr:sp macro="" textlink="">
      <xdr:nvSpPr>
        <xdr:cNvPr id="253" name="フローチャート: 判断 252"/>
        <xdr:cNvSpPr/>
      </xdr:nvSpPr>
      <xdr:spPr>
        <a:xfrm>
          <a:off x="15621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54" name="テキスト ボックス 253"/>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127000</xdr:rowOff>
    </xdr:from>
    <xdr:to>
      <xdr:col>73</xdr:col>
      <xdr:colOff>180975</xdr:colOff>
      <xdr:row>53</xdr:row>
      <xdr:rowOff>92710</xdr:rowOff>
    </xdr:to>
    <xdr:cxnSp macro="">
      <xdr:nvCxnSpPr>
        <xdr:cNvPr id="255" name="直線コネクタ 254"/>
        <xdr:cNvCxnSpPr/>
      </xdr:nvCxnSpPr>
      <xdr:spPr>
        <a:xfrm flipV="1">
          <a:off x="13893800" y="9042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6" name="フローチャート: 判断 255"/>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57" name="テキスト ボックス 256"/>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69850</xdr:rowOff>
    </xdr:from>
    <xdr:to>
      <xdr:col>69</xdr:col>
      <xdr:colOff>92075</xdr:colOff>
      <xdr:row>53</xdr:row>
      <xdr:rowOff>92710</xdr:rowOff>
    </xdr:to>
    <xdr:cxnSp macro="">
      <xdr:nvCxnSpPr>
        <xdr:cNvPr id="258" name="直線コネクタ 257"/>
        <xdr:cNvCxnSpPr/>
      </xdr:nvCxnSpPr>
      <xdr:spPr>
        <a:xfrm>
          <a:off x="13004800" y="9156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9" name="フローチャート: 判断 258"/>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60" name="テキスト ボックス 259"/>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1" name="フローチャート: 判断 260"/>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62" name="テキスト ボックス 261"/>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99060</xdr:rowOff>
    </xdr:from>
    <xdr:to>
      <xdr:col>82</xdr:col>
      <xdr:colOff>158750</xdr:colOff>
      <xdr:row>53</xdr:row>
      <xdr:rowOff>29210</xdr:rowOff>
    </xdr:to>
    <xdr:sp macro="" textlink="">
      <xdr:nvSpPr>
        <xdr:cNvPr id="268" name="楕円 267"/>
        <xdr:cNvSpPr/>
      </xdr:nvSpPr>
      <xdr:spPr>
        <a:xfrm>
          <a:off x="164592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7637</xdr:rowOff>
    </xdr:from>
    <xdr:ext cx="762000" cy="259045"/>
    <xdr:sp macro="" textlink="">
      <xdr:nvSpPr>
        <xdr:cNvPr id="269" name="その他該当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121920</xdr:rowOff>
    </xdr:from>
    <xdr:to>
      <xdr:col>78</xdr:col>
      <xdr:colOff>120650</xdr:colOff>
      <xdr:row>53</xdr:row>
      <xdr:rowOff>52070</xdr:rowOff>
    </xdr:to>
    <xdr:sp macro="" textlink="">
      <xdr:nvSpPr>
        <xdr:cNvPr id="270" name="楕円 269"/>
        <xdr:cNvSpPr/>
      </xdr:nvSpPr>
      <xdr:spPr>
        <a:xfrm>
          <a:off x="15621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62247</xdr:rowOff>
    </xdr:from>
    <xdr:ext cx="736600" cy="259045"/>
    <xdr:sp macro="" textlink="">
      <xdr:nvSpPr>
        <xdr:cNvPr id="271" name="テキスト ボックス 270"/>
        <xdr:cNvSpPr txBox="1"/>
      </xdr:nvSpPr>
      <xdr:spPr>
        <a:xfrm>
          <a:off x="15290800" y="880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76200</xdr:rowOff>
    </xdr:from>
    <xdr:to>
      <xdr:col>74</xdr:col>
      <xdr:colOff>31750</xdr:colOff>
      <xdr:row>53</xdr:row>
      <xdr:rowOff>6350</xdr:rowOff>
    </xdr:to>
    <xdr:sp macro="" textlink="">
      <xdr:nvSpPr>
        <xdr:cNvPr id="272" name="楕円 271"/>
        <xdr:cNvSpPr/>
      </xdr:nvSpPr>
      <xdr:spPr>
        <a:xfrm>
          <a:off x="14732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73" name="テキスト ボックス 272"/>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41910</xdr:rowOff>
    </xdr:from>
    <xdr:to>
      <xdr:col>69</xdr:col>
      <xdr:colOff>142875</xdr:colOff>
      <xdr:row>53</xdr:row>
      <xdr:rowOff>143510</xdr:rowOff>
    </xdr:to>
    <xdr:sp macro="" textlink="">
      <xdr:nvSpPr>
        <xdr:cNvPr id="274" name="楕円 273"/>
        <xdr:cNvSpPr/>
      </xdr:nvSpPr>
      <xdr:spPr>
        <a:xfrm>
          <a:off x="13843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153687</xdr:rowOff>
    </xdr:from>
    <xdr:ext cx="762000" cy="259045"/>
    <xdr:sp macro="" textlink="">
      <xdr:nvSpPr>
        <xdr:cNvPr id="275" name="テキスト ボックス 274"/>
        <xdr:cNvSpPr txBox="1"/>
      </xdr:nvSpPr>
      <xdr:spPr>
        <a:xfrm>
          <a:off x="13512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76" name="楕円 275"/>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77" name="テキスト ボックス 276"/>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観光拠点の管理経費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や東京二十三区清掃一部事務組合分担金の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り補助費等に関する経常経費充当一般財源が増となったものの、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分母となる経常一般財源等が分子を上回る増となったためである。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なお、類似団体平均を上回っているのは、都心区の特性である商工業の集中に伴う商工業融資の利子補給に係る経費割合が高いことなどによる。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37</xdr:row>
      <xdr:rowOff>88900</xdr:rowOff>
    </xdr:to>
    <xdr:cxnSp macro="">
      <xdr:nvCxnSpPr>
        <xdr:cNvPr id="305" name="直線コネクタ 304"/>
        <xdr:cNvCxnSpPr/>
      </xdr:nvCxnSpPr>
      <xdr:spPr>
        <a:xfrm flipV="1">
          <a:off x="16510000" y="5880100"/>
          <a:ext cx="0" cy="552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60977</xdr:rowOff>
    </xdr:from>
    <xdr:ext cx="762000" cy="259045"/>
    <xdr:sp macro="" textlink="">
      <xdr:nvSpPr>
        <xdr:cNvPr id="306" name="補助費等最小値テキスト"/>
        <xdr:cNvSpPr txBox="1"/>
      </xdr:nvSpPr>
      <xdr:spPr>
        <a:xfrm>
          <a:off x="16598900" y="640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37</xdr:row>
      <xdr:rowOff>88900</xdr:rowOff>
    </xdr:from>
    <xdr:to>
      <xdr:col>82</xdr:col>
      <xdr:colOff>196850</xdr:colOff>
      <xdr:row>37</xdr:row>
      <xdr:rowOff>88900</xdr:rowOff>
    </xdr:to>
    <xdr:cxnSp macro="">
      <xdr:nvCxnSpPr>
        <xdr:cNvPr id="307" name="直線コネクタ 306"/>
        <xdr:cNvCxnSpPr/>
      </xdr:nvCxnSpPr>
      <xdr:spPr>
        <a:xfrm>
          <a:off x="16421100" y="643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08"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09" name="直線コネクタ 308"/>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50800</xdr:rowOff>
    </xdr:from>
    <xdr:to>
      <xdr:col>82</xdr:col>
      <xdr:colOff>107950</xdr:colOff>
      <xdr:row>37</xdr:row>
      <xdr:rowOff>69850</xdr:rowOff>
    </xdr:to>
    <xdr:cxnSp macro="">
      <xdr:nvCxnSpPr>
        <xdr:cNvPr id="310" name="直線コネクタ 309"/>
        <xdr:cNvCxnSpPr/>
      </xdr:nvCxnSpPr>
      <xdr:spPr>
        <a:xfrm flipV="1">
          <a:off x="15671800" y="6394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130827</xdr:rowOff>
    </xdr:from>
    <xdr:ext cx="762000" cy="259045"/>
    <xdr:sp macro="" textlink="">
      <xdr:nvSpPr>
        <xdr:cNvPr id="311" name="補助費等平均値テキスト"/>
        <xdr:cNvSpPr txBox="1"/>
      </xdr:nvSpPr>
      <xdr:spPr>
        <a:xfrm>
          <a:off x="16598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114300</xdr:rowOff>
    </xdr:from>
    <xdr:to>
      <xdr:col>82</xdr:col>
      <xdr:colOff>158750</xdr:colOff>
      <xdr:row>36</xdr:row>
      <xdr:rowOff>44450</xdr:rowOff>
    </xdr:to>
    <xdr:sp macro="" textlink="">
      <xdr:nvSpPr>
        <xdr:cNvPr id="312" name="フローチャート: 判断 311"/>
        <xdr:cNvSpPr/>
      </xdr:nvSpPr>
      <xdr:spPr>
        <a:xfrm>
          <a:off x="16459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127000</xdr:rowOff>
    </xdr:to>
    <xdr:cxnSp macro="">
      <xdr:nvCxnSpPr>
        <xdr:cNvPr id="313" name="直線コネクタ 312"/>
        <xdr:cNvCxnSpPr/>
      </xdr:nvCxnSpPr>
      <xdr:spPr>
        <a:xfrm flipV="1">
          <a:off x="14782800" y="641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114300</xdr:rowOff>
    </xdr:from>
    <xdr:to>
      <xdr:col>78</xdr:col>
      <xdr:colOff>120650</xdr:colOff>
      <xdr:row>36</xdr:row>
      <xdr:rowOff>44450</xdr:rowOff>
    </xdr:to>
    <xdr:sp macro="" textlink="">
      <xdr:nvSpPr>
        <xdr:cNvPr id="314" name="フローチャート: 判断 313"/>
        <xdr:cNvSpPr/>
      </xdr:nvSpPr>
      <xdr:spPr>
        <a:xfrm>
          <a:off x="15621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54627</xdr:rowOff>
    </xdr:from>
    <xdr:ext cx="736600" cy="259045"/>
    <xdr:sp macro="" textlink="">
      <xdr:nvSpPr>
        <xdr:cNvPr id="315" name="テキスト ボックス 314"/>
        <xdr:cNvSpPr txBox="1"/>
      </xdr:nvSpPr>
      <xdr:spPr>
        <a:xfrm>
          <a:off x="15290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127000</xdr:rowOff>
    </xdr:from>
    <xdr:to>
      <xdr:col>73</xdr:col>
      <xdr:colOff>180975</xdr:colOff>
      <xdr:row>40</xdr:row>
      <xdr:rowOff>88900</xdr:rowOff>
    </xdr:to>
    <xdr:cxnSp macro="">
      <xdr:nvCxnSpPr>
        <xdr:cNvPr id="316" name="直線コネクタ 315"/>
        <xdr:cNvCxnSpPr/>
      </xdr:nvCxnSpPr>
      <xdr:spPr>
        <a:xfrm flipV="1">
          <a:off x="13893800" y="647065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152400</xdr:rowOff>
    </xdr:from>
    <xdr:to>
      <xdr:col>74</xdr:col>
      <xdr:colOff>31750</xdr:colOff>
      <xdr:row>36</xdr:row>
      <xdr:rowOff>82550</xdr:rowOff>
    </xdr:to>
    <xdr:sp macro="" textlink="">
      <xdr:nvSpPr>
        <xdr:cNvPr id="317" name="フローチャート: 判断 316"/>
        <xdr:cNvSpPr/>
      </xdr:nvSpPr>
      <xdr:spPr>
        <a:xfrm>
          <a:off x="14732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92727</xdr:rowOff>
    </xdr:from>
    <xdr:ext cx="762000" cy="259045"/>
    <xdr:sp macro="" textlink="">
      <xdr:nvSpPr>
        <xdr:cNvPr id="318" name="テキスト ボックス 317"/>
        <xdr:cNvSpPr txBox="1"/>
      </xdr:nvSpPr>
      <xdr:spPr>
        <a:xfrm>
          <a:off x="14401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88900</xdr:rowOff>
    </xdr:from>
    <xdr:to>
      <xdr:col>69</xdr:col>
      <xdr:colOff>92075</xdr:colOff>
      <xdr:row>41</xdr:row>
      <xdr:rowOff>50800</xdr:rowOff>
    </xdr:to>
    <xdr:cxnSp macro="">
      <xdr:nvCxnSpPr>
        <xdr:cNvPr id="319" name="直線コネクタ 318"/>
        <xdr:cNvCxnSpPr/>
      </xdr:nvCxnSpPr>
      <xdr:spPr>
        <a:xfrm flipV="1">
          <a:off x="13004800" y="6946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38100</xdr:rowOff>
    </xdr:from>
    <xdr:to>
      <xdr:col>69</xdr:col>
      <xdr:colOff>142875</xdr:colOff>
      <xdr:row>37</xdr:row>
      <xdr:rowOff>139700</xdr:rowOff>
    </xdr:to>
    <xdr:sp macro="" textlink="">
      <xdr:nvSpPr>
        <xdr:cNvPr id="320" name="フローチャート: 判断 319"/>
        <xdr:cNvSpPr/>
      </xdr:nvSpPr>
      <xdr:spPr>
        <a:xfrm>
          <a:off x="13843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149877</xdr:rowOff>
    </xdr:from>
    <xdr:ext cx="762000" cy="259045"/>
    <xdr:sp macro="" textlink="">
      <xdr:nvSpPr>
        <xdr:cNvPr id="321" name="テキスト ボックス 320"/>
        <xdr:cNvSpPr txBox="1"/>
      </xdr:nvSpPr>
      <xdr:spPr>
        <a:xfrm>
          <a:off x="13512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114300</xdr:rowOff>
    </xdr:from>
    <xdr:to>
      <xdr:col>65</xdr:col>
      <xdr:colOff>53975</xdr:colOff>
      <xdr:row>38</xdr:row>
      <xdr:rowOff>44450</xdr:rowOff>
    </xdr:to>
    <xdr:sp macro="" textlink="">
      <xdr:nvSpPr>
        <xdr:cNvPr id="322" name="フローチャート: 判断 321"/>
        <xdr:cNvSpPr/>
      </xdr:nvSpPr>
      <xdr:spPr>
        <a:xfrm>
          <a:off x="12954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54627</xdr:rowOff>
    </xdr:from>
    <xdr:ext cx="762000" cy="259045"/>
    <xdr:sp macro="" textlink="">
      <xdr:nvSpPr>
        <xdr:cNvPr id="323" name="テキスト ボックス 322"/>
        <xdr:cNvSpPr txBox="1"/>
      </xdr:nvSpPr>
      <xdr:spPr>
        <a:xfrm>
          <a:off x="12623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0</xdr:rowOff>
    </xdr:from>
    <xdr:to>
      <xdr:col>82</xdr:col>
      <xdr:colOff>158750</xdr:colOff>
      <xdr:row>37</xdr:row>
      <xdr:rowOff>101600</xdr:rowOff>
    </xdr:to>
    <xdr:sp macro="" textlink="">
      <xdr:nvSpPr>
        <xdr:cNvPr id="329" name="楕円 328"/>
        <xdr:cNvSpPr/>
      </xdr:nvSpPr>
      <xdr:spPr>
        <a:xfrm>
          <a:off x="16459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80027</xdr:rowOff>
    </xdr:from>
    <xdr:ext cx="762000" cy="259045"/>
    <xdr:sp macro="" textlink="">
      <xdr:nvSpPr>
        <xdr:cNvPr id="330" name="補助費等該当値テキスト"/>
        <xdr:cNvSpPr txBox="1"/>
      </xdr:nvSpPr>
      <xdr:spPr>
        <a:xfrm>
          <a:off x="16598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1" name="楕円 330"/>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2" name="テキスト ボックス 331"/>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76200</xdr:rowOff>
    </xdr:from>
    <xdr:to>
      <xdr:col>74</xdr:col>
      <xdr:colOff>31750</xdr:colOff>
      <xdr:row>38</xdr:row>
      <xdr:rowOff>6350</xdr:rowOff>
    </xdr:to>
    <xdr:sp macro="" textlink="">
      <xdr:nvSpPr>
        <xdr:cNvPr id="333" name="楕円 332"/>
        <xdr:cNvSpPr/>
      </xdr:nvSpPr>
      <xdr:spPr>
        <a:xfrm>
          <a:off x="14732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162577</xdr:rowOff>
    </xdr:from>
    <xdr:ext cx="762000" cy="259045"/>
    <xdr:sp macro="" textlink="">
      <xdr:nvSpPr>
        <xdr:cNvPr id="334" name="テキスト ボックス 333"/>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38100</xdr:rowOff>
    </xdr:from>
    <xdr:to>
      <xdr:col>69</xdr:col>
      <xdr:colOff>142875</xdr:colOff>
      <xdr:row>40</xdr:row>
      <xdr:rowOff>139700</xdr:rowOff>
    </xdr:to>
    <xdr:sp macro="" textlink="">
      <xdr:nvSpPr>
        <xdr:cNvPr id="335" name="楕円 334"/>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124477</xdr:rowOff>
    </xdr:from>
    <xdr:ext cx="762000" cy="259045"/>
    <xdr:sp macro="" textlink="">
      <xdr:nvSpPr>
        <xdr:cNvPr id="336" name="テキスト ボックス 335"/>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0</xdr:rowOff>
    </xdr:from>
    <xdr:to>
      <xdr:col>65</xdr:col>
      <xdr:colOff>53975</xdr:colOff>
      <xdr:row>41</xdr:row>
      <xdr:rowOff>101600</xdr:rowOff>
    </xdr:to>
    <xdr:sp macro="" textlink="">
      <xdr:nvSpPr>
        <xdr:cNvPr id="337" name="楕円 336"/>
        <xdr:cNvSpPr/>
      </xdr:nvSpPr>
      <xdr:spPr>
        <a:xfrm>
          <a:off x="129540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86377</xdr:rowOff>
    </xdr:from>
    <xdr:ext cx="762000" cy="259045"/>
    <xdr:sp macro="" textlink="">
      <xdr:nvSpPr>
        <xdr:cNvPr id="338" name="テキスト ボックス 337"/>
        <xdr:cNvSpPr txBox="1"/>
      </xdr:nvSpPr>
      <xdr:spPr>
        <a:xfrm>
          <a:off x="126238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年度に発行した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有馬小学校・幼稚園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の元金償還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相当分（減債基金への積立分）の皆増などにより公債費に関する経常経費充当一般財源が増となったものの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分子を上回る増となったため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45357</xdr:rowOff>
    </xdr:from>
    <xdr:to>
      <xdr:col>24</xdr:col>
      <xdr:colOff>25400</xdr:colOff>
      <xdr:row>81</xdr:row>
      <xdr:rowOff>102507</xdr:rowOff>
    </xdr:to>
    <xdr:cxnSp macro="">
      <xdr:nvCxnSpPr>
        <xdr:cNvPr id="368" name="直線コネクタ 367"/>
        <xdr:cNvCxnSpPr/>
      </xdr:nvCxnSpPr>
      <xdr:spPr>
        <a:xfrm flipV="1">
          <a:off x="4826000" y="12389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6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0" name="直線コネクタ 36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131734</xdr:rowOff>
    </xdr:from>
    <xdr:ext cx="762000" cy="259045"/>
    <xdr:sp macro="" textlink="">
      <xdr:nvSpPr>
        <xdr:cNvPr id="371"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45357</xdr:rowOff>
    </xdr:from>
    <xdr:to>
      <xdr:col>24</xdr:col>
      <xdr:colOff>114300</xdr:colOff>
      <xdr:row>72</xdr:row>
      <xdr:rowOff>45357</xdr:rowOff>
    </xdr:to>
    <xdr:cxnSp macro="">
      <xdr:nvCxnSpPr>
        <xdr:cNvPr id="372" name="直線コネクタ 371"/>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102507</xdr:rowOff>
    </xdr:from>
    <xdr:to>
      <xdr:col>24</xdr:col>
      <xdr:colOff>25400</xdr:colOff>
      <xdr:row>73</xdr:row>
      <xdr:rowOff>135165</xdr:rowOff>
    </xdr:to>
    <xdr:cxnSp macro="">
      <xdr:nvCxnSpPr>
        <xdr:cNvPr id="373" name="直線コネクタ 372"/>
        <xdr:cNvCxnSpPr/>
      </xdr:nvCxnSpPr>
      <xdr:spPr>
        <a:xfrm flipV="1">
          <a:off x="3987800" y="12618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138084</xdr:rowOff>
    </xdr:from>
    <xdr:ext cx="762000" cy="259045"/>
    <xdr:sp macro="" textlink="">
      <xdr:nvSpPr>
        <xdr:cNvPr id="374" name="公債費平均値テキスト"/>
        <xdr:cNvSpPr txBox="1"/>
      </xdr:nvSpPr>
      <xdr:spPr>
        <a:xfrm>
          <a:off x="4914900" y="12996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75" name="フローチャート: 判断 374"/>
        <xdr:cNvSpPr/>
      </xdr:nvSpPr>
      <xdr:spPr>
        <a:xfrm>
          <a:off x="47752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4535</xdr:rowOff>
    </xdr:from>
    <xdr:to>
      <xdr:col>19</xdr:col>
      <xdr:colOff>187325</xdr:colOff>
      <xdr:row>73</xdr:row>
      <xdr:rowOff>135165</xdr:rowOff>
    </xdr:to>
    <xdr:cxnSp macro="">
      <xdr:nvCxnSpPr>
        <xdr:cNvPr id="376" name="直線コネクタ 375"/>
        <xdr:cNvCxnSpPr/>
      </xdr:nvCxnSpPr>
      <xdr:spPr>
        <a:xfrm>
          <a:off x="3098800" y="12520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7" name="フローチャート: 判断 376"/>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8" name="テキスト ボックス 377"/>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4535</xdr:rowOff>
    </xdr:from>
    <xdr:to>
      <xdr:col>15</xdr:col>
      <xdr:colOff>98425</xdr:colOff>
      <xdr:row>73</xdr:row>
      <xdr:rowOff>4535</xdr:rowOff>
    </xdr:to>
    <xdr:cxnSp macro="">
      <xdr:nvCxnSpPr>
        <xdr:cNvPr id="379" name="直線コネクタ 378"/>
        <xdr:cNvCxnSpPr/>
      </xdr:nvCxnSpPr>
      <xdr:spPr>
        <a:xfrm>
          <a:off x="2209800" y="12520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51707</xdr:rowOff>
    </xdr:from>
    <xdr:to>
      <xdr:col>15</xdr:col>
      <xdr:colOff>149225</xdr:colOff>
      <xdr:row>77</xdr:row>
      <xdr:rowOff>153307</xdr:rowOff>
    </xdr:to>
    <xdr:sp macro="" textlink="">
      <xdr:nvSpPr>
        <xdr:cNvPr id="380" name="フローチャート: 判断 379"/>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138084</xdr:rowOff>
    </xdr:from>
    <xdr:ext cx="762000" cy="259045"/>
    <xdr:sp macro="" textlink="">
      <xdr:nvSpPr>
        <xdr:cNvPr id="381" name="テキスト ボックス 380"/>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4535</xdr:rowOff>
    </xdr:from>
    <xdr:to>
      <xdr:col>11</xdr:col>
      <xdr:colOff>9525</xdr:colOff>
      <xdr:row>73</xdr:row>
      <xdr:rowOff>37193</xdr:rowOff>
    </xdr:to>
    <xdr:cxnSp macro="">
      <xdr:nvCxnSpPr>
        <xdr:cNvPr id="382" name="直線コネクタ 381"/>
        <xdr:cNvCxnSpPr/>
      </xdr:nvCxnSpPr>
      <xdr:spPr>
        <a:xfrm flipV="1">
          <a:off x="1320800" y="12520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2721</xdr:rowOff>
    </xdr:from>
    <xdr:to>
      <xdr:col>11</xdr:col>
      <xdr:colOff>60325</xdr:colOff>
      <xdr:row>79</xdr:row>
      <xdr:rowOff>104321</xdr:rowOff>
    </xdr:to>
    <xdr:sp macro="" textlink="">
      <xdr:nvSpPr>
        <xdr:cNvPr id="383" name="フローチャート: 判断 382"/>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384" name="テキスト ボックス 383"/>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385" name="フローチャート: 判断 384"/>
        <xdr:cNvSpPr/>
      </xdr:nvSpPr>
      <xdr:spPr>
        <a:xfrm>
          <a:off x="1270000" y="136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386" name="テキスト ボックス 385"/>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51707</xdr:rowOff>
    </xdr:from>
    <xdr:to>
      <xdr:col>24</xdr:col>
      <xdr:colOff>76200</xdr:colOff>
      <xdr:row>73</xdr:row>
      <xdr:rowOff>153307</xdr:rowOff>
    </xdr:to>
    <xdr:sp macro="" textlink="">
      <xdr:nvSpPr>
        <xdr:cNvPr id="392" name="楕円 391"/>
        <xdr:cNvSpPr/>
      </xdr:nvSpPr>
      <xdr:spPr>
        <a:xfrm>
          <a:off x="47752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68234</xdr:rowOff>
    </xdr:from>
    <xdr:ext cx="762000" cy="259045"/>
    <xdr:sp macro="" textlink="">
      <xdr:nvSpPr>
        <xdr:cNvPr id="393" name="公債費該当値テキスト"/>
        <xdr:cNvSpPr txBox="1"/>
      </xdr:nvSpPr>
      <xdr:spPr>
        <a:xfrm>
          <a:off x="49149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84365</xdr:rowOff>
    </xdr:from>
    <xdr:to>
      <xdr:col>20</xdr:col>
      <xdr:colOff>38100</xdr:colOff>
      <xdr:row>74</xdr:row>
      <xdr:rowOff>14515</xdr:rowOff>
    </xdr:to>
    <xdr:sp macro="" textlink="">
      <xdr:nvSpPr>
        <xdr:cNvPr id="394" name="楕円 393"/>
        <xdr:cNvSpPr/>
      </xdr:nvSpPr>
      <xdr:spPr>
        <a:xfrm>
          <a:off x="3937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24692</xdr:rowOff>
    </xdr:from>
    <xdr:ext cx="736600" cy="259045"/>
    <xdr:sp macro="" textlink="">
      <xdr:nvSpPr>
        <xdr:cNvPr id="395" name="テキスト ボックス 394"/>
        <xdr:cNvSpPr txBox="1"/>
      </xdr:nvSpPr>
      <xdr:spPr>
        <a:xfrm>
          <a:off x="3606800" y="1236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125185</xdr:rowOff>
    </xdr:from>
    <xdr:to>
      <xdr:col>15</xdr:col>
      <xdr:colOff>149225</xdr:colOff>
      <xdr:row>73</xdr:row>
      <xdr:rowOff>55335</xdr:rowOff>
    </xdr:to>
    <xdr:sp macro="" textlink="">
      <xdr:nvSpPr>
        <xdr:cNvPr id="396" name="楕円 395"/>
        <xdr:cNvSpPr/>
      </xdr:nvSpPr>
      <xdr:spPr>
        <a:xfrm>
          <a:off x="3048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65512</xdr:rowOff>
    </xdr:from>
    <xdr:ext cx="762000" cy="259045"/>
    <xdr:sp macro="" textlink="">
      <xdr:nvSpPr>
        <xdr:cNvPr id="397" name="テキスト ボックス 396"/>
        <xdr:cNvSpPr txBox="1"/>
      </xdr:nvSpPr>
      <xdr:spPr>
        <a:xfrm>
          <a:off x="2717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125185</xdr:rowOff>
    </xdr:from>
    <xdr:to>
      <xdr:col>11</xdr:col>
      <xdr:colOff>60325</xdr:colOff>
      <xdr:row>73</xdr:row>
      <xdr:rowOff>55335</xdr:rowOff>
    </xdr:to>
    <xdr:sp macro="" textlink="">
      <xdr:nvSpPr>
        <xdr:cNvPr id="398" name="楕円 397"/>
        <xdr:cNvSpPr/>
      </xdr:nvSpPr>
      <xdr:spPr>
        <a:xfrm>
          <a:off x="2159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65512</xdr:rowOff>
    </xdr:from>
    <xdr:ext cx="762000" cy="259045"/>
    <xdr:sp macro="" textlink="">
      <xdr:nvSpPr>
        <xdr:cNvPr id="399" name="テキスト ボックス 398"/>
        <xdr:cNvSpPr txBox="1"/>
      </xdr:nvSpPr>
      <xdr:spPr>
        <a:xfrm>
          <a:off x="1828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157843</xdr:rowOff>
    </xdr:from>
    <xdr:to>
      <xdr:col>6</xdr:col>
      <xdr:colOff>171450</xdr:colOff>
      <xdr:row>73</xdr:row>
      <xdr:rowOff>87993</xdr:rowOff>
    </xdr:to>
    <xdr:sp macro="" textlink="">
      <xdr:nvSpPr>
        <xdr:cNvPr id="400" name="楕円 399"/>
        <xdr:cNvSpPr/>
      </xdr:nvSpPr>
      <xdr:spPr>
        <a:xfrm>
          <a:off x="1270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98170</xdr:rowOff>
    </xdr:from>
    <xdr:ext cx="762000" cy="259045"/>
    <xdr:sp macro="" textlink="">
      <xdr:nvSpPr>
        <xdr:cNvPr id="401" name="テキスト ボックス 400"/>
        <xdr:cNvSpPr txBox="1"/>
      </xdr:nvSpPr>
      <xdr:spPr>
        <a:xfrm>
          <a:off x="939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これは扶助費や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により、分子となる公債費以外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の経常経費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充当一般財源が増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の、分母となる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経常的一般財源等が分子を上回る増となったためである。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80</xdr:row>
      <xdr:rowOff>73661</xdr:rowOff>
    </xdr:to>
    <xdr:cxnSp macro="">
      <xdr:nvCxnSpPr>
        <xdr:cNvPr id="429" name="直線コネクタ 428"/>
        <xdr:cNvCxnSpPr/>
      </xdr:nvCxnSpPr>
      <xdr:spPr>
        <a:xfrm flipV="1">
          <a:off x="16510000" y="12639040"/>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0"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1" name="直線コネクタ 430"/>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2"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3" name="直線コネクタ 432"/>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119380</xdr:rowOff>
    </xdr:to>
    <xdr:cxnSp macro="">
      <xdr:nvCxnSpPr>
        <xdr:cNvPr id="434" name="直線コネクタ 433"/>
        <xdr:cNvCxnSpPr/>
      </xdr:nvCxnSpPr>
      <xdr:spPr>
        <a:xfrm flipV="1">
          <a:off x="15671800" y="129514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2557</xdr:rowOff>
    </xdr:from>
    <xdr:ext cx="762000" cy="259045"/>
    <xdr:sp macro="" textlink="">
      <xdr:nvSpPr>
        <xdr:cNvPr id="435" name="公債費以外平均値テキスト"/>
        <xdr:cNvSpPr txBox="1"/>
      </xdr:nvSpPr>
      <xdr:spPr>
        <a:xfrm>
          <a:off x="16598900" y="1337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6" name="フローチャート: 判断 435"/>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xdr:rowOff>
    </xdr:from>
    <xdr:to>
      <xdr:col>78</xdr:col>
      <xdr:colOff>69850</xdr:colOff>
      <xdr:row>76</xdr:row>
      <xdr:rowOff>119380</xdr:rowOff>
    </xdr:to>
    <xdr:cxnSp macro="">
      <xdr:nvCxnSpPr>
        <xdr:cNvPr id="437" name="直線コネクタ 436"/>
        <xdr:cNvCxnSpPr/>
      </xdr:nvCxnSpPr>
      <xdr:spPr>
        <a:xfrm>
          <a:off x="14782800" y="13035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8" name="フローチャート: 判断 437"/>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9" name="テキスト ボックス 438"/>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xdr:rowOff>
    </xdr:from>
    <xdr:to>
      <xdr:col>73</xdr:col>
      <xdr:colOff>180975</xdr:colOff>
      <xdr:row>78</xdr:row>
      <xdr:rowOff>58420</xdr:rowOff>
    </xdr:to>
    <xdr:cxnSp macro="">
      <xdr:nvCxnSpPr>
        <xdr:cNvPr id="440" name="直線コネクタ 439"/>
        <xdr:cNvCxnSpPr/>
      </xdr:nvCxnSpPr>
      <xdr:spPr>
        <a:xfrm flipV="1">
          <a:off x="13893800" y="1303528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129539</xdr:rowOff>
    </xdr:from>
    <xdr:to>
      <xdr:col>74</xdr:col>
      <xdr:colOff>31750</xdr:colOff>
      <xdr:row>77</xdr:row>
      <xdr:rowOff>59689</xdr:rowOff>
    </xdr:to>
    <xdr:sp macro="" textlink="">
      <xdr:nvSpPr>
        <xdr:cNvPr id="441" name="フローチャート: 判断 440"/>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44466</xdr:rowOff>
    </xdr:from>
    <xdr:ext cx="762000" cy="259045"/>
    <xdr:sp macro="" textlink="">
      <xdr:nvSpPr>
        <xdr:cNvPr id="442" name="テキスト ボックス 441"/>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96520</xdr:rowOff>
    </xdr:to>
    <xdr:cxnSp macro="">
      <xdr:nvCxnSpPr>
        <xdr:cNvPr id="443" name="直線コネクタ 442"/>
        <xdr:cNvCxnSpPr/>
      </xdr:nvCxnSpPr>
      <xdr:spPr>
        <a:xfrm flipV="1">
          <a:off x="13004800" y="1343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4" name="フローチャート: 判断 443"/>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45" name="テキスト ボックス 444"/>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6" name="フローチャート: 判断 445"/>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7" name="テキスト ボックス 446"/>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53" name="楕円 452"/>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54"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68580</xdr:rowOff>
    </xdr:from>
    <xdr:to>
      <xdr:col>78</xdr:col>
      <xdr:colOff>120650</xdr:colOff>
      <xdr:row>76</xdr:row>
      <xdr:rowOff>170180</xdr:rowOff>
    </xdr:to>
    <xdr:sp macro="" textlink="">
      <xdr:nvSpPr>
        <xdr:cNvPr id="455" name="楕円 454"/>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56" name="テキスト ボックス 455"/>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125730</xdr:rowOff>
    </xdr:from>
    <xdr:to>
      <xdr:col>74</xdr:col>
      <xdr:colOff>31750</xdr:colOff>
      <xdr:row>76</xdr:row>
      <xdr:rowOff>55880</xdr:rowOff>
    </xdr:to>
    <xdr:sp macro="" textlink="">
      <xdr:nvSpPr>
        <xdr:cNvPr id="457" name="楕円 456"/>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66057</xdr:rowOff>
    </xdr:from>
    <xdr:ext cx="762000" cy="259045"/>
    <xdr:sp macro="" textlink="">
      <xdr:nvSpPr>
        <xdr:cNvPr id="458" name="テキスト ボックス 457"/>
        <xdr:cNvSpPr txBox="1"/>
      </xdr:nvSpPr>
      <xdr:spPr>
        <a:xfrm>
          <a:off x="14401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9" name="楕円 458"/>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60" name="テキスト ボックス 459"/>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45720</xdr:rowOff>
    </xdr:from>
    <xdr:to>
      <xdr:col>65</xdr:col>
      <xdr:colOff>53975</xdr:colOff>
      <xdr:row>78</xdr:row>
      <xdr:rowOff>147320</xdr:rowOff>
    </xdr:to>
    <xdr:sp macro="" textlink="">
      <xdr:nvSpPr>
        <xdr:cNvPr id="461" name="楕円 460"/>
        <xdr:cNvSpPr/>
      </xdr:nvSpPr>
      <xdr:spPr>
        <a:xfrm>
          <a:off x="12954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157497</xdr:rowOff>
    </xdr:from>
    <xdr:ext cx="762000" cy="259045"/>
    <xdr:sp macro="" textlink="">
      <xdr:nvSpPr>
        <xdr:cNvPr id="462" name="テキスト ボックス 461"/>
        <xdr:cNvSpPr txBox="1"/>
      </xdr:nvSpPr>
      <xdr:spPr>
        <a:xfrm>
          <a:off x="12623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38445</xdr:rowOff>
    </xdr:from>
    <xdr:to>
      <xdr:col>29</xdr:col>
      <xdr:colOff>127000</xdr:colOff>
      <xdr:row>19</xdr:row>
      <xdr:rowOff>90098</xdr:rowOff>
    </xdr:to>
    <xdr:cxnSp macro="">
      <xdr:nvCxnSpPr>
        <xdr:cNvPr id="47" name="直線コネクタ 46"/>
        <xdr:cNvCxnSpPr/>
      </xdr:nvCxnSpPr>
      <xdr:spPr bwMode="auto">
        <a:xfrm flipV="1">
          <a:off x="5651500" y="1972020"/>
          <a:ext cx="0" cy="1423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62175</xdr:rowOff>
    </xdr:from>
    <xdr:ext cx="762000" cy="259045"/>
    <xdr:sp macro="" textlink="">
      <xdr:nvSpPr>
        <xdr:cNvPr id="48" name="人口1人当たり決算額の推移最小値テキスト130"/>
        <xdr:cNvSpPr txBox="1"/>
      </xdr:nvSpPr>
      <xdr:spPr>
        <a:xfrm>
          <a:off x="5740400" y="336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90098</xdr:rowOff>
    </xdr:from>
    <xdr:to>
      <xdr:col>30</xdr:col>
      <xdr:colOff>25400</xdr:colOff>
      <xdr:row>19</xdr:row>
      <xdr:rowOff>90098</xdr:rowOff>
    </xdr:to>
    <xdr:cxnSp macro="">
      <xdr:nvCxnSpPr>
        <xdr:cNvPr id="49" name="直線コネクタ 48"/>
        <xdr:cNvCxnSpPr/>
      </xdr:nvCxnSpPr>
      <xdr:spPr bwMode="auto">
        <a:xfrm>
          <a:off x="5562600" y="33952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124822</xdr:rowOff>
    </xdr:from>
    <xdr:ext cx="762000" cy="259045"/>
    <xdr:sp macro="" textlink="">
      <xdr:nvSpPr>
        <xdr:cNvPr id="50" name="人口1人当たり決算額の推移最大値テキスト130"/>
        <xdr:cNvSpPr txBox="1"/>
      </xdr:nvSpPr>
      <xdr:spPr>
        <a:xfrm>
          <a:off x="5740400" y="171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38445</xdr:rowOff>
    </xdr:from>
    <xdr:to>
      <xdr:col>30</xdr:col>
      <xdr:colOff>25400</xdr:colOff>
      <xdr:row>11</xdr:row>
      <xdr:rowOff>38445</xdr:rowOff>
    </xdr:to>
    <xdr:cxnSp macro="">
      <xdr:nvCxnSpPr>
        <xdr:cNvPr id="51" name="直線コネクタ 50"/>
        <xdr:cNvCxnSpPr/>
      </xdr:nvCxnSpPr>
      <xdr:spPr bwMode="auto">
        <a:xfrm>
          <a:off x="5562600" y="19720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79810</xdr:rowOff>
    </xdr:from>
    <xdr:to>
      <xdr:col>29</xdr:col>
      <xdr:colOff>127000</xdr:colOff>
      <xdr:row>16</xdr:row>
      <xdr:rowOff>112772</xdr:rowOff>
    </xdr:to>
    <xdr:cxnSp macro="">
      <xdr:nvCxnSpPr>
        <xdr:cNvPr id="52" name="直線コネクタ 51"/>
        <xdr:cNvCxnSpPr/>
      </xdr:nvCxnSpPr>
      <xdr:spPr bwMode="auto">
        <a:xfrm>
          <a:off x="5003800" y="2870635"/>
          <a:ext cx="647700" cy="3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26887</xdr:rowOff>
    </xdr:from>
    <xdr:ext cx="762000" cy="259045"/>
    <xdr:sp macro="" textlink="">
      <xdr:nvSpPr>
        <xdr:cNvPr id="53" name="人口1人当たり決算額の推移平均値テキスト130"/>
        <xdr:cNvSpPr txBox="1"/>
      </xdr:nvSpPr>
      <xdr:spPr>
        <a:xfrm>
          <a:off x="5740400" y="3160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54810</xdr:rowOff>
    </xdr:from>
    <xdr:to>
      <xdr:col>29</xdr:col>
      <xdr:colOff>177800</xdr:colOff>
      <xdr:row>18</xdr:row>
      <xdr:rowOff>156410</xdr:rowOff>
    </xdr:to>
    <xdr:sp macro="" textlink="">
      <xdr:nvSpPr>
        <xdr:cNvPr id="54" name="フローチャート: 判断 53"/>
        <xdr:cNvSpPr/>
      </xdr:nvSpPr>
      <xdr:spPr bwMode="auto">
        <a:xfrm>
          <a:off x="56007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42516</xdr:rowOff>
    </xdr:from>
    <xdr:to>
      <xdr:col>26</xdr:col>
      <xdr:colOff>50800</xdr:colOff>
      <xdr:row>16</xdr:row>
      <xdr:rowOff>79810</xdr:rowOff>
    </xdr:to>
    <xdr:cxnSp macro="">
      <xdr:nvCxnSpPr>
        <xdr:cNvPr id="55" name="直線コネクタ 54"/>
        <xdr:cNvCxnSpPr/>
      </xdr:nvCxnSpPr>
      <xdr:spPr bwMode="auto">
        <a:xfrm>
          <a:off x="4305300" y="2833341"/>
          <a:ext cx="698500" cy="37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48812</xdr:rowOff>
    </xdr:from>
    <xdr:to>
      <xdr:col>26</xdr:col>
      <xdr:colOff>101600</xdr:colOff>
      <xdr:row>18</xdr:row>
      <xdr:rowOff>150412</xdr:rowOff>
    </xdr:to>
    <xdr:sp macro="" textlink="">
      <xdr:nvSpPr>
        <xdr:cNvPr id="56" name="フローチャート: 判断 55"/>
        <xdr:cNvSpPr/>
      </xdr:nvSpPr>
      <xdr:spPr bwMode="auto">
        <a:xfrm>
          <a:off x="4953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135188</xdr:rowOff>
    </xdr:from>
    <xdr:ext cx="736600" cy="259045"/>
    <xdr:sp macro="" textlink="">
      <xdr:nvSpPr>
        <xdr:cNvPr id="57" name="テキスト ボックス 56"/>
        <xdr:cNvSpPr txBox="1"/>
      </xdr:nvSpPr>
      <xdr:spPr>
        <a:xfrm>
          <a:off x="4622800" y="326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163892</xdr:rowOff>
    </xdr:from>
    <xdr:to>
      <xdr:col>22</xdr:col>
      <xdr:colOff>114300</xdr:colOff>
      <xdr:row>16</xdr:row>
      <xdr:rowOff>42516</xdr:rowOff>
    </xdr:to>
    <xdr:cxnSp macro="">
      <xdr:nvCxnSpPr>
        <xdr:cNvPr id="58" name="直線コネクタ 57"/>
        <xdr:cNvCxnSpPr/>
      </xdr:nvCxnSpPr>
      <xdr:spPr bwMode="auto">
        <a:xfrm>
          <a:off x="3606800" y="2783267"/>
          <a:ext cx="698500" cy="50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48594</xdr:rowOff>
    </xdr:from>
    <xdr:to>
      <xdr:col>22</xdr:col>
      <xdr:colOff>165100</xdr:colOff>
      <xdr:row>18</xdr:row>
      <xdr:rowOff>150194</xdr:rowOff>
    </xdr:to>
    <xdr:sp macro="" textlink="">
      <xdr:nvSpPr>
        <xdr:cNvPr id="59" name="フローチャート: 判断 58"/>
        <xdr:cNvSpPr/>
      </xdr:nvSpPr>
      <xdr:spPr bwMode="auto">
        <a:xfrm>
          <a:off x="4254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134971</xdr:rowOff>
    </xdr:from>
    <xdr:ext cx="762000" cy="259045"/>
    <xdr:sp macro="" textlink="">
      <xdr:nvSpPr>
        <xdr:cNvPr id="60" name="テキスト ボックス 59"/>
        <xdr:cNvSpPr txBox="1"/>
      </xdr:nvSpPr>
      <xdr:spPr>
        <a:xfrm>
          <a:off x="3924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130211</xdr:rowOff>
    </xdr:from>
    <xdr:to>
      <xdr:col>18</xdr:col>
      <xdr:colOff>177800</xdr:colOff>
      <xdr:row>15</xdr:row>
      <xdr:rowOff>163892</xdr:rowOff>
    </xdr:to>
    <xdr:cxnSp macro="">
      <xdr:nvCxnSpPr>
        <xdr:cNvPr id="61" name="直線コネクタ 60"/>
        <xdr:cNvCxnSpPr/>
      </xdr:nvCxnSpPr>
      <xdr:spPr bwMode="auto">
        <a:xfrm>
          <a:off x="2908300" y="2749586"/>
          <a:ext cx="698500" cy="33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42748</xdr:rowOff>
    </xdr:from>
    <xdr:to>
      <xdr:col>19</xdr:col>
      <xdr:colOff>38100</xdr:colOff>
      <xdr:row>18</xdr:row>
      <xdr:rowOff>144348</xdr:rowOff>
    </xdr:to>
    <xdr:sp macro="" textlink="">
      <xdr:nvSpPr>
        <xdr:cNvPr id="62" name="フローチャート: 判断 61"/>
        <xdr:cNvSpPr/>
      </xdr:nvSpPr>
      <xdr:spPr bwMode="auto">
        <a:xfrm>
          <a:off x="3556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129125</xdr:rowOff>
    </xdr:from>
    <xdr:ext cx="762000" cy="259045"/>
    <xdr:sp macro="" textlink="">
      <xdr:nvSpPr>
        <xdr:cNvPr id="63" name="テキスト ボックス 62"/>
        <xdr:cNvSpPr txBox="1"/>
      </xdr:nvSpPr>
      <xdr:spPr>
        <a:xfrm>
          <a:off x="32258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38035</xdr:rowOff>
    </xdr:from>
    <xdr:to>
      <xdr:col>15</xdr:col>
      <xdr:colOff>101600</xdr:colOff>
      <xdr:row>18</xdr:row>
      <xdr:rowOff>139635</xdr:rowOff>
    </xdr:to>
    <xdr:sp macro="" textlink="">
      <xdr:nvSpPr>
        <xdr:cNvPr id="64" name="フローチャート: 判断 63"/>
        <xdr:cNvSpPr/>
      </xdr:nvSpPr>
      <xdr:spPr bwMode="auto">
        <a:xfrm>
          <a:off x="2857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124412</xdr:rowOff>
    </xdr:from>
    <xdr:ext cx="762000" cy="259045"/>
    <xdr:sp macro="" textlink="">
      <xdr:nvSpPr>
        <xdr:cNvPr id="65" name="テキスト ボックス 64"/>
        <xdr:cNvSpPr txBox="1"/>
      </xdr:nvSpPr>
      <xdr:spPr>
        <a:xfrm>
          <a:off x="25273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61972</xdr:rowOff>
    </xdr:from>
    <xdr:to>
      <xdr:col>29</xdr:col>
      <xdr:colOff>177800</xdr:colOff>
      <xdr:row>16</xdr:row>
      <xdr:rowOff>163572</xdr:rowOff>
    </xdr:to>
    <xdr:sp macro="" textlink="">
      <xdr:nvSpPr>
        <xdr:cNvPr id="71" name="楕円 70"/>
        <xdr:cNvSpPr/>
      </xdr:nvSpPr>
      <xdr:spPr bwMode="auto">
        <a:xfrm>
          <a:off x="5600700" y="2852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78499</xdr:rowOff>
    </xdr:from>
    <xdr:ext cx="762000" cy="259045"/>
    <xdr:sp macro="" textlink="">
      <xdr:nvSpPr>
        <xdr:cNvPr id="72" name="人口1人当たり決算額の推移該当値テキスト130"/>
        <xdr:cNvSpPr txBox="1"/>
      </xdr:nvSpPr>
      <xdr:spPr>
        <a:xfrm>
          <a:off x="5740400" y="269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29010</xdr:rowOff>
    </xdr:from>
    <xdr:to>
      <xdr:col>26</xdr:col>
      <xdr:colOff>101600</xdr:colOff>
      <xdr:row>16</xdr:row>
      <xdr:rowOff>130610</xdr:rowOff>
    </xdr:to>
    <xdr:sp macro="" textlink="">
      <xdr:nvSpPr>
        <xdr:cNvPr id="73" name="楕円 72"/>
        <xdr:cNvSpPr/>
      </xdr:nvSpPr>
      <xdr:spPr bwMode="auto">
        <a:xfrm>
          <a:off x="4953000" y="2819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140787</xdr:rowOff>
    </xdr:from>
    <xdr:ext cx="736600" cy="259045"/>
    <xdr:sp macro="" textlink="">
      <xdr:nvSpPr>
        <xdr:cNvPr id="74" name="テキスト ボックス 73"/>
        <xdr:cNvSpPr txBox="1"/>
      </xdr:nvSpPr>
      <xdr:spPr>
        <a:xfrm>
          <a:off x="4622800" y="2588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163166</xdr:rowOff>
    </xdr:from>
    <xdr:to>
      <xdr:col>22</xdr:col>
      <xdr:colOff>165100</xdr:colOff>
      <xdr:row>16</xdr:row>
      <xdr:rowOff>93316</xdr:rowOff>
    </xdr:to>
    <xdr:sp macro="" textlink="">
      <xdr:nvSpPr>
        <xdr:cNvPr id="75" name="楕円 74"/>
        <xdr:cNvSpPr/>
      </xdr:nvSpPr>
      <xdr:spPr bwMode="auto">
        <a:xfrm>
          <a:off x="4254500" y="2782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103493</xdr:rowOff>
    </xdr:from>
    <xdr:ext cx="762000" cy="259045"/>
    <xdr:sp macro="" textlink="">
      <xdr:nvSpPr>
        <xdr:cNvPr id="76" name="テキスト ボックス 75"/>
        <xdr:cNvSpPr txBox="1"/>
      </xdr:nvSpPr>
      <xdr:spPr>
        <a:xfrm>
          <a:off x="3924300" y="255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113092</xdr:rowOff>
    </xdr:from>
    <xdr:to>
      <xdr:col>19</xdr:col>
      <xdr:colOff>38100</xdr:colOff>
      <xdr:row>16</xdr:row>
      <xdr:rowOff>43242</xdr:rowOff>
    </xdr:to>
    <xdr:sp macro="" textlink="">
      <xdr:nvSpPr>
        <xdr:cNvPr id="77" name="楕円 76"/>
        <xdr:cNvSpPr/>
      </xdr:nvSpPr>
      <xdr:spPr bwMode="auto">
        <a:xfrm>
          <a:off x="3556000" y="273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53419</xdr:rowOff>
    </xdr:from>
    <xdr:ext cx="762000" cy="259045"/>
    <xdr:sp macro="" textlink="">
      <xdr:nvSpPr>
        <xdr:cNvPr id="78" name="テキスト ボックス 77"/>
        <xdr:cNvSpPr txBox="1"/>
      </xdr:nvSpPr>
      <xdr:spPr>
        <a:xfrm>
          <a:off x="3225800" y="250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79411</xdr:rowOff>
    </xdr:from>
    <xdr:to>
      <xdr:col>15</xdr:col>
      <xdr:colOff>101600</xdr:colOff>
      <xdr:row>16</xdr:row>
      <xdr:rowOff>9561</xdr:rowOff>
    </xdr:to>
    <xdr:sp macro="" textlink="">
      <xdr:nvSpPr>
        <xdr:cNvPr id="79" name="楕円 78"/>
        <xdr:cNvSpPr/>
      </xdr:nvSpPr>
      <xdr:spPr bwMode="auto">
        <a:xfrm>
          <a:off x="2857500" y="269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19738</xdr:rowOff>
    </xdr:from>
    <xdr:ext cx="762000" cy="259045"/>
    <xdr:sp macro="" textlink="">
      <xdr:nvSpPr>
        <xdr:cNvPr id="80" name="テキスト ボックス 79"/>
        <xdr:cNvSpPr txBox="1"/>
      </xdr:nvSpPr>
      <xdr:spPr>
        <a:xfrm>
          <a:off x="2527300" y="24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7" name="直線コネクタ 96"/>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8" name="テキスト ボックス 97"/>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92166</xdr:rowOff>
    </xdr:from>
    <xdr:to>
      <xdr:col>29</xdr:col>
      <xdr:colOff>127000</xdr:colOff>
      <xdr:row>38</xdr:row>
      <xdr:rowOff>107080</xdr:rowOff>
    </xdr:to>
    <xdr:cxnSp macro="">
      <xdr:nvCxnSpPr>
        <xdr:cNvPr id="112" name="直線コネクタ 111"/>
        <xdr:cNvCxnSpPr/>
      </xdr:nvCxnSpPr>
      <xdr:spPr bwMode="auto">
        <a:xfrm flipV="1">
          <a:off x="5651500" y="6016716"/>
          <a:ext cx="0" cy="15579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79157</xdr:rowOff>
    </xdr:from>
    <xdr:ext cx="762000" cy="259045"/>
    <xdr:sp macro="" textlink="">
      <xdr:nvSpPr>
        <xdr:cNvPr id="113" name="人口1人当たり決算額の推移最小値テキスト445"/>
        <xdr:cNvSpPr txBox="1"/>
      </xdr:nvSpPr>
      <xdr:spPr>
        <a:xfrm>
          <a:off x="5740400" y="754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107080</xdr:rowOff>
    </xdr:from>
    <xdr:to>
      <xdr:col>30</xdr:col>
      <xdr:colOff>25400</xdr:colOff>
      <xdr:row>38</xdr:row>
      <xdr:rowOff>107080</xdr:rowOff>
    </xdr:to>
    <xdr:cxnSp macro="">
      <xdr:nvCxnSpPr>
        <xdr:cNvPr id="114" name="直線コネクタ 113"/>
        <xdr:cNvCxnSpPr/>
      </xdr:nvCxnSpPr>
      <xdr:spPr bwMode="auto">
        <a:xfrm>
          <a:off x="5562600" y="7574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7093</xdr:rowOff>
    </xdr:from>
    <xdr:ext cx="762000" cy="259045"/>
    <xdr:sp macro="" textlink="">
      <xdr:nvSpPr>
        <xdr:cNvPr id="115" name="人口1人当たり決算額の推移最大値テキスト445"/>
        <xdr:cNvSpPr txBox="1"/>
      </xdr:nvSpPr>
      <xdr:spPr>
        <a:xfrm>
          <a:off x="5740400" y="576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92166</xdr:rowOff>
    </xdr:from>
    <xdr:to>
      <xdr:col>30</xdr:col>
      <xdr:colOff>25400</xdr:colOff>
      <xdr:row>33</xdr:row>
      <xdr:rowOff>92166</xdr:rowOff>
    </xdr:to>
    <xdr:cxnSp macro="">
      <xdr:nvCxnSpPr>
        <xdr:cNvPr id="116" name="直線コネクタ 115"/>
        <xdr:cNvCxnSpPr/>
      </xdr:nvCxnSpPr>
      <xdr:spPr bwMode="auto">
        <a:xfrm>
          <a:off x="5562600" y="6016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291919</xdr:rowOff>
    </xdr:from>
    <xdr:to>
      <xdr:col>29</xdr:col>
      <xdr:colOff>127000</xdr:colOff>
      <xdr:row>35</xdr:row>
      <xdr:rowOff>70503</xdr:rowOff>
    </xdr:to>
    <xdr:cxnSp macro="">
      <xdr:nvCxnSpPr>
        <xdr:cNvPr id="117" name="直線コネクタ 116"/>
        <xdr:cNvCxnSpPr/>
      </xdr:nvCxnSpPr>
      <xdr:spPr bwMode="auto">
        <a:xfrm>
          <a:off x="5003800" y="6559369"/>
          <a:ext cx="647700" cy="121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260875</xdr:rowOff>
    </xdr:from>
    <xdr:ext cx="762000" cy="259045"/>
    <xdr:sp macro="" textlink="">
      <xdr:nvSpPr>
        <xdr:cNvPr id="118" name="人口1人当たり決算額の推移平均値テキスト445"/>
        <xdr:cNvSpPr txBox="1"/>
      </xdr:nvSpPr>
      <xdr:spPr>
        <a:xfrm>
          <a:off x="5740400" y="687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288798</xdr:rowOff>
    </xdr:from>
    <xdr:to>
      <xdr:col>29</xdr:col>
      <xdr:colOff>177800</xdr:colOff>
      <xdr:row>36</xdr:row>
      <xdr:rowOff>47498</xdr:rowOff>
    </xdr:to>
    <xdr:sp macro="" textlink="">
      <xdr:nvSpPr>
        <xdr:cNvPr id="119" name="フローチャート: 判断 118"/>
        <xdr:cNvSpPr/>
      </xdr:nvSpPr>
      <xdr:spPr bwMode="auto">
        <a:xfrm>
          <a:off x="5600700" y="6899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251641</xdr:rowOff>
    </xdr:from>
    <xdr:to>
      <xdr:col>26</xdr:col>
      <xdr:colOff>50800</xdr:colOff>
      <xdr:row>34</xdr:row>
      <xdr:rowOff>291919</xdr:rowOff>
    </xdr:to>
    <xdr:cxnSp macro="">
      <xdr:nvCxnSpPr>
        <xdr:cNvPr id="120" name="直線コネクタ 119"/>
        <xdr:cNvCxnSpPr/>
      </xdr:nvCxnSpPr>
      <xdr:spPr bwMode="auto">
        <a:xfrm>
          <a:off x="4305300" y="6519091"/>
          <a:ext cx="698500" cy="40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150658</xdr:rowOff>
    </xdr:from>
    <xdr:to>
      <xdr:col>26</xdr:col>
      <xdr:colOff>101600</xdr:colOff>
      <xdr:row>35</xdr:row>
      <xdr:rowOff>252258</xdr:rowOff>
    </xdr:to>
    <xdr:sp macro="" textlink="">
      <xdr:nvSpPr>
        <xdr:cNvPr id="121" name="フローチャート: 判断 120"/>
        <xdr:cNvSpPr/>
      </xdr:nvSpPr>
      <xdr:spPr bwMode="auto">
        <a:xfrm>
          <a:off x="4953000" y="67610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237035</xdr:rowOff>
    </xdr:from>
    <xdr:ext cx="736600" cy="259045"/>
    <xdr:sp macro="" textlink="">
      <xdr:nvSpPr>
        <xdr:cNvPr id="122" name="テキスト ボックス 121"/>
        <xdr:cNvSpPr txBox="1"/>
      </xdr:nvSpPr>
      <xdr:spPr>
        <a:xfrm>
          <a:off x="4622800" y="684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70394</xdr:rowOff>
    </xdr:from>
    <xdr:to>
      <xdr:col>22</xdr:col>
      <xdr:colOff>114300</xdr:colOff>
      <xdr:row>34</xdr:row>
      <xdr:rowOff>251641</xdr:rowOff>
    </xdr:to>
    <xdr:cxnSp macro="">
      <xdr:nvCxnSpPr>
        <xdr:cNvPr id="123" name="直線コネクタ 122"/>
        <xdr:cNvCxnSpPr/>
      </xdr:nvCxnSpPr>
      <xdr:spPr bwMode="auto">
        <a:xfrm>
          <a:off x="3606800" y="6337844"/>
          <a:ext cx="698500" cy="181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16873</xdr:rowOff>
    </xdr:from>
    <xdr:to>
      <xdr:col>22</xdr:col>
      <xdr:colOff>165100</xdr:colOff>
      <xdr:row>35</xdr:row>
      <xdr:rowOff>118473</xdr:rowOff>
    </xdr:to>
    <xdr:sp macro="" textlink="">
      <xdr:nvSpPr>
        <xdr:cNvPr id="124" name="フローチャート: 判断 123"/>
        <xdr:cNvSpPr/>
      </xdr:nvSpPr>
      <xdr:spPr bwMode="auto">
        <a:xfrm>
          <a:off x="4254500" y="6627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103250</xdr:rowOff>
    </xdr:from>
    <xdr:ext cx="762000" cy="259045"/>
    <xdr:sp macro="" textlink="">
      <xdr:nvSpPr>
        <xdr:cNvPr id="125" name="テキスト ボックス 124"/>
        <xdr:cNvSpPr txBox="1"/>
      </xdr:nvSpPr>
      <xdr:spPr>
        <a:xfrm>
          <a:off x="3924300" y="671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220073</xdr:rowOff>
    </xdr:from>
    <xdr:to>
      <xdr:col>18</xdr:col>
      <xdr:colOff>177800</xdr:colOff>
      <xdr:row>34</xdr:row>
      <xdr:rowOff>70394</xdr:rowOff>
    </xdr:to>
    <xdr:cxnSp macro="">
      <xdr:nvCxnSpPr>
        <xdr:cNvPr id="126" name="直線コネクタ 125"/>
        <xdr:cNvCxnSpPr/>
      </xdr:nvCxnSpPr>
      <xdr:spPr bwMode="auto">
        <a:xfrm>
          <a:off x="2908300" y="6144623"/>
          <a:ext cx="698500" cy="193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192351</xdr:rowOff>
    </xdr:from>
    <xdr:to>
      <xdr:col>19</xdr:col>
      <xdr:colOff>38100</xdr:colOff>
      <xdr:row>34</xdr:row>
      <xdr:rowOff>293951</xdr:rowOff>
    </xdr:to>
    <xdr:sp macro="" textlink="">
      <xdr:nvSpPr>
        <xdr:cNvPr id="127" name="フローチャート: 判断 126"/>
        <xdr:cNvSpPr/>
      </xdr:nvSpPr>
      <xdr:spPr bwMode="auto">
        <a:xfrm>
          <a:off x="3556000" y="6459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278727</xdr:rowOff>
    </xdr:from>
    <xdr:ext cx="762000" cy="259045"/>
    <xdr:sp macro="" textlink="">
      <xdr:nvSpPr>
        <xdr:cNvPr id="128" name="テキスト ボックス 127"/>
        <xdr:cNvSpPr txBox="1"/>
      </xdr:nvSpPr>
      <xdr:spPr>
        <a:xfrm>
          <a:off x="3225800" y="65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119307</xdr:rowOff>
    </xdr:from>
    <xdr:to>
      <xdr:col>15</xdr:col>
      <xdr:colOff>101600</xdr:colOff>
      <xdr:row>34</xdr:row>
      <xdr:rowOff>220907</xdr:rowOff>
    </xdr:to>
    <xdr:sp macro="" textlink="">
      <xdr:nvSpPr>
        <xdr:cNvPr id="129" name="フローチャート: 判断 128"/>
        <xdr:cNvSpPr/>
      </xdr:nvSpPr>
      <xdr:spPr bwMode="auto">
        <a:xfrm>
          <a:off x="2857500" y="6386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205684</xdr:rowOff>
    </xdr:from>
    <xdr:ext cx="762000" cy="259045"/>
    <xdr:sp macro="" textlink="">
      <xdr:nvSpPr>
        <xdr:cNvPr id="130" name="テキスト ボックス 129"/>
        <xdr:cNvSpPr txBox="1"/>
      </xdr:nvSpPr>
      <xdr:spPr>
        <a:xfrm>
          <a:off x="2527300" y="64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19703</xdr:rowOff>
    </xdr:from>
    <xdr:to>
      <xdr:col>29</xdr:col>
      <xdr:colOff>177800</xdr:colOff>
      <xdr:row>35</xdr:row>
      <xdr:rowOff>121303</xdr:rowOff>
    </xdr:to>
    <xdr:sp macro="" textlink="">
      <xdr:nvSpPr>
        <xdr:cNvPr id="136" name="楕円 135"/>
        <xdr:cNvSpPr/>
      </xdr:nvSpPr>
      <xdr:spPr bwMode="auto">
        <a:xfrm>
          <a:off x="5600700" y="6630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207680</xdr:rowOff>
    </xdr:from>
    <xdr:ext cx="762000" cy="259045"/>
    <xdr:sp macro="" textlink="">
      <xdr:nvSpPr>
        <xdr:cNvPr id="137" name="人口1人当たり決算額の推移該当値テキスト445"/>
        <xdr:cNvSpPr txBox="1"/>
      </xdr:nvSpPr>
      <xdr:spPr>
        <a:xfrm>
          <a:off x="5740400" y="647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241119</xdr:rowOff>
    </xdr:from>
    <xdr:to>
      <xdr:col>26</xdr:col>
      <xdr:colOff>101600</xdr:colOff>
      <xdr:row>34</xdr:row>
      <xdr:rowOff>342719</xdr:rowOff>
    </xdr:to>
    <xdr:sp macro="" textlink="">
      <xdr:nvSpPr>
        <xdr:cNvPr id="138" name="楕円 137"/>
        <xdr:cNvSpPr/>
      </xdr:nvSpPr>
      <xdr:spPr bwMode="auto">
        <a:xfrm>
          <a:off x="4953000" y="650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9996</xdr:rowOff>
    </xdr:from>
    <xdr:ext cx="736600" cy="259045"/>
    <xdr:sp macro="" textlink="">
      <xdr:nvSpPr>
        <xdr:cNvPr id="139" name="テキスト ボックス 138"/>
        <xdr:cNvSpPr txBox="1"/>
      </xdr:nvSpPr>
      <xdr:spPr>
        <a:xfrm>
          <a:off x="4622800" y="627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200842</xdr:rowOff>
    </xdr:from>
    <xdr:to>
      <xdr:col>22</xdr:col>
      <xdr:colOff>165100</xdr:colOff>
      <xdr:row>34</xdr:row>
      <xdr:rowOff>302442</xdr:rowOff>
    </xdr:to>
    <xdr:sp macro="" textlink="">
      <xdr:nvSpPr>
        <xdr:cNvPr id="140" name="楕円 139"/>
        <xdr:cNvSpPr/>
      </xdr:nvSpPr>
      <xdr:spPr bwMode="auto">
        <a:xfrm>
          <a:off x="4254500" y="646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312619</xdr:rowOff>
    </xdr:from>
    <xdr:ext cx="762000" cy="259045"/>
    <xdr:sp macro="" textlink="">
      <xdr:nvSpPr>
        <xdr:cNvPr id="141" name="テキスト ボックス 140"/>
        <xdr:cNvSpPr txBox="1"/>
      </xdr:nvSpPr>
      <xdr:spPr>
        <a:xfrm>
          <a:off x="3924300" y="62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19594</xdr:rowOff>
    </xdr:from>
    <xdr:to>
      <xdr:col>19</xdr:col>
      <xdr:colOff>38100</xdr:colOff>
      <xdr:row>34</xdr:row>
      <xdr:rowOff>121194</xdr:rowOff>
    </xdr:to>
    <xdr:sp macro="" textlink="">
      <xdr:nvSpPr>
        <xdr:cNvPr id="142" name="楕円 141"/>
        <xdr:cNvSpPr/>
      </xdr:nvSpPr>
      <xdr:spPr bwMode="auto">
        <a:xfrm>
          <a:off x="3556000" y="6287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131371</xdr:rowOff>
    </xdr:from>
    <xdr:ext cx="762000" cy="259045"/>
    <xdr:sp macro="" textlink="">
      <xdr:nvSpPr>
        <xdr:cNvPr id="143" name="テキスト ボックス 142"/>
        <xdr:cNvSpPr txBox="1"/>
      </xdr:nvSpPr>
      <xdr:spPr>
        <a:xfrm>
          <a:off x="3225800" y="605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169273</xdr:rowOff>
    </xdr:from>
    <xdr:to>
      <xdr:col>15</xdr:col>
      <xdr:colOff>101600</xdr:colOff>
      <xdr:row>33</xdr:row>
      <xdr:rowOff>270873</xdr:rowOff>
    </xdr:to>
    <xdr:sp macro="" textlink="">
      <xdr:nvSpPr>
        <xdr:cNvPr id="144" name="楕円 143"/>
        <xdr:cNvSpPr/>
      </xdr:nvSpPr>
      <xdr:spPr bwMode="auto">
        <a:xfrm>
          <a:off x="2857500" y="6093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109600</xdr:rowOff>
    </xdr:from>
    <xdr:ext cx="762000" cy="259045"/>
    <xdr:sp macro="" textlink="">
      <xdr:nvSpPr>
        <xdr:cNvPr id="145" name="テキスト ボックス 144"/>
        <xdr:cNvSpPr txBox="1"/>
      </xdr:nvSpPr>
      <xdr:spPr>
        <a:xfrm>
          <a:off x="2527300" y="586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156,823
149,832
10.21
104,417,516
102,456,591
1,739,948
50,150,300
14,765,085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14427</xdr:rowOff>
    </xdr:from>
    <xdr:to>
      <xdr:col>24</xdr:col>
      <xdr:colOff>62865</xdr:colOff>
      <xdr:row>38</xdr:row>
      <xdr:rowOff>77064</xdr:rowOff>
    </xdr:to>
    <xdr:cxnSp macro="">
      <xdr:nvCxnSpPr>
        <xdr:cNvPr id="58" name="直線コネクタ 57"/>
        <xdr:cNvCxnSpPr/>
      </xdr:nvCxnSpPr>
      <xdr:spPr>
        <a:xfrm flipV="1">
          <a:off x="4633595" y="5157927"/>
          <a:ext cx="1270" cy="14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80891</xdr:rowOff>
    </xdr:from>
    <xdr:ext cx="534377" cy="259045"/>
    <xdr:sp macro="" textlink="">
      <xdr:nvSpPr>
        <xdr:cNvPr id="59" name="人件費最小値テキスト"/>
        <xdr:cNvSpPr txBox="1"/>
      </xdr:nvSpPr>
      <xdr:spPr>
        <a:xfrm>
          <a:off x="4686300" y="65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77064</xdr:rowOff>
    </xdr:from>
    <xdr:to>
      <xdr:col>24</xdr:col>
      <xdr:colOff>152400</xdr:colOff>
      <xdr:row>38</xdr:row>
      <xdr:rowOff>77064</xdr:rowOff>
    </xdr:to>
    <xdr:cxnSp macro="">
      <xdr:nvCxnSpPr>
        <xdr:cNvPr id="60" name="直線コネクタ 59"/>
        <xdr:cNvCxnSpPr/>
      </xdr:nvCxnSpPr>
      <xdr:spPr>
        <a:xfrm>
          <a:off x="4546600" y="65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132554</xdr:rowOff>
    </xdr:from>
    <xdr:ext cx="599010" cy="259045"/>
    <xdr:sp macro="" textlink="">
      <xdr:nvSpPr>
        <xdr:cNvPr id="61" name="人件費最大値テキスト"/>
        <xdr:cNvSpPr txBox="1"/>
      </xdr:nvSpPr>
      <xdr:spPr>
        <a:xfrm>
          <a:off x="4686300" y="493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14427</xdr:rowOff>
    </xdr:from>
    <xdr:to>
      <xdr:col>24</xdr:col>
      <xdr:colOff>152400</xdr:colOff>
      <xdr:row>30</xdr:row>
      <xdr:rowOff>14427</xdr:rowOff>
    </xdr:to>
    <xdr:cxnSp macro="">
      <xdr:nvCxnSpPr>
        <xdr:cNvPr id="62" name="直線コネクタ 61"/>
        <xdr:cNvCxnSpPr/>
      </xdr:nvCxnSpPr>
      <xdr:spPr>
        <a:xfrm>
          <a:off x="4546600" y="51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19805</xdr:rowOff>
    </xdr:from>
    <xdr:to>
      <xdr:col>24</xdr:col>
      <xdr:colOff>63500</xdr:colOff>
      <xdr:row>35</xdr:row>
      <xdr:rowOff>80917</xdr:rowOff>
    </xdr:to>
    <xdr:cxnSp macro="">
      <xdr:nvCxnSpPr>
        <xdr:cNvPr id="63" name="直線コネクタ 62"/>
        <xdr:cNvCxnSpPr/>
      </xdr:nvCxnSpPr>
      <xdr:spPr>
        <a:xfrm>
          <a:off x="3797300" y="6020555"/>
          <a:ext cx="8382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11570</xdr:rowOff>
    </xdr:from>
    <xdr:ext cx="534377" cy="259045"/>
    <xdr:sp macro="" textlink="">
      <xdr:nvSpPr>
        <xdr:cNvPr id="64" name="人件費平均値テキスト"/>
        <xdr:cNvSpPr txBox="1"/>
      </xdr:nvSpPr>
      <xdr:spPr>
        <a:xfrm>
          <a:off x="4686300" y="6355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33143</xdr:rowOff>
    </xdr:from>
    <xdr:to>
      <xdr:col>24</xdr:col>
      <xdr:colOff>114300</xdr:colOff>
      <xdr:row>37</xdr:row>
      <xdr:rowOff>134743</xdr:rowOff>
    </xdr:to>
    <xdr:sp macro="" textlink="">
      <xdr:nvSpPr>
        <xdr:cNvPr id="65" name="フローチャート: 判断 64"/>
        <xdr:cNvSpPr/>
      </xdr:nvSpPr>
      <xdr:spPr>
        <a:xfrm>
          <a:off x="45847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154036</xdr:rowOff>
    </xdr:from>
    <xdr:to>
      <xdr:col>19</xdr:col>
      <xdr:colOff>177800</xdr:colOff>
      <xdr:row>35</xdr:row>
      <xdr:rowOff>19805</xdr:rowOff>
    </xdr:to>
    <xdr:cxnSp macro="">
      <xdr:nvCxnSpPr>
        <xdr:cNvPr id="66" name="直線コネクタ 65"/>
        <xdr:cNvCxnSpPr/>
      </xdr:nvCxnSpPr>
      <xdr:spPr>
        <a:xfrm>
          <a:off x="2908300" y="5983336"/>
          <a:ext cx="889000" cy="3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17664</xdr:rowOff>
    </xdr:from>
    <xdr:to>
      <xdr:col>20</xdr:col>
      <xdr:colOff>38100</xdr:colOff>
      <xdr:row>37</xdr:row>
      <xdr:rowOff>119264</xdr:rowOff>
    </xdr:to>
    <xdr:sp macro="" textlink="">
      <xdr:nvSpPr>
        <xdr:cNvPr id="67" name="フローチャート: 判断 66"/>
        <xdr:cNvSpPr/>
      </xdr:nvSpPr>
      <xdr:spPr>
        <a:xfrm>
          <a:off x="3746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110391</xdr:rowOff>
    </xdr:from>
    <xdr:ext cx="534377" cy="259045"/>
    <xdr:sp macro="" textlink="">
      <xdr:nvSpPr>
        <xdr:cNvPr id="68" name="テキスト ボックス 67"/>
        <xdr:cNvSpPr txBox="1"/>
      </xdr:nvSpPr>
      <xdr:spPr>
        <a:xfrm>
          <a:off x="3530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103516</xdr:rowOff>
    </xdr:from>
    <xdr:to>
      <xdr:col>15</xdr:col>
      <xdr:colOff>50800</xdr:colOff>
      <xdr:row>34</xdr:row>
      <xdr:rowOff>154036</xdr:rowOff>
    </xdr:to>
    <xdr:cxnSp macro="">
      <xdr:nvCxnSpPr>
        <xdr:cNvPr id="69" name="直線コネクタ 68"/>
        <xdr:cNvCxnSpPr/>
      </xdr:nvCxnSpPr>
      <xdr:spPr>
        <a:xfrm>
          <a:off x="2019300" y="5932816"/>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20059</xdr:rowOff>
    </xdr:from>
    <xdr:to>
      <xdr:col>15</xdr:col>
      <xdr:colOff>101600</xdr:colOff>
      <xdr:row>37</xdr:row>
      <xdr:rowOff>121659</xdr:rowOff>
    </xdr:to>
    <xdr:sp macro="" textlink="">
      <xdr:nvSpPr>
        <xdr:cNvPr id="70" name="フローチャート: 判断 69"/>
        <xdr:cNvSpPr/>
      </xdr:nvSpPr>
      <xdr:spPr>
        <a:xfrm>
          <a:off x="2857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112786</xdr:rowOff>
    </xdr:from>
    <xdr:ext cx="534377" cy="259045"/>
    <xdr:sp macro="" textlink="">
      <xdr:nvSpPr>
        <xdr:cNvPr id="71" name="テキスト ボックス 70"/>
        <xdr:cNvSpPr txBox="1"/>
      </xdr:nvSpPr>
      <xdr:spPr>
        <a:xfrm>
          <a:off x="2641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62096</xdr:rowOff>
    </xdr:from>
    <xdr:to>
      <xdr:col>10</xdr:col>
      <xdr:colOff>114300</xdr:colOff>
      <xdr:row>34</xdr:row>
      <xdr:rowOff>103516</xdr:rowOff>
    </xdr:to>
    <xdr:cxnSp macro="">
      <xdr:nvCxnSpPr>
        <xdr:cNvPr id="72" name="直線コネクタ 71"/>
        <xdr:cNvCxnSpPr/>
      </xdr:nvCxnSpPr>
      <xdr:spPr>
        <a:xfrm>
          <a:off x="1130300" y="5891396"/>
          <a:ext cx="889000" cy="4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6245</xdr:rowOff>
    </xdr:from>
    <xdr:to>
      <xdr:col>10</xdr:col>
      <xdr:colOff>165100</xdr:colOff>
      <xdr:row>37</xdr:row>
      <xdr:rowOff>107845</xdr:rowOff>
    </xdr:to>
    <xdr:sp macro="" textlink="">
      <xdr:nvSpPr>
        <xdr:cNvPr id="73" name="フローチャート: 判断 72"/>
        <xdr:cNvSpPr/>
      </xdr:nvSpPr>
      <xdr:spPr>
        <a:xfrm>
          <a:off x="1968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98972</xdr:rowOff>
    </xdr:from>
    <xdr:ext cx="534377" cy="259045"/>
    <xdr:sp macro="" textlink="">
      <xdr:nvSpPr>
        <xdr:cNvPr id="74" name="テキスト ボックス 73"/>
        <xdr:cNvSpPr txBox="1"/>
      </xdr:nvSpPr>
      <xdr:spPr>
        <a:xfrm>
          <a:off x="1752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170554</xdr:rowOff>
    </xdr:from>
    <xdr:to>
      <xdr:col>6</xdr:col>
      <xdr:colOff>38100</xdr:colOff>
      <xdr:row>37</xdr:row>
      <xdr:rowOff>100704</xdr:rowOff>
    </xdr:to>
    <xdr:sp macro="" textlink="">
      <xdr:nvSpPr>
        <xdr:cNvPr id="75" name="フローチャート: 判断 74"/>
        <xdr:cNvSpPr/>
      </xdr:nvSpPr>
      <xdr:spPr>
        <a:xfrm>
          <a:off x="1079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91831</xdr:rowOff>
    </xdr:from>
    <xdr:ext cx="534377" cy="259045"/>
    <xdr:sp macro="" textlink="">
      <xdr:nvSpPr>
        <xdr:cNvPr id="76" name="テキスト ボックス 75"/>
        <xdr:cNvSpPr txBox="1"/>
      </xdr:nvSpPr>
      <xdr:spPr>
        <a:xfrm>
          <a:off x="863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30117</xdr:rowOff>
    </xdr:from>
    <xdr:to>
      <xdr:col>24</xdr:col>
      <xdr:colOff>114300</xdr:colOff>
      <xdr:row>35</xdr:row>
      <xdr:rowOff>131717</xdr:rowOff>
    </xdr:to>
    <xdr:sp macro="" textlink="">
      <xdr:nvSpPr>
        <xdr:cNvPr id="82" name="楕円 81"/>
        <xdr:cNvSpPr/>
      </xdr:nvSpPr>
      <xdr:spPr>
        <a:xfrm>
          <a:off x="4584700" y="60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52994</xdr:rowOff>
    </xdr:from>
    <xdr:ext cx="534377" cy="259045"/>
    <xdr:sp macro="" textlink="">
      <xdr:nvSpPr>
        <xdr:cNvPr id="83" name="人件費該当値テキスト"/>
        <xdr:cNvSpPr txBox="1"/>
      </xdr:nvSpPr>
      <xdr:spPr>
        <a:xfrm>
          <a:off x="4686300" y="58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140455</xdr:rowOff>
    </xdr:from>
    <xdr:to>
      <xdr:col>20</xdr:col>
      <xdr:colOff>38100</xdr:colOff>
      <xdr:row>35</xdr:row>
      <xdr:rowOff>70605</xdr:rowOff>
    </xdr:to>
    <xdr:sp macro="" textlink="">
      <xdr:nvSpPr>
        <xdr:cNvPr id="84" name="楕円 83"/>
        <xdr:cNvSpPr/>
      </xdr:nvSpPr>
      <xdr:spPr>
        <a:xfrm>
          <a:off x="3746500" y="59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87132</xdr:rowOff>
    </xdr:from>
    <xdr:ext cx="599010" cy="259045"/>
    <xdr:sp macro="" textlink="">
      <xdr:nvSpPr>
        <xdr:cNvPr id="85" name="テキスト ボックス 84"/>
        <xdr:cNvSpPr txBox="1"/>
      </xdr:nvSpPr>
      <xdr:spPr>
        <a:xfrm>
          <a:off x="3497795" y="574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103236</xdr:rowOff>
    </xdr:from>
    <xdr:to>
      <xdr:col>15</xdr:col>
      <xdr:colOff>101600</xdr:colOff>
      <xdr:row>35</xdr:row>
      <xdr:rowOff>33386</xdr:rowOff>
    </xdr:to>
    <xdr:sp macro="" textlink="">
      <xdr:nvSpPr>
        <xdr:cNvPr id="86" name="楕円 85"/>
        <xdr:cNvSpPr/>
      </xdr:nvSpPr>
      <xdr:spPr>
        <a:xfrm>
          <a:off x="2857500" y="59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49913</xdr:rowOff>
    </xdr:from>
    <xdr:ext cx="599010" cy="259045"/>
    <xdr:sp macro="" textlink="">
      <xdr:nvSpPr>
        <xdr:cNvPr id="87" name="テキスト ボックス 86"/>
        <xdr:cNvSpPr txBox="1"/>
      </xdr:nvSpPr>
      <xdr:spPr>
        <a:xfrm>
          <a:off x="2608795" y="57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52716</xdr:rowOff>
    </xdr:from>
    <xdr:to>
      <xdr:col>10</xdr:col>
      <xdr:colOff>165100</xdr:colOff>
      <xdr:row>34</xdr:row>
      <xdr:rowOff>154316</xdr:rowOff>
    </xdr:to>
    <xdr:sp macro="" textlink="">
      <xdr:nvSpPr>
        <xdr:cNvPr id="88" name="楕円 87"/>
        <xdr:cNvSpPr/>
      </xdr:nvSpPr>
      <xdr:spPr>
        <a:xfrm>
          <a:off x="1968500" y="58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170843</xdr:rowOff>
    </xdr:from>
    <xdr:ext cx="599010" cy="259045"/>
    <xdr:sp macro="" textlink="">
      <xdr:nvSpPr>
        <xdr:cNvPr id="89" name="テキスト ボックス 88"/>
        <xdr:cNvSpPr txBox="1"/>
      </xdr:nvSpPr>
      <xdr:spPr>
        <a:xfrm>
          <a:off x="1719795" y="565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11296</xdr:rowOff>
    </xdr:from>
    <xdr:to>
      <xdr:col>6</xdr:col>
      <xdr:colOff>38100</xdr:colOff>
      <xdr:row>34</xdr:row>
      <xdr:rowOff>112896</xdr:rowOff>
    </xdr:to>
    <xdr:sp macro="" textlink="">
      <xdr:nvSpPr>
        <xdr:cNvPr id="90" name="楕円 89"/>
        <xdr:cNvSpPr/>
      </xdr:nvSpPr>
      <xdr:spPr>
        <a:xfrm>
          <a:off x="1079500" y="584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129423</xdr:rowOff>
    </xdr:from>
    <xdr:ext cx="599010" cy="259045"/>
    <xdr:sp macro="" textlink="">
      <xdr:nvSpPr>
        <xdr:cNvPr id="91" name="テキスト ボックス 90"/>
        <xdr:cNvSpPr txBox="1"/>
      </xdr:nvSpPr>
      <xdr:spPr>
        <a:xfrm>
          <a:off x="830795" y="561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131937</xdr:rowOff>
    </xdr:from>
    <xdr:to>
      <xdr:col>24</xdr:col>
      <xdr:colOff>62865</xdr:colOff>
      <xdr:row>58</xdr:row>
      <xdr:rowOff>119764</xdr:rowOff>
    </xdr:to>
    <xdr:cxnSp macro="">
      <xdr:nvCxnSpPr>
        <xdr:cNvPr id="120" name="直線コネクタ 119"/>
        <xdr:cNvCxnSpPr/>
      </xdr:nvCxnSpPr>
      <xdr:spPr>
        <a:xfrm flipV="1">
          <a:off x="4633595" y="8704437"/>
          <a:ext cx="1270" cy="135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123591</xdr:rowOff>
    </xdr:from>
    <xdr:ext cx="534377" cy="259045"/>
    <xdr:sp macro="" textlink="">
      <xdr:nvSpPr>
        <xdr:cNvPr id="121" name="物件費最小値テキスト"/>
        <xdr:cNvSpPr txBox="1"/>
      </xdr:nvSpPr>
      <xdr:spPr>
        <a:xfrm>
          <a:off x="4686300" y="100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119764</xdr:rowOff>
    </xdr:from>
    <xdr:to>
      <xdr:col>24</xdr:col>
      <xdr:colOff>152400</xdr:colOff>
      <xdr:row>58</xdr:row>
      <xdr:rowOff>119764</xdr:rowOff>
    </xdr:to>
    <xdr:cxnSp macro="">
      <xdr:nvCxnSpPr>
        <xdr:cNvPr id="122" name="直線コネクタ 121"/>
        <xdr:cNvCxnSpPr/>
      </xdr:nvCxnSpPr>
      <xdr:spPr>
        <a:xfrm>
          <a:off x="4546600" y="100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78614</xdr:rowOff>
    </xdr:from>
    <xdr:ext cx="599010" cy="259045"/>
    <xdr:sp macro="" textlink="">
      <xdr:nvSpPr>
        <xdr:cNvPr id="123" name="物件費最大値テキスト"/>
        <xdr:cNvSpPr txBox="1"/>
      </xdr:nvSpPr>
      <xdr:spPr>
        <a:xfrm>
          <a:off x="4686300" y="847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131937</xdr:rowOff>
    </xdr:from>
    <xdr:to>
      <xdr:col>24</xdr:col>
      <xdr:colOff>152400</xdr:colOff>
      <xdr:row>50</xdr:row>
      <xdr:rowOff>131937</xdr:rowOff>
    </xdr:to>
    <xdr:cxnSp macro="">
      <xdr:nvCxnSpPr>
        <xdr:cNvPr id="124" name="直線コネクタ 123"/>
        <xdr:cNvCxnSpPr/>
      </xdr:nvCxnSpPr>
      <xdr:spPr>
        <a:xfrm>
          <a:off x="4546600" y="87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50441</xdr:rowOff>
    </xdr:from>
    <xdr:to>
      <xdr:col>24</xdr:col>
      <xdr:colOff>63500</xdr:colOff>
      <xdr:row>55</xdr:row>
      <xdr:rowOff>92551</xdr:rowOff>
    </xdr:to>
    <xdr:cxnSp macro="">
      <xdr:nvCxnSpPr>
        <xdr:cNvPr id="125" name="直線コネクタ 124"/>
        <xdr:cNvCxnSpPr/>
      </xdr:nvCxnSpPr>
      <xdr:spPr>
        <a:xfrm>
          <a:off x="3797300" y="9480191"/>
          <a:ext cx="838200" cy="4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104094</xdr:rowOff>
    </xdr:from>
    <xdr:ext cx="534377" cy="259045"/>
    <xdr:sp macro="" textlink="">
      <xdr:nvSpPr>
        <xdr:cNvPr id="126" name="物件費平均値テキスト"/>
        <xdr:cNvSpPr txBox="1"/>
      </xdr:nvSpPr>
      <xdr:spPr>
        <a:xfrm>
          <a:off x="4686300" y="987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125667</xdr:rowOff>
    </xdr:from>
    <xdr:to>
      <xdr:col>24</xdr:col>
      <xdr:colOff>114300</xdr:colOff>
      <xdr:row>58</xdr:row>
      <xdr:rowOff>55817</xdr:rowOff>
    </xdr:to>
    <xdr:sp macro="" textlink="">
      <xdr:nvSpPr>
        <xdr:cNvPr id="127" name="フローチャート: 判断 126"/>
        <xdr:cNvSpPr/>
      </xdr:nvSpPr>
      <xdr:spPr>
        <a:xfrm>
          <a:off x="45847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163208</xdr:rowOff>
    </xdr:from>
    <xdr:to>
      <xdr:col>19</xdr:col>
      <xdr:colOff>177800</xdr:colOff>
      <xdr:row>55</xdr:row>
      <xdr:rowOff>50441</xdr:rowOff>
    </xdr:to>
    <xdr:cxnSp macro="">
      <xdr:nvCxnSpPr>
        <xdr:cNvPr id="128" name="直線コネクタ 127"/>
        <xdr:cNvCxnSpPr/>
      </xdr:nvCxnSpPr>
      <xdr:spPr>
        <a:xfrm>
          <a:off x="2908300" y="9421508"/>
          <a:ext cx="889000" cy="5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114065</xdr:rowOff>
    </xdr:from>
    <xdr:to>
      <xdr:col>20</xdr:col>
      <xdr:colOff>38100</xdr:colOff>
      <xdr:row>58</xdr:row>
      <xdr:rowOff>44215</xdr:rowOff>
    </xdr:to>
    <xdr:sp macro="" textlink="">
      <xdr:nvSpPr>
        <xdr:cNvPr id="129" name="フローチャート: 判断 128"/>
        <xdr:cNvSpPr/>
      </xdr:nvSpPr>
      <xdr:spPr>
        <a:xfrm>
          <a:off x="3746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35342</xdr:rowOff>
    </xdr:from>
    <xdr:ext cx="534377" cy="259045"/>
    <xdr:sp macro="" textlink="">
      <xdr:nvSpPr>
        <xdr:cNvPr id="130" name="テキスト ボックス 129"/>
        <xdr:cNvSpPr txBox="1"/>
      </xdr:nvSpPr>
      <xdr:spPr>
        <a:xfrm>
          <a:off x="3530111" y="99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163208</xdr:rowOff>
    </xdr:from>
    <xdr:to>
      <xdr:col>15</xdr:col>
      <xdr:colOff>50800</xdr:colOff>
      <xdr:row>55</xdr:row>
      <xdr:rowOff>52403</xdr:rowOff>
    </xdr:to>
    <xdr:cxnSp macro="">
      <xdr:nvCxnSpPr>
        <xdr:cNvPr id="131" name="直線コネクタ 130"/>
        <xdr:cNvCxnSpPr/>
      </xdr:nvCxnSpPr>
      <xdr:spPr>
        <a:xfrm flipV="1">
          <a:off x="2019300" y="9421508"/>
          <a:ext cx="889000" cy="6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130829</xdr:rowOff>
    </xdr:from>
    <xdr:to>
      <xdr:col>15</xdr:col>
      <xdr:colOff>101600</xdr:colOff>
      <xdr:row>58</xdr:row>
      <xdr:rowOff>60979</xdr:rowOff>
    </xdr:to>
    <xdr:sp macro="" textlink="">
      <xdr:nvSpPr>
        <xdr:cNvPr id="132" name="フローチャート: 判断 131"/>
        <xdr:cNvSpPr/>
      </xdr:nvSpPr>
      <xdr:spPr>
        <a:xfrm>
          <a:off x="2857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52106</xdr:rowOff>
    </xdr:from>
    <xdr:ext cx="534377" cy="259045"/>
    <xdr:sp macro="" textlink="">
      <xdr:nvSpPr>
        <xdr:cNvPr id="133" name="テキスト ボックス 132"/>
        <xdr:cNvSpPr txBox="1"/>
      </xdr:nvSpPr>
      <xdr:spPr>
        <a:xfrm>
          <a:off x="2641111" y="999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52403</xdr:rowOff>
    </xdr:from>
    <xdr:to>
      <xdr:col>10</xdr:col>
      <xdr:colOff>114300</xdr:colOff>
      <xdr:row>55</xdr:row>
      <xdr:rowOff>65615</xdr:rowOff>
    </xdr:to>
    <xdr:cxnSp macro="">
      <xdr:nvCxnSpPr>
        <xdr:cNvPr id="134" name="直線コネクタ 133"/>
        <xdr:cNvCxnSpPr/>
      </xdr:nvCxnSpPr>
      <xdr:spPr>
        <a:xfrm flipV="1">
          <a:off x="1130300" y="9482153"/>
          <a:ext cx="889000" cy="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147965</xdr:rowOff>
    </xdr:from>
    <xdr:to>
      <xdr:col>10</xdr:col>
      <xdr:colOff>165100</xdr:colOff>
      <xdr:row>58</xdr:row>
      <xdr:rowOff>78115</xdr:rowOff>
    </xdr:to>
    <xdr:sp macro="" textlink="">
      <xdr:nvSpPr>
        <xdr:cNvPr id="135" name="フローチャート: 判断 134"/>
        <xdr:cNvSpPr/>
      </xdr:nvSpPr>
      <xdr:spPr>
        <a:xfrm>
          <a:off x="1968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69242</xdr:rowOff>
    </xdr:from>
    <xdr:ext cx="534377" cy="259045"/>
    <xdr:sp macro="" textlink="">
      <xdr:nvSpPr>
        <xdr:cNvPr id="136" name="テキスト ボックス 135"/>
        <xdr:cNvSpPr txBox="1"/>
      </xdr:nvSpPr>
      <xdr:spPr>
        <a:xfrm>
          <a:off x="1752111" y="1001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4718</xdr:rowOff>
    </xdr:from>
    <xdr:to>
      <xdr:col>6</xdr:col>
      <xdr:colOff>38100</xdr:colOff>
      <xdr:row>58</xdr:row>
      <xdr:rowOff>106318</xdr:rowOff>
    </xdr:to>
    <xdr:sp macro="" textlink="">
      <xdr:nvSpPr>
        <xdr:cNvPr id="137" name="フローチャート: 判断 136"/>
        <xdr:cNvSpPr/>
      </xdr:nvSpPr>
      <xdr:spPr>
        <a:xfrm>
          <a:off x="1079500" y="99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97445</xdr:rowOff>
    </xdr:from>
    <xdr:ext cx="534377" cy="259045"/>
    <xdr:sp macro="" textlink="">
      <xdr:nvSpPr>
        <xdr:cNvPr id="138" name="テキスト ボックス 137"/>
        <xdr:cNvSpPr txBox="1"/>
      </xdr:nvSpPr>
      <xdr:spPr>
        <a:xfrm>
          <a:off x="863111" y="100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41751</xdr:rowOff>
    </xdr:from>
    <xdr:to>
      <xdr:col>24</xdr:col>
      <xdr:colOff>114300</xdr:colOff>
      <xdr:row>55</xdr:row>
      <xdr:rowOff>143351</xdr:rowOff>
    </xdr:to>
    <xdr:sp macro="" textlink="">
      <xdr:nvSpPr>
        <xdr:cNvPr id="144" name="楕円 143"/>
        <xdr:cNvSpPr/>
      </xdr:nvSpPr>
      <xdr:spPr>
        <a:xfrm>
          <a:off x="4584700" y="94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64628</xdr:rowOff>
    </xdr:from>
    <xdr:ext cx="599010" cy="259045"/>
    <xdr:sp macro="" textlink="">
      <xdr:nvSpPr>
        <xdr:cNvPr id="145" name="物件費該当値テキスト"/>
        <xdr:cNvSpPr txBox="1"/>
      </xdr:nvSpPr>
      <xdr:spPr>
        <a:xfrm>
          <a:off x="4686300" y="932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171091</xdr:rowOff>
    </xdr:from>
    <xdr:to>
      <xdr:col>20</xdr:col>
      <xdr:colOff>38100</xdr:colOff>
      <xdr:row>55</xdr:row>
      <xdr:rowOff>101241</xdr:rowOff>
    </xdr:to>
    <xdr:sp macro="" textlink="">
      <xdr:nvSpPr>
        <xdr:cNvPr id="146" name="楕円 145"/>
        <xdr:cNvSpPr/>
      </xdr:nvSpPr>
      <xdr:spPr>
        <a:xfrm>
          <a:off x="3746500" y="942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117768</xdr:rowOff>
    </xdr:from>
    <xdr:ext cx="599010" cy="259045"/>
    <xdr:sp macro="" textlink="">
      <xdr:nvSpPr>
        <xdr:cNvPr id="147" name="テキスト ボックス 146"/>
        <xdr:cNvSpPr txBox="1"/>
      </xdr:nvSpPr>
      <xdr:spPr>
        <a:xfrm>
          <a:off x="3497795" y="920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112408</xdr:rowOff>
    </xdr:from>
    <xdr:to>
      <xdr:col>15</xdr:col>
      <xdr:colOff>101600</xdr:colOff>
      <xdr:row>55</xdr:row>
      <xdr:rowOff>42558</xdr:rowOff>
    </xdr:to>
    <xdr:sp macro="" textlink="">
      <xdr:nvSpPr>
        <xdr:cNvPr id="148" name="楕円 147"/>
        <xdr:cNvSpPr/>
      </xdr:nvSpPr>
      <xdr:spPr>
        <a:xfrm>
          <a:off x="2857500" y="937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59085</xdr:rowOff>
    </xdr:from>
    <xdr:ext cx="599010" cy="259045"/>
    <xdr:sp macro="" textlink="">
      <xdr:nvSpPr>
        <xdr:cNvPr id="149" name="テキスト ボックス 148"/>
        <xdr:cNvSpPr txBox="1"/>
      </xdr:nvSpPr>
      <xdr:spPr>
        <a:xfrm>
          <a:off x="2608795" y="914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1603</xdr:rowOff>
    </xdr:from>
    <xdr:to>
      <xdr:col>10</xdr:col>
      <xdr:colOff>165100</xdr:colOff>
      <xdr:row>55</xdr:row>
      <xdr:rowOff>103203</xdr:rowOff>
    </xdr:to>
    <xdr:sp macro="" textlink="">
      <xdr:nvSpPr>
        <xdr:cNvPr id="150" name="楕円 149"/>
        <xdr:cNvSpPr/>
      </xdr:nvSpPr>
      <xdr:spPr>
        <a:xfrm>
          <a:off x="1968500" y="943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119730</xdr:rowOff>
    </xdr:from>
    <xdr:ext cx="599010" cy="259045"/>
    <xdr:sp macro="" textlink="">
      <xdr:nvSpPr>
        <xdr:cNvPr id="151" name="テキスト ボックス 150"/>
        <xdr:cNvSpPr txBox="1"/>
      </xdr:nvSpPr>
      <xdr:spPr>
        <a:xfrm>
          <a:off x="1719795" y="920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14815</xdr:rowOff>
    </xdr:from>
    <xdr:to>
      <xdr:col>6</xdr:col>
      <xdr:colOff>38100</xdr:colOff>
      <xdr:row>55</xdr:row>
      <xdr:rowOff>116415</xdr:rowOff>
    </xdr:to>
    <xdr:sp macro="" textlink="">
      <xdr:nvSpPr>
        <xdr:cNvPr id="152" name="楕円 151"/>
        <xdr:cNvSpPr/>
      </xdr:nvSpPr>
      <xdr:spPr>
        <a:xfrm>
          <a:off x="1079500" y="94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132942</xdr:rowOff>
    </xdr:from>
    <xdr:ext cx="599010" cy="259045"/>
    <xdr:sp macro="" textlink="">
      <xdr:nvSpPr>
        <xdr:cNvPr id="153" name="テキスト ボックス 152"/>
        <xdr:cNvSpPr txBox="1"/>
      </xdr:nvSpPr>
      <xdr:spPr>
        <a:xfrm>
          <a:off x="830795" y="921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89408</xdr:rowOff>
    </xdr:from>
    <xdr:to>
      <xdr:col>24</xdr:col>
      <xdr:colOff>62865</xdr:colOff>
      <xdr:row>79</xdr:row>
      <xdr:rowOff>36612</xdr:rowOff>
    </xdr:to>
    <xdr:cxnSp macro="">
      <xdr:nvCxnSpPr>
        <xdr:cNvPr id="179" name="直線コネクタ 178"/>
        <xdr:cNvCxnSpPr/>
      </xdr:nvCxnSpPr>
      <xdr:spPr>
        <a:xfrm flipV="1">
          <a:off x="4633595" y="12090908"/>
          <a:ext cx="1270" cy="14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80"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81" name="直線コネクタ 180"/>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36085</xdr:rowOff>
    </xdr:from>
    <xdr:ext cx="534377" cy="259045"/>
    <xdr:sp macro="" textlink="">
      <xdr:nvSpPr>
        <xdr:cNvPr id="182" name="維持補修費最大値テキスト"/>
        <xdr:cNvSpPr txBox="1"/>
      </xdr:nvSpPr>
      <xdr:spPr>
        <a:xfrm>
          <a:off x="4686300" y="118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89408</xdr:rowOff>
    </xdr:from>
    <xdr:to>
      <xdr:col>24</xdr:col>
      <xdr:colOff>152400</xdr:colOff>
      <xdr:row>70</xdr:row>
      <xdr:rowOff>89408</xdr:rowOff>
    </xdr:to>
    <xdr:cxnSp macro="">
      <xdr:nvCxnSpPr>
        <xdr:cNvPr id="183" name="直線コネクタ 182"/>
        <xdr:cNvCxnSpPr/>
      </xdr:nvCxnSpPr>
      <xdr:spPr>
        <a:xfrm>
          <a:off x="4546600" y="1209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99096</xdr:rowOff>
    </xdr:from>
    <xdr:to>
      <xdr:col>24</xdr:col>
      <xdr:colOff>63500</xdr:colOff>
      <xdr:row>76</xdr:row>
      <xdr:rowOff>19521</xdr:rowOff>
    </xdr:to>
    <xdr:cxnSp macro="">
      <xdr:nvCxnSpPr>
        <xdr:cNvPr id="184" name="直線コネクタ 183"/>
        <xdr:cNvCxnSpPr/>
      </xdr:nvCxnSpPr>
      <xdr:spPr>
        <a:xfrm>
          <a:off x="3797300" y="12957846"/>
          <a:ext cx="838200" cy="9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152889</xdr:rowOff>
    </xdr:from>
    <xdr:ext cx="469744" cy="259045"/>
    <xdr:sp macro="" textlink="">
      <xdr:nvSpPr>
        <xdr:cNvPr id="185" name="維持補修費平均値テキスト"/>
        <xdr:cNvSpPr txBox="1"/>
      </xdr:nvSpPr>
      <xdr:spPr>
        <a:xfrm>
          <a:off x="4686300" y="13183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3012</xdr:rowOff>
    </xdr:from>
    <xdr:to>
      <xdr:col>24</xdr:col>
      <xdr:colOff>114300</xdr:colOff>
      <xdr:row>77</xdr:row>
      <xdr:rowOff>104612</xdr:rowOff>
    </xdr:to>
    <xdr:sp macro="" textlink="">
      <xdr:nvSpPr>
        <xdr:cNvPr id="186" name="フローチャート: 判断 185"/>
        <xdr:cNvSpPr/>
      </xdr:nvSpPr>
      <xdr:spPr>
        <a:xfrm>
          <a:off x="45847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99096</xdr:rowOff>
    </xdr:from>
    <xdr:to>
      <xdr:col>19</xdr:col>
      <xdr:colOff>177800</xdr:colOff>
      <xdr:row>76</xdr:row>
      <xdr:rowOff>77651</xdr:rowOff>
    </xdr:to>
    <xdr:cxnSp macro="">
      <xdr:nvCxnSpPr>
        <xdr:cNvPr id="187" name="直線コネクタ 186"/>
        <xdr:cNvCxnSpPr/>
      </xdr:nvCxnSpPr>
      <xdr:spPr>
        <a:xfrm flipV="1">
          <a:off x="2908300" y="12957846"/>
          <a:ext cx="889000" cy="15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22932</xdr:rowOff>
    </xdr:from>
    <xdr:to>
      <xdr:col>20</xdr:col>
      <xdr:colOff>38100</xdr:colOff>
      <xdr:row>77</xdr:row>
      <xdr:rowOff>124532</xdr:rowOff>
    </xdr:to>
    <xdr:sp macro="" textlink="">
      <xdr:nvSpPr>
        <xdr:cNvPr id="188" name="フローチャート: 判断 187"/>
        <xdr:cNvSpPr/>
      </xdr:nvSpPr>
      <xdr:spPr>
        <a:xfrm>
          <a:off x="3746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115659</xdr:rowOff>
    </xdr:from>
    <xdr:ext cx="469744" cy="259045"/>
    <xdr:sp macro="" textlink="">
      <xdr:nvSpPr>
        <xdr:cNvPr id="189" name="テキスト ボックス 188"/>
        <xdr:cNvSpPr txBox="1"/>
      </xdr:nvSpPr>
      <xdr:spPr>
        <a:xfrm>
          <a:off x="3562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24529</xdr:rowOff>
    </xdr:from>
    <xdr:to>
      <xdr:col>15</xdr:col>
      <xdr:colOff>50800</xdr:colOff>
      <xdr:row>76</xdr:row>
      <xdr:rowOff>77651</xdr:rowOff>
    </xdr:to>
    <xdr:cxnSp macro="">
      <xdr:nvCxnSpPr>
        <xdr:cNvPr id="190" name="直線コネクタ 189"/>
        <xdr:cNvCxnSpPr/>
      </xdr:nvCxnSpPr>
      <xdr:spPr>
        <a:xfrm>
          <a:off x="2019300" y="13054729"/>
          <a:ext cx="889000" cy="5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28484</xdr:rowOff>
    </xdr:from>
    <xdr:to>
      <xdr:col>15</xdr:col>
      <xdr:colOff>101600</xdr:colOff>
      <xdr:row>77</xdr:row>
      <xdr:rowOff>130084</xdr:rowOff>
    </xdr:to>
    <xdr:sp macro="" textlink="">
      <xdr:nvSpPr>
        <xdr:cNvPr id="191" name="フローチャート: 判断 190"/>
        <xdr:cNvSpPr/>
      </xdr:nvSpPr>
      <xdr:spPr>
        <a:xfrm>
          <a:off x="2857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121211</xdr:rowOff>
    </xdr:from>
    <xdr:ext cx="469744" cy="259045"/>
    <xdr:sp macro="" textlink="">
      <xdr:nvSpPr>
        <xdr:cNvPr id="192" name="テキスト ボックス 191"/>
        <xdr:cNvSpPr txBox="1"/>
      </xdr:nvSpPr>
      <xdr:spPr>
        <a:xfrm>
          <a:off x="2673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168112</xdr:rowOff>
    </xdr:from>
    <xdr:to>
      <xdr:col>10</xdr:col>
      <xdr:colOff>114300</xdr:colOff>
      <xdr:row>76</xdr:row>
      <xdr:rowOff>24529</xdr:rowOff>
    </xdr:to>
    <xdr:cxnSp macro="">
      <xdr:nvCxnSpPr>
        <xdr:cNvPr id="193" name="直線コネクタ 192"/>
        <xdr:cNvCxnSpPr/>
      </xdr:nvCxnSpPr>
      <xdr:spPr>
        <a:xfrm>
          <a:off x="1130300" y="13026862"/>
          <a:ext cx="889000" cy="2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35125</xdr:rowOff>
    </xdr:from>
    <xdr:to>
      <xdr:col>10</xdr:col>
      <xdr:colOff>165100</xdr:colOff>
      <xdr:row>77</xdr:row>
      <xdr:rowOff>136725</xdr:rowOff>
    </xdr:to>
    <xdr:sp macro="" textlink="">
      <xdr:nvSpPr>
        <xdr:cNvPr id="194" name="フローチャート: 判断 193"/>
        <xdr:cNvSpPr/>
      </xdr:nvSpPr>
      <xdr:spPr>
        <a:xfrm>
          <a:off x="1968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127852</xdr:rowOff>
    </xdr:from>
    <xdr:ext cx="469744" cy="259045"/>
    <xdr:sp macro="" textlink="">
      <xdr:nvSpPr>
        <xdr:cNvPr id="195" name="テキスト ボックス 194"/>
        <xdr:cNvSpPr txBox="1"/>
      </xdr:nvSpPr>
      <xdr:spPr>
        <a:xfrm>
          <a:off x="1784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56787</xdr:rowOff>
    </xdr:from>
    <xdr:to>
      <xdr:col>6</xdr:col>
      <xdr:colOff>38100</xdr:colOff>
      <xdr:row>77</xdr:row>
      <xdr:rowOff>158387</xdr:rowOff>
    </xdr:to>
    <xdr:sp macro="" textlink="">
      <xdr:nvSpPr>
        <xdr:cNvPr id="196" name="フローチャート: 判断 195"/>
        <xdr:cNvSpPr/>
      </xdr:nvSpPr>
      <xdr:spPr>
        <a:xfrm>
          <a:off x="1079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149514</xdr:rowOff>
    </xdr:from>
    <xdr:ext cx="469744" cy="259045"/>
    <xdr:sp macro="" textlink="">
      <xdr:nvSpPr>
        <xdr:cNvPr id="197" name="テキスト ボックス 196"/>
        <xdr:cNvSpPr txBox="1"/>
      </xdr:nvSpPr>
      <xdr:spPr>
        <a:xfrm>
          <a:off x="895428"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140172</xdr:rowOff>
    </xdr:from>
    <xdr:to>
      <xdr:col>24</xdr:col>
      <xdr:colOff>114300</xdr:colOff>
      <xdr:row>76</xdr:row>
      <xdr:rowOff>70321</xdr:rowOff>
    </xdr:to>
    <xdr:sp macro="" textlink="">
      <xdr:nvSpPr>
        <xdr:cNvPr id="203" name="楕円 202"/>
        <xdr:cNvSpPr/>
      </xdr:nvSpPr>
      <xdr:spPr>
        <a:xfrm>
          <a:off x="4584700" y="129989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163049</xdr:rowOff>
    </xdr:from>
    <xdr:ext cx="469744" cy="259045"/>
    <xdr:sp macro="" textlink="">
      <xdr:nvSpPr>
        <xdr:cNvPr id="204" name="維持補修費該当値テキスト"/>
        <xdr:cNvSpPr txBox="1"/>
      </xdr:nvSpPr>
      <xdr:spPr>
        <a:xfrm>
          <a:off x="4686300" y="128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48296</xdr:rowOff>
    </xdr:from>
    <xdr:to>
      <xdr:col>20</xdr:col>
      <xdr:colOff>38100</xdr:colOff>
      <xdr:row>75</xdr:row>
      <xdr:rowOff>149896</xdr:rowOff>
    </xdr:to>
    <xdr:sp macro="" textlink="">
      <xdr:nvSpPr>
        <xdr:cNvPr id="205" name="楕円 204"/>
        <xdr:cNvSpPr/>
      </xdr:nvSpPr>
      <xdr:spPr>
        <a:xfrm>
          <a:off x="3746500" y="129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166423</xdr:rowOff>
    </xdr:from>
    <xdr:ext cx="469744" cy="259045"/>
    <xdr:sp macro="" textlink="">
      <xdr:nvSpPr>
        <xdr:cNvPr id="206" name="テキスト ボックス 205"/>
        <xdr:cNvSpPr txBox="1"/>
      </xdr:nvSpPr>
      <xdr:spPr>
        <a:xfrm>
          <a:off x="3562428" y="1268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26851</xdr:rowOff>
    </xdr:from>
    <xdr:to>
      <xdr:col>15</xdr:col>
      <xdr:colOff>101600</xdr:colOff>
      <xdr:row>76</xdr:row>
      <xdr:rowOff>128451</xdr:rowOff>
    </xdr:to>
    <xdr:sp macro="" textlink="">
      <xdr:nvSpPr>
        <xdr:cNvPr id="207" name="楕円 206"/>
        <xdr:cNvSpPr/>
      </xdr:nvSpPr>
      <xdr:spPr>
        <a:xfrm>
          <a:off x="2857500" y="130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144978</xdr:rowOff>
    </xdr:from>
    <xdr:ext cx="469744" cy="259045"/>
    <xdr:sp macro="" textlink="">
      <xdr:nvSpPr>
        <xdr:cNvPr id="208" name="テキスト ボックス 207"/>
        <xdr:cNvSpPr txBox="1"/>
      </xdr:nvSpPr>
      <xdr:spPr>
        <a:xfrm>
          <a:off x="2673428" y="1283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145180</xdr:rowOff>
    </xdr:from>
    <xdr:to>
      <xdr:col>10</xdr:col>
      <xdr:colOff>165100</xdr:colOff>
      <xdr:row>76</xdr:row>
      <xdr:rowOff>75329</xdr:rowOff>
    </xdr:to>
    <xdr:sp macro="" textlink="">
      <xdr:nvSpPr>
        <xdr:cNvPr id="209" name="楕円 208"/>
        <xdr:cNvSpPr/>
      </xdr:nvSpPr>
      <xdr:spPr>
        <a:xfrm>
          <a:off x="1968500" y="130039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91857</xdr:rowOff>
    </xdr:from>
    <xdr:ext cx="469744" cy="259045"/>
    <xdr:sp macro="" textlink="">
      <xdr:nvSpPr>
        <xdr:cNvPr id="210" name="テキスト ボックス 209"/>
        <xdr:cNvSpPr txBox="1"/>
      </xdr:nvSpPr>
      <xdr:spPr>
        <a:xfrm>
          <a:off x="1784428" y="1277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117311</xdr:rowOff>
    </xdr:from>
    <xdr:to>
      <xdr:col>6</xdr:col>
      <xdr:colOff>38100</xdr:colOff>
      <xdr:row>76</xdr:row>
      <xdr:rowOff>47461</xdr:rowOff>
    </xdr:to>
    <xdr:sp macro="" textlink="">
      <xdr:nvSpPr>
        <xdr:cNvPr id="211" name="楕円 210"/>
        <xdr:cNvSpPr/>
      </xdr:nvSpPr>
      <xdr:spPr>
        <a:xfrm>
          <a:off x="1079500" y="129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63988</xdr:rowOff>
    </xdr:from>
    <xdr:ext cx="469744" cy="259045"/>
    <xdr:sp macro="" textlink="">
      <xdr:nvSpPr>
        <xdr:cNvPr id="212" name="テキスト ボックス 211"/>
        <xdr:cNvSpPr txBox="1"/>
      </xdr:nvSpPr>
      <xdr:spPr>
        <a:xfrm>
          <a:off x="895428" y="1275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4" name="直線コネクタ 22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5" name="テキスト ボックス 22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6" name="直線コネクタ 22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7" name="テキスト ボックス 22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8" name="直線コネクタ 22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9" name="テキスト ボックス 22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30" name="直線コネクタ 22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1" name="テキスト ボックス 23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2" name="直線コネクタ 23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3" name="テキスト ボックス 23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76276</xdr:rowOff>
    </xdr:from>
    <xdr:to>
      <xdr:col>24</xdr:col>
      <xdr:colOff>62865</xdr:colOff>
      <xdr:row>97</xdr:row>
      <xdr:rowOff>58141</xdr:rowOff>
    </xdr:to>
    <xdr:cxnSp macro="">
      <xdr:nvCxnSpPr>
        <xdr:cNvPr id="237" name="直線コネクタ 236"/>
        <xdr:cNvCxnSpPr/>
      </xdr:nvCxnSpPr>
      <xdr:spPr>
        <a:xfrm flipV="1">
          <a:off x="4633595" y="15506776"/>
          <a:ext cx="1270" cy="118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61968</xdr:rowOff>
    </xdr:from>
    <xdr:ext cx="534377" cy="259045"/>
    <xdr:sp macro="" textlink="">
      <xdr:nvSpPr>
        <xdr:cNvPr id="238" name="扶助費最小値テキスト"/>
        <xdr:cNvSpPr txBox="1"/>
      </xdr:nvSpPr>
      <xdr:spPr>
        <a:xfrm>
          <a:off x="4686300" y="166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58141</xdr:rowOff>
    </xdr:from>
    <xdr:to>
      <xdr:col>24</xdr:col>
      <xdr:colOff>152400</xdr:colOff>
      <xdr:row>97</xdr:row>
      <xdr:rowOff>58141</xdr:rowOff>
    </xdr:to>
    <xdr:cxnSp macro="">
      <xdr:nvCxnSpPr>
        <xdr:cNvPr id="239" name="直線コネクタ 238"/>
        <xdr:cNvCxnSpPr/>
      </xdr:nvCxnSpPr>
      <xdr:spPr>
        <a:xfrm>
          <a:off x="4546600" y="1668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22953</xdr:rowOff>
    </xdr:from>
    <xdr:ext cx="599010" cy="259045"/>
    <xdr:sp macro="" textlink="">
      <xdr:nvSpPr>
        <xdr:cNvPr id="240" name="扶助費最大値テキスト"/>
        <xdr:cNvSpPr txBox="1"/>
      </xdr:nvSpPr>
      <xdr:spPr>
        <a:xfrm>
          <a:off x="4686300" y="152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76276</xdr:rowOff>
    </xdr:from>
    <xdr:to>
      <xdr:col>24</xdr:col>
      <xdr:colOff>152400</xdr:colOff>
      <xdr:row>90</xdr:row>
      <xdr:rowOff>76276</xdr:rowOff>
    </xdr:to>
    <xdr:cxnSp macro="">
      <xdr:nvCxnSpPr>
        <xdr:cNvPr id="241" name="直線コネクタ 240"/>
        <xdr:cNvCxnSpPr/>
      </xdr:nvCxnSpPr>
      <xdr:spPr>
        <a:xfrm>
          <a:off x="4546600" y="155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116306</xdr:rowOff>
    </xdr:from>
    <xdr:to>
      <xdr:col>24</xdr:col>
      <xdr:colOff>63500</xdr:colOff>
      <xdr:row>97</xdr:row>
      <xdr:rowOff>10313</xdr:rowOff>
    </xdr:to>
    <xdr:cxnSp macro="">
      <xdr:nvCxnSpPr>
        <xdr:cNvPr id="242" name="直線コネクタ 241"/>
        <xdr:cNvCxnSpPr/>
      </xdr:nvCxnSpPr>
      <xdr:spPr>
        <a:xfrm flipV="1">
          <a:off x="3797300" y="16575506"/>
          <a:ext cx="838200" cy="6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73156</xdr:rowOff>
    </xdr:from>
    <xdr:ext cx="599010" cy="259045"/>
    <xdr:sp macro="" textlink="">
      <xdr:nvSpPr>
        <xdr:cNvPr id="243" name="扶助費平均値テキスト"/>
        <xdr:cNvSpPr txBox="1"/>
      </xdr:nvSpPr>
      <xdr:spPr>
        <a:xfrm>
          <a:off x="4686300" y="160180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50279</xdr:rowOff>
    </xdr:from>
    <xdr:to>
      <xdr:col>24</xdr:col>
      <xdr:colOff>114300</xdr:colOff>
      <xdr:row>94</xdr:row>
      <xdr:rowOff>151879</xdr:rowOff>
    </xdr:to>
    <xdr:sp macro="" textlink="">
      <xdr:nvSpPr>
        <xdr:cNvPr id="244" name="フローチャート: 判断 243"/>
        <xdr:cNvSpPr/>
      </xdr:nvSpPr>
      <xdr:spPr>
        <a:xfrm>
          <a:off x="4584700" y="161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10313</xdr:rowOff>
    </xdr:from>
    <xdr:to>
      <xdr:col>19</xdr:col>
      <xdr:colOff>177800</xdr:colOff>
      <xdr:row>97</xdr:row>
      <xdr:rowOff>64706</xdr:rowOff>
    </xdr:to>
    <xdr:cxnSp macro="">
      <xdr:nvCxnSpPr>
        <xdr:cNvPr id="245" name="直線コネクタ 244"/>
        <xdr:cNvCxnSpPr/>
      </xdr:nvCxnSpPr>
      <xdr:spPr>
        <a:xfrm flipV="1">
          <a:off x="2908300" y="16640963"/>
          <a:ext cx="889000" cy="5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104814</xdr:rowOff>
    </xdr:from>
    <xdr:to>
      <xdr:col>20</xdr:col>
      <xdr:colOff>38100</xdr:colOff>
      <xdr:row>95</xdr:row>
      <xdr:rowOff>34964</xdr:rowOff>
    </xdr:to>
    <xdr:sp macro="" textlink="">
      <xdr:nvSpPr>
        <xdr:cNvPr id="246" name="フローチャート: 判断 245"/>
        <xdr:cNvSpPr/>
      </xdr:nvSpPr>
      <xdr:spPr>
        <a:xfrm>
          <a:off x="37465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51491</xdr:rowOff>
    </xdr:from>
    <xdr:ext cx="599010" cy="259045"/>
    <xdr:sp macro="" textlink="">
      <xdr:nvSpPr>
        <xdr:cNvPr id="247" name="テキスト ボックス 246"/>
        <xdr:cNvSpPr txBox="1"/>
      </xdr:nvSpPr>
      <xdr:spPr>
        <a:xfrm>
          <a:off x="3497795" y="159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64706</xdr:rowOff>
    </xdr:from>
    <xdr:to>
      <xdr:col>15</xdr:col>
      <xdr:colOff>50800</xdr:colOff>
      <xdr:row>98</xdr:row>
      <xdr:rowOff>53290</xdr:rowOff>
    </xdr:to>
    <xdr:cxnSp macro="">
      <xdr:nvCxnSpPr>
        <xdr:cNvPr id="248" name="直線コネクタ 247"/>
        <xdr:cNvCxnSpPr/>
      </xdr:nvCxnSpPr>
      <xdr:spPr>
        <a:xfrm flipV="1">
          <a:off x="2019300" y="16695356"/>
          <a:ext cx="889000" cy="16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164021</xdr:rowOff>
    </xdr:from>
    <xdr:to>
      <xdr:col>15</xdr:col>
      <xdr:colOff>101600</xdr:colOff>
      <xdr:row>95</xdr:row>
      <xdr:rowOff>94171</xdr:rowOff>
    </xdr:to>
    <xdr:sp macro="" textlink="">
      <xdr:nvSpPr>
        <xdr:cNvPr id="249" name="フローチャート: 判断 248"/>
        <xdr:cNvSpPr/>
      </xdr:nvSpPr>
      <xdr:spPr>
        <a:xfrm>
          <a:off x="2857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110698</xdr:rowOff>
    </xdr:from>
    <xdr:ext cx="599010" cy="259045"/>
    <xdr:sp macro="" textlink="">
      <xdr:nvSpPr>
        <xdr:cNvPr id="250" name="テキスト ボックス 249"/>
        <xdr:cNvSpPr txBox="1"/>
      </xdr:nvSpPr>
      <xdr:spPr>
        <a:xfrm>
          <a:off x="2608795"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53290</xdr:rowOff>
    </xdr:from>
    <xdr:to>
      <xdr:col>10</xdr:col>
      <xdr:colOff>114300</xdr:colOff>
      <xdr:row>98</xdr:row>
      <xdr:rowOff>142951</xdr:rowOff>
    </xdr:to>
    <xdr:cxnSp macro="">
      <xdr:nvCxnSpPr>
        <xdr:cNvPr id="251" name="直線コネクタ 250"/>
        <xdr:cNvCxnSpPr/>
      </xdr:nvCxnSpPr>
      <xdr:spPr>
        <a:xfrm flipV="1">
          <a:off x="1130300" y="16855390"/>
          <a:ext cx="889000" cy="8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69622</xdr:rowOff>
    </xdr:from>
    <xdr:to>
      <xdr:col>10</xdr:col>
      <xdr:colOff>165100</xdr:colOff>
      <xdr:row>95</xdr:row>
      <xdr:rowOff>171222</xdr:rowOff>
    </xdr:to>
    <xdr:sp macro="" textlink="">
      <xdr:nvSpPr>
        <xdr:cNvPr id="252" name="フローチャート: 判断 251"/>
        <xdr:cNvSpPr/>
      </xdr:nvSpPr>
      <xdr:spPr>
        <a:xfrm>
          <a:off x="1968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16299</xdr:rowOff>
    </xdr:from>
    <xdr:ext cx="599010" cy="259045"/>
    <xdr:sp macro="" textlink="">
      <xdr:nvSpPr>
        <xdr:cNvPr id="253" name="テキスト ボックス 252"/>
        <xdr:cNvSpPr txBox="1"/>
      </xdr:nvSpPr>
      <xdr:spPr>
        <a:xfrm>
          <a:off x="1719795"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127406</xdr:rowOff>
    </xdr:from>
    <xdr:to>
      <xdr:col>6</xdr:col>
      <xdr:colOff>38100</xdr:colOff>
      <xdr:row>96</xdr:row>
      <xdr:rowOff>57556</xdr:rowOff>
    </xdr:to>
    <xdr:sp macro="" textlink="">
      <xdr:nvSpPr>
        <xdr:cNvPr id="254" name="フローチャート: 判断 253"/>
        <xdr:cNvSpPr/>
      </xdr:nvSpPr>
      <xdr:spPr>
        <a:xfrm>
          <a:off x="1079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74083</xdr:rowOff>
    </xdr:from>
    <xdr:ext cx="599010" cy="259045"/>
    <xdr:sp macro="" textlink="">
      <xdr:nvSpPr>
        <xdr:cNvPr id="255" name="テキスト ボックス 254"/>
        <xdr:cNvSpPr txBox="1"/>
      </xdr:nvSpPr>
      <xdr:spPr>
        <a:xfrm>
          <a:off x="830795" y="1619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65506</xdr:rowOff>
    </xdr:from>
    <xdr:to>
      <xdr:col>24</xdr:col>
      <xdr:colOff>114300</xdr:colOff>
      <xdr:row>96</xdr:row>
      <xdr:rowOff>167106</xdr:rowOff>
    </xdr:to>
    <xdr:sp macro="" textlink="">
      <xdr:nvSpPr>
        <xdr:cNvPr id="261" name="楕円 260"/>
        <xdr:cNvSpPr/>
      </xdr:nvSpPr>
      <xdr:spPr>
        <a:xfrm>
          <a:off x="4584700" y="165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151883</xdr:rowOff>
    </xdr:from>
    <xdr:ext cx="534377" cy="259045"/>
    <xdr:sp macro="" textlink="">
      <xdr:nvSpPr>
        <xdr:cNvPr id="262" name="扶助費該当値テキスト"/>
        <xdr:cNvSpPr txBox="1"/>
      </xdr:nvSpPr>
      <xdr:spPr>
        <a:xfrm>
          <a:off x="4686300" y="1643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130963</xdr:rowOff>
    </xdr:from>
    <xdr:to>
      <xdr:col>20</xdr:col>
      <xdr:colOff>38100</xdr:colOff>
      <xdr:row>97</xdr:row>
      <xdr:rowOff>61113</xdr:rowOff>
    </xdr:to>
    <xdr:sp macro="" textlink="">
      <xdr:nvSpPr>
        <xdr:cNvPr id="263" name="楕円 262"/>
        <xdr:cNvSpPr/>
      </xdr:nvSpPr>
      <xdr:spPr>
        <a:xfrm>
          <a:off x="3746500" y="165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52240</xdr:rowOff>
    </xdr:from>
    <xdr:ext cx="534377" cy="259045"/>
    <xdr:sp macro="" textlink="">
      <xdr:nvSpPr>
        <xdr:cNvPr id="264" name="テキスト ボックス 263"/>
        <xdr:cNvSpPr txBox="1"/>
      </xdr:nvSpPr>
      <xdr:spPr>
        <a:xfrm>
          <a:off x="3530111" y="166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13906</xdr:rowOff>
    </xdr:from>
    <xdr:to>
      <xdr:col>15</xdr:col>
      <xdr:colOff>101600</xdr:colOff>
      <xdr:row>97</xdr:row>
      <xdr:rowOff>115506</xdr:rowOff>
    </xdr:to>
    <xdr:sp macro="" textlink="">
      <xdr:nvSpPr>
        <xdr:cNvPr id="265" name="楕円 264"/>
        <xdr:cNvSpPr/>
      </xdr:nvSpPr>
      <xdr:spPr>
        <a:xfrm>
          <a:off x="2857500" y="166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106633</xdr:rowOff>
    </xdr:from>
    <xdr:ext cx="534377" cy="259045"/>
    <xdr:sp macro="" textlink="">
      <xdr:nvSpPr>
        <xdr:cNvPr id="266" name="テキスト ボックス 265"/>
        <xdr:cNvSpPr txBox="1"/>
      </xdr:nvSpPr>
      <xdr:spPr>
        <a:xfrm>
          <a:off x="2641111" y="1673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2490</xdr:rowOff>
    </xdr:from>
    <xdr:to>
      <xdr:col>10</xdr:col>
      <xdr:colOff>165100</xdr:colOff>
      <xdr:row>98</xdr:row>
      <xdr:rowOff>104090</xdr:rowOff>
    </xdr:to>
    <xdr:sp macro="" textlink="">
      <xdr:nvSpPr>
        <xdr:cNvPr id="267" name="楕円 266"/>
        <xdr:cNvSpPr/>
      </xdr:nvSpPr>
      <xdr:spPr>
        <a:xfrm>
          <a:off x="1968500" y="168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95217</xdr:rowOff>
    </xdr:from>
    <xdr:ext cx="534377" cy="259045"/>
    <xdr:sp macro="" textlink="">
      <xdr:nvSpPr>
        <xdr:cNvPr id="268" name="テキスト ボックス 267"/>
        <xdr:cNvSpPr txBox="1"/>
      </xdr:nvSpPr>
      <xdr:spPr>
        <a:xfrm>
          <a:off x="1752111" y="1689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92151</xdr:rowOff>
    </xdr:from>
    <xdr:to>
      <xdr:col>6</xdr:col>
      <xdr:colOff>38100</xdr:colOff>
      <xdr:row>99</xdr:row>
      <xdr:rowOff>22301</xdr:rowOff>
    </xdr:to>
    <xdr:sp macro="" textlink="">
      <xdr:nvSpPr>
        <xdr:cNvPr id="269" name="楕円 268"/>
        <xdr:cNvSpPr/>
      </xdr:nvSpPr>
      <xdr:spPr>
        <a:xfrm>
          <a:off x="1079500" y="168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13428</xdr:rowOff>
    </xdr:from>
    <xdr:ext cx="534377" cy="259045"/>
    <xdr:sp macro="" textlink="">
      <xdr:nvSpPr>
        <xdr:cNvPr id="270" name="テキスト ボックス 269"/>
        <xdr:cNvSpPr txBox="1"/>
      </xdr:nvSpPr>
      <xdr:spPr>
        <a:xfrm>
          <a:off x="863111" y="1698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82" name="直線コネクタ 28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83" name="テキスト ボックス 282"/>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84" name="直線コネクタ 28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5" name="テキスト ボックス 28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6" name="直線コネクタ 28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7" name="テキスト ボックス 28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8" name="直線コネクタ 28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9" name="テキスト ボックス 28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90" name="直線コネクタ 28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91" name="テキスト ボックス 290"/>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92" name="直線コネクタ 29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93" name="テキスト ボックス 292"/>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94" name="直線コネクタ 29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95" name="テキスト ボックス 294"/>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7" name="テキスト ボックス 29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3769</xdr:rowOff>
    </xdr:from>
    <xdr:to>
      <xdr:col>54</xdr:col>
      <xdr:colOff>189865</xdr:colOff>
      <xdr:row>39</xdr:row>
      <xdr:rowOff>26686</xdr:rowOff>
    </xdr:to>
    <xdr:cxnSp macro="">
      <xdr:nvCxnSpPr>
        <xdr:cNvPr id="299" name="直線コネクタ 298"/>
        <xdr:cNvCxnSpPr/>
      </xdr:nvCxnSpPr>
      <xdr:spPr>
        <a:xfrm flipV="1">
          <a:off x="10475595" y="5318719"/>
          <a:ext cx="1270" cy="13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30513</xdr:rowOff>
    </xdr:from>
    <xdr:ext cx="534377" cy="259045"/>
    <xdr:sp macro="" textlink="">
      <xdr:nvSpPr>
        <xdr:cNvPr id="300" name="補助費等最小値テキスト"/>
        <xdr:cNvSpPr txBox="1"/>
      </xdr:nvSpPr>
      <xdr:spPr>
        <a:xfrm>
          <a:off x="10528300" y="671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26686</xdr:rowOff>
    </xdr:from>
    <xdr:to>
      <xdr:col>55</xdr:col>
      <xdr:colOff>88900</xdr:colOff>
      <xdr:row>39</xdr:row>
      <xdr:rowOff>26686</xdr:rowOff>
    </xdr:to>
    <xdr:cxnSp macro="">
      <xdr:nvCxnSpPr>
        <xdr:cNvPr id="301" name="直線コネクタ 300"/>
        <xdr:cNvCxnSpPr/>
      </xdr:nvCxnSpPr>
      <xdr:spPr>
        <a:xfrm>
          <a:off x="10388600" y="671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121896</xdr:rowOff>
    </xdr:from>
    <xdr:ext cx="534377" cy="259045"/>
    <xdr:sp macro="" textlink="">
      <xdr:nvSpPr>
        <xdr:cNvPr id="302" name="補助費等最大値テキスト"/>
        <xdr:cNvSpPr txBox="1"/>
      </xdr:nvSpPr>
      <xdr:spPr>
        <a:xfrm>
          <a:off x="10528300" y="50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3769</xdr:rowOff>
    </xdr:from>
    <xdr:to>
      <xdr:col>55</xdr:col>
      <xdr:colOff>88900</xdr:colOff>
      <xdr:row>31</xdr:row>
      <xdr:rowOff>3769</xdr:rowOff>
    </xdr:to>
    <xdr:cxnSp macro="">
      <xdr:nvCxnSpPr>
        <xdr:cNvPr id="303" name="直線コネクタ 302"/>
        <xdr:cNvCxnSpPr/>
      </xdr:nvCxnSpPr>
      <xdr:spPr>
        <a:xfrm>
          <a:off x="10388600" y="53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63605</xdr:rowOff>
    </xdr:from>
    <xdr:to>
      <xdr:col>55</xdr:col>
      <xdr:colOff>0</xdr:colOff>
      <xdr:row>34</xdr:row>
      <xdr:rowOff>37859</xdr:rowOff>
    </xdr:to>
    <xdr:cxnSp macro="">
      <xdr:nvCxnSpPr>
        <xdr:cNvPr id="304" name="直線コネクタ 303"/>
        <xdr:cNvCxnSpPr/>
      </xdr:nvCxnSpPr>
      <xdr:spPr>
        <a:xfrm>
          <a:off x="9639300" y="5721455"/>
          <a:ext cx="838200" cy="14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137965</xdr:rowOff>
    </xdr:from>
    <xdr:ext cx="534377" cy="259045"/>
    <xdr:sp macro="" textlink="">
      <xdr:nvSpPr>
        <xdr:cNvPr id="305" name="補助費等平均値テキスト"/>
        <xdr:cNvSpPr txBox="1"/>
      </xdr:nvSpPr>
      <xdr:spPr>
        <a:xfrm>
          <a:off x="10528300" y="6481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159538</xdr:rowOff>
    </xdr:from>
    <xdr:to>
      <xdr:col>55</xdr:col>
      <xdr:colOff>50800</xdr:colOff>
      <xdr:row>38</xdr:row>
      <xdr:rowOff>89688</xdr:rowOff>
    </xdr:to>
    <xdr:sp macro="" textlink="">
      <xdr:nvSpPr>
        <xdr:cNvPr id="306" name="フローチャート: 判断 305"/>
        <xdr:cNvSpPr/>
      </xdr:nvSpPr>
      <xdr:spPr>
        <a:xfrm>
          <a:off x="10426700" y="65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63605</xdr:rowOff>
    </xdr:from>
    <xdr:to>
      <xdr:col>50</xdr:col>
      <xdr:colOff>114300</xdr:colOff>
      <xdr:row>33</xdr:row>
      <xdr:rowOff>66177</xdr:rowOff>
    </xdr:to>
    <xdr:cxnSp macro="">
      <xdr:nvCxnSpPr>
        <xdr:cNvPr id="307" name="直線コネクタ 306"/>
        <xdr:cNvCxnSpPr/>
      </xdr:nvCxnSpPr>
      <xdr:spPr>
        <a:xfrm flipV="1">
          <a:off x="8750300" y="5721455"/>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8175</xdr:rowOff>
    </xdr:from>
    <xdr:to>
      <xdr:col>50</xdr:col>
      <xdr:colOff>165100</xdr:colOff>
      <xdr:row>38</xdr:row>
      <xdr:rowOff>109775</xdr:rowOff>
    </xdr:to>
    <xdr:sp macro="" textlink="">
      <xdr:nvSpPr>
        <xdr:cNvPr id="308" name="フローチャート: 判断 307"/>
        <xdr:cNvSpPr/>
      </xdr:nvSpPr>
      <xdr:spPr>
        <a:xfrm>
          <a:off x="9588500" y="652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100902</xdr:rowOff>
    </xdr:from>
    <xdr:ext cx="534377" cy="259045"/>
    <xdr:sp macro="" textlink="">
      <xdr:nvSpPr>
        <xdr:cNvPr id="309" name="テキスト ボックス 308"/>
        <xdr:cNvSpPr txBox="1"/>
      </xdr:nvSpPr>
      <xdr:spPr>
        <a:xfrm>
          <a:off x="9372111" y="661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14027</xdr:rowOff>
    </xdr:from>
    <xdr:to>
      <xdr:col>45</xdr:col>
      <xdr:colOff>177800</xdr:colOff>
      <xdr:row>33</xdr:row>
      <xdr:rowOff>66177</xdr:rowOff>
    </xdr:to>
    <xdr:cxnSp macro="">
      <xdr:nvCxnSpPr>
        <xdr:cNvPr id="310" name="直線コネクタ 309"/>
        <xdr:cNvCxnSpPr/>
      </xdr:nvCxnSpPr>
      <xdr:spPr>
        <a:xfrm>
          <a:off x="7861300" y="5328977"/>
          <a:ext cx="889000" cy="39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157652</xdr:rowOff>
    </xdr:from>
    <xdr:to>
      <xdr:col>46</xdr:col>
      <xdr:colOff>38100</xdr:colOff>
      <xdr:row>38</xdr:row>
      <xdr:rowOff>87802</xdr:rowOff>
    </xdr:to>
    <xdr:sp macro="" textlink="">
      <xdr:nvSpPr>
        <xdr:cNvPr id="311" name="フローチャート: 判断 310"/>
        <xdr:cNvSpPr/>
      </xdr:nvSpPr>
      <xdr:spPr>
        <a:xfrm>
          <a:off x="8699500" y="650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78929</xdr:rowOff>
    </xdr:from>
    <xdr:ext cx="534377" cy="259045"/>
    <xdr:sp macro="" textlink="">
      <xdr:nvSpPr>
        <xdr:cNvPr id="312" name="テキスト ボックス 311"/>
        <xdr:cNvSpPr txBox="1"/>
      </xdr:nvSpPr>
      <xdr:spPr>
        <a:xfrm>
          <a:off x="8483111" y="659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166932</xdr:rowOff>
    </xdr:from>
    <xdr:to>
      <xdr:col>41</xdr:col>
      <xdr:colOff>50800</xdr:colOff>
      <xdr:row>31</xdr:row>
      <xdr:rowOff>14027</xdr:rowOff>
    </xdr:to>
    <xdr:cxnSp macro="">
      <xdr:nvCxnSpPr>
        <xdr:cNvPr id="313" name="直線コネクタ 312"/>
        <xdr:cNvCxnSpPr/>
      </xdr:nvCxnSpPr>
      <xdr:spPr>
        <a:xfrm>
          <a:off x="6972300" y="5310432"/>
          <a:ext cx="889000" cy="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72212</xdr:rowOff>
    </xdr:from>
    <xdr:to>
      <xdr:col>41</xdr:col>
      <xdr:colOff>101600</xdr:colOff>
      <xdr:row>38</xdr:row>
      <xdr:rowOff>2363</xdr:rowOff>
    </xdr:to>
    <xdr:sp macro="" textlink="">
      <xdr:nvSpPr>
        <xdr:cNvPr id="314" name="フローチャート: 判断 313"/>
        <xdr:cNvSpPr/>
      </xdr:nvSpPr>
      <xdr:spPr>
        <a:xfrm>
          <a:off x="7810500" y="64158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164939</xdr:rowOff>
    </xdr:from>
    <xdr:ext cx="534377" cy="259045"/>
    <xdr:sp macro="" textlink="">
      <xdr:nvSpPr>
        <xdr:cNvPr id="315" name="テキスト ボックス 314"/>
        <xdr:cNvSpPr txBox="1"/>
      </xdr:nvSpPr>
      <xdr:spPr>
        <a:xfrm>
          <a:off x="7594111" y="65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73041</xdr:rowOff>
    </xdr:from>
    <xdr:to>
      <xdr:col>36</xdr:col>
      <xdr:colOff>165100</xdr:colOff>
      <xdr:row>38</xdr:row>
      <xdr:rowOff>3191</xdr:rowOff>
    </xdr:to>
    <xdr:sp macro="" textlink="">
      <xdr:nvSpPr>
        <xdr:cNvPr id="316" name="フローチャート: 判断 315"/>
        <xdr:cNvSpPr/>
      </xdr:nvSpPr>
      <xdr:spPr>
        <a:xfrm>
          <a:off x="6921500" y="64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165768</xdr:rowOff>
    </xdr:from>
    <xdr:ext cx="534377" cy="259045"/>
    <xdr:sp macro="" textlink="">
      <xdr:nvSpPr>
        <xdr:cNvPr id="317" name="テキスト ボックス 316"/>
        <xdr:cNvSpPr txBox="1"/>
      </xdr:nvSpPr>
      <xdr:spPr>
        <a:xfrm>
          <a:off x="6705111" y="650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158509</xdr:rowOff>
    </xdr:from>
    <xdr:to>
      <xdr:col>55</xdr:col>
      <xdr:colOff>50800</xdr:colOff>
      <xdr:row>34</xdr:row>
      <xdr:rowOff>88659</xdr:rowOff>
    </xdr:to>
    <xdr:sp macro="" textlink="">
      <xdr:nvSpPr>
        <xdr:cNvPr id="323" name="楕円 322"/>
        <xdr:cNvSpPr/>
      </xdr:nvSpPr>
      <xdr:spPr>
        <a:xfrm>
          <a:off x="10426700" y="58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9936</xdr:rowOff>
    </xdr:from>
    <xdr:ext cx="534377" cy="259045"/>
    <xdr:sp macro="" textlink="">
      <xdr:nvSpPr>
        <xdr:cNvPr id="324" name="補助費等該当値テキスト"/>
        <xdr:cNvSpPr txBox="1"/>
      </xdr:nvSpPr>
      <xdr:spPr>
        <a:xfrm>
          <a:off x="10528300" y="566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12805</xdr:rowOff>
    </xdr:from>
    <xdr:to>
      <xdr:col>50</xdr:col>
      <xdr:colOff>165100</xdr:colOff>
      <xdr:row>33</xdr:row>
      <xdr:rowOff>114405</xdr:rowOff>
    </xdr:to>
    <xdr:sp macro="" textlink="">
      <xdr:nvSpPr>
        <xdr:cNvPr id="325" name="楕円 324"/>
        <xdr:cNvSpPr/>
      </xdr:nvSpPr>
      <xdr:spPr>
        <a:xfrm>
          <a:off x="9588500" y="567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130932</xdr:rowOff>
    </xdr:from>
    <xdr:ext cx="534377" cy="259045"/>
    <xdr:sp macro="" textlink="">
      <xdr:nvSpPr>
        <xdr:cNvPr id="326" name="テキスト ボックス 325"/>
        <xdr:cNvSpPr txBox="1"/>
      </xdr:nvSpPr>
      <xdr:spPr>
        <a:xfrm>
          <a:off x="9372111" y="54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15377</xdr:rowOff>
    </xdr:from>
    <xdr:to>
      <xdr:col>46</xdr:col>
      <xdr:colOff>38100</xdr:colOff>
      <xdr:row>33</xdr:row>
      <xdr:rowOff>116977</xdr:rowOff>
    </xdr:to>
    <xdr:sp macro="" textlink="">
      <xdr:nvSpPr>
        <xdr:cNvPr id="327" name="楕円 326"/>
        <xdr:cNvSpPr/>
      </xdr:nvSpPr>
      <xdr:spPr>
        <a:xfrm>
          <a:off x="8699500" y="56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133504</xdr:rowOff>
    </xdr:from>
    <xdr:ext cx="534377" cy="259045"/>
    <xdr:sp macro="" textlink="">
      <xdr:nvSpPr>
        <xdr:cNvPr id="328" name="テキスト ボックス 327"/>
        <xdr:cNvSpPr txBox="1"/>
      </xdr:nvSpPr>
      <xdr:spPr>
        <a:xfrm>
          <a:off x="8483111" y="544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134677</xdr:rowOff>
    </xdr:from>
    <xdr:to>
      <xdr:col>41</xdr:col>
      <xdr:colOff>101600</xdr:colOff>
      <xdr:row>31</xdr:row>
      <xdr:rowOff>64827</xdr:rowOff>
    </xdr:to>
    <xdr:sp macro="" textlink="">
      <xdr:nvSpPr>
        <xdr:cNvPr id="329" name="楕円 328"/>
        <xdr:cNvSpPr/>
      </xdr:nvSpPr>
      <xdr:spPr>
        <a:xfrm>
          <a:off x="7810500" y="527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81354</xdr:rowOff>
    </xdr:from>
    <xdr:ext cx="534377" cy="259045"/>
    <xdr:sp macro="" textlink="">
      <xdr:nvSpPr>
        <xdr:cNvPr id="330" name="テキスト ボックス 329"/>
        <xdr:cNvSpPr txBox="1"/>
      </xdr:nvSpPr>
      <xdr:spPr>
        <a:xfrm>
          <a:off x="7594111" y="505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116132</xdr:rowOff>
    </xdr:from>
    <xdr:to>
      <xdr:col>36</xdr:col>
      <xdr:colOff>165100</xdr:colOff>
      <xdr:row>31</xdr:row>
      <xdr:rowOff>46282</xdr:rowOff>
    </xdr:to>
    <xdr:sp macro="" textlink="">
      <xdr:nvSpPr>
        <xdr:cNvPr id="331" name="楕円 330"/>
        <xdr:cNvSpPr/>
      </xdr:nvSpPr>
      <xdr:spPr>
        <a:xfrm>
          <a:off x="6921500" y="52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62809</xdr:rowOff>
    </xdr:from>
    <xdr:ext cx="534377" cy="259045"/>
    <xdr:sp macro="" textlink="">
      <xdr:nvSpPr>
        <xdr:cNvPr id="332" name="テキスト ボックス 331"/>
        <xdr:cNvSpPr txBox="1"/>
      </xdr:nvSpPr>
      <xdr:spPr>
        <a:xfrm>
          <a:off x="6705111" y="50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43" name="直線コネクタ 34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4" name="テキスト ボックス 34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5" name="直線コネクタ 34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6" name="テキスト ボックス 34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7" name="直線コネクタ 34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8" name="テキスト ボックス 34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9" name="直線コネクタ 34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50" name="テキスト ボックス 34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51" name="直線コネクタ 35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52" name="テキスト ボックス 35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3" name="直線コネクタ 35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4" name="テキスト ボックス 35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5" name="直線コネクタ 35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6" name="テキスト ボックス 35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49299</xdr:rowOff>
    </xdr:from>
    <xdr:to>
      <xdr:col>54</xdr:col>
      <xdr:colOff>189865</xdr:colOff>
      <xdr:row>58</xdr:row>
      <xdr:rowOff>98703</xdr:rowOff>
    </xdr:to>
    <xdr:cxnSp macro="">
      <xdr:nvCxnSpPr>
        <xdr:cNvPr id="358" name="直線コネクタ 357"/>
        <xdr:cNvCxnSpPr/>
      </xdr:nvCxnSpPr>
      <xdr:spPr>
        <a:xfrm flipV="1">
          <a:off x="10475595" y="9136149"/>
          <a:ext cx="1270" cy="90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102530</xdr:rowOff>
    </xdr:from>
    <xdr:ext cx="534377" cy="259045"/>
    <xdr:sp macro="" textlink="">
      <xdr:nvSpPr>
        <xdr:cNvPr id="359" name="普通建設事業費最小値テキスト"/>
        <xdr:cNvSpPr txBox="1"/>
      </xdr:nvSpPr>
      <xdr:spPr>
        <a:xfrm>
          <a:off x="10528300" y="1004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98703</xdr:rowOff>
    </xdr:from>
    <xdr:to>
      <xdr:col>55</xdr:col>
      <xdr:colOff>88900</xdr:colOff>
      <xdr:row>58</xdr:row>
      <xdr:rowOff>98703</xdr:rowOff>
    </xdr:to>
    <xdr:cxnSp macro="">
      <xdr:nvCxnSpPr>
        <xdr:cNvPr id="360" name="直線コネクタ 359"/>
        <xdr:cNvCxnSpPr/>
      </xdr:nvCxnSpPr>
      <xdr:spPr>
        <a:xfrm>
          <a:off x="10388600" y="1004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167426</xdr:rowOff>
    </xdr:from>
    <xdr:ext cx="599010" cy="259045"/>
    <xdr:sp macro="" textlink="">
      <xdr:nvSpPr>
        <xdr:cNvPr id="361" name="普通建設事業費最大値テキスト"/>
        <xdr:cNvSpPr txBox="1"/>
      </xdr:nvSpPr>
      <xdr:spPr>
        <a:xfrm>
          <a:off x="10528300" y="891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49299</xdr:rowOff>
    </xdr:from>
    <xdr:to>
      <xdr:col>55</xdr:col>
      <xdr:colOff>88900</xdr:colOff>
      <xdr:row>53</xdr:row>
      <xdr:rowOff>49299</xdr:rowOff>
    </xdr:to>
    <xdr:cxnSp macro="">
      <xdr:nvCxnSpPr>
        <xdr:cNvPr id="362" name="直線コネクタ 361"/>
        <xdr:cNvCxnSpPr/>
      </xdr:nvCxnSpPr>
      <xdr:spPr>
        <a:xfrm>
          <a:off x="10388600" y="913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13702</xdr:rowOff>
    </xdr:from>
    <xdr:to>
      <xdr:col>55</xdr:col>
      <xdr:colOff>0</xdr:colOff>
      <xdr:row>53</xdr:row>
      <xdr:rowOff>49299</xdr:rowOff>
    </xdr:to>
    <xdr:cxnSp macro="">
      <xdr:nvCxnSpPr>
        <xdr:cNvPr id="363" name="直線コネクタ 362"/>
        <xdr:cNvCxnSpPr/>
      </xdr:nvCxnSpPr>
      <xdr:spPr>
        <a:xfrm>
          <a:off x="9639300" y="8757652"/>
          <a:ext cx="838200" cy="37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64479</xdr:rowOff>
    </xdr:from>
    <xdr:ext cx="534377" cy="259045"/>
    <xdr:sp macro="" textlink="">
      <xdr:nvSpPr>
        <xdr:cNvPr id="364" name="普通建設事業費平均値テキスト"/>
        <xdr:cNvSpPr txBox="1"/>
      </xdr:nvSpPr>
      <xdr:spPr>
        <a:xfrm>
          <a:off x="10528300" y="9837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86052</xdr:rowOff>
    </xdr:from>
    <xdr:to>
      <xdr:col>55</xdr:col>
      <xdr:colOff>50800</xdr:colOff>
      <xdr:row>58</xdr:row>
      <xdr:rowOff>16202</xdr:rowOff>
    </xdr:to>
    <xdr:sp macro="" textlink="">
      <xdr:nvSpPr>
        <xdr:cNvPr id="365" name="フローチャート: 判断 364"/>
        <xdr:cNvSpPr/>
      </xdr:nvSpPr>
      <xdr:spPr>
        <a:xfrm>
          <a:off x="10426700" y="985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13702</xdr:rowOff>
    </xdr:from>
    <xdr:to>
      <xdr:col>50</xdr:col>
      <xdr:colOff>114300</xdr:colOff>
      <xdr:row>53</xdr:row>
      <xdr:rowOff>69716</xdr:rowOff>
    </xdr:to>
    <xdr:cxnSp macro="">
      <xdr:nvCxnSpPr>
        <xdr:cNvPr id="366" name="直線コネクタ 365"/>
        <xdr:cNvCxnSpPr/>
      </xdr:nvCxnSpPr>
      <xdr:spPr>
        <a:xfrm flipV="1">
          <a:off x="8750300" y="8757652"/>
          <a:ext cx="889000" cy="39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54186</xdr:rowOff>
    </xdr:from>
    <xdr:to>
      <xdr:col>50</xdr:col>
      <xdr:colOff>165100</xdr:colOff>
      <xdr:row>57</xdr:row>
      <xdr:rowOff>155786</xdr:rowOff>
    </xdr:to>
    <xdr:sp macro="" textlink="">
      <xdr:nvSpPr>
        <xdr:cNvPr id="367" name="フローチャート: 判断 366"/>
        <xdr:cNvSpPr/>
      </xdr:nvSpPr>
      <xdr:spPr>
        <a:xfrm>
          <a:off x="9588500" y="982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146913</xdr:rowOff>
    </xdr:from>
    <xdr:ext cx="534377" cy="259045"/>
    <xdr:sp macro="" textlink="">
      <xdr:nvSpPr>
        <xdr:cNvPr id="368" name="テキスト ボックス 367"/>
        <xdr:cNvSpPr txBox="1"/>
      </xdr:nvSpPr>
      <xdr:spPr>
        <a:xfrm>
          <a:off x="9372111" y="99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69716</xdr:rowOff>
    </xdr:from>
    <xdr:to>
      <xdr:col>45</xdr:col>
      <xdr:colOff>177800</xdr:colOff>
      <xdr:row>54</xdr:row>
      <xdr:rowOff>10332</xdr:rowOff>
    </xdr:to>
    <xdr:cxnSp macro="">
      <xdr:nvCxnSpPr>
        <xdr:cNvPr id="369" name="直線コネクタ 368"/>
        <xdr:cNvCxnSpPr/>
      </xdr:nvCxnSpPr>
      <xdr:spPr>
        <a:xfrm flipV="1">
          <a:off x="7861300" y="9156566"/>
          <a:ext cx="889000" cy="1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105078</xdr:rowOff>
    </xdr:from>
    <xdr:to>
      <xdr:col>46</xdr:col>
      <xdr:colOff>38100</xdr:colOff>
      <xdr:row>58</xdr:row>
      <xdr:rowOff>35228</xdr:rowOff>
    </xdr:to>
    <xdr:sp macro="" textlink="">
      <xdr:nvSpPr>
        <xdr:cNvPr id="370" name="フローチャート: 判断 369"/>
        <xdr:cNvSpPr/>
      </xdr:nvSpPr>
      <xdr:spPr>
        <a:xfrm>
          <a:off x="8699500" y="9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26355</xdr:rowOff>
    </xdr:from>
    <xdr:ext cx="534377" cy="259045"/>
    <xdr:sp macro="" textlink="">
      <xdr:nvSpPr>
        <xdr:cNvPr id="371" name="テキスト ボックス 370"/>
        <xdr:cNvSpPr txBox="1"/>
      </xdr:nvSpPr>
      <xdr:spPr>
        <a:xfrm>
          <a:off x="8483111" y="997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10332</xdr:rowOff>
    </xdr:from>
    <xdr:to>
      <xdr:col>41</xdr:col>
      <xdr:colOff>50800</xdr:colOff>
      <xdr:row>54</xdr:row>
      <xdr:rowOff>136957</xdr:rowOff>
    </xdr:to>
    <xdr:cxnSp macro="">
      <xdr:nvCxnSpPr>
        <xdr:cNvPr id="372" name="直線コネクタ 371"/>
        <xdr:cNvCxnSpPr/>
      </xdr:nvCxnSpPr>
      <xdr:spPr>
        <a:xfrm flipV="1">
          <a:off x="6972300" y="9268632"/>
          <a:ext cx="889000" cy="12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83583</xdr:rowOff>
    </xdr:from>
    <xdr:to>
      <xdr:col>41</xdr:col>
      <xdr:colOff>101600</xdr:colOff>
      <xdr:row>58</xdr:row>
      <xdr:rowOff>13733</xdr:rowOff>
    </xdr:to>
    <xdr:sp macro="" textlink="">
      <xdr:nvSpPr>
        <xdr:cNvPr id="373" name="フローチャート: 判断 372"/>
        <xdr:cNvSpPr/>
      </xdr:nvSpPr>
      <xdr:spPr>
        <a:xfrm>
          <a:off x="7810500" y="985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4860</xdr:rowOff>
    </xdr:from>
    <xdr:ext cx="534377" cy="259045"/>
    <xdr:sp macro="" textlink="">
      <xdr:nvSpPr>
        <xdr:cNvPr id="374" name="テキスト ボックス 373"/>
        <xdr:cNvSpPr txBox="1"/>
      </xdr:nvSpPr>
      <xdr:spPr>
        <a:xfrm>
          <a:off x="7594111" y="994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150223</xdr:rowOff>
    </xdr:from>
    <xdr:to>
      <xdr:col>36</xdr:col>
      <xdr:colOff>165100</xdr:colOff>
      <xdr:row>58</xdr:row>
      <xdr:rowOff>80373</xdr:rowOff>
    </xdr:to>
    <xdr:sp macro="" textlink="">
      <xdr:nvSpPr>
        <xdr:cNvPr id="375" name="フローチャート: 判断 374"/>
        <xdr:cNvSpPr/>
      </xdr:nvSpPr>
      <xdr:spPr>
        <a:xfrm>
          <a:off x="6921500" y="992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71500</xdr:rowOff>
    </xdr:from>
    <xdr:ext cx="534377" cy="259045"/>
    <xdr:sp macro="" textlink="">
      <xdr:nvSpPr>
        <xdr:cNvPr id="376" name="テキスト ボックス 375"/>
        <xdr:cNvSpPr txBox="1"/>
      </xdr:nvSpPr>
      <xdr:spPr>
        <a:xfrm>
          <a:off x="6705111" y="1001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7" name="テキスト ボックス 37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8" name="テキスト ボックス 37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9" name="テキスト ボックス 37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80" name="テキスト ボックス 37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81" name="テキスト ボックス 38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169949</xdr:rowOff>
    </xdr:from>
    <xdr:to>
      <xdr:col>55</xdr:col>
      <xdr:colOff>50800</xdr:colOff>
      <xdr:row>53</xdr:row>
      <xdr:rowOff>100099</xdr:rowOff>
    </xdr:to>
    <xdr:sp macro="" textlink="">
      <xdr:nvSpPr>
        <xdr:cNvPr id="382" name="楕円 381"/>
        <xdr:cNvSpPr/>
      </xdr:nvSpPr>
      <xdr:spPr>
        <a:xfrm>
          <a:off x="10426700" y="90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122976</xdr:rowOff>
    </xdr:from>
    <xdr:ext cx="599010" cy="259045"/>
    <xdr:sp macro="" textlink="">
      <xdr:nvSpPr>
        <xdr:cNvPr id="383" name="普通建設事業費該当値テキスト"/>
        <xdr:cNvSpPr txBox="1"/>
      </xdr:nvSpPr>
      <xdr:spPr>
        <a:xfrm>
          <a:off x="10528300" y="90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134352</xdr:rowOff>
    </xdr:from>
    <xdr:to>
      <xdr:col>50</xdr:col>
      <xdr:colOff>165100</xdr:colOff>
      <xdr:row>51</xdr:row>
      <xdr:rowOff>64502</xdr:rowOff>
    </xdr:to>
    <xdr:sp macro="" textlink="">
      <xdr:nvSpPr>
        <xdr:cNvPr id="384" name="楕円 383"/>
        <xdr:cNvSpPr/>
      </xdr:nvSpPr>
      <xdr:spPr>
        <a:xfrm>
          <a:off x="9588500" y="87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81029</xdr:rowOff>
    </xdr:from>
    <xdr:ext cx="599010" cy="259045"/>
    <xdr:sp macro="" textlink="">
      <xdr:nvSpPr>
        <xdr:cNvPr id="385" name="テキスト ボックス 384"/>
        <xdr:cNvSpPr txBox="1"/>
      </xdr:nvSpPr>
      <xdr:spPr>
        <a:xfrm>
          <a:off x="9339795" y="848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18916</xdr:rowOff>
    </xdr:from>
    <xdr:to>
      <xdr:col>46</xdr:col>
      <xdr:colOff>38100</xdr:colOff>
      <xdr:row>53</xdr:row>
      <xdr:rowOff>120516</xdr:rowOff>
    </xdr:to>
    <xdr:sp macro="" textlink="">
      <xdr:nvSpPr>
        <xdr:cNvPr id="386" name="楕円 385"/>
        <xdr:cNvSpPr/>
      </xdr:nvSpPr>
      <xdr:spPr>
        <a:xfrm>
          <a:off x="8699500" y="910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137043</xdr:rowOff>
    </xdr:from>
    <xdr:ext cx="599010" cy="259045"/>
    <xdr:sp macro="" textlink="">
      <xdr:nvSpPr>
        <xdr:cNvPr id="387" name="テキスト ボックス 386"/>
        <xdr:cNvSpPr txBox="1"/>
      </xdr:nvSpPr>
      <xdr:spPr>
        <a:xfrm>
          <a:off x="8450795" y="888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130982</xdr:rowOff>
    </xdr:from>
    <xdr:to>
      <xdr:col>41</xdr:col>
      <xdr:colOff>101600</xdr:colOff>
      <xdr:row>54</xdr:row>
      <xdr:rowOff>61132</xdr:rowOff>
    </xdr:to>
    <xdr:sp macro="" textlink="">
      <xdr:nvSpPr>
        <xdr:cNvPr id="388" name="楕円 387"/>
        <xdr:cNvSpPr/>
      </xdr:nvSpPr>
      <xdr:spPr>
        <a:xfrm>
          <a:off x="7810500" y="921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77659</xdr:rowOff>
    </xdr:from>
    <xdr:ext cx="599010" cy="259045"/>
    <xdr:sp macro="" textlink="">
      <xdr:nvSpPr>
        <xdr:cNvPr id="389" name="テキスト ボックス 388"/>
        <xdr:cNvSpPr txBox="1"/>
      </xdr:nvSpPr>
      <xdr:spPr>
        <a:xfrm>
          <a:off x="7561795" y="899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86157</xdr:rowOff>
    </xdr:from>
    <xdr:to>
      <xdr:col>36</xdr:col>
      <xdr:colOff>165100</xdr:colOff>
      <xdr:row>55</xdr:row>
      <xdr:rowOff>16307</xdr:rowOff>
    </xdr:to>
    <xdr:sp macro="" textlink="">
      <xdr:nvSpPr>
        <xdr:cNvPr id="390" name="楕円 389"/>
        <xdr:cNvSpPr/>
      </xdr:nvSpPr>
      <xdr:spPr>
        <a:xfrm>
          <a:off x="6921500" y="93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32834</xdr:rowOff>
    </xdr:from>
    <xdr:ext cx="599010" cy="259045"/>
    <xdr:sp macro="" textlink="">
      <xdr:nvSpPr>
        <xdr:cNvPr id="391" name="テキスト ボックス 390"/>
        <xdr:cNvSpPr txBox="1"/>
      </xdr:nvSpPr>
      <xdr:spPr>
        <a:xfrm>
          <a:off x="6672795" y="911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2" name="正方形/長方形 39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3" name="正方形/長方形 39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4" name="正方形/長方形 39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5" name="正方形/長方形 39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6" name="正方形/長方形 39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7" name="正方形/長方形 39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8" name="正方形/長方形 39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9" name="正方形/長方形 39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400" name="テキスト ボックス 39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401" name="直線コネクタ 40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2" name="直線コネクタ 40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3" name="テキスト ボックス 40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4" name="直線コネクタ 40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5" name="テキスト ボックス 40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6" name="直線コネクタ 40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7" name="テキスト ボックス 40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8" name="直線コネクタ 40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9" name="テキスト ボックス 40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48489</xdr:rowOff>
    </xdr:from>
    <xdr:to>
      <xdr:col>54</xdr:col>
      <xdr:colOff>189865</xdr:colOff>
      <xdr:row>78</xdr:row>
      <xdr:rowOff>139700</xdr:rowOff>
    </xdr:to>
    <xdr:cxnSp macro="">
      <xdr:nvCxnSpPr>
        <xdr:cNvPr id="413" name="直線コネクタ 412"/>
        <xdr:cNvCxnSpPr/>
      </xdr:nvCxnSpPr>
      <xdr:spPr>
        <a:xfrm flipV="1">
          <a:off x="10475595" y="12392889"/>
          <a:ext cx="1270" cy="111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1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5" name="直線コネクタ 41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166616</xdr:rowOff>
    </xdr:from>
    <xdr:ext cx="534377" cy="259045"/>
    <xdr:sp macro="" textlink="">
      <xdr:nvSpPr>
        <xdr:cNvPr id="416" name="普通建設事業費 （ うち新規整備　）最大値テキスト"/>
        <xdr:cNvSpPr txBox="1"/>
      </xdr:nvSpPr>
      <xdr:spPr>
        <a:xfrm>
          <a:off x="10528300" y="121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48489</xdr:rowOff>
    </xdr:from>
    <xdr:to>
      <xdr:col>55</xdr:col>
      <xdr:colOff>88900</xdr:colOff>
      <xdr:row>72</xdr:row>
      <xdr:rowOff>48489</xdr:rowOff>
    </xdr:to>
    <xdr:cxnSp macro="">
      <xdr:nvCxnSpPr>
        <xdr:cNvPr id="417" name="直線コネクタ 416"/>
        <xdr:cNvCxnSpPr/>
      </xdr:nvCxnSpPr>
      <xdr:spPr>
        <a:xfrm>
          <a:off x="10388600" y="1239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140386</xdr:rowOff>
    </xdr:from>
    <xdr:to>
      <xdr:col>55</xdr:col>
      <xdr:colOff>0</xdr:colOff>
      <xdr:row>76</xdr:row>
      <xdr:rowOff>5511</xdr:rowOff>
    </xdr:to>
    <xdr:cxnSp macro="">
      <xdr:nvCxnSpPr>
        <xdr:cNvPr id="418" name="直線コネクタ 417"/>
        <xdr:cNvCxnSpPr/>
      </xdr:nvCxnSpPr>
      <xdr:spPr>
        <a:xfrm>
          <a:off x="9639300" y="12484786"/>
          <a:ext cx="838200" cy="55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101571</xdr:rowOff>
    </xdr:from>
    <xdr:ext cx="469744" cy="259045"/>
    <xdr:sp macro="" textlink="">
      <xdr:nvSpPr>
        <xdr:cNvPr id="419" name="普通建設事業費 （ うち新規整備　）平均値テキスト"/>
        <xdr:cNvSpPr txBox="1"/>
      </xdr:nvSpPr>
      <xdr:spPr>
        <a:xfrm>
          <a:off x="10528300" y="13131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123144</xdr:rowOff>
    </xdr:from>
    <xdr:to>
      <xdr:col>55</xdr:col>
      <xdr:colOff>50800</xdr:colOff>
      <xdr:row>77</xdr:row>
      <xdr:rowOff>53294</xdr:rowOff>
    </xdr:to>
    <xdr:sp macro="" textlink="">
      <xdr:nvSpPr>
        <xdr:cNvPr id="420" name="フローチャート: 判断 419"/>
        <xdr:cNvSpPr/>
      </xdr:nvSpPr>
      <xdr:spPr>
        <a:xfrm>
          <a:off x="104267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11272</xdr:rowOff>
    </xdr:from>
    <xdr:to>
      <xdr:col>50</xdr:col>
      <xdr:colOff>114300</xdr:colOff>
      <xdr:row>72</xdr:row>
      <xdr:rowOff>140386</xdr:rowOff>
    </xdr:to>
    <xdr:cxnSp macro="">
      <xdr:nvCxnSpPr>
        <xdr:cNvPr id="421" name="直線コネクタ 420"/>
        <xdr:cNvCxnSpPr/>
      </xdr:nvCxnSpPr>
      <xdr:spPr>
        <a:xfrm>
          <a:off x="8750300" y="12012772"/>
          <a:ext cx="889000" cy="47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117018</xdr:rowOff>
    </xdr:from>
    <xdr:to>
      <xdr:col>50</xdr:col>
      <xdr:colOff>165100</xdr:colOff>
      <xdr:row>77</xdr:row>
      <xdr:rowOff>47168</xdr:rowOff>
    </xdr:to>
    <xdr:sp macro="" textlink="">
      <xdr:nvSpPr>
        <xdr:cNvPr id="422" name="フローチャート: 判断 421"/>
        <xdr:cNvSpPr/>
      </xdr:nvSpPr>
      <xdr:spPr>
        <a:xfrm>
          <a:off x="9588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38295</xdr:rowOff>
    </xdr:from>
    <xdr:ext cx="469744" cy="259045"/>
    <xdr:sp macro="" textlink="">
      <xdr:nvSpPr>
        <xdr:cNvPr id="423" name="テキスト ボックス 422"/>
        <xdr:cNvSpPr txBox="1"/>
      </xdr:nvSpPr>
      <xdr:spPr>
        <a:xfrm>
          <a:off x="9404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11272</xdr:rowOff>
    </xdr:from>
    <xdr:to>
      <xdr:col>45</xdr:col>
      <xdr:colOff>177800</xdr:colOff>
      <xdr:row>73</xdr:row>
      <xdr:rowOff>75006</xdr:rowOff>
    </xdr:to>
    <xdr:cxnSp macro="">
      <xdr:nvCxnSpPr>
        <xdr:cNvPr id="424" name="直線コネクタ 423"/>
        <xdr:cNvCxnSpPr/>
      </xdr:nvCxnSpPr>
      <xdr:spPr>
        <a:xfrm flipV="1">
          <a:off x="7861300" y="12012772"/>
          <a:ext cx="889000" cy="5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25" name="フローチャート: 判断 424"/>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87216</xdr:rowOff>
    </xdr:from>
    <xdr:ext cx="469744" cy="259045"/>
    <xdr:sp macro="" textlink="">
      <xdr:nvSpPr>
        <xdr:cNvPr id="426" name="テキスト ボックス 425"/>
        <xdr:cNvSpPr txBox="1"/>
      </xdr:nvSpPr>
      <xdr:spPr>
        <a:xfrm>
          <a:off x="8515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71938</xdr:rowOff>
    </xdr:from>
    <xdr:to>
      <xdr:col>41</xdr:col>
      <xdr:colOff>101600</xdr:colOff>
      <xdr:row>77</xdr:row>
      <xdr:rowOff>2088</xdr:rowOff>
    </xdr:to>
    <xdr:sp macro="" textlink="">
      <xdr:nvSpPr>
        <xdr:cNvPr id="427" name="フローチャート: 判断 426"/>
        <xdr:cNvSpPr/>
      </xdr:nvSpPr>
      <xdr:spPr>
        <a:xfrm>
          <a:off x="7810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164665</xdr:rowOff>
    </xdr:from>
    <xdr:ext cx="469744" cy="259045"/>
    <xdr:sp macro="" textlink="">
      <xdr:nvSpPr>
        <xdr:cNvPr id="428" name="テキスト ボックス 427"/>
        <xdr:cNvSpPr txBox="1"/>
      </xdr:nvSpPr>
      <xdr:spPr>
        <a:xfrm>
          <a:off x="7626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126162</xdr:rowOff>
    </xdr:from>
    <xdr:to>
      <xdr:col>55</xdr:col>
      <xdr:colOff>50800</xdr:colOff>
      <xdr:row>76</xdr:row>
      <xdr:rowOff>56313</xdr:rowOff>
    </xdr:to>
    <xdr:sp macro="" textlink="">
      <xdr:nvSpPr>
        <xdr:cNvPr id="434" name="楕円 433"/>
        <xdr:cNvSpPr/>
      </xdr:nvSpPr>
      <xdr:spPr>
        <a:xfrm>
          <a:off x="10426700" y="12984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149039</xdr:rowOff>
    </xdr:from>
    <xdr:ext cx="534377" cy="259045"/>
    <xdr:sp macro="" textlink="">
      <xdr:nvSpPr>
        <xdr:cNvPr id="435" name="普通建設事業費 （ うち新規整備　）該当値テキスト"/>
        <xdr:cNvSpPr txBox="1"/>
      </xdr:nvSpPr>
      <xdr:spPr>
        <a:xfrm>
          <a:off x="10528300" y="128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89586</xdr:rowOff>
    </xdr:from>
    <xdr:to>
      <xdr:col>50</xdr:col>
      <xdr:colOff>165100</xdr:colOff>
      <xdr:row>73</xdr:row>
      <xdr:rowOff>19736</xdr:rowOff>
    </xdr:to>
    <xdr:sp macro="" textlink="">
      <xdr:nvSpPr>
        <xdr:cNvPr id="436" name="楕円 435"/>
        <xdr:cNvSpPr/>
      </xdr:nvSpPr>
      <xdr:spPr>
        <a:xfrm>
          <a:off x="9588500" y="124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36263</xdr:rowOff>
    </xdr:from>
    <xdr:ext cx="534377" cy="259045"/>
    <xdr:sp macro="" textlink="">
      <xdr:nvSpPr>
        <xdr:cNvPr id="437" name="テキスト ボックス 436"/>
        <xdr:cNvSpPr txBox="1"/>
      </xdr:nvSpPr>
      <xdr:spPr>
        <a:xfrm>
          <a:off x="9372111" y="122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131922</xdr:rowOff>
    </xdr:from>
    <xdr:to>
      <xdr:col>46</xdr:col>
      <xdr:colOff>38100</xdr:colOff>
      <xdr:row>70</xdr:row>
      <xdr:rowOff>62072</xdr:rowOff>
    </xdr:to>
    <xdr:sp macro="" textlink="">
      <xdr:nvSpPr>
        <xdr:cNvPr id="438" name="楕円 437"/>
        <xdr:cNvSpPr/>
      </xdr:nvSpPr>
      <xdr:spPr>
        <a:xfrm>
          <a:off x="8699500" y="119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78599</xdr:rowOff>
    </xdr:from>
    <xdr:ext cx="534377" cy="259045"/>
    <xdr:sp macro="" textlink="">
      <xdr:nvSpPr>
        <xdr:cNvPr id="439" name="テキスト ボックス 438"/>
        <xdr:cNvSpPr txBox="1"/>
      </xdr:nvSpPr>
      <xdr:spPr>
        <a:xfrm>
          <a:off x="8483111" y="1173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24206</xdr:rowOff>
    </xdr:from>
    <xdr:to>
      <xdr:col>41</xdr:col>
      <xdr:colOff>101600</xdr:colOff>
      <xdr:row>73</xdr:row>
      <xdr:rowOff>125806</xdr:rowOff>
    </xdr:to>
    <xdr:sp macro="" textlink="">
      <xdr:nvSpPr>
        <xdr:cNvPr id="440" name="楕円 439"/>
        <xdr:cNvSpPr/>
      </xdr:nvSpPr>
      <xdr:spPr>
        <a:xfrm>
          <a:off x="7810500" y="125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142333</xdr:rowOff>
    </xdr:from>
    <xdr:ext cx="534377" cy="259045"/>
    <xdr:sp macro="" textlink="">
      <xdr:nvSpPr>
        <xdr:cNvPr id="441" name="テキスト ボックス 440"/>
        <xdr:cNvSpPr txBox="1"/>
      </xdr:nvSpPr>
      <xdr:spPr>
        <a:xfrm>
          <a:off x="7594111" y="123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13987</xdr:rowOff>
    </xdr:from>
    <xdr:to>
      <xdr:col>54</xdr:col>
      <xdr:colOff>189865</xdr:colOff>
      <xdr:row>98</xdr:row>
      <xdr:rowOff>107206</xdr:rowOff>
    </xdr:to>
    <xdr:cxnSp macro="">
      <xdr:nvCxnSpPr>
        <xdr:cNvPr id="467" name="直線コネクタ 466"/>
        <xdr:cNvCxnSpPr/>
      </xdr:nvCxnSpPr>
      <xdr:spPr>
        <a:xfrm flipV="1">
          <a:off x="10475595" y="15615937"/>
          <a:ext cx="1270" cy="129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111033</xdr:rowOff>
    </xdr:from>
    <xdr:ext cx="469744" cy="259045"/>
    <xdr:sp macro="" textlink="">
      <xdr:nvSpPr>
        <xdr:cNvPr id="468" name="普通建設事業費 （ うち更新整備　）最小値テキスト"/>
        <xdr:cNvSpPr txBox="1"/>
      </xdr:nvSpPr>
      <xdr:spPr>
        <a:xfrm>
          <a:off x="10528300" y="1691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107206</xdr:rowOff>
    </xdr:from>
    <xdr:to>
      <xdr:col>55</xdr:col>
      <xdr:colOff>88900</xdr:colOff>
      <xdr:row>98</xdr:row>
      <xdr:rowOff>107206</xdr:rowOff>
    </xdr:to>
    <xdr:cxnSp macro="">
      <xdr:nvCxnSpPr>
        <xdr:cNvPr id="469" name="直線コネクタ 468"/>
        <xdr:cNvCxnSpPr/>
      </xdr:nvCxnSpPr>
      <xdr:spPr>
        <a:xfrm>
          <a:off x="10388600" y="1690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132114</xdr:rowOff>
    </xdr:from>
    <xdr:ext cx="534377" cy="259045"/>
    <xdr:sp macro="" textlink="">
      <xdr:nvSpPr>
        <xdr:cNvPr id="470" name="普通建設事業費 （ うち更新整備　）最大値テキスト"/>
        <xdr:cNvSpPr txBox="1"/>
      </xdr:nvSpPr>
      <xdr:spPr>
        <a:xfrm>
          <a:off x="10528300" y="1539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13987</xdr:rowOff>
    </xdr:from>
    <xdr:to>
      <xdr:col>55</xdr:col>
      <xdr:colOff>88900</xdr:colOff>
      <xdr:row>91</xdr:row>
      <xdr:rowOff>13987</xdr:rowOff>
    </xdr:to>
    <xdr:cxnSp macro="">
      <xdr:nvCxnSpPr>
        <xdr:cNvPr id="471" name="直線コネクタ 470"/>
        <xdr:cNvCxnSpPr/>
      </xdr:nvCxnSpPr>
      <xdr:spPr>
        <a:xfrm>
          <a:off x="10388600" y="15615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23293</xdr:rowOff>
    </xdr:from>
    <xdr:to>
      <xdr:col>55</xdr:col>
      <xdr:colOff>0</xdr:colOff>
      <xdr:row>93</xdr:row>
      <xdr:rowOff>85162</xdr:rowOff>
    </xdr:to>
    <xdr:cxnSp macro="">
      <xdr:nvCxnSpPr>
        <xdr:cNvPr id="472" name="直線コネクタ 471"/>
        <xdr:cNvCxnSpPr/>
      </xdr:nvCxnSpPr>
      <xdr:spPr>
        <a:xfrm>
          <a:off x="9639300" y="15625243"/>
          <a:ext cx="838200" cy="40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165005</xdr:rowOff>
    </xdr:from>
    <xdr:ext cx="534377" cy="259045"/>
    <xdr:sp macro="" textlink="">
      <xdr:nvSpPr>
        <xdr:cNvPr id="473" name="普通建設事業費 （ うち更新整備　）平均値テキスト"/>
        <xdr:cNvSpPr txBox="1"/>
      </xdr:nvSpPr>
      <xdr:spPr>
        <a:xfrm>
          <a:off x="10528300" y="1662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15128</xdr:rowOff>
    </xdr:from>
    <xdr:to>
      <xdr:col>55</xdr:col>
      <xdr:colOff>50800</xdr:colOff>
      <xdr:row>97</xdr:row>
      <xdr:rowOff>116728</xdr:rowOff>
    </xdr:to>
    <xdr:sp macro="" textlink="">
      <xdr:nvSpPr>
        <xdr:cNvPr id="474" name="フローチャート: 判断 473"/>
        <xdr:cNvSpPr/>
      </xdr:nvSpPr>
      <xdr:spPr>
        <a:xfrm>
          <a:off x="104267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23293</xdr:rowOff>
    </xdr:from>
    <xdr:to>
      <xdr:col>50</xdr:col>
      <xdr:colOff>114300</xdr:colOff>
      <xdr:row>93</xdr:row>
      <xdr:rowOff>49354</xdr:rowOff>
    </xdr:to>
    <xdr:cxnSp macro="">
      <xdr:nvCxnSpPr>
        <xdr:cNvPr id="475" name="直線コネクタ 474"/>
        <xdr:cNvCxnSpPr/>
      </xdr:nvCxnSpPr>
      <xdr:spPr>
        <a:xfrm flipV="1">
          <a:off x="8750300" y="15625243"/>
          <a:ext cx="889000" cy="3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163457</xdr:rowOff>
    </xdr:from>
    <xdr:to>
      <xdr:col>50</xdr:col>
      <xdr:colOff>165100</xdr:colOff>
      <xdr:row>97</xdr:row>
      <xdr:rowOff>93607</xdr:rowOff>
    </xdr:to>
    <xdr:sp macro="" textlink="">
      <xdr:nvSpPr>
        <xdr:cNvPr id="476" name="フローチャート: 判断 475"/>
        <xdr:cNvSpPr/>
      </xdr:nvSpPr>
      <xdr:spPr>
        <a:xfrm>
          <a:off x="9588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84734</xdr:rowOff>
    </xdr:from>
    <xdr:ext cx="534377" cy="259045"/>
    <xdr:sp macro="" textlink="">
      <xdr:nvSpPr>
        <xdr:cNvPr id="477" name="テキスト ボックス 476"/>
        <xdr:cNvSpPr txBox="1"/>
      </xdr:nvSpPr>
      <xdr:spPr>
        <a:xfrm>
          <a:off x="9372111" y="16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49354</xdr:rowOff>
    </xdr:from>
    <xdr:to>
      <xdr:col>45</xdr:col>
      <xdr:colOff>177800</xdr:colOff>
      <xdr:row>94</xdr:row>
      <xdr:rowOff>32471</xdr:rowOff>
    </xdr:to>
    <xdr:cxnSp macro="">
      <xdr:nvCxnSpPr>
        <xdr:cNvPr id="478" name="直線コネクタ 477"/>
        <xdr:cNvCxnSpPr/>
      </xdr:nvCxnSpPr>
      <xdr:spPr>
        <a:xfrm flipV="1">
          <a:off x="7861300" y="15994204"/>
          <a:ext cx="889000" cy="15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96084</xdr:rowOff>
    </xdr:from>
    <xdr:to>
      <xdr:col>46</xdr:col>
      <xdr:colOff>38100</xdr:colOff>
      <xdr:row>98</xdr:row>
      <xdr:rowOff>26234</xdr:rowOff>
    </xdr:to>
    <xdr:sp macro="" textlink="">
      <xdr:nvSpPr>
        <xdr:cNvPr id="479" name="フローチャート: 判断 478"/>
        <xdr:cNvSpPr/>
      </xdr:nvSpPr>
      <xdr:spPr>
        <a:xfrm>
          <a:off x="8699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17361</xdr:rowOff>
    </xdr:from>
    <xdr:ext cx="534377" cy="259045"/>
    <xdr:sp macro="" textlink="">
      <xdr:nvSpPr>
        <xdr:cNvPr id="480" name="テキスト ボックス 479"/>
        <xdr:cNvSpPr txBox="1"/>
      </xdr:nvSpPr>
      <xdr:spPr>
        <a:xfrm>
          <a:off x="8483111" y="168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45988</xdr:rowOff>
    </xdr:from>
    <xdr:to>
      <xdr:col>41</xdr:col>
      <xdr:colOff>101600</xdr:colOff>
      <xdr:row>97</xdr:row>
      <xdr:rowOff>147588</xdr:rowOff>
    </xdr:to>
    <xdr:sp macro="" textlink="">
      <xdr:nvSpPr>
        <xdr:cNvPr id="481" name="フローチャート: 判断 480"/>
        <xdr:cNvSpPr/>
      </xdr:nvSpPr>
      <xdr:spPr>
        <a:xfrm>
          <a:off x="7810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138715</xdr:rowOff>
    </xdr:from>
    <xdr:ext cx="534377" cy="259045"/>
    <xdr:sp macro="" textlink="">
      <xdr:nvSpPr>
        <xdr:cNvPr id="482" name="テキスト ボックス 481"/>
        <xdr:cNvSpPr txBox="1"/>
      </xdr:nvSpPr>
      <xdr:spPr>
        <a:xfrm>
          <a:off x="7594111" y="167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34362</xdr:rowOff>
    </xdr:from>
    <xdr:to>
      <xdr:col>55</xdr:col>
      <xdr:colOff>50800</xdr:colOff>
      <xdr:row>93</xdr:row>
      <xdr:rowOff>135962</xdr:rowOff>
    </xdr:to>
    <xdr:sp macro="" textlink="">
      <xdr:nvSpPr>
        <xdr:cNvPr id="488" name="楕円 487"/>
        <xdr:cNvSpPr/>
      </xdr:nvSpPr>
      <xdr:spPr>
        <a:xfrm>
          <a:off x="10426700" y="1597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57239</xdr:rowOff>
    </xdr:from>
    <xdr:ext cx="534377" cy="259045"/>
    <xdr:sp macro="" textlink="">
      <xdr:nvSpPr>
        <xdr:cNvPr id="489" name="普通建設事業費 （ うち更新整備　）該当値テキスト"/>
        <xdr:cNvSpPr txBox="1"/>
      </xdr:nvSpPr>
      <xdr:spPr>
        <a:xfrm>
          <a:off x="10528300" y="158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143943</xdr:rowOff>
    </xdr:from>
    <xdr:to>
      <xdr:col>50</xdr:col>
      <xdr:colOff>165100</xdr:colOff>
      <xdr:row>91</xdr:row>
      <xdr:rowOff>74093</xdr:rowOff>
    </xdr:to>
    <xdr:sp macro="" textlink="">
      <xdr:nvSpPr>
        <xdr:cNvPr id="490" name="楕円 489"/>
        <xdr:cNvSpPr/>
      </xdr:nvSpPr>
      <xdr:spPr>
        <a:xfrm>
          <a:off x="9588500" y="1557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90620</xdr:rowOff>
    </xdr:from>
    <xdr:ext cx="534377" cy="259045"/>
    <xdr:sp macro="" textlink="">
      <xdr:nvSpPr>
        <xdr:cNvPr id="491" name="テキスト ボックス 490"/>
        <xdr:cNvSpPr txBox="1"/>
      </xdr:nvSpPr>
      <xdr:spPr>
        <a:xfrm>
          <a:off x="9372111" y="153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170004</xdr:rowOff>
    </xdr:from>
    <xdr:to>
      <xdr:col>46</xdr:col>
      <xdr:colOff>38100</xdr:colOff>
      <xdr:row>93</xdr:row>
      <xdr:rowOff>100154</xdr:rowOff>
    </xdr:to>
    <xdr:sp macro="" textlink="">
      <xdr:nvSpPr>
        <xdr:cNvPr id="492" name="楕円 491"/>
        <xdr:cNvSpPr/>
      </xdr:nvSpPr>
      <xdr:spPr>
        <a:xfrm>
          <a:off x="8699500" y="1594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116681</xdr:rowOff>
    </xdr:from>
    <xdr:ext cx="534377" cy="259045"/>
    <xdr:sp macro="" textlink="">
      <xdr:nvSpPr>
        <xdr:cNvPr id="493" name="テキスト ボックス 492"/>
        <xdr:cNvSpPr txBox="1"/>
      </xdr:nvSpPr>
      <xdr:spPr>
        <a:xfrm>
          <a:off x="8483111" y="1571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153121</xdr:rowOff>
    </xdr:from>
    <xdr:to>
      <xdr:col>41</xdr:col>
      <xdr:colOff>101600</xdr:colOff>
      <xdr:row>94</xdr:row>
      <xdr:rowOff>83271</xdr:rowOff>
    </xdr:to>
    <xdr:sp macro="" textlink="">
      <xdr:nvSpPr>
        <xdr:cNvPr id="494" name="楕円 493"/>
        <xdr:cNvSpPr/>
      </xdr:nvSpPr>
      <xdr:spPr>
        <a:xfrm>
          <a:off x="7810500" y="1609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99798</xdr:rowOff>
    </xdr:from>
    <xdr:ext cx="534377" cy="259045"/>
    <xdr:sp macro="" textlink="">
      <xdr:nvSpPr>
        <xdr:cNvPr id="495" name="テキスト ボックス 494"/>
        <xdr:cNvSpPr txBox="1"/>
      </xdr:nvSpPr>
      <xdr:spPr>
        <a:xfrm>
          <a:off x="7594111" y="1587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9" name="テキスト ボックス 508"/>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1" name="テキスト ボックス 510"/>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3" name="テキスト ボックス 512"/>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5" name="テキスト ボックス 514"/>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7" name="テキスト ボックス 516"/>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9" name="テキスト ボックス 518"/>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123372</xdr:rowOff>
    </xdr:from>
    <xdr:to>
      <xdr:col>85</xdr:col>
      <xdr:colOff>126364</xdr:colOff>
      <xdr:row>39</xdr:row>
      <xdr:rowOff>98878</xdr:rowOff>
    </xdr:to>
    <xdr:cxnSp macro="">
      <xdr:nvCxnSpPr>
        <xdr:cNvPr id="521" name="直線コネクタ 520"/>
        <xdr:cNvCxnSpPr/>
      </xdr:nvCxnSpPr>
      <xdr:spPr>
        <a:xfrm flipV="1">
          <a:off x="16317595" y="6638472"/>
          <a:ext cx="1269" cy="14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153505</xdr:rowOff>
    </xdr:from>
    <xdr:ext cx="249299" cy="259045"/>
    <xdr:sp macro="" textlink="">
      <xdr:nvSpPr>
        <xdr:cNvPr id="522" name="災害復旧事業費最小値テキスト"/>
        <xdr:cNvSpPr txBox="1"/>
      </xdr:nvSpPr>
      <xdr:spPr>
        <a:xfrm>
          <a:off x="16370300" y="6840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70049</xdr:rowOff>
    </xdr:from>
    <xdr:ext cx="249299" cy="259045"/>
    <xdr:sp macro="" textlink="">
      <xdr:nvSpPr>
        <xdr:cNvPr id="524" name="災害復旧事業費最大値テキスト"/>
        <xdr:cNvSpPr txBox="1"/>
      </xdr:nvSpPr>
      <xdr:spPr>
        <a:xfrm>
          <a:off x="16370300" y="6413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123372</xdr:rowOff>
    </xdr:from>
    <xdr:to>
      <xdr:col>86</xdr:col>
      <xdr:colOff>25400</xdr:colOff>
      <xdr:row>38</xdr:row>
      <xdr:rowOff>123372</xdr:rowOff>
    </xdr:to>
    <xdr:cxnSp macro="">
      <xdr:nvCxnSpPr>
        <xdr:cNvPr id="525" name="直線コネクタ 524"/>
        <xdr:cNvCxnSpPr/>
      </xdr:nvCxnSpPr>
      <xdr:spPr>
        <a:xfrm>
          <a:off x="16230600" y="663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70955</xdr:rowOff>
    </xdr:from>
    <xdr:ext cx="249299" cy="259045"/>
    <xdr:sp macro="" textlink="">
      <xdr:nvSpPr>
        <xdr:cNvPr id="527" name="災害復旧事業費平均値テキスト"/>
        <xdr:cNvSpPr txBox="1"/>
      </xdr:nvSpPr>
      <xdr:spPr>
        <a:xfrm>
          <a:off x="16370300" y="6586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8" name="フローチャート: 判断 527"/>
        <xdr:cNvSpPr/>
      </xdr:nvSpPr>
      <xdr:spPr>
        <a:xfrm>
          <a:off x="16268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48078</xdr:rowOff>
    </xdr:from>
    <xdr:to>
      <xdr:col>81</xdr:col>
      <xdr:colOff>101600</xdr:colOff>
      <xdr:row>37</xdr:row>
      <xdr:rowOff>149678</xdr:rowOff>
    </xdr:to>
    <xdr:sp macro="" textlink="">
      <xdr:nvSpPr>
        <xdr:cNvPr id="530" name="フローチャート: 判断 529"/>
        <xdr:cNvSpPr/>
      </xdr:nvSpPr>
      <xdr:spPr>
        <a:xfrm>
          <a:off x="15430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166205</xdr:rowOff>
    </xdr:from>
    <xdr:ext cx="313932" cy="259045"/>
    <xdr:sp macro="" textlink="">
      <xdr:nvSpPr>
        <xdr:cNvPr id="531" name="テキスト ボックス 530"/>
        <xdr:cNvSpPr txBox="1"/>
      </xdr:nvSpPr>
      <xdr:spPr>
        <a:xfrm>
          <a:off x="15324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129722</xdr:rowOff>
    </xdr:from>
    <xdr:to>
      <xdr:col>76</xdr:col>
      <xdr:colOff>165100</xdr:colOff>
      <xdr:row>38</xdr:row>
      <xdr:rowOff>59872</xdr:rowOff>
    </xdr:to>
    <xdr:sp macro="" textlink="">
      <xdr:nvSpPr>
        <xdr:cNvPr id="533" name="フローチャート: 判断 532"/>
        <xdr:cNvSpPr/>
      </xdr:nvSpPr>
      <xdr:spPr>
        <a:xfrm>
          <a:off x="14541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36</xdr:row>
      <xdr:rowOff>76399</xdr:rowOff>
    </xdr:from>
    <xdr:ext cx="313932" cy="259045"/>
    <xdr:sp macro="" textlink="">
      <xdr:nvSpPr>
        <xdr:cNvPr id="534" name="テキスト ボックス 533"/>
        <xdr:cNvSpPr txBox="1"/>
      </xdr:nvSpPr>
      <xdr:spPr>
        <a:xfrm>
          <a:off x="14435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162378</xdr:rowOff>
    </xdr:from>
    <xdr:to>
      <xdr:col>72</xdr:col>
      <xdr:colOff>38100</xdr:colOff>
      <xdr:row>38</xdr:row>
      <xdr:rowOff>92528</xdr:rowOff>
    </xdr:to>
    <xdr:sp macro="" textlink="">
      <xdr:nvSpPr>
        <xdr:cNvPr id="536" name="フローチャート: 判断 535"/>
        <xdr:cNvSpPr/>
      </xdr:nvSpPr>
      <xdr:spPr>
        <a:xfrm>
          <a:off x="13652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109055</xdr:rowOff>
    </xdr:from>
    <xdr:ext cx="313932" cy="259045"/>
    <xdr:sp macro="" textlink="">
      <xdr:nvSpPr>
        <xdr:cNvPr id="537" name="テキスト ボックス 536"/>
        <xdr:cNvSpPr txBox="1"/>
      </xdr:nvSpPr>
      <xdr:spPr>
        <a:xfrm>
          <a:off x="13546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88900</xdr:rowOff>
    </xdr:from>
    <xdr:to>
      <xdr:col>67</xdr:col>
      <xdr:colOff>101600</xdr:colOff>
      <xdr:row>31</xdr:row>
      <xdr:rowOff>19050</xdr:rowOff>
    </xdr:to>
    <xdr:sp macro="" textlink="">
      <xdr:nvSpPr>
        <xdr:cNvPr id="538" name="フローチャート: 判断 537"/>
        <xdr:cNvSpPr/>
      </xdr:nvSpPr>
      <xdr:spPr>
        <a:xfrm>
          <a:off x="12763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29</xdr:row>
      <xdr:rowOff>35577</xdr:rowOff>
    </xdr:from>
    <xdr:ext cx="313932" cy="259045"/>
    <xdr:sp macro="" textlink="">
      <xdr:nvSpPr>
        <xdr:cNvPr id="539" name="テキスト ボックス 538"/>
        <xdr:cNvSpPr txBox="1"/>
      </xdr:nvSpPr>
      <xdr:spPr>
        <a:xfrm>
          <a:off x="12657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26505</xdr:rowOff>
    </xdr:from>
    <xdr:ext cx="249299" cy="259045"/>
    <xdr:sp macro="" textlink="">
      <xdr:nvSpPr>
        <xdr:cNvPr id="546" name="災害復旧事業費該当値テキスト"/>
        <xdr:cNvSpPr txBox="1"/>
      </xdr:nvSpPr>
      <xdr:spPr>
        <a:xfrm>
          <a:off x="16370300" y="6713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7" name="テキスト ボックス 616"/>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27425</xdr:rowOff>
    </xdr:from>
    <xdr:to>
      <xdr:col>85</xdr:col>
      <xdr:colOff>126364</xdr:colOff>
      <xdr:row>78</xdr:row>
      <xdr:rowOff>73275</xdr:rowOff>
    </xdr:to>
    <xdr:cxnSp macro="">
      <xdr:nvCxnSpPr>
        <xdr:cNvPr id="629" name="直線コネクタ 628"/>
        <xdr:cNvCxnSpPr/>
      </xdr:nvCxnSpPr>
      <xdr:spPr>
        <a:xfrm flipV="1">
          <a:off x="16317595" y="12200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77102</xdr:rowOff>
    </xdr:from>
    <xdr:ext cx="469744" cy="259045"/>
    <xdr:sp macro="" textlink="">
      <xdr:nvSpPr>
        <xdr:cNvPr id="630" name="公債費最小値テキスト"/>
        <xdr:cNvSpPr txBox="1"/>
      </xdr:nvSpPr>
      <xdr:spPr>
        <a:xfrm>
          <a:off x="16370300" y="134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73275</xdr:rowOff>
    </xdr:from>
    <xdr:to>
      <xdr:col>86</xdr:col>
      <xdr:colOff>25400</xdr:colOff>
      <xdr:row>78</xdr:row>
      <xdr:rowOff>73275</xdr:rowOff>
    </xdr:to>
    <xdr:cxnSp macro="">
      <xdr:nvCxnSpPr>
        <xdr:cNvPr id="631" name="直線コネクタ 630"/>
        <xdr:cNvCxnSpPr/>
      </xdr:nvCxnSpPr>
      <xdr:spPr>
        <a:xfrm>
          <a:off x="16230600" y="134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145552</xdr:rowOff>
    </xdr:from>
    <xdr:ext cx="534377" cy="259045"/>
    <xdr:sp macro="" textlink="">
      <xdr:nvSpPr>
        <xdr:cNvPr id="632" name="公債費最大値テキスト"/>
        <xdr:cNvSpPr txBox="1"/>
      </xdr:nvSpPr>
      <xdr:spPr>
        <a:xfrm>
          <a:off x="16370300" y="119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27425</xdr:rowOff>
    </xdr:from>
    <xdr:to>
      <xdr:col>86</xdr:col>
      <xdr:colOff>25400</xdr:colOff>
      <xdr:row>71</xdr:row>
      <xdr:rowOff>27425</xdr:rowOff>
    </xdr:to>
    <xdr:cxnSp macro="">
      <xdr:nvCxnSpPr>
        <xdr:cNvPr id="633" name="直線コネクタ 632"/>
        <xdr:cNvCxnSpPr/>
      </xdr:nvCxnSpPr>
      <xdr:spPr>
        <a:xfrm>
          <a:off x="16230600" y="1220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72427</xdr:rowOff>
    </xdr:from>
    <xdr:to>
      <xdr:col>85</xdr:col>
      <xdr:colOff>127000</xdr:colOff>
      <xdr:row>77</xdr:row>
      <xdr:rowOff>73667</xdr:rowOff>
    </xdr:to>
    <xdr:cxnSp macro="">
      <xdr:nvCxnSpPr>
        <xdr:cNvPr id="634" name="直線コネクタ 633"/>
        <xdr:cNvCxnSpPr/>
      </xdr:nvCxnSpPr>
      <xdr:spPr>
        <a:xfrm flipV="1">
          <a:off x="15481300" y="13274077"/>
          <a:ext cx="8382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98975</xdr:rowOff>
    </xdr:from>
    <xdr:ext cx="469744" cy="259045"/>
    <xdr:sp macro="" textlink="">
      <xdr:nvSpPr>
        <xdr:cNvPr id="635" name="公債費平均値テキスト"/>
        <xdr:cNvSpPr txBox="1"/>
      </xdr:nvSpPr>
      <xdr:spPr>
        <a:xfrm>
          <a:off x="16370300" y="129577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76098</xdr:rowOff>
    </xdr:from>
    <xdr:to>
      <xdr:col>85</xdr:col>
      <xdr:colOff>177800</xdr:colOff>
      <xdr:row>77</xdr:row>
      <xdr:rowOff>6248</xdr:rowOff>
    </xdr:to>
    <xdr:sp macro="" textlink="">
      <xdr:nvSpPr>
        <xdr:cNvPr id="636" name="フローチャート: 判断 635"/>
        <xdr:cNvSpPr/>
      </xdr:nvSpPr>
      <xdr:spPr>
        <a:xfrm>
          <a:off x="162687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73667</xdr:rowOff>
    </xdr:from>
    <xdr:to>
      <xdr:col>81</xdr:col>
      <xdr:colOff>50800</xdr:colOff>
      <xdr:row>77</xdr:row>
      <xdr:rowOff>142377</xdr:rowOff>
    </xdr:to>
    <xdr:cxnSp macro="">
      <xdr:nvCxnSpPr>
        <xdr:cNvPr id="637" name="直線コネクタ 636"/>
        <xdr:cNvCxnSpPr/>
      </xdr:nvCxnSpPr>
      <xdr:spPr>
        <a:xfrm flipV="1">
          <a:off x="14592300" y="13275317"/>
          <a:ext cx="889000" cy="6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67216</xdr:rowOff>
    </xdr:from>
    <xdr:to>
      <xdr:col>81</xdr:col>
      <xdr:colOff>101600</xdr:colOff>
      <xdr:row>76</xdr:row>
      <xdr:rowOff>168816</xdr:rowOff>
    </xdr:to>
    <xdr:sp macro="" textlink="">
      <xdr:nvSpPr>
        <xdr:cNvPr id="638" name="フローチャート: 判断 637"/>
        <xdr:cNvSpPr/>
      </xdr:nvSpPr>
      <xdr:spPr>
        <a:xfrm>
          <a:off x="15430500" y="1309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13892</xdr:rowOff>
    </xdr:from>
    <xdr:ext cx="469744" cy="259045"/>
    <xdr:sp macro="" textlink="">
      <xdr:nvSpPr>
        <xdr:cNvPr id="639" name="テキスト ボックス 638"/>
        <xdr:cNvSpPr txBox="1"/>
      </xdr:nvSpPr>
      <xdr:spPr>
        <a:xfrm>
          <a:off x="15246428" y="1287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142377</xdr:rowOff>
    </xdr:from>
    <xdr:to>
      <xdr:col>76</xdr:col>
      <xdr:colOff>114300</xdr:colOff>
      <xdr:row>77</xdr:row>
      <xdr:rowOff>153547</xdr:rowOff>
    </xdr:to>
    <xdr:cxnSp macro="">
      <xdr:nvCxnSpPr>
        <xdr:cNvPr id="640" name="直線コネクタ 639"/>
        <xdr:cNvCxnSpPr/>
      </xdr:nvCxnSpPr>
      <xdr:spPr>
        <a:xfrm flipV="1">
          <a:off x="13703300" y="13344027"/>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108103</xdr:rowOff>
    </xdr:from>
    <xdr:to>
      <xdr:col>76</xdr:col>
      <xdr:colOff>165100</xdr:colOff>
      <xdr:row>76</xdr:row>
      <xdr:rowOff>38252</xdr:rowOff>
    </xdr:to>
    <xdr:sp macro="" textlink="">
      <xdr:nvSpPr>
        <xdr:cNvPr id="641" name="フローチャート: 判断 640"/>
        <xdr:cNvSpPr/>
      </xdr:nvSpPr>
      <xdr:spPr>
        <a:xfrm>
          <a:off x="14541500" y="129668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54780</xdr:rowOff>
    </xdr:from>
    <xdr:ext cx="469744" cy="259045"/>
    <xdr:sp macro="" textlink="">
      <xdr:nvSpPr>
        <xdr:cNvPr id="642" name="テキスト ボックス 641"/>
        <xdr:cNvSpPr txBox="1"/>
      </xdr:nvSpPr>
      <xdr:spPr>
        <a:xfrm>
          <a:off x="14357428" y="1274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152305</xdr:rowOff>
    </xdr:from>
    <xdr:to>
      <xdr:col>71</xdr:col>
      <xdr:colOff>177800</xdr:colOff>
      <xdr:row>77</xdr:row>
      <xdr:rowOff>153547</xdr:rowOff>
    </xdr:to>
    <xdr:cxnSp macro="">
      <xdr:nvCxnSpPr>
        <xdr:cNvPr id="643" name="直線コネクタ 642"/>
        <xdr:cNvCxnSpPr/>
      </xdr:nvCxnSpPr>
      <xdr:spPr>
        <a:xfrm>
          <a:off x="12814300" y="13353955"/>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29268</xdr:rowOff>
    </xdr:from>
    <xdr:to>
      <xdr:col>72</xdr:col>
      <xdr:colOff>38100</xdr:colOff>
      <xdr:row>75</xdr:row>
      <xdr:rowOff>130868</xdr:rowOff>
    </xdr:to>
    <xdr:sp macro="" textlink="">
      <xdr:nvSpPr>
        <xdr:cNvPr id="644" name="フローチャート: 判断 643"/>
        <xdr:cNvSpPr/>
      </xdr:nvSpPr>
      <xdr:spPr>
        <a:xfrm>
          <a:off x="13652500" y="1288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147395</xdr:rowOff>
    </xdr:from>
    <xdr:ext cx="534377" cy="259045"/>
    <xdr:sp macro="" textlink="">
      <xdr:nvSpPr>
        <xdr:cNvPr id="645" name="テキスト ボックス 644"/>
        <xdr:cNvSpPr txBox="1"/>
      </xdr:nvSpPr>
      <xdr:spPr>
        <a:xfrm>
          <a:off x="13436111" y="126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126130</xdr:rowOff>
    </xdr:from>
    <xdr:to>
      <xdr:col>67</xdr:col>
      <xdr:colOff>101600</xdr:colOff>
      <xdr:row>75</xdr:row>
      <xdr:rowOff>56280</xdr:rowOff>
    </xdr:to>
    <xdr:sp macro="" textlink="">
      <xdr:nvSpPr>
        <xdr:cNvPr id="646" name="フローチャート: 判断 645"/>
        <xdr:cNvSpPr/>
      </xdr:nvSpPr>
      <xdr:spPr>
        <a:xfrm>
          <a:off x="12763500" y="1281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72807</xdr:rowOff>
    </xdr:from>
    <xdr:ext cx="534377" cy="259045"/>
    <xdr:sp macro="" textlink="">
      <xdr:nvSpPr>
        <xdr:cNvPr id="647" name="テキスト ボックス 646"/>
        <xdr:cNvSpPr txBox="1"/>
      </xdr:nvSpPr>
      <xdr:spPr>
        <a:xfrm>
          <a:off x="12547111" y="1258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21627</xdr:rowOff>
    </xdr:from>
    <xdr:to>
      <xdr:col>85</xdr:col>
      <xdr:colOff>177800</xdr:colOff>
      <xdr:row>77</xdr:row>
      <xdr:rowOff>123227</xdr:rowOff>
    </xdr:to>
    <xdr:sp macro="" textlink="">
      <xdr:nvSpPr>
        <xdr:cNvPr id="653" name="楕円 652"/>
        <xdr:cNvSpPr/>
      </xdr:nvSpPr>
      <xdr:spPr>
        <a:xfrm>
          <a:off x="16268700" y="1322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xdr:rowOff>
    </xdr:from>
    <xdr:ext cx="469744" cy="259045"/>
    <xdr:sp macro="" textlink="">
      <xdr:nvSpPr>
        <xdr:cNvPr id="654" name="公債費該当値テキスト"/>
        <xdr:cNvSpPr txBox="1"/>
      </xdr:nvSpPr>
      <xdr:spPr>
        <a:xfrm>
          <a:off x="16370300" y="1320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22867</xdr:rowOff>
    </xdr:from>
    <xdr:to>
      <xdr:col>81</xdr:col>
      <xdr:colOff>101600</xdr:colOff>
      <xdr:row>77</xdr:row>
      <xdr:rowOff>124467</xdr:rowOff>
    </xdr:to>
    <xdr:sp macro="" textlink="">
      <xdr:nvSpPr>
        <xdr:cNvPr id="655" name="楕円 654"/>
        <xdr:cNvSpPr/>
      </xdr:nvSpPr>
      <xdr:spPr>
        <a:xfrm>
          <a:off x="15430500" y="13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115594</xdr:rowOff>
    </xdr:from>
    <xdr:ext cx="469744" cy="259045"/>
    <xdr:sp macro="" textlink="">
      <xdr:nvSpPr>
        <xdr:cNvPr id="656" name="テキスト ボックス 655"/>
        <xdr:cNvSpPr txBox="1"/>
      </xdr:nvSpPr>
      <xdr:spPr>
        <a:xfrm>
          <a:off x="15246428" y="1331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91577</xdr:rowOff>
    </xdr:from>
    <xdr:to>
      <xdr:col>76</xdr:col>
      <xdr:colOff>165100</xdr:colOff>
      <xdr:row>78</xdr:row>
      <xdr:rowOff>21727</xdr:rowOff>
    </xdr:to>
    <xdr:sp macro="" textlink="">
      <xdr:nvSpPr>
        <xdr:cNvPr id="657" name="楕円 656"/>
        <xdr:cNvSpPr/>
      </xdr:nvSpPr>
      <xdr:spPr>
        <a:xfrm>
          <a:off x="14541500" y="1329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12854</xdr:rowOff>
    </xdr:from>
    <xdr:ext cx="469744" cy="259045"/>
    <xdr:sp macro="" textlink="">
      <xdr:nvSpPr>
        <xdr:cNvPr id="658" name="テキスト ボックス 657"/>
        <xdr:cNvSpPr txBox="1"/>
      </xdr:nvSpPr>
      <xdr:spPr>
        <a:xfrm>
          <a:off x="14357428" y="13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102747</xdr:rowOff>
    </xdr:from>
    <xdr:to>
      <xdr:col>72</xdr:col>
      <xdr:colOff>38100</xdr:colOff>
      <xdr:row>78</xdr:row>
      <xdr:rowOff>32897</xdr:rowOff>
    </xdr:to>
    <xdr:sp macro="" textlink="">
      <xdr:nvSpPr>
        <xdr:cNvPr id="659" name="楕円 658"/>
        <xdr:cNvSpPr/>
      </xdr:nvSpPr>
      <xdr:spPr>
        <a:xfrm>
          <a:off x="13652500" y="1330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24024</xdr:rowOff>
    </xdr:from>
    <xdr:ext cx="469744" cy="259045"/>
    <xdr:sp macro="" textlink="">
      <xdr:nvSpPr>
        <xdr:cNvPr id="660" name="テキスト ボックス 659"/>
        <xdr:cNvSpPr txBox="1"/>
      </xdr:nvSpPr>
      <xdr:spPr>
        <a:xfrm>
          <a:off x="13468428" y="1339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101505</xdr:rowOff>
    </xdr:from>
    <xdr:to>
      <xdr:col>67</xdr:col>
      <xdr:colOff>101600</xdr:colOff>
      <xdr:row>78</xdr:row>
      <xdr:rowOff>31655</xdr:rowOff>
    </xdr:to>
    <xdr:sp macro="" textlink="">
      <xdr:nvSpPr>
        <xdr:cNvPr id="661" name="楕円 660"/>
        <xdr:cNvSpPr/>
      </xdr:nvSpPr>
      <xdr:spPr>
        <a:xfrm>
          <a:off x="12763500" y="133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22782</xdr:rowOff>
    </xdr:from>
    <xdr:ext cx="469744" cy="259045"/>
    <xdr:sp macro="" textlink="">
      <xdr:nvSpPr>
        <xdr:cNvPr id="662" name="テキスト ボックス 661"/>
        <xdr:cNvSpPr txBox="1"/>
      </xdr:nvSpPr>
      <xdr:spPr>
        <a:xfrm>
          <a:off x="12579428" y="1339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6823</xdr:rowOff>
    </xdr:from>
    <xdr:to>
      <xdr:col>85</xdr:col>
      <xdr:colOff>126364</xdr:colOff>
      <xdr:row>98</xdr:row>
      <xdr:rowOff>170622</xdr:rowOff>
    </xdr:to>
    <xdr:cxnSp macro="">
      <xdr:nvCxnSpPr>
        <xdr:cNvPr id="686" name="直線コネクタ 685"/>
        <xdr:cNvCxnSpPr/>
      </xdr:nvCxnSpPr>
      <xdr:spPr>
        <a:xfrm flipV="1">
          <a:off x="16317595" y="15608773"/>
          <a:ext cx="1269" cy="136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2999</xdr:rowOff>
    </xdr:from>
    <xdr:ext cx="469744" cy="259045"/>
    <xdr:sp macro="" textlink="">
      <xdr:nvSpPr>
        <xdr:cNvPr id="687" name="積立金最小値テキスト"/>
        <xdr:cNvSpPr txBox="1"/>
      </xdr:nvSpPr>
      <xdr:spPr>
        <a:xfrm>
          <a:off x="16370300" y="1697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170622</xdr:rowOff>
    </xdr:from>
    <xdr:to>
      <xdr:col>86</xdr:col>
      <xdr:colOff>25400</xdr:colOff>
      <xdr:row>98</xdr:row>
      <xdr:rowOff>170622</xdr:rowOff>
    </xdr:to>
    <xdr:cxnSp macro="">
      <xdr:nvCxnSpPr>
        <xdr:cNvPr id="688" name="直線コネクタ 687"/>
        <xdr:cNvCxnSpPr/>
      </xdr:nvCxnSpPr>
      <xdr:spPr>
        <a:xfrm>
          <a:off x="16230600" y="16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124950</xdr:rowOff>
    </xdr:from>
    <xdr:ext cx="599010" cy="259045"/>
    <xdr:sp macro="" textlink="">
      <xdr:nvSpPr>
        <xdr:cNvPr id="689" name="積立金最大値テキスト"/>
        <xdr:cNvSpPr txBox="1"/>
      </xdr:nvSpPr>
      <xdr:spPr>
        <a:xfrm>
          <a:off x="16370300" y="1538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6823</xdr:rowOff>
    </xdr:from>
    <xdr:to>
      <xdr:col>86</xdr:col>
      <xdr:colOff>25400</xdr:colOff>
      <xdr:row>91</xdr:row>
      <xdr:rowOff>6823</xdr:rowOff>
    </xdr:to>
    <xdr:cxnSp macro="">
      <xdr:nvCxnSpPr>
        <xdr:cNvPr id="690" name="直線コネクタ 689"/>
        <xdr:cNvCxnSpPr/>
      </xdr:nvCxnSpPr>
      <xdr:spPr>
        <a:xfrm>
          <a:off x="16230600" y="1560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139998</xdr:rowOff>
    </xdr:from>
    <xdr:to>
      <xdr:col>85</xdr:col>
      <xdr:colOff>127000</xdr:colOff>
      <xdr:row>98</xdr:row>
      <xdr:rowOff>62967</xdr:rowOff>
    </xdr:to>
    <xdr:cxnSp macro="">
      <xdr:nvCxnSpPr>
        <xdr:cNvPr id="691" name="直線コネクタ 690"/>
        <xdr:cNvCxnSpPr/>
      </xdr:nvCxnSpPr>
      <xdr:spPr>
        <a:xfrm flipV="1">
          <a:off x="15481300" y="16256298"/>
          <a:ext cx="838200" cy="60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158569</xdr:rowOff>
    </xdr:from>
    <xdr:ext cx="534377" cy="259045"/>
    <xdr:sp macro="" textlink="">
      <xdr:nvSpPr>
        <xdr:cNvPr id="692" name="積立金平均値テキスト"/>
        <xdr:cNvSpPr txBox="1"/>
      </xdr:nvSpPr>
      <xdr:spPr>
        <a:xfrm>
          <a:off x="16370300" y="16789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8692</xdr:rowOff>
    </xdr:from>
    <xdr:to>
      <xdr:col>85</xdr:col>
      <xdr:colOff>177800</xdr:colOff>
      <xdr:row>98</xdr:row>
      <xdr:rowOff>110292</xdr:rowOff>
    </xdr:to>
    <xdr:sp macro="" textlink="">
      <xdr:nvSpPr>
        <xdr:cNvPr id="693" name="フローチャート: 判断 692"/>
        <xdr:cNvSpPr/>
      </xdr:nvSpPr>
      <xdr:spPr>
        <a:xfrm>
          <a:off x="162687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62967</xdr:rowOff>
    </xdr:from>
    <xdr:to>
      <xdr:col>81</xdr:col>
      <xdr:colOff>50800</xdr:colOff>
      <xdr:row>98</xdr:row>
      <xdr:rowOff>99611</xdr:rowOff>
    </xdr:to>
    <xdr:cxnSp macro="">
      <xdr:nvCxnSpPr>
        <xdr:cNvPr id="694" name="直線コネクタ 693"/>
        <xdr:cNvCxnSpPr/>
      </xdr:nvCxnSpPr>
      <xdr:spPr>
        <a:xfrm flipV="1">
          <a:off x="14592300" y="16865067"/>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170098</xdr:rowOff>
    </xdr:from>
    <xdr:to>
      <xdr:col>81</xdr:col>
      <xdr:colOff>101600</xdr:colOff>
      <xdr:row>98</xdr:row>
      <xdr:rowOff>100248</xdr:rowOff>
    </xdr:to>
    <xdr:sp macro="" textlink="">
      <xdr:nvSpPr>
        <xdr:cNvPr id="695" name="フローチャート: 判断 694"/>
        <xdr:cNvSpPr/>
      </xdr:nvSpPr>
      <xdr:spPr>
        <a:xfrm>
          <a:off x="15430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116775</xdr:rowOff>
    </xdr:from>
    <xdr:ext cx="534377" cy="259045"/>
    <xdr:sp macro="" textlink="">
      <xdr:nvSpPr>
        <xdr:cNvPr id="696" name="テキスト ボックス 695"/>
        <xdr:cNvSpPr txBox="1"/>
      </xdr:nvSpPr>
      <xdr:spPr>
        <a:xfrm>
          <a:off x="15214111" y="1657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95557</xdr:rowOff>
    </xdr:from>
    <xdr:to>
      <xdr:col>76</xdr:col>
      <xdr:colOff>114300</xdr:colOff>
      <xdr:row>98</xdr:row>
      <xdr:rowOff>99611</xdr:rowOff>
    </xdr:to>
    <xdr:cxnSp macro="">
      <xdr:nvCxnSpPr>
        <xdr:cNvPr id="697" name="直線コネクタ 696"/>
        <xdr:cNvCxnSpPr/>
      </xdr:nvCxnSpPr>
      <xdr:spPr>
        <a:xfrm>
          <a:off x="13703300" y="16897657"/>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157054</xdr:rowOff>
    </xdr:from>
    <xdr:to>
      <xdr:col>76</xdr:col>
      <xdr:colOff>165100</xdr:colOff>
      <xdr:row>98</xdr:row>
      <xdr:rowOff>87204</xdr:rowOff>
    </xdr:to>
    <xdr:sp macro="" textlink="">
      <xdr:nvSpPr>
        <xdr:cNvPr id="698" name="フローチャート: 判断 697"/>
        <xdr:cNvSpPr/>
      </xdr:nvSpPr>
      <xdr:spPr>
        <a:xfrm>
          <a:off x="14541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103731</xdr:rowOff>
    </xdr:from>
    <xdr:ext cx="534377" cy="259045"/>
    <xdr:sp macro="" textlink="">
      <xdr:nvSpPr>
        <xdr:cNvPr id="699" name="テキスト ボックス 698"/>
        <xdr:cNvSpPr txBox="1"/>
      </xdr:nvSpPr>
      <xdr:spPr>
        <a:xfrm>
          <a:off x="14325111" y="1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2259</xdr:rowOff>
    </xdr:from>
    <xdr:to>
      <xdr:col>71</xdr:col>
      <xdr:colOff>177800</xdr:colOff>
      <xdr:row>98</xdr:row>
      <xdr:rowOff>95557</xdr:rowOff>
    </xdr:to>
    <xdr:cxnSp macro="">
      <xdr:nvCxnSpPr>
        <xdr:cNvPr id="700" name="直線コネクタ 699"/>
        <xdr:cNvCxnSpPr/>
      </xdr:nvCxnSpPr>
      <xdr:spPr>
        <a:xfrm>
          <a:off x="12814300" y="16804359"/>
          <a:ext cx="889000" cy="9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169732</xdr:rowOff>
    </xdr:from>
    <xdr:to>
      <xdr:col>72</xdr:col>
      <xdr:colOff>38100</xdr:colOff>
      <xdr:row>98</xdr:row>
      <xdr:rowOff>99882</xdr:rowOff>
    </xdr:to>
    <xdr:sp macro="" textlink="">
      <xdr:nvSpPr>
        <xdr:cNvPr id="701" name="フローチャート: 判断 700"/>
        <xdr:cNvSpPr/>
      </xdr:nvSpPr>
      <xdr:spPr>
        <a:xfrm>
          <a:off x="13652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116409</xdr:rowOff>
    </xdr:from>
    <xdr:ext cx="534377" cy="259045"/>
    <xdr:sp macro="" textlink="">
      <xdr:nvSpPr>
        <xdr:cNvPr id="702" name="テキスト ボックス 701"/>
        <xdr:cNvSpPr txBox="1"/>
      </xdr:nvSpPr>
      <xdr:spPr>
        <a:xfrm>
          <a:off x="13436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703" name="フローチャート: 判断 702"/>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704" name="テキスト ボックス 703"/>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89198</xdr:rowOff>
    </xdr:from>
    <xdr:to>
      <xdr:col>85</xdr:col>
      <xdr:colOff>177800</xdr:colOff>
      <xdr:row>95</xdr:row>
      <xdr:rowOff>19348</xdr:rowOff>
    </xdr:to>
    <xdr:sp macro="" textlink="">
      <xdr:nvSpPr>
        <xdr:cNvPr id="710" name="楕円 709"/>
        <xdr:cNvSpPr/>
      </xdr:nvSpPr>
      <xdr:spPr>
        <a:xfrm>
          <a:off x="16268700" y="162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112075</xdr:rowOff>
    </xdr:from>
    <xdr:ext cx="534377" cy="259045"/>
    <xdr:sp macro="" textlink="">
      <xdr:nvSpPr>
        <xdr:cNvPr id="711" name="積立金該当値テキスト"/>
        <xdr:cNvSpPr txBox="1"/>
      </xdr:nvSpPr>
      <xdr:spPr>
        <a:xfrm>
          <a:off x="16370300" y="1605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12167</xdr:rowOff>
    </xdr:from>
    <xdr:to>
      <xdr:col>81</xdr:col>
      <xdr:colOff>101600</xdr:colOff>
      <xdr:row>98</xdr:row>
      <xdr:rowOff>113767</xdr:rowOff>
    </xdr:to>
    <xdr:sp macro="" textlink="">
      <xdr:nvSpPr>
        <xdr:cNvPr id="712" name="楕円 711"/>
        <xdr:cNvSpPr/>
      </xdr:nvSpPr>
      <xdr:spPr>
        <a:xfrm>
          <a:off x="15430500" y="1681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104894</xdr:rowOff>
    </xdr:from>
    <xdr:ext cx="534377" cy="259045"/>
    <xdr:sp macro="" textlink="">
      <xdr:nvSpPr>
        <xdr:cNvPr id="713" name="テキスト ボックス 712"/>
        <xdr:cNvSpPr txBox="1"/>
      </xdr:nvSpPr>
      <xdr:spPr>
        <a:xfrm>
          <a:off x="15214111" y="1690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48811</xdr:rowOff>
    </xdr:from>
    <xdr:to>
      <xdr:col>76</xdr:col>
      <xdr:colOff>165100</xdr:colOff>
      <xdr:row>98</xdr:row>
      <xdr:rowOff>150411</xdr:rowOff>
    </xdr:to>
    <xdr:sp macro="" textlink="">
      <xdr:nvSpPr>
        <xdr:cNvPr id="714" name="楕円 713"/>
        <xdr:cNvSpPr/>
      </xdr:nvSpPr>
      <xdr:spPr>
        <a:xfrm>
          <a:off x="14541500" y="1685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141538</xdr:rowOff>
    </xdr:from>
    <xdr:ext cx="534377" cy="259045"/>
    <xdr:sp macro="" textlink="">
      <xdr:nvSpPr>
        <xdr:cNvPr id="715" name="テキスト ボックス 714"/>
        <xdr:cNvSpPr txBox="1"/>
      </xdr:nvSpPr>
      <xdr:spPr>
        <a:xfrm>
          <a:off x="14325111" y="1694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44757</xdr:rowOff>
    </xdr:from>
    <xdr:to>
      <xdr:col>72</xdr:col>
      <xdr:colOff>38100</xdr:colOff>
      <xdr:row>98</xdr:row>
      <xdr:rowOff>146357</xdr:rowOff>
    </xdr:to>
    <xdr:sp macro="" textlink="">
      <xdr:nvSpPr>
        <xdr:cNvPr id="716" name="楕円 715"/>
        <xdr:cNvSpPr/>
      </xdr:nvSpPr>
      <xdr:spPr>
        <a:xfrm>
          <a:off x="13652500" y="168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137484</xdr:rowOff>
    </xdr:from>
    <xdr:ext cx="534377" cy="259045"/>
    <xdr:sp macro="" textlink="">
      <xdr:nvSpPr>
        <xdr:cNvPr id="717" name="テキスト ボックス 716"/>
        <xdr:cNvSpPr txBox="1"/>
      </xdr:nvSpPr>
      <xdr:spPr>
        <a:xfrm>
          <a:off x="13436111" y="1693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122909</xdr:rowOff>
    </xdr:from>
    <xdr:to>
      <xdr:col>67</xdr:col>
      <xdr:colOff>101600</xdr:colOff>
      <xdr:row>98</xdr:row>
      <xdr:rowOff>53059</xdr:rowOff>
    </xdr:to>
    <xdr:sp macro="" textlink="">
      <xdr:nvSpPr>
        <xdr:cNvPr id="718" name="楕円 717"/>
        <xdr:cNvSpPr/>
      </xdr:nvSpPr>
      <xdr:spPr>
        <a:xfrm>
          <a:off x="12763500" y="1675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69586</xdr:rowOff>
    </xdr:from>
    <xdr:ext cx="534377" cy="259045"/>
    <xdr:sp macro="" textlink="">
      <xdr:nvSpPr>
        <xdr:cNvPr id="719" name="テキスト ボックス 718"/>
        <xdr:cNvSpPr txBox="1"/>
      </xdr:nvSpPr>
      <xdr:spPr>
        <a:xfrm>
          <a:off x="12547111" y="1652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35</xdr:row>
      <xdr:rowOff>54627</xdr:rowOff>
    </xdr:from>
    <xdr:ext cx="248786" cy="259045"/>
    <xdr:sp macro="" textlink="">
      <xdr:nvSpPr>
        <xdr:cNvPr id="733" name="テキスト ボックス 732"/>
        <xdr:cNvSpPr txBox="1"/>
      </xdr:nvSpPr>
      <xdr:spPr>
        <a:xfrm>
          <a:off x="18039214" y="6055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32</xdr:row>
      <xdr:rowOff>111777</xdr:rowOff>
    </xdr:from>
    <xdr:ext cx="248786" cy="259045"/>
    <xdr:sp macro="" textlink="">
      <xdr:nvSpPr>
        <xdr:cNvPr id="735" name="テキスト ボックス 734"/>
        <xdr:cNvSpPr txBox="1"/>
      </xdr:nvSpPr>
      <xdr:spPr>
        <a:xfrm>
          <a:off x="18039214" y="559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29</xdr:row>
      <xdr:rowOff>168927</xdr:rowOff>
    </xdr:from>
    <xdr:ext cx="248786" cy="259045"/>
    <xdr:sp macro="" textlink="">
      <xdr:nvSpPr>
        <xdr:cNvPr id="737" name="テキスト ボックス 736"/>
        <xdr:cNvSpPr txBox="1"/>
      </xdr:nvSpPr>
      <xdr:spPr>
        <a:xfrm>
          <a:off x="18039214" y="5140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27</xdr:row>
      <xdr:rowOff>54627</xdr:rowOff>
    </xdr:from>
    <xdr:ext cx="248786" cy="259045"/>
    <xdr:sp macro="" textlink="">
      <xdr:nvSpPr>
        <xdr:cNvPr id="739" name="テキスト ボックス 738"/>
        <xdr:cNvSpPr txBox="1"/>
      </xdr:nvSpPr>
      <xdr:spPr>
        <a:xfrm>
          <a:off x="18039214" y="468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1" name="直線コネクタ 740"/>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2" name="投資及び出資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249299" cy="259045"/>
    <xdr:sp macro="" textlink="">
      <xdr:nvSpPr>
        <xdr:cNvPr id="744" name="投資及び出資金最大値テキスト"/>
        <xdr:cNvSpPr txBox="1"/>
      </xdr:nvSpPr>
      <xdr:spPr>
        <a:xfrm>
          <a:off x="22212300" y="505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5" name="直線コネクタ 744"/>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7" name="投資及び出資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フローチャート: 判断 747"/>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50" name="フローチャート: 判断 749"/>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35</xdr:row>
      <xdr:rowOff>149877</xdr:rowOff>
    </xdr:from>
    <xdr:ext cx="249299" cy="259045"/>
    <xdr:sp macro="" textlink="">
      <xdr:nvSpPr>
        <xdr:cNvPr id="751" name="テキスト ボックス 750"/>
        <xdr:cNvSpPr txBox="1"/>
      </xdr:nvSpPr>
      <xdr:spPr>
        <a:xfrm>
          <a:off x="21198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88900</xdr:rowOff>
    </xdr:from>
    <xdr:to>
      <xdr:col>107</xdr:col>
      <xdr:colOff>101600</xdr:colOff>
      <xdr:row>35</xdr:row>
      <xdr:rowOff>19050</xdr:rowOff>
    </xdr:to>
    <xdr:sp macro="" textlink="">
      <xdr:nvSpPr>
        <xdr:cNvPr id="753" name="フローチャート: 判断 752"/>
        <xdr:cNvSpPr/>
      </xdr:nvSpPr>
      <xdr:spPr>
        <a:xfrm>
          <a:off x="20383500" y="59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33</xdr:row>
      <xdr:rowOff>35577</xdr:rowOff>
    </xdr:from>
    <xdr:ext cx="249299" cy="259045"/>
    <xdr:sp macro="" textlink="">
      <xdr:nvSpPr>
        <xdr:cNvPr id="754" name="テキスト ボックス 753"/>
        <xdr:cNvSpPr txBox="1"/>
      </xdr:nvSpPr>
      <xdr:spPr>
        <a:xfrm>
          <a:off x="20309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6" name="フローチャート: 判断 755"/>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31750</xdr:rowOff>
    </xdr:from>
    <xdr:to>
      <xdr:col>98</xdr:col>
      <xdr:colOff>38100</xdr:colOff>
      <xdr:row>37</xdr:row>
      <xdr:rowOff>133350</xdr:rowOff>
    </xdr:to>
    <xdr:sp macro="" textlink="">
      <xdr:nvSpPr>
        <xdr:cNvPr id="758" name="フローチャート: 判断 757"/>
        <xdr:cNvSpPr/>
      </xdr:nvSpPr>
      <xdr:spPr>
        <a:xfrm>
          <a:off x="18605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35</xdr:row>
      <xdr:rowOff>149877</xdr:rowOff>
    </xdr:from>
    <xdr:ext cx="249299" cy="259045"/>
    <xdr:sp macro="" textlink="">
      <xdr:nvSpPr>
        <xdr:cNvPr id="759" name="テキスト ボックス 758"/>
        <xdr:cNvSpPr txBox="1"/>
      </xdr:nvSpPr>
      <xdr:spPr>
        <a:xfrm>
          <a:off x="18531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6" name="投資及び出資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72" name="テキスト ボックス 771"/>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8" name="テキスト ボックス 787"/>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14610</xdr:rowOff>
    </xdr:from>
    <xdr:to>
      <xdr:col>116</xdr:col>
      <xdr:colOff>62864</xdr:colOff>
      <xdr:row>58</xdr:row>
      <xdr:rowOff>138968</xdr:rowOff>
    </xdr:to>
    <xdr:cxnSp macro="">
      <xdr:nvCxnSpPr>
        <xdr:cNvPr id="796" name="直線コネクタ 795"/>
        <xdr:cNvCxnSpPr/>
      </xdr:nvCxnSpPr>
      <xdr:spPr>
        <a:xfrm flipV="1">
          <a:off x="22159595" y="8587110"/>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142795</xdr:rowOff>
    </xdr:from>
    <xdr:ext cx="249299" cy="259045"/>
    <xdr:sp macro="" textlink="">
      <xdr:nvSpPr>
        <xdr:cNvPr id="797" name="貸付金最小値テキスト"/>
        <xdr:cNvSpPr txBox="1"/>
      </xdr:nvSpPr>
      <xdr:spPr>
        <a:xfrm>
          <a:off x="22212300" y="100868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138968</xdr:rowOff>
    </xdr:from>
    <xdr:to>
      <xdr:col>116</xdr:col>
      <xdr:colOff>152400</xdr:colOff>
      <xdr:row>58</xdr:row>
      <xdr:rowOff>138968</xdr:rowOff>
    </xdr:to>
    <xdr:cxnSp macro="">
      <xdr:nvCxnSpPr>
        <xdr:cNvPr id="798" name="直線コネクタ 797"/>
        <xdr:cNvCxnSpPr/>
      </xdr:nvCxnSpPr>
      <xdr:spPr>
        <a:xfrm>
          <a:off x="22072600" y="1008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132737</xdr:rowOff>
    </xdr:from>
    <xdr:ext cx="534377" cy="259045"/>
    <xdr:sp macro="" textlink="">
      <xdr:nvSpPr>
        <xdr:cNvPr id="799" name="貸付金最大値テキスト"/>
        <xdr:cNvSpPr txBox="1"/>
      </xdr:nvSpPr>
      <xdr:spPr>
        <a:xfrm>
          <a:off x="22212300" y="83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14610</xdr:rowOff>
    </xdr:from>
    <xdr:to>
      <xdr:col>116</xdr:col>
      <xdr:colOff>152400</xdr:colOff>
      <xdr:row>50</xdr:row>
      <xdr:rowOff>14610</xdr:rowOff>
    </xdr:to>
    <xdr:cxnSp macro="">
      <xdr:nvCxnSpPr>
        <xdr:cNvPr id="800" name="直線コネクタ 799"/>
        <xdr:cNvCxnSpPr/>
      </xdr:nvCxnSpPr>
      <xdr:spPr>
        <a:xfrm>
          <a:off x="22072600" y="858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75784</xdr:rowOff>
    </xdr:from>
    <xdr:to>
      <xdr:col>116</xdr:col>
      <xdr:colOff>63500</xdr:colOff>
      <xdr:row>54</xdr:row>
      <xdr:rowOff>111354</xdr:rowOff>
    </xdr:to>
    <xdr:cxnSp macro="">
      <xdr:nvCxnSpPr>
        <xdr:cNvPr id="801" name="直線コネクタ 800"/>
        <xdr:cNvCxnSpPr/>
      </xdr:nvCxnSpPr>
      <xdr:spPr>
        <a:xfrm>
          <a:off x="21323300" y="9334084"/>
          <a:ext cx="8382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50776</xdr:rowOff>
    </xdr:from>
    <xdr:ext cx="469744" cy="259045"/>
    <xdr:sp macro="" textlink="">
      <xdr:nvSpPr>
        <xdr:cNvPr id="802" name="貸付金平均値テキスト"/>
        <xdr:cNvSpPr txBox="1"/>
      </xdr:nvSpPr>
      <xdr:spPr>
        <a:xfrm>
          <a:off x="22212300" y="9823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72349</xdr:rowOff>
    </xdr:from>
    <xdr:to>
      <xdr:col>116</xdr:col>
      <xdr:colOff>114300</xdr:colOff>
      <xdr:row>58</xdr:row>
      <xdr:rowOff>2499</xdr:rowOff>
    </xdr:to>
    <xdr:sp macro="" textlink="">
      <xdr:nvSpPr>
        <xdr:cNvPr id="803" name="フローチャート: 判断 802"/>
        <xdr:cNvSpPr/>
      </xdr:nvSpPr>
      <xdr:spPr>
        <a:xfrm>
          <a:off x="221107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146101</xdr:rowOff>
    </xdr:from>
    <xdr:to>
      <xdr:col>111</xdr:col>
      <xdr:colOff>177800</xdr:colOff>
      <xdr:row>54</xdr:row>
      <xdr:rowOff>75784</xdr:rowOff>
    </xdr:to>
    <xdr:cxnSp macro="">
      <xdr:nvCxnSpPr>
        <xdr:cNvPr id="804" name="直線コネクタ 803"/>
        <xdr:cNvCxnSpPr/>
      </xdr:nvCxnSpPr>
      <xdr:spPr>
        <a:xfrm>
          <a:off x="20434300" y="9232951"/>
          <a:ext cx="889000" cy="10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58725</xdr:rowOff>
    </xdr:from>
    <xdr:to>
      <xdr:col>112</xdr:col>
      <xdr:colOff>38100</xdr:colOff>
      <xdr:row>57</xdr:row>
      <xdr:rowOff>160325</xdr:rowOff>
    </xdr:to>
    <xdr:sp macro="" textlink="">
      <xdr:nvSpPr>
        <xdr:cNvPr id="805" name="フローチャート: 判断 804"/>
        <xdr:cNvSpPr/>
      </xdr:nvSpPr>
      <xdr:spPr>
        <a:xfrm>
          <a:off x="21272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151452</xdr:rowOff>
    </xdr:from>
    <xdr:ext cx="469744" cy="259045"/>
    <xdr:sp macro="" textlink="">
      <xdr:nvSpPr>
        <xdr:cNvPr id="806" name="テキスト ボックス 805"/>
        <xdr:cNvSpPr txBox="1"/>
      </xdr:nvSpPr>
      <xdr:spPr>
        <a:xfrm>
          <a:off x="21088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145735</xdr:rowOff>
    </xdr:from>
    <xdr:to>
      <xdr:col>107</xdr:col>
      <xdr:colOff>50800</xdr:colOff>
      <xdr:row>53</xdr:row>
      <xdr:rowOff>146101</xdr:rowOff>
    </xdr:to>
    <xdr:cxnSp macro="">
      <xdr:nvCxnSpPr>
        <xdr:cNvPr id="807" name="直線コネクタ 806"/>
        <xdr:cNvCxnSpPr/>
      </xdr:nvCxnSpPr>
      <xdr:spPr>
        <a:xfrm>
          <a:off x="19545300" y="9061135"/>
          <a:ext cx="889000" cy="17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28641</xdr:rowOff>
    </xdr:from>
    <xdr:to>
      <xdr:col>107</xdr:col>
      <xdr:colOff>101600</xdr:colOff>
      <xdr:row>57</xdr:row>
      <xdr:rowOff>130241</xdr:rowOff>
    </xdr:to>
    <xdr:sp macro="" textlink="">
      <xdr:nvSpPr>
        <xdr:cNvPr id="808" name="フローチャート: 判断 807"/>
        <xdr:cNvSpPr/>
      </xdr:nvSpPr>
      <xdr:spPr>
        <a:xfrm>
          <a:off x="20383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121368</xdr:rowOff>
    </xdr:from>
    <xdr:ext cx="469744" cy="259045"/>
    <xdr:sp macro="" textlink="">
      <xdr:nvSpPr>
        <xdr:cNvPr id="809" name="テキスト ボックス 808"/>
        <xdr:cNvSpPr txBox="1"/>
      </xdr:nvSpPr>
      <xdr:spPr>
        <a:xfrm>
          <a:off x="20199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131379</xdr:rowOff>
    </xdr:from>
    <xdr:to>
      <xdr:col>102</xdr:col>
      <xdr:colOff>114300</xdr:colOff>
      <xdr:row>52</xdr:row>
      <xdr:rowOff>145735</xdr:rowOff>
    </xdr:to>
    <xdr:cxnSp macro="">
      <xdr:nvCxnSpPr>
        <xdr:cNvPr id="810" name="直線コネクタ 809"/>
        <xdr:cNvCxnSpPr/>
      </xdr:nvCxnSpPr>
      <xdr:spPr>
        <a:xfrm>
          <a:off x="18656300" y="8875329"/>
          <a:ext cx="889000" cy="18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16022</xdr:rowOff>
    </xdr:from>
    <xdr:to>
      <xdr:col>102</xdr:col>
      <xdr:colOff>165100</xdr:colOff>
      <xdr:row>57</xdr:row>
      <xdr:rowOff>117622</xdr:rowOff>
    </xdr:to>
    <xdr:sp macro="" textlink="">
      <xdr:nvSpPr>
        <xdr:cNvPr id="811" name="フローチャート: 判断 810"/>
        <xdr:cNvSpPr/>
      </xdr:nvSpPr>
      <xdr:spPr>
        <a:xfrm>
          <a:off x="19494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108749</xdr:rowOff>
    </xdr:from>
    <xdr:ext cx="469744" cy="259045"/>
    <xdr:sp macro="" textlink="">
      <xdr:nvSpPr>
        <xdr:cNvPr id="812" name="テキスト ボックス 811"/>
        <xdr:cNvSpPr txBox="1"/>
      </xdr:nvSpPr>
      <xdr:spPr>
        <a:xfrm>
          <a:off x="19310428" y="98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14743</xdr:rowOff>
    </xdr:from>
    <xdr:to>
      <xdr:col>98</xdr:col>
      <xdr:colOff>38100</xdr:colOff>
      <xdr:row>57</xdr:row>
      <xdr:rowOff>116343</xdr:rowOff>
    </xdr:to>
    <xdr:sp macro="" textlink="">
      <xdr:nvSpPr>
        <xdr:cNvPr id="813" name="フローチャート: 判断 812"/>
        <xdr:cNvSpPr/>
      </xdr:nvSpPr>
      <xdr:spPr>
        <a:xfrm>
          <a:off x="18605500" y="97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107470</xdr:rowOff>
    </xdr:from>
    <xdr:ext cx="469744" cy="259045"/>
    <xdr:sp macro="" textlink="">
      <xdr:nvSpPr>
        <xdr:cNvPr id="814" name="テキスト ボックス 813"/>
        <xdr:cNvSpPr txBox="1"/>
      </xdr:nvSpPr>
      <xdr:spPr>
        <a:xfrm>
          <a:off x="18421428" y="988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60554</xdr:rowOff>
    </xdr:from>
    <xdr:to>
      <xdr:col>116</xdr:col>
      <xdr:colOff>114300</xdr:colOff>
      <xdr:row>54</xdr:row>
      <xdr:rowOff>162154</xdr:rowOff>
    </xdr:to>
    <xdr:sp macro="" textlink="">
      <xdr:nvSpPr>
        <xdr:cNvPr id="820" name="楕円 819"/>
        <xdr:cNvSpPr/>
      </xdr:nvSpPr>
      <xdr:spPr>
        <a:xfrm>
          <a:off x="22110700" y="93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83431</xdr:rowOff>
    </xdr:from>
    <xdr:ext cx="469744" cy="259045"/>
    <xdr:sp macro="" textlink="">
      <xdr:nvSpPr>
        <xdr:cNvPr id="821" name="貸付金該当値テキスト"/>
        <xdr:cNvSpPr txBox="1"/>
      </xdr:nvSpPr>
      <xdr:spPr>
        <a:xfrm>
          <a:off x="22212300" y="917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24984</xdr:rowOff>
    </xdr:from>
    <xdr:to>
      <xdr:col>112</xdr:col>
      <xdr:colOff>38100</xdr:colOff>
      <xdr:row>54</xdr:row>
      <xdr:rowOff>126584</xdr:rowOff>
    </xdr:to>
    <xdr:sp macro="" textlink="">
      <xdr:nvSpPr>
        <xdr:cNvPr id="822" name="楕円 821"/>
        <xdr:cNvSpPr/>
      </xdr:nvSpPr>
      <xdr:spPr>
        <a:xfrm>
          <a:off x="21272500" y="92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143111</xdr:rowOff>
    </xdr:from>
    <xdr:ext cx="469744" cy="259045"/>
    <xdr:sp macro="" textlink="">
      <xdr:nvSpPr>
        <xdr:cNvPr id="823" name="テキスト ボックス 822"/>
        <xdr:cNvSpPr txBox="1"/>
      </xdr:nvSpPr>
      <xdr:spPr>
        <a:xfrm>
          <a:off x="21088428" y="905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95301</xdr:rowOff>
    </xdr:from>
    <xdr:to>
      <xdr:col>107</xdr:col>
      <xdr:colOff>101600</xdr:colOff>
      <xdr:row>54</xdr:row>
      <xdr:rowOff>25451</xdr:rowOff>
    </xdr:to>
    <xdr:sp macro="" textlink="">
      <xdr:nvSpPr>
        <xdr:cNvPr id="824" name="楕円 823"/>
        <xdr:cNvSpPr/>
      </xdr:nvSpPr>
      <xdr:spPr>
        <a:xfrm>
          <a:off x="20383500" y="91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41978</xdr:rowOff>
    </xdr:from>
    <xdr:ext cx="469744" cy="259045"/>
    <xdr:sp macro="" textlink="">
      <xdr:nvSpPr>
        <xdr:cNvPr id="825" name="テキスト ボックス 824"/>
        <xdr:cNvSpPr txBox="1"/>
      </xdr:nvSpPr>
      <xdr:spPr>
        <a:xfrm>
          <a:off x="20199428" y="895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94935</xdr:rowOff>
    </xdr:from>
    <xdr:to>
      <xdr:col>102</xdr:col>
      <xdr:colOff>165100</xdr:colOff>
      <xdr:row>53</xdr:row>
      <xdr:rowOff>25085</xdr:rowOff>
    </xdr:to>
    <xdr:sp macro="" textlink="">
      <xdr:nvSpPr>
        <xdr:cNvPr id="826" name="楕円 825"/>
        <xdr:cNvSpPr/>
      </xdr:nvSpPr>
      <xdr:spPr>
        <a:xfrm>
          <a:off x="19494500" y="901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41612</xdr:rowOff>
    </xdr:from>
    <xdr:ext cx="534377" cy="259045"/>
    <xdr:sp macro="" textlink="">
      <xdr:nvSpPr>
        <xdr:cNvPr id="827" name="テキスト ボックス 826"/>
        <xdr:cNvSpPr txBox="1"/>
      </xdr:nvSpPr>
      <xdr:spPr>
        <a:xfrm>
          <a:off x="19278111" y="878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80579</xdr:rowOff>
    </xdr:from>
    <xdr:to>
      <xdr:col>98</xdr:col>
      <xdr:colOff>38100</xdr:colOff>
      <xdr:row>52</xdr:row>
      <xdr:rowOff>10729</xdr:rowOff>
    </xdr:to>
    <xdr:sp macro="" textlink="">
      <xdr:nvSpPr>
        <xdr:cNvPr id="828" name="楕円 827"/>
        <xdr:cNvSpPr/>
      </xdr:nvSpPr>
      <xdr:spPr>
        <a:xfrm>
          <a:off x="18605500" y="882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27256</xdr:rowOff>
    </xdr:from>
    <xdr:ext cx="534377" cy="259045"/>
    <xdr:sp macro="" textlink="">
      <xdr:nvSpPr>
        <xdr:cNvPr id="829" name="テキスト ボックス 828"/>
        <xdr:cNvSpPr txBox="1"/>
      </xdr:nvSpPr>
      <xdr:spPr>
        <a:xfrm>
          <a:off x="18389111" y="859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142672</xdr:rowOff>
    </xdr:from>
    <xdr:to>
      <xdr:col>116</xdr:col>
      <xdr:colOff>62864</xdr:colOff>
      <xdr:row>78</xdr:row>
      <xdr:rowOff>47117</xdr:rowOff>
    </xdr:to>
    <xdr:cxnSp macro="">
      <xdr:nvCxnSpPr>
        <xdr:cNvPr id="854" name="直線コネクタ 853"/>
        <xdr:cNvCxnSpPr/>
      </xdr:nvCxnSpPr>
      <xdr:spPr>
        <a:xfrm flipV="1">
          <a:off x="22159595" y="11972722"/>
          <a:ext cx="1269"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50944</xdr:rowOff>
    </xdr:from>
    <xdr:ext cx="534377" cy="259045"/>
    <xdr:sp macro="" textlink="">
      <xdr:nvSpPr>
        <xdr:cNvPr id="855" name="繰出金最小値テキスト"/>
        <xdr:cNvSpPr txBox="1"/>
      </xdr:nvSpPr>
      <xdr:spPr>
        <a:xfrm>
          <a:off x="22212300" y="134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47117</xdr:rowOff>
    </xdr:from>
    <xdr:to>
      <xdr:col>116</xdr:col>
      <xdr:colOff>152400</xdr:colOff>
      <xdr:row>78</xdr:row>
      <xdr:rowOff>47117</xdr:rowOff>
    </xdr:to>
    <xdr:cxnSp macro="">
      <xdr:nvCxnSpPr>
        <xdr:cNvPr id="856" name="直線コネクタ 855"/>
        <xdr:cNvCxnSpPr/>
      </xdr:nvCxnSpPr>
      <xdr:spPr>
        <a:xfrm>
          <a:off x="22072600" y="1342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89349</xdr:rowOff>
    </xdr:from>
    <xdr:ext cx="534377" cy="259045"/>
    <xdr:sp macro="" textlink="">
      <xdr:nvSpPr>
        <xdr:cNvPr id="857" name="繰出金最大値テキスト"/>
        <xdr:cNvSpPr txBox="1"/>
      </xdr:nvSpPr>
      <xdr:spPr>
        <a:xfrm>
          <a:off x="22212300" y="117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142672</xdr:rowOff>
    </xdr:from>
    <xdr:to>
      <xdr:col>116</xdr:col>
      <xdr:colOff>152400</xdr:colOff>
      <xdr:row>69</xdr:row>
      <xdr:rowOff>142672</xdr:rowOff>
    </xdr:to>
    <xdr:cxnSp macro="">
      <xdr:nvCxnSpPr>
        <xdr:cNvPr id="858" name="直線コネクタ 857"/>
        <xdr:cNvCxnSpPr/>
      </xdr:nvCxnSpPr>
      <xdr:spPr>
        <a:xfrm>
          <a:off x="22072600" y="11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55880</xdr:rowOff>
    </xdr:from>
    <xdr:to>
      <xdr:col>116</xdr:col>
      <xdr:colOff>63500</xdr:colOff>
      <xdr:row>78</xdr:row>
      <xdr:rowOff>93447</xdr:rowOff>
    </xdr:to>
    <xdr:cxnSp macro="">
      <xdr:nvCxnSpPr>
        <xdr:cNvPr id="859" name="直線コネクタ 858"/>
        <xdr:cNvCxnSpPr/>
      </xdr:nvCxnSpPr>
      <xdr:spPr>
        <a:xfrm flipV="1">
          <a:off x="21323300" y="13257530"/>
          <a:ext cx="838200" cy="20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83964</xdr:rowOff>
    </xdr:from>
    <xdr:ext cx="534377" cy="259045"/>
    <xdr:sp macro="" textlink="">
      <xdr:nvSpPr>
        <xdr:cNvPr id="860" name="繰出金平均値テキスト"/>
        <xdr:cNvSpPr txBox="1"/>
      </xdr:nvSpPr>
      <xdr:spPr>
        <a:xfrm>
          <a:off x="22212300" y="12771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61087</xdr:rowOff>
    </xdr:from>
    <xdr:to>
      <xdr:col>116</xdr:col>
      <xdr:colOff>114300</xdr:colOff>
      <xdr:row>75</xdr:row>
      <xdr:rowOff>162688</xdr:rowOff>
    </xdr:to>
    <xdr:sp macro="" textlink="">
      <xdr:nvSpPr>
        <xdr:cNvPr id="861" name="フローチャート: 判断 860"/>
        <xdr:cNvSpPr/>
      </xdr:nvSpPr>
      <xdr:spPr>
        <a:xfrm>
          <a:off x="221107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52527</xdr:rowOff>
    </xdr:from>
    <xdr:to>
      <xdr:col>111</xdr:col>
      <xdr:colOff>177800</xdr:colOff>
      <xdr:row>78</xdr:row>
      <xdr:rowOff>93447</xdr:rowOff>
    </xdr:to>
    <xdr:cxnSp macro="">
      <xdr:nvCxnSpPr>
        <xdr:cNvPr id="862" name="直線コネクタ 861"/>
        <xdr:cNvCxnSpPr/>
      </xdr:nvCxnSpPr>
      <xdr:spPr>
        <a:xfrm>
          <a:off x="20434300" y="13254177"/>
          <a:ext cx="889000" cy="2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56438</xdr:rowOff>
    </xdr:from>
    <xdr:to>
      <xdr:col>112</xdr:col>
      <xdr:colOff>38100</xdr:colOff>
      <xdr:row>74</xdr:row>
      <xdr:rowOff>158038</xdr:rowOff>
    </xdr:to>
    <xdr:sp macro="" textlink="">
      <xdr:nvSpPr>
        <xdr:cNvPr id="863" name="フローチャート: 判断 862"/>
        <xdr:cNvSpPr/>
      </xdr:nvSpPr>
      <xdr:spPr>
        <a:xfrm>
          <a:off x="21272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3115</xdr:rowOff>
    </xdr:from>
    <xdr:ext cx="534377" cy="259045"/>
    <xdr:sp macro="" textlink="">
      <xdr:nvSpPr>
        <xdr:cNvPr id="864" name="テキスト ボックス 863"/>
        <xdr:cNvSpPr txBox="1"/>
      </xdr:nvSpPr>
      <xdr:spPr>
        <a:xfrm>
          <a:off x="21056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67920</xdr:rowOff>
    </xdr:from>
    <xdr:to>
      <xdr:col>107</xdr:col>
      <xdr:colOff>50800</xdr:colOff>
      <xdr:row>77</xdr:row>
      <xdr:rowOff>52527</xdr:rowOff>
    </xdr:to>
    <xdr:cxnSp macro="">
      <xdr:nvCxnSpPr>
        <xdr:cNvPr id="865" name="直線コネクタ 864"/>
        <xdr:cNvCxnSpPr/>
      </xdr:nvCxnSpPr>
      <xdr:spPr>
        <a:xfrm>
          <a:off x="19545300" y="12583770"/>
          <a:ext cx="889000" cy="67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66345</xdr:rowOff>
    </xdr:from>
    <xdr:to>
      <xdr:col>107</xdr:col>
      <xdr:colOff>101600</xdr:colOff>
      <xdr:row>74</xdr:row>
      <xdr:rowOff>167945</xdr:rowOff>
    </xdr:to>
    <xdr:sp macro="" textlink="">
      <xdr:nvSpPr>
        <xdr:cNvPr id="866" name="フローチャート: 判断 865"/>
        <xdr:cNvSpPr/>
      </xdr:nvSpPr>
      <xdr:spPr>
        <a:xfrm>
          <a:off x="20383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13022</xdr:rowOff>
    </xdr:from>
    <xdr:ext cx="534377" cy="259045"/>
    <xdr:sp macro="" textlink="">
      <xdr:nvSpPr>
        <xdr:cNvPr id="867" name="テキスト ボックス 866"/>
        <xdr:cNvSpPr txBox="1"/>
      </xdr:nvSpPr>
      <xdr:spPr>
        <a:xfrm>
          <a:off x="20167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66777</xdr:rowOff>
    </xdr:from>
    <xdr:to>
      <xdr:col>102</xdr:col>
      <xdr:colOff>114300</xdr:colOff>
      <xdr:row>73</xdr:row>
      <xdr:rowOff>67920</xdr:rowOff>
    </xdr:to>
    <xdr:cxnSp macro="">
      <xdr:nvCxnSpPr>
        <xdr:cNvPr id="868" name="直線コネクタ 867"/>
        <xdr:cNvCxnSpPr/>
      </xdr:nvCxnSpPr>
      <xdr:spPr>
        <a:xfrm>
          <a:off x="18656300" y="12068277"/>
          <a:ext cx="889000" cy="51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2337</xdr:rowOff>
    </xdr:from>
    <xdr:to>
      <xdr:col>102</xdr:col>
      <xdr:colOff>165100</xdr:colOff>
      <xdr:row>75</xdr:row>
      <xdr:rowOff>103937</xdr:rowOff>
    </xdr:to>
    <xdr:sp macro="" textlink="">
      <xdr:nvSpPr>
        <xdr:cNvPr id="869" name="フローチャート: 判断 868"/>
        <xdr:cNvSpPr/>
      </xdr:nvSpPr>
      <xdr:spPr>
        <a:xfrm>
          <a:off x="19494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95064</xdr:rowOff>
    </xdr:from>
    <xdr:ext cx="534377" cy="259045"/>
    <xdr:sp macro="" textlink="">
      <xdr:nvSpPr>
        <xdr:cNvPr id="870" name="テキスト ボックス 869"/>
        <xdr:cNvSpPr txBox="1"/>
      </xdr:nvSpPr>
      <xdr:spPr>
        <a:xfrm>
          <a:off x="19278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8966</xdr:rowOff>
    </xdr:from>
    <xdr:to>
      <xdr:col>98</xdr:col>
      <xdr:colOff>38100</xdr:colOff>
      <xdr:row>75</xdr:row>
      <xdr:rowOff>110566</xdr:rowOff>
    </xdr:to>
    <xdr:sp macro="" textlink="">
      <xdr:nvSpPr>
        <xdr:cNvPr id="871" name="フローチャート: 判断 870"/>
        <xdr:cNvSpPr/>
      </xdr:nvSpPr>
      <xdr:spPr>
        <a:xfrm>
          <a:off x="18605500" y="128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101693</xdr:rowOff>
    </xdr:from>
    <xdr:ext cx="534377" cy="259045"/>
    <xdr:sp macro="" textlink="">
      <xdr:nvSpPr>
        <xdr:cNvPr id="872" name="テキスト ボックス 871"/>
        <xdr:cNvSpPr txBox="1"/>
      </xdr:nvSpPr>
      <xdr:spPr>
        <a:xfrm>
          <a:off x="18389111" y="129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5080</xdr:rowOff>
    </xdr:from>
    <xdr:to>
      <xdr:col>116</xdr:col>
      <xdr:colOff>114300</xdr:colOff>
      <xdr:row>77</xdr:row>
      <xdr:rowOff>106680</xdr:rowOff>
    </xdr:to>
    <xdr:sp macro="" textlink="">
      <xdr:nvSpPr>
        <xdr:cNvPr id="878" name="楕円 877"/>
        <xdr:cNvSpPr/>
      </xdr:nvSpPr>
      <xdr:spPr>
        <a:xfrm>
          <a:off x="221107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154957</xdr:rowOff>
    </xdr:from>
    <xdr:ext cx="534377" cy="259045"/>
    <xdr:sp macro="" textlink="">
      <xdr:nvSpPr>
        <xdr:cNvPr id="879" name="繰出金該当値テキスト"/>
        <xdr:cNvSpPr txBox="1"/>
      </xdr:nvSpPr>
      <xdr:spPr>
        <a:xfrm>
          <a:off x="22212300" y="131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42647</xdr:rowOff>
    </xdr:from>
    <xdr:to>
      <xdr:col>112</xdr:col>
      <xdr:colOff>38100</xdr:colOff>
      <xdr:row>78</xdr:row>
      <xdr:rowOff>144247</xdr:rowOff>
    </xdr:to>
    <xdr:sp macro="" textlink="">
      <xdr:nvSpPr>
        <xdr:cNvPr id="880" name="楕円 879"/>
        <xdr:cNvSpPr/>
      </xdr:nvSpPr>
      <xdr:spPr>
        <a:xfrm>
          <a:off x="21272500" y="134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135374</xdr:rowOff>
    </xdr:from>
    <xdr:ext cx="534377" cy="259045"/>
    <xdr:sp macro="" textlink="">
      <xdr:nvSpPr>
        <xdr:cNvPr id="881" name="テキスト ボックス 880"/>
        <xdr:cNvSpPr txBox="1"/>
      </xdr:nvSpPr>
      <xdr:spPr>
        <a:xfrm>
          <a:off x="21056111" y="1350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1727</xdr:rowOff>
    </xdr:from>
    <xdr:to>
      <xdr:col>107</xdr:col>
      <xdr:colOff>101600</xdr:colOff>
      <xdr:row>77</xdr:row>
      <xdr:rowOff>103327</xdr:rowOff>
    </xdr:to>
    <xdr:sp macro="" textlink="">
      <xdr:nvSpPr>
        <xdr:cNvPr id="882" name="楕円 881"/>
        <xdr:cNvSpPr/>
      </xdr:nvSpPr>
      <xdr:spPr>
        <a:xfrm>
          <a:off x="20383500" y="132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94454</xdr:rowOff>
    </xdr:from>
    <xdr:ext cx="534377" cy="259045"/>
    <xdr:sp macro="" textlink="">
      <xdr:nvSpPr>
        <xdr:cNvPr id="883" name="テキスト ボックス 882"/>
        <xdr:cNvSpPr txBox="1"/>
      </xdr:nvSpPr>
      <xdr:spPr>
        <a:xfrm>
          <a:off x="20167111" y="132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17120</xdr:rowOff>
    </xdr:from>
    <xdr:to>
      <xdr:col>102</xdr:col>
      <xdr:colOff>165100</xdr:colOff>
      <xdr:row>73</xdr:row>
      <xdr:rowOff>118720</xdr:rowOff>
    </xdr:to>
    <xdr:sp macro="" textlink="">
      <xdr:nvSpPr>
        <xdr:cNvPr id="884" name="楕円 883"/>
        <xdr:cNvSpPr/>
      </xdr:nvSpPr>
      <xdr:spPr>
        <a:xfrm>
          <a:off x="19494500" y="125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135247</xdr:rowOff>
    </xdr:from>
    <xdr:ext cx="534377" cy="259045"/>
    <xdr:sp macro="" textlink="">
      <xdr:nvSpPr>
        <xdr:cNvPr id="885" name="テキスト ボックス 884"/>
        <xdr:cNvSpPr txBox="1"/>
      </xdr:nvSpPr>
      <xdr:spPr>
        <a:xfrm>
          <a:off x="19278111" y="1230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15977</xdr:rowOff>
    </xdr:from>
    <xdr:to>
      <xdr:col>98</xdr:col>
      <xdr:colOff>38100</xdr:colOff>
      <xdr:row>70</xdr:row>
      <xdr:rowOff>117577</xdr:rowOff>
    </xdr:to>
    <xdr:sp macro="" textlink="">
      <xdr:nvSpPr>
        <xdr:cNvPr id="886" name="楕円 885"/>
        <xdr:cNvSpPr/>
      </xdr:nvSpPr>
      <xdr:spPr>
        <a:xfrm>
          <a:off x="18605500" y="120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134104</xdr:rowOff>
    </xdr:from>
    <xdr:ext cx="534377" cy="259045"/>
    <xdr:sp macro="" textlink="">
      <xdr:nvSpPr>
        <xdr:cNvPr id="887" name="テキスト ボックス 886"/>
        <xdr:cNvSpPr txBox="1"/>
      </xdr:nvSpPr>
      <xdr:spPr>
        <a:xfrm>
          <a:off x="18389111" y="1179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653,326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円となっている。このうち、主な構成項目である普通建設事業費は、住民一人当たり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165,091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となっている。これは、市街地再開発事業助成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豊海小学校の改築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の減および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認知症高齢者グループホーム等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「優っくり村中央湊」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の整備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の皆減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力強い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人口増に伴い、　普通建設事業費の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うち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、新規整備は住民一人当たり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10,435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円、更新整備は住民一人当たり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63,840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円と共に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前年度比で減少しているものの、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類似団体平均を大きく上回っている。これは、平成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年度以降引き続く人口増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に伴う小・中学校をはじめとした公共公益施設の新規整備や、早期に基盤整備を行ってきたことによる既存施設の老朽化に係る対応などによるものである。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今後については、東京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オリンピック・パラリンピック競技大会後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の新たなまちの形成による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、さらなる人口増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に対応するため、基盤整備を進める必要があることから、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引き続き普通建設事業費の負担が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大きくなることが見込まれる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　なお、積立金が住民一人当たり</a:t>
          </a:r>
          <a:r>
            <a:rPr lang="en-US" altLang="ja-JP" sz="1200">
              <a:effectLst/>
              <a:latin typeface="ＭＳ Ｐゴシック" panose="020B0600070205080204" pitchFamily="50" charset="-128"/>
              <a:ea typeface="ＭＳ Ｐゴシック" panose="020B0600070205080204" pitchFamily="50" charset="-128"/>
            </a:rPr>
            <a:t>99,961</a:t>
          </a:r>
          <a:r>
            <a:rPr lang="ja-JP" altLang="en-US" sz="1200">
              <a:effectLst/>
              <a:latin typeface="ＭＳ Ｐゴシック" panose="020B0600070205080204" pitchFamily="50" charset="-128"/>
              <a:ea typeface="ＭＳ Ｐゴシック" panose="020B0600070205080204" pitchFamily="50" charset="-128"/>
            </a:rPr>
            <a:t>円と、前年度比</a:t>
          </a:r>
          <a:r>
            <a:rPr lang="en-US" altLang="ja-JP" sz="1200">
              <a:effectLst/>
              <a:latin typeface="ＭＳ Ｐゴシック" panose="020B0600070205080204" pitchFamily="50" charset="-128"/>
              <a:ea typeface="ＭＳ Ｐゴシック" panose="020B0600070205080204" pitchFamily="50" charset="-128"/>
            </a:rPr>
            <a:t>398.1</a:t>
          </a:r>
          <a:r>
            <a:rPr lang="ja-JP" altLang="en-US" sz="1200">
              <a:effectLst/>
              <a:latin typeface="ＭＳ Ｐゴシック" panose="020B0600070205080204" pitchFamily="50" charset="-128"/>
              <a:ea typeface="ＭＳ Ｐゴシック" panose="020B0600070205080204" pitchFamily="50" charset="-128"/>
            </a:rPr>
            <a:t>％の増となっている。これは、八重洲二丁目北地区市街地再開発事業に係る土地売払収入を「教育施設整備基金」に積み立てたことによるもので、平成</a:t>
          </a:r>
          <a:r>
            <a:rPr lang="en-US" altLang="ja-JP" sz="1200">
              <a:effectLst/>
              <a:latin typeface="ＭＳ Ｐゴシック" panose="020B0600070205080204" pitchFamily="50" charset="-128"/>
              <a:ea typeface="ＭＳ Ｐゴシック" panose="020B0600070205080204" pitchFamily="50" charset="-128"/>
            </a:rPr>
            <a:t>29</a:t>
          </a:r>
          <a:r>
            <a:rPr lang="ja-JP" altLang="en-US" sz="1200">
              <a:effectLst/>
              <a:latin typeface="ＭＳ Ｐゴシック" panose="020B0600070205080204" pitchFamily="50" charset="-128"/>
              <a:ea typeface="ＭＳ Ｐゴシック" panose="020B0600070205080204" pitchFamily="50" charset="-128"/>
            </a:rPr>
            <a:t>年度に限っての特殊要因に基づく大幅増であり、平成</a:t>
          </a:r>
          <a:r>
            <a:rPr lang="en-US" altLang="ja-JP" sz="1200">
              <a:effectLst/>
              <a:latin typeface="ＭＳ Ｐゴシック" panose="020B0600070205080204" pitchFamily="50" charset="-128"/>
              <a:ea typeface="ＭＳ Ｐゴシック" panose="020B0600070205080204" pitchFamily="50" charset="-128"/>
            </a:rPr>
            <a:t>30</a:t>
          </a:r>
          <a:r>
            <a:rPr lang="ja-JP" altLang="en-US" sz="1200">
              <a:effectLst/>
              <a:latin typeface="ＭＳ Ｐゴシック" panose="020B0600070205080204" pitchFamily="50" charset="-128"/>
              <a:ea typeface="ＭＳ Ｐゴシック" panose="020B0600070205080204" pitchFamily="50" charset="-128"/>
            </a:rPr>
            <a:t>年度以降は従前の規模に戻ると見込まれる。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156,823
149,832
10.21
104,417,516
102,456,591
1,739,948
50,150,300
14,765,085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104594</xdr:rowOff>
    </xdr:from>
    <xdr:to>
      <xdr:col>24</xdr:col>
      <xdr:colOff>62865</xdr:colOff>
      <xdr:row>38</xdr:row>
      <xdr:rowOff>90061</xdr:rowOff>
    </xdr:to>
    <xdr:cxnSp macro="">
      <xdr:nvCxnSpPr>
        <xdr:cNvPr id="57" name="直線コネクタ 56"/>
        <xdr:cNvCxnSpPr/>
      </xdr:nvCxnSpPr>
      <xdr:spPr>
        <a:xfrm flipV="1">
          <a:off x="4633595" y="5248094"/>
          <a:ext cx="1270" cy="135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93888</xdr:rowOff>
    </xdr:from>
    <xdr:ext cx="469744" cy="259045"/>
    <xdr:sp macro="" textlink="">
      <xdr:nvSpPr>
        <xdr:cNvPr id="58" name="議会費最小値テキスト"/>
        <xdr:cNvSpPr txBox="1"/>
      </xdr:nvSpPr>
      <xdr:spPr>
        <a:xfrm>
          <a:off x="4686300" y="66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90061</xdr:rowOff>
    </xdr:from>
    <xdr:to>
      <xdr:col>24</xdr:col>
      <xdr:colOff>152400</xdr:colOff>
      <xdr:row>38</xdr:row>
      <xdr:rowOff>90061</xdr:rowOff>
    </xdr:to>
    <xdr:cxnSp macro="">
      <xdr:nvCxnSpPr>
        <xdr:cNvPr id="59" name="直線コネクタ 58"/>
        <xdr:cNvCxnSpPr/>
      </xdr:nvCxnSpPr>
      <xdr:spPr>
        <a:xfrm>
          <a:off x="4546600" y="660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51271</xdr:rowOff>
    </xdr:from>
    <xdr:ext cx="469744" cy="259045"/>
    <xdr:sp macro="" textlink="">
      <xdr:nvSpPr>
        <xdr:cNvPr id="60" name="議会費最大値テキスト"/>
        <xdr:cNvSpPr txBox="1"/>
      </xdr:nvSpPr>
      <xdr:spPr>
        <a:xfrm>
          <a:off x="4686300" y="50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104594</xdr:rowOff>
    </xdr:from>
    <xdr:to>
      <xdr:col>24</xdr:col>
      <xdr:colOff>152400</xdr:colOff>
      <xdr:row>30</xdr:row>
      <xdr:rowOff>104594</xdr:rowOff>
    </xdr:to>
    <xdr:cxnSp macro="">
      <xdr:nvCxnSpPr>
        <xdr:cNvPr id="61" name="直線コネクタ 60"/>
        <xdr:cNvCxnSpPr/>
      </xdr:nvCxnSpPr>
      <xdr:spPr>
        <a:xfrm>
          <a:off x="4546600" y="524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107043</xdr:rowOff>
    </xdr:from>
    <xdr:to>
      <xdr:col>24</xdr:col>
      <xdr:colOff>63500</xdr:colOff>
      <xdr:row>35</xdr:row>
      <xdr:rowOff>150640</xdr:rowOff>
    </xdr:to>
    <xdr:cxnSp macro="">
      <xdr:nvCxnSpPr>
        <xdr:cNvPr id="62" name="直線コネクタ 61"/>
        <xdr:cNvCxnSpPr/>
      </xdr:nvCxnSpPr>
      <xdr:spPr>
        <a:xfrm>
          <a:off x="3797300" y="6107793"/>
          <a:ext cx="8382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59816</xdr:rowOff>
    </xdr:from>
    <xdr:ext cx="469744" cy="259045"/>
    <xdr:sp macro="" textlink="">
      <xdr:nvSpPr>
        <xdr:cNvPr id="63" name="議会費平均値テキスト"/>
        <xdr:cNvSpPr txBox="1"/>
      </xdr:nvSpPr>
      <xdr:spPr>
        <a:xfrm>
          <a:off x="4686300" y="6403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81389</xdr:rowOff>
    </xdr:from>
    <xdr:to>
      <xdr:col>24</xdr:col>
      <xdr:colOff>114300</xdr:colOff>
      <xdr:row>38</xdr:row>
      <xdr:rowOff>11539</xdr:rowOff>
    </xdr:to>
    <xdr:sp macro="" textlink="">
      <xdr:nvSpPr>
        <xdr:cNvPr id="64" name="フローチャート: 判断 63"/>
        <xdr:cNvSpPr/>
      </xdr:nvSpPr>
      <xdr:spPr>
        <a:xfrm>
          <a:off x="45847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52342</xdr:rowOff>
    </xdr:from>
    <xdr:to>
      <xdr:col>19</xdr:col>
      <xdr:colOff>177800</xdr:colOff>
      <xdr:row>35</xdr:row>
      <xdr:rowOff>107043</xdr:rowOff>
    </xdr:to>
    <xdr:cxnSp macro="">
      <xdr:nvCxnSpPr>
        <xdr:cNvPr id="65" name="直線コネクタ 64"/>
        <xdr:cNvCxnSpPr/>
      </xdr:nvCxnSpPr>
      <xdr:spPr>
        <a:xfrm>
          <a:off x="2908300" y="6053092"/>
          <a:ext cx="889000" cy="5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70285</xdr:rowOff>
    </xdr:from>
    <xdr:to>
      <xdr:col>20</xdr:col>
      <xdr:colOff>38100</xdr:colOff>
      <xdr:row>38</xdr:row>
      <xdr:rowOff>436</xdr:rowOff>
    </xdr:to>
    <xdr:sp macro="" textlink="">
      <xdr:nvSpPr>
        <xdr:cNvPr id="66" name="フローチャート: 判断 65"/>
        <xdr:cNvSpPr/>
      </xdr:nvSpPr>
      <xdr:spPr>
        <a:xfrm>
          <a:off x="3746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163013</xdr:rowOff>
    </xdr:from>
    <xdr:ext cx="469744" cy="259045"/>
    <xdr:sp macro="" textlink="">
      <xdr:nvSpPr>
        <xdr:cNvPr id="67" name="テキスト ボックス 66"/>
        <xdr:cNvSpPr txBox="1"/>
      </xdr:nvSpPr>
      <xdr:spPr>
        <a:xfrm>
          <a:off x="3562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52342</xdr:rowOff>
    </xdr:from>
    <xdr:to>
      <xdr:col>15</xdr:col>
      <xdr:colOff>50800</xdr:colOff>
      <xdr:row>35</xdr:row>
      <xdr:rowOff>55445</xdr:rowOff>
    </xdr:to>
    <xdr:cxnSp macro="">
      <xdr:nvCxnSpPr>
        <xdr:cNvPr id="68" name="直線コネクタ 67"/>
        <xdr:cNvCxnSpPr/>
      </xdr:nvCxnSpPr>
      <xdr:spPr>
        <a:xfrm flipV="1">
          <a:off x="2019300" y="6053092"/>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48405</xdr:rowOff>
    </xdr:from>
    <xdr:to>
      <xdr:col>15</xdr:col>
      <xdr:colOff>101600</xdr:colOff>
      <xdr:row>37</xdr:row>
      <xdr:rowOff>150005</xdr:rowOff>
    </xdr:to>
    <xdr:sp macro="" textlink="">
      <xdr:nvSpPr>
        <xdr:cNvPr id="69" name="フローチャート: 判断 68"/>
        <xdr:cNvSpPr/>
      </xdr:nvSpPr>
      <xdr:spPr>
        <a:xfrm>
          <a:off x="2857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141132</xdr:rowOff>
    </xdr:from>
    <xdr:ext cx="469744" cy="259045"/>
    <xdr:sp macro="" textlink="">
      <xdr:nvSpPr>
        <xdr:cNvPr id="70" name="テキスト ボックス 69"/>
        <xdr:cNvSpPr txBox="1"/>
      </xdr:nvSpPr>
      <xdr:spPr>
        <a:xfrm>
          <a:off x="2673428"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14950</xdr:rowOff>
    </xdr:from>
    <xdr:to>
      <xdr:col>10</xdr:col>
      <xdr:colOff>114300</xdr:colOff>
      <xdr:row>35</xdr:row>
      <xdr:rowOff>55445</xdr:rowOff>
    </xdr:to>
    <xdr:cxnSp macro="">
      <xdr:nvCxnSpPr>
        <xdr:cNvPr id="71" name="直線コネクタ 70"/>
        <xdr:cNvCxnSpPr/>
      </xdr:nvCxnSpPr>
      <xdr:spPr>
        <a:xfrm>
          <a:off x="1130300" y="6015700"/>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61468</xdr:rowOff>
    </xdr:from>
    <xdr:to>
      <xdr:col>10</xdr:col>
      <xdr:colOff>165100</xdr:colOff>
      <xdr:row>37</xdr:row>
      <xdr:rowOff>163068</xdr:rowOff>
    </xdr:to>
    <xdr:sp macro="" textlink="">
      <xdr:nvSpPr>
        <xdr:cNvPr id="72" name="フローチャート: 判断 71"/>
        <xdr:cNvSpPr/>
      </xdr:nvSpPr>
      <xdr:spPr>
        <a:xfrm>
          <a:off x="1968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154195</xdr:rowOff>
    </xdr:from>
    <xdr:ext cx="469744" cy="259045"/>
    <xdr:sp macro="" textlink="">
      <xdr:nvSpPr>
        <xdr:cNvPr id="73" name="テキスト ボックス 72"/>
        <xdr:cNvSpPr txBox="1"/>
      </xdr:nvSpPr>
      <xdr:spPr>
        <a:xfrm>
          <a:off x="1784428"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58529</xdr:rowOff>
    </xdr:from>
    <xdr:to>
      <xdr:col>6</xdr:col>
      <xdr:colOff>38100</xdr:colOff>
      <xdr:row>37</xdr:row>
      <xdr:rowOff>160129</xdr:rowOff>
    </xdr:to>
    <xdr:sp macro="" textlink="">
      <xdr:nvSpPr>
        <xdr:cNvPr id="74" name="フローチャート: 判断 73"/>
        <xdr:cNvSpPr/>
      </xdr:nvSpPr>
      <xdr:spPr>
        <a:xfrm>
          <a:off x="1079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151256</xdr:rowOff>
    </xdr:from>
    <xdr:ext cx="469744" cy="259045"/>
    <xdr:sp macro="" textlink="">
      <xdr:nvSpPr>
        <xdr:cNvPr id="75" name="テキスト ボックス 74"/>
        <xdr:cNvSpPr txBox="1"/>
      </xdr:nvSpPr>
      <xdr:spPr>
        <a:xfrm>
          <a:off x="895428"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99840</xdr:rowOff>
    </xdr:from>
    <xdr:to>
      <xdr:col>24</xdr:col>
      <xdr:colOff>114300</xdr:colOff>
      <xdr:row>36</xdr:row>
      <xdr:rowOff>29990</xdr:rowOff>
    </xdr:to>
    <xdr:sp macro="" textlink="">
      <xdr:nvSpPr>
        <xdr:cNvPr id="81" name="楕円 80"/>
        <xdr:cNvSpPr/>
      </xdr:nvSpPr>
      <xdr:spPr>
        <a:xfrm>
          <a:off x="4584700" y="61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122717</xdr:rowOff>
    </xdr:from>
    <xdr:ext cx="469744" cy="259045"/>
    <xdr:sp macro="" textlink="">
      <xdr:nvSpPr>
        <xdr:cNvPr id="82" name="議会費該当値テキスト"/>
        <xdr:cNvSpPr txBox="1"/>
      </xdr:nvSpPr>
      <xdr:spPr>
        <a:xfrm>
          <a:off x="4686300" y="5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56243</xdr:rowOff>
    </xdr:from>
    <xdr:to>
      <xdr:col>20</xdr:col>
      <xdr:colOff>38100</xdr:colOff>
      <xdr:row>35</xdr:row>
      <xdr:rowOff>157843</xdr:rowOff>
    </xdr:to>
    <xdr:sp macro="" textlink="">
      <xdr:nvSpPr>
        <xdr:cNvPr id="83" name="楕円 82"/>
        <xdr:cNvSpPr/>
      </xdr:nvSpPr>
      <xdr:spPr>
        <a:xfrm>
          <a:off x="3746500" y="605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2920</xdr:rowOff>
    </xdr:from>
    <xdr:ext cx="469744" cy="259045"/>
    <xdr:sp macro="" textlink="">
      <xdr:nvSpPr>
        <xdr:cNvPr id="84" name="テキスト ボックス 83"/>
        <xdr:cNvSpPr txBox="1"/>
      </xdr:nvSpPr>
      <xdr:spPr>
        <a:xfrm>
          <a:off x="3562428" y="583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1542</xdr:rowOff>
    </xdr:from>
    <xdr:to>
      <xdr:col>15</xdr:col>
      <xdr:colOff>101600</xdr:colOff>
      <xdr:row>35</xdr:row>
      <xdr:rowOff>103142</xdr:rowOff>
    </xdr:to>
    <xdr:sp macro="" textlink="">
      <xdr:nvSpPr>
        <xdr:cNvPr id="85" name="楕円 84"/>
        <xdr:cNvSpPr/>
      </xdr:nvSpPr>
      <xdr:spPr>
        <a:xfrm>
          <a:off x="2857500" y="60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119669</xdr:rowOff>
    </xdr:from>
    <xdr:ext cx="469744" cy="259045"/>
    <xdr:sp macro="" textlink="">
      <xdr:nvSpPr>
        <xdr:cNvPr id="86" name="テキスト ボックス 85"/>
        <xdr:cNvSpPr txBox="1"/>
      </xdr:nvSpPr>
      <xdr:spPr>
        <a:xfrm>
          <a:off x="2673428" y="577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4645</xdr:rowOff>
    </xdr:from>
    <xdr:to>
      <xdr:col>10</xdr:col>
      <xdr:colOff>165100</xdr:colOff>
      <xdr:row>35</xdr:row>
      <xdr:rowOff>106245</xdr:rowOff>
    </xdr:to>
    <xdr:sp macro="" textlink="">
      <xdr:nvSpPr>
        <xdr:cNvPr id="87" name="楕円 86"/>
        <xdr:cNvSpPr/>
      </xdr:nvSpPr>
      <xdr:spPr>
        <a:xfrm>
          <a:off x="1968500" y="60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122772</xdr:rowOff>
    </xdr:from>
    <xdr:ext cx="469744" cy="259045"/>
    <xdr:sp macro="" textlink="">
      <xdr:nvSpPr>
        <xdr:cNvPr id="88" name="テキスト ボックス 87"/>
        <xdr:cNvSpPr txBox="1"/>
      </xdr:nvSpPr>
      <xdr:spPr>
        <a:xfrm>
          <a:off x="1784428" y="578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135600</xdr:rowOff>
    </xdr:from>
    <xdr:to>
      <xdr:col>6</xdr:col>
      <xdr:colOff>38100</xdr:colOff>
      <xdr:row>35</xdr:row>
      <xdr:rowOff>65750</xdr:rowOff>
    </xdr:to>
    <xdr:sp macro="" textlink="">
      <xdr:nvSpPr>
        <xdr:cNvPr id="89" name="楕円 88"/>
        <xdr:cNvSpPr/>
      </xdr:nvSpPr>
      <xdr:spPr>
        <a:xfrm>
          <a:off x="1079500" y="596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82277</xdr:rowOff>
    </xdr:from>
    <xdr:ext cx="469744" cy="259045"/>
    <xdr:sp macro="" textlink="">
      <xdr:nvSpPr>
        <xdr:cNvPr id="90" name="テキスト ボックス 89"/>
        <xdr:cNvSpPr txBox="1"/>
      </xdr:nvSpPr>
      <xdr:spPr>
        <a:xfrm>
          <a:off x="895428" y="57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1" name="テキスト ボックス 100"/>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3" name="テキスト ボックス 102"/>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7" name="テキスト ボックス 106"/>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118168</xdr:rowOff>
    </xdr:from>
    <xdr:to>
      <xdr:col>24</xdr:col>
      <xdr:colOff>62865</xdr:colOff>
      <xdr:row>59</xdr:row>
      <xdr:rowOff>129685</xdr:rowOff>
    </xdr:to>
    <xdr:cxnSp macro="">
      <xdr:nvCxnSpPr>
        <xdr:cNvPr id="117" name="直線コネクタ 116"/>
        <xdr:cNvCxnSpPr/>
      </xdr:nvCxnSpPr>
      <xdr:spPr>
        <a:xfrm flipV="1">
          <a:off x="4633595" y="8690668"/>
          <a:ext cx="1270" cy="155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133512</xdr:rowOff>
    </xdr:from>
    <xdr:ext cx="534377" cy="259045"/>
    <xdr:sp macro="" textlink="">
      <xdr:nvSpPr>
        <xdr:cNvPr id="118" name="総務費最小値テキスト"/>
        <xdr:cNvSpPr txBox="1"/>
      </xdr:nvSpPr>
      <xdr:spPr>
        <a:xfrm>
          <a:off x="4686300" y="10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129685</xdr:rowOff>
    </xdr:from>
    <xdr:to>
      <xdr:col>24</xdr:col>
      <xdr:colOff>152400</xdr:colOff>
      <xdr:row>59</xdr:row>
      <xdr:rowOff>129685</xdr:rowOff>
    </xdr:to>
    <xdr:cxnSp macro="">
      <xdr:nvCxnSpPr>
        <xdr:cNvPr id="119" name="直線コネクタ 118"/>
        <xdr:cNvCxnSpPr/>
      </xdr:nvCxnSpPr>
      <xdr:spPr>
        <a:xfrm>
          <a:off x="4546600" y="1024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64845</xdr:rowOff>
    </xdr:from>
    <xdr:ext cx="599010" cy="259045"/>
    <xdr:sp macro="" textlink="">
      <xdr:nvSpPr>
        <xdr:cNvPr id="120" name="総務費最大値テキスト"/>
        <xdr:cNvSpPr txBox="1"/>
      </xdr:nvSpPr>
      <xdr:spPr>
        <a:xfrm>
          <a:off x="4686300" y="846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118168</xdr:rowOff>
    </xdr:from>
    <xdr:to>
      <xdr:col>24</xdr:col>
      <xdr:colOff>152400</xdr:colOff>
      <xdr:row>50</xdr:row>
      <xdr:rowOff>118168</xdr:rowOff>
    </xdr:to>
    <xdr:cxnSp macro="">
      <xdr:nvCxnSpPr>
        <xdr:cNvPr id="121" name="直線コネクタ 120"/>
        <xdr:cNvCxnSpPr/>
      </xdr:nvCxnSpPr>
      <xdr:spPr>
        <a:xfrm>
          <a:off x="4546600" y="869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25063</xdr:rowOff>
    </xdr:from>
    <xdr:to>
      <xdr:col>24</xdr:col>
      <xdr:colOff>63500</xdr:colOff>
      <xdr:row>57</xdr:row>
      <xdr:rowOff>36449</xdr:rowOff>
    </xdr:to>
    <xdr:cxnSp macro="">
      <xdr:nvCxnSpPr>
        <xdr:cNvPr id="122" name="直線コネクタ 121"/>
        <xdr:cNvCxnSpPr/>
      </xdr:nvCxnSpPr>
      <xdr:spPr>
        <a:xfrm>
          <a:off x="3797300" y="9797713"/>
          <a:ext cx="838200" cy="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28454</xdr:rowOff>
    </xdr:from>
    <xdr:ext cx="534377" cy="259045"/>
    <xdr:sp macro="" textlink="">
      <xdr:nvSpPr>
        <xdr:cNvPr id="123" name="総務費平均値テキスト"/>
        <xdr:cNvSpPr txBox="1"/>
      </xdr:nvSpPr>
      <xdr:spPr>
        <a:xfrm>
          <a:off x="4686300" y="9972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50027</xdr:rowOff>
    </xdr:from>
    <xdr:to>
      <xdr:col>24</xdr:col>
      <xdr:colOff>114300</xdr:colOff>
      <xdr:row>58</xdr:row>
      <xdr:rowOff>151627</xdr:rowOff>
    </xdr:to>
    <xdr:sp macro="" textlink="">
      <xdr:nvSpPr>
        <xdr:cNvPr id="124" name="フローチャート: 判断 123"/>
        <xdr:cNvSpPr/>
      </xdr:nvSpPr>
      <xdr:spPr>
        <a:xfrm>
          <a:off x="45847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118157</xdr:rowOff>
    </xdr:from>
    <xdr:to>
      <xdr:col>19</xdr:col>
      <xdr:colOff>177800</xdr:colOff>
      <xdr:row>57</xdr:row>
      <xdr:rowOff>25063</xdr:rowOff>
    </xdr:to>
    <xdr:cxnSp macro="">
      <xdr:nvCxnSpPr>
        <xdr:cNvPr id="125" name="直線コネクタ 124"/>
        <xdr:cNvCxnSpPr/>
      </xdr:nvCxnSpPr>
      <xdr:spPr>
        <a:xfrm>
          <a:off x="2908300" y="9719357"/>
          <a:ext cx="889000" cy="7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24467</xdr:rowOff>
    </xdr:from>
    <xdr:to>
      <xdr:col>20</xdr:col>
      <xdr:colOff>38100</xdr:colOff>
      <xdr:row>58</xdr:row>
      <xdr:rowOff>126067</xdr:rowOff>
    </xdr:to>
    <xdr:sp macro="" textlink="">
      <xdr:nvSpPr>
        <xdr:cNvPr id="126" name="フローチャート: 判断 125"/>
        <xdr:cNvSpPr/>
      </xdr:nvSpPr>
      <xdr:spPr>
        <a:xfrm>
          <a:off x="3746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117194</xdr:rowOff>
    </xdr:from>
    <xdr:ext cx="534377" cy="259045"/>
    <xdr:sp macro="" textlink="">
      <xdr:nvSpPr>
        <xdr:cNvPr id="127" name="テキスト ボックス 126"/>
        <xdr:cNvSpPr txBox="1"/>
      </xdr:nvSpPr>
      <xdr:spPr>
        <a:xfrm>
          <a:off x="3530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118157</xdr:rowOff>
    </xdr:from>
    <xdr:to>
      <xdr:col>15</xdr:col>
      <xdr:colOff>50800</xdr:colOff>
      <xdr:row>56</xdr:row>
      <xdr:rowOff>144740</xdr:rowOff>
    </xdr:to>
    <xdr:cxnSp macro="">
      <xdr:nvCxnSpPr>
        <xdr:cNvPr id="128" name="直線コネクタ 127"/>
        <xdr:cNvCxnSpPr/>
      </xdr:nvCxnSpPr>
      <xdr:spPr>
        <a:xfrm flipV="1">
          <a:off x="2019300" y="9719357"/>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171152</xdr:rowOff>
    </xdr:from>
    <xdr:to>
      <xdr:col>15</xdr:col>
      <xdr:colOff>101600</xdr:colOff>
      <xdr:row>58</xdr:row>
      <xdr:rowOff>101302</xdr:rowOff>
    </xdr:to>
    <xdr:sp macro="" textlink="">
      <xdr:nvSpPr>
        <xdr:cNvPr id="129" name="フローチャート: 判断 128"/>
        <xdr:cNvSpPr/>
      </xdr:nvSpPr>
      <xdr:spPr>
        <a:xfrm>
          <a:off x="2857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92429</xdr:rowOff>
    </xdr:from>
    <xdr:ext cx="534377" cy="259045"/>
    <xdr:sp macro="" textlink="">
      <xdr:nvSpPr>
        <xdr:cNvPr id="130" name="テキスト ボックス 129"/>
        <xdr:cNvSpPr txBox="1"/>
      </xdr:nvSpPr>
      <xdr:spPr>
        <a:xfrm>
          <a:off x="2641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146808</xdr:rowOff>
    </xdr:from>
    <xdr:to>
      <xdr:col>10</xdr:col>
      <xdr:colOff>114300</xdr:colOff>
      <xdr:row>56</xdr:row>
      <xdr:rowOff>144740</xdr:rowOff>
    </xdr:to>
    <xdr:cxnSp macro="">
      <xdr:nvCxnSpPr>
        <xdr:cNvPr id="131" name="直線コネクタ 130"/>
        <xdr:cNvCxnSpPr/>
      </xdr:nvCxnSpPr>
      <xdr:spPr>
        <a:xfrm>
          <a:off x="1130300" y="9576558"/>
          <a:ext cx="889000" cy="16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19177</xdr:rowOff>
    </xdr:from>
    <xdr:to>
      <xdr:col>10</xdr:col>
      <xdr:colOff>165100</xdr:colOff>
      <xdr:row>58</xdr:row>
      <xdr:rowOff>120777</xdr:rowOff>
    </xdr:to>
    <xdr:sp macro="" textlink="">
      <xdr:nvSpPr>
        <xdr:cNvPr id="132" name="フローチャート: 判断 131"/>
        <xdr:cNvSpPr/>
      </xdr:nvSpPr>
      <xdr:spPr>
        <a:xfrm>
          <a:off x="1968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111904</xdr:rowOff>
    </xdr:from>
    <xdr:ext cx="534377" cy="259045"/>
    <xdr:sp macro="" textlink="">
      <xdr:nvSpPr>
        <xdr:cNvPr id="133" name="テキスト ボックス 132"/>
        <xdr:cNvSpPr txBox="1"/>
      </xdr:nvSpPr>
      <xdr:spPr>
        <a:xfrm>
          <a:off x="1752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57593</xdr:rowOff>
    </xdr:from>
    <xdr:to>
      <xdr:col>6</xdr:col>
      <xdr:colOff>38100</xdr:colOff>
      <xdr:row>58</xdr:row>
      <xdr:rowOff>159193</xdr:rowOff>
    </xdr:to>
    <xdr:sp macro="" textlink="">
      <xdr:nvSpPr>
        <xdr:cNvPr id="134" name="フローチャート: 判断 133"/>
        <xdr:cNvSpPr/>
      </xdr:nvSpPr>
      <xdr:spPr>
        <a:xfrm>
          <a:off x="1079500" y="1000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150320</xdr:rowOff>
    </xdr:from>
    <xdr:ext cx="534377" cy="259045"/>
    <xdr:sp macro="" textlink="">
      <xdr:nvSpPr>
        <xdr:cNvPr id="135" name="テキスト ボックス 134"/>
        <xdr:cNvSpPr txBox="1"/>
      </xdr:nvSpPr>
      <xdr:spPr>
        <a:xfrm>
          <a:off x="863111" y="100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157099</xdr:rowOff>
    </xdr:from>
    <xdr:to>
      <xdr:col>24</xdr:col>
      <xdr:colOff>114300</xdr:colOff>
      <xdr:row>57</xdr:row>
      <xdr:rowOff>87249</xdr:rowOff>
    </xdr:to>
    <xdr:sp macro="" textlink="">
      <xdr:nvSpPr>
        <xdr:cNvPr id="141" name="楕円 140"/>
        <xdr:cNvSpPr/>
      </xdr:nvSpPr>
      <xdr:spPr>
        <a:xfrm>
          <a:off x="4584700" y="97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8526</xdr:rowOff>
    </xdr:from>
    <xdr:ext cx="534377" cy="259045"/>
    <xdr:sp macro="" textlink="">
      <xdr:nvSpPr>
        <xdr:cNvPr id="142" name="総務費該当値テキスト"/>
        <xdr:cNvSpPr txBox="1"/>
      </xdr:nvSpPr>
      <xdr:spPr>
        <a:xfrm>
          <a:off x="4686300" y="960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145713</xdr:rowOff>
    </xdr:from>
    <xdr:to>
      <xdr:col>20</xdr:col>
      <xdr:colOff>38100</xdr:colOff>
      <xdr:row>57</xdr:row>
      <xdr:rowOff>75863</xdr:rowOff>
    </xdr:to>
    <xdr:sp macro="" textlink="">
      <xdr:nvSpPr>
        <xdr:cNvPr id="143" name="楕円 142"/>
        <xdr:cNvSpPr/>
      </xdr:nvSpPr>
      <xdr:spPr>
        <a:xfrm>
          <a:off x="3746500" y="97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92390</xdr:rowOff>
    </xdr:from>
    <xdr:ext cx="534377" cy="259045"/>
    <xdr:sp macro="" textlink="">
      <xdr:nvSpPr>
        <xdr:cNvPr id="144" name="テキスト ボックス 143"/>
        <xdr:cNvSpPr txBox="1"/>
      </xdr:nvSpPr>
      <xdr:spPr>
        <a:xfrm>
          <a:off x="3530111" y="95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67357</xdr:rowOff>
    </xdr:from>
    <xdr:to>
      <xdr:col>15</xdr:col>
      <xdr:colOff>101600</xdr:colOff>
      <xdr:row>56</xdr:row>
      <xdr:rowOff>168957</xdr:rowOff>
    </xdr:to>
    <xdr:sp macro="" textlink="">
      <xdr:nvSpPr>
        <xdr:cNvPr id="145" name="楕円 144"/>
        <xdr:cNvSpPr/>
      </xdr:nvSpPr>
      <xdr:spPr>
        <a:xfrm>
          <a:off x="2857500" y="966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14034</xdr:rowOff>
    </xdr:from>
    <xdr:ext cx="534377" cy="259045"/>
    <xdr:sp macro="" textlink="">
      <xdr:nvSpPr>
        <xdr:cNvPr id="146" name="テキスト ボックス 145"/>
        <xdr:cNvSpPr txBox="1"/>
      </xdr:nvSpPr>
      <xdr:spPr>
        <a:xfrm>
          <a:off x="2641111" y="944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93940</xdr:rowOff>
    </xdr:from>
    <xdr:to>
      <xdr:col>10</xdr:col>
      <xdr:colOff>165100</xdr:colOff>
      <xdr:row>57</xdr:row>
      <xdr:rowOff>24090</xdr:rowOff>
    </xdr:to>
    <xdr:sp macro="" textlink="">
      <xdr:nvSpPr>
        <xdr:cNvPr id="147" name="楕円 146"/>
        <xdr:cNvSpPr/>
      </xdr:nvSpPr>
      <xdr:spPr>
        <a:xfrm>
          <a:off x="1968500" y="969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40617</xdr:rowOff>
    </xdr:from>
    <xdr:ext cx="534377" cy="259045"/>
    <xdr:sp macro="" textlink="">
      <xdr:nvSpPr>
        <xdr:cNvPr id="148" name="テキスト ボックス 147"/>
        <xdr:cNvSpPr txBox="1"/>
      </xdr:nvSpPr>
      <xdr:spPr>
        <a:xfrm>
          <a:off x="1752111" y="947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96008</xdr:rowOff>
    </xdr:from>
    <xdr:to>
      <xdr:col>6</xdr:col>
      <xdr:colOff>38100</xdr:colOff>
      <xdr:row>56</xdr:row>
      <xdr:rowOff>26158</xdr:rowOff>
    </xdr:to>
    <xdr:sp macro="" textlink="">
      <xdr:nvSpPr>
        <xdr:cNvPr id="149" name="楕円 148"/>
        <xdr:cNvSpPr/>
      </xdr:nvSpPr>
      <xdr:spPr>
        <a:xfrm>
          <a:off x="1079500" y="952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42685</xdr:rowOff>
    </xdr:from>
    <xdr:ext cx="534377" cy="259045"/>
    <xdr:sp macro="" textlink="">
      <xdr:nvSpPr>
        <xdr:cNvPr id="150" name="テキスト ボックス 149"/>
        <xdr:cNvSpPr txBox="1"/>
      </xdr:nvSpPr>
      <xdr:spPr>
        <a:xfrm>
          <a:off x="863111" y="930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53797</xdr:rowOff>
    </xdr:from>
    <xdr:to>
      <xdr:col>24</xdr:col>
      <xdr:colOff>62865</xdr:colOff>
      <xdr:row>78</xdr:row>
      <xdr:rowOff>58750</xdr:rowOff>
    </xdr:to>
    <xdr:cxnSp macro="">
      <xdr:nvCxnSpPr>
        <xdr:cNvPr id="175" name="直線コネクタ 174"/>
        <xdr:cNvCxnSpPr/>
      </xdr:nvCxnSpPr>
      <xdr:spPr>
        <a:xfrm flipV="1">
          <a:off x="4633595" y="12055297"/>
          <a:ext cx="1270" cy="137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62577</xdr:rowOff>
    </xdr:from>
    <xdr:ext cx="599010" cy="259045"/>
    <xdr:sp macro="" textlink="">
      <xdr:nvSpPr>
        <xdr:cNvPr id="176" name="民生費最小値テキスト"/>
        <xdr:cNvSpPr txBox="1"/>
      </xdr:nvSpPr>
      <xdr:spPr>
        <a:xfrm>
          <a:off x="4686300" y="134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58750</xdr:rowOff>
    </xdr:from>
    <xdr:to>
      <xdr:col>24</xdr:col>
      <xdr:colOff>152400</xdr:colOff>
      <xdr:row>78</xdr:row>
      <xdr:rowOff>58750</xdr:rowOff>
    </xdr:to>
    <xdr:cxnSp macro="">
      <xdr:nvCxnSpPr>
        <xdr:cNvPr id="177" name="直線コネクタ 176"/>
        <xdr:cNvCxnSpPr/>
      </xdr:nvCxnSpPr>
      <xdr:spPr>
        <a:xfrm>
          <a:off x="4546600" y="134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474</xdr:rowOff>
    </xdr:from>
    <xdr:ext cx="599010" cy="259045"/>
    <xdr:sp macro="" textlink="">
      <xdr:nvSpPr>
        <xdr:cNvPr id="178" name="民生費最大値テキスト"/>
        <xdr:cNvSpPr txBox="1"/>
      </xdr:nvSpPr>
      <xdr:spPr>
        <a:xfrm>
          <a:off x="4686300" y="118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53797</xdr:rowOff>
    </xdr:from>
    <xdr:to>
      <xdr:col>24</xdr:col>
      <xdr:colOff>152400</xdr:colOff>
      <xdr:row>70</xdr:row>
      <xdr:rowOff>53797</xdr:rowOff>
    </xdr:to>
    <xdr:cxnSp macro="">
      <xdr:nvCxnSpPr>
        <xdr:cNvPr id="179" name="直線コネクタ 178"/>
        <xdr:cNvCxnSpPr/>
      </xdr:nvCxnSpPr>
      <xdr:spPr>
        <a:xfrm>
          <a:off x="4546600" y="1205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85179</xdr:rowOff>
    </xdr:from>
    <xdr:to>
      <xdr:col>24</xdr:col>
      <xdr:colOff>63500</xdr:colOff>
      <xdr:row>77</xdr:row>
      <xdr:rowOff>64</xdr:rowOff>
    </xdr:to>
    <xdr:cxnSp macro="">
      <xdr:nvCxnSpPr>
        <xdr:cNvPr id="180" name="直線コネクタ 179"/>
        <xdr:cNvCxnSpPr/>
      </xdr:nvCxnSpPr>
      <xdr:spPr>
        <a:xfrm flipV="1">
          <a:off x="3797300" y="13115379"/>
          <a:ext cx="838200" cy="8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37774</xdr:rowOff>
    </xdr:from>
    <xdr:ext cx="599010" cy="259045"/>
    <xdr:sp macro="" textlink="">
      <xdr:nvSpPr>
        <xdr:cNvPr id="181" name="民生費平均値テキスト"/>
        <xdr:cNvSpPr txBox="1"/>
      </xdr:nvSpPr>
      <xdr:spPr>
        <a:xfrm>
          <a:off x="4686300" y="1272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14897</xdr:rowOff>
    </xdr:from>
    <xdr:to>
      <xdr:col>24</xdr:col>
      <xdr:colOff>114300</xdr:colOff>
      <xdr:row>75</xdr:row>
      <xdr:rowOff>116497</xdr:rowOff>
    </xdr:to>
    <xdr:sp macro="" textlink="">
      <xdr:nvSpPr>
        <xdr:cNvPr id="182" name="フローチャート: 判断 181"/>
        <xdr:cNvSpPr/>
      </xdr:nvSpPr>
      <xdr:spPr>
        <a:xfrm>
          <a:off x="4584700" y="1287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xdr:rowOff>
    </xdr:from>
    <xdr:to>
      <xdr:col>19</xdr:col>
      <xdr:colOff>177800</xdr:colOff>
      <xdr:row>77</xdr:row>
      <xdr:rowOff>154305</xdr:rowOff>
    </xdr:to>
    <xdr:cxnSp macro="">
      <xdr:nvCxnSpPr>
        <xdr:cNvPr id="183" name="直線コネクタ 182"/>
        <xdr:cNvCxnSpPr/>
      </xdr:nvCxnSpPr>
      <xdr:spPr>
        <a:xfrm flipV="1">
          <a:off x="2908300" y="13201714"/>
          <a:ext cx="889000" cy="15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51219</xdr:rowOff>
    </xdr:from>
    <xdr:to>
      <xdr:col>20</xdr:col>
      <xdr:colOff>38100</xdr:colOff>
      <xdr:row>75</xdr:row>
      <xdr:rowOff>152819</xdr:rowOff>
    </xdr:to>
    <xdr:sp macro="" textlink="">
      <xdr:nvSpPr>
        <xdr:cNvPr id="184" name="フローチャート: 判断 183"/>
        <xdr:cNvSpPr/>
      </xdr:nvSpPr>
      <xdr:spPr>
        <a:xfrm>
          <a:off x="37465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169346</xdr:rowOff>
    </xdr:from>
    <xdr:ext cx="599010" cy="259045"/>
    <xdr:sp macro="" textlink="">
      <xdr:nvSpPr>
        <xdr:cNvPr id="185" name="テキスト ボックス 184"/>
        <xdr:cNvSpPr txBox="1"/>
      </xdr:nvSpPr>
      <xdr:spPr>
        <a:xfrm>
          <a:off x="3497795" y="1268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46380</xdr:rowOff>
    </xdr:from>
    <xdr:to>
      <xdr:col>15</xdr:col>
      <xdr:colOff>50800</xdr:colOff>
      <xdr:row>77</xdr:row>
      <xdr:rowOff>154305</xdr:rowOff>
    </xdr:to>
    <xdr:cxnSp macro="">
      <xdr:nvCxnSpPr>
        <xdr:cNvPr id="186" name="直線コネクタ 185"/>
        <xdr:cNvCxnSpPr/>
      </xdr:nvCxnSpPr>
      <xdr:spPr>
        <a:xfrm>
          <a:off x="2019300" y="13248030"/>
          <a:ext cx="889000" cy="10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140881</xdr:rowOff>
    </xdr:from>
    <xdr:to>
      <xdr:col>15</xdr:col>
      <xdr:colOff>101600</xdr:colOff>
      <xdr:row>76</xdr:row>
      <xdr:rowOff>71031</xdr:rowOff>
    </xdr:to>
    <xdr:sp macro="" textlink="">
      <xdr:nvSpPr>
        <xdr:cNvPr id="187" name="フローチャート: 判断 186"/>
        <xdr:cNvSpPr/>
      </xdr:nvSpPr>
      <xdr:spPr>
        <a:xfrm>
          <a:off x="2857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87558</xdr:rowOff>
    </xdr:from>
    <xdr:ext cx="599010" cy="259045"/>
    <xdr:sp macro="" textlink="">
      <xdr:nvSpPr>
        <xdr:cNvPr id="188" name="テキスト ボックス 187"/>
        <xdr:cNvSpPr txBox="1"/>
      </xdr:nvSpPr>
      <xdr:spPr>
        <a:xfrm>
          <a:off x="2608795" y="1277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95986</xdr:rowOff>
    </xdr:from>
    <xdr:to>
      <xdr:col>10</xdr:col>
      <xdr:colOff>114300</xdr:colOff>
      <xdr:row>77</xdr:row>
      <xdr:rowOff>46380</xdr:rowOff>
    </xdr:to>
    <xdr:cxnSp macro="">
      <xdr:nvCxnSpPr>
        <xdr:cNvPr id="189" name="直線コネクタ 188"/>
        <xdr:cNvCxnSpPr/>
      </xdr:nvCxnSpPr>
      <xdr:spPr>
        <a:xfrm>
          <a:off x="1130300" y="13126186"/>
          <a:ext cx="8890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4178</xdr:rowOff>
    </xdr:from>
    <xdr:to>
      <xdr:col>10</xdr:col>
      <xdr:colOff>165100</xdr:colOff>
      <xdr:row>76</xdr:row>
      <xdr:rowOff>105778</xdr:rowOff>
    </xdr:to>
    <xdr:sp macro="" textlink="">
      <xdr:nvSpPr>
        <xdr:cNvPr id="190" name="フローチャート: 判断 189"/>
        <xdr:cNvSpPr/>
      </xdr:nvSpPr>
      <xdr:spPr>
        <a:xfrm>
          <a:off x="1968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122305</xdr:rowOff>
    </xdr:from>
    <xdr:ext cx="599010" cy="259045"/>
    <xdr:sp macro="" textlink="">
      <xdr:nvSpPr>
        <xdr:cNvPr id="191" name="テキスト ボックス 190"/>
        <xdr:cNvSpPr txBox="1"/>
      </xdr:nvSpPr>
      <xdr:spPr>
        <a:xfrm>
          <a:off x="1719795" y="1280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137719</xdr:rowOff>
    </xdr:from>
    <xdr:to>
      <xdr:col>6</xdr:col>
      <xdr:colOff>38100</xdr:colOff>
      <xdr:row>77</xdr:row>
      <xdr:rowOff>67869</xdr:rowOff>
    </xdr:to>
    <xdr:sp macro="" textlink="">
      <xdr:nvSpPr>
        <xdr:cNvPr id="192" name="フローチャート: 判断 191"/>
        <xdr:cNvSpPr/>
      </xdr:nvSpPr>
      <xdr:spPr>
        <a:xfrm>
          <a:off x="1079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58996</xdr:rowOff>
    </xdr:from>
    <xdr:ext cx="599010" cy="259045"/>
    <xdr:sp macro="" textlink="">
      <xdr:nvSpPr>
        <xdr:cNvPr id="193" name="テキスト ボックス 192"/>
        <xdr:cNvSpPr txBox="1"/>
      </xdr:nvSpPr>
      <xdr:spPr>
        <a:xfrm>
          <a:off x="830795" y="132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34379</xdr:rowOff>
    </xdr:from>
    <xdr:to>
      <xdr:col>24</xdr:col>
      <xdr:colOff>114300</xdr:colOff>
      <xdr:row>76</xdr:row>
      <xdr:rowOff>135979</xdr:rowOff>
    </xdr:to>
    <xdr:sp macro="" textlink="">
      <xdr:nvSpPr>
        <xdr:cNvPr id="199" name="楕円 198"/>
        <xdr:cNvSpPr/>
      </xdr:nvSpPr>
      <xdr:spPr>
        <a:xfrm>
          <a:off x="4584700" y="130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12806</xdr:rowOff>
    </xdr:from>
    <xdr:ext cx="599010" cy="259045"/>
    <xdr:sp macro="" textlink="">
      <xdr:nvSpPr>
        <xdr:cNvPr id="200" name="民生費該当値テキスト"/>
        <xdr:cNvSpPr txBox="1"/>
      </xdr:nvSpPr>
      <xdr:spPr>
        <a:xfrm>
          <a:off x="4686300" y="1304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120714</xdr:rowOff>
    </xdr:from>
    <xdr:to>
      <xdr:col>20</xdr:col>
      <xdr:colOff>38100</xdr:colOff>
      <xdr:row>77</xdr:row>
      <xdr:rowOff>50864</xdr:rowOff>
    </xdr:to>
    <xdr:sp macro="" textlink="">
      <xdr:nvSpPr>
        <xdr:cNvPr id="201" name="楕円 200"/>
        <xdr:cNvSpPr/>
      </xdr:nvSpPr>
      <xdr:spPr>
        <a:xfrm>
          <a:off x="3746500" y="1315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41991</xdr:rowOff>
    </xdr:from>
    <xdr:ext cx="599010" cy="259045"/>
    <xdr:sp macro="" textlink="">
      <xdr:nvSpPr>
        <xdr:cNvPr id="202" name="テキスト ボックス 201"/>
        <xdr:cNvSpPr txBox="1"/>
      </xdr:nvSpPr>
      <xdr:spPr>
        <a:xfrm>
          <a:off x="3497795" y="1324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103505</xdr:rowOff>
    </xdr:from>
    <xdr:to>
      <xdr:col>15</xdr:col>
      <xdr:colOff>101600</xdr:colOff>
      <xdr:row>78</xdr:row>
      <xdr:rowOff>33655</xdr:rowOff>
    </xdr:to>
    <xdr:sp macro="" textlink="">
      <xdr:nvSpPr>
        <xdr:cNvPr id="203" name="楕円 202"/>
        <xdr:cNvSpPr/>
      </xdr:nvSpPr>
      <xdr:spPr>
        <a:xfrm>
          <a:off x="2857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24782</xdr:rowOff>
    </xdr:from>
    <xdr:ext cx="599010" cy="259045"/>
    <xdr:sp macro="" textlink="">
      <xdr:nvSpPr>
        <xdr:cNvPr id="204" name="テキスト ボックス 203"/>
        <xdr:cNvSpPr txBox="1"/>
      </xdr:nvSpPr>
      <xdr:spPr>
        <a:xfrm>
          <a:off x="2608795" y="1339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167030</xdr:rowOff>
    </xdr:from>
    <xdr:to>
      <xdr:col>10</xdr:col>
      <xdr:colOff>165100</xdr:colOff>
      <xdr:row>77</xdr:row>
      <xdr:rowOff>97180</xdr:rowOff>
    </xdr:to>
    <xdr:sp macro="" textlink="">
      <xdr:nvSpPr>
        <xdr:cNvPr id="205" name="楕円 204"/>
        <xdr:cNvSpPr/>
      </xdr:nvSpPr>
      <xdr:spPr>
        <a:xfrm>
          <a:off x="1968500" y="131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88307</xdr:rowOff>
    </xdr:from>
    <xdr:ext cx="599010" cy="259045"/>
    <xdr:sp macro="" textlink="">
      <xdr:nvSpPr>
        <xdr:cNvPr id="206" name="テキスト ボックス 205"/>
        <xdr:cNvSpPr txBox="1"/>
      </xdr:nvSpPr>
      <xdr:spPr>
        <a:xfrm>
          <a:off x="1719795" y="1328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45186</xdr:rowOff>
    </xdr:from>
    <xdr:to>
      <xdr:col>6</xdr:col>
      <xdr:colOff>38100</xdr:colOff>
      <xdr:row>76</xdr:row>
      <xdr:rowOff>146786</xdr:rowOff>
    </xdr:to>
    <xdr:sp macro="" textlink="">
      <xdr:nvSpPr>
        <xdr:cNvPr id="207" name="楕円 206"/>
        <xdr:cNvSpPr/>
      </xdr:nvSpPr>
      <xdr:spPr>
        <a:xfrm>
          <a:off x="1079500" y="1307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163313</xdr:rowOff>
    </xdr:from>
    <xdr:ext cx="599010" cy="259045"/>
    <xdr:sp macro="" textlink="">
      <xdr:nvSpPr>
        <xdr:cNvPr id="208" name="テキスト ボックス 207"/>
        <xdr:cNvSpPr txBox="1"/>
      </xdr:nvSpPr>
      <xdr:spPr>
        <a:xfrm>
          <a:off x="830795" y="1285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117069</xdr:rowOff>
    </xdr:from>
    <xdr:to>
      <xdr:col>24</xdr:col>
      <xdr:colOff>62865</xdr:colOff>
      <xdr:row>98</xdr:row>
      <xdr:rowOff>90413</xdr:rowOff>
    </xdr:to>
    <xdr:cxnSp macro="">
      <xdr:nvCxnSpPr>
        <xdr:cNvPr id="231" name="直線コネクタ 230"/>
        <xdr:cNvCxnSpPr/>
      </xdr:nvCxnSpPr>
      <xdr:spPr>
        <a:xfrm flipV="1">
          <a:off x="4633595" y="15719019"/>
          <a:ext cx="1270" cy="117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94240</xdr:rowOff>
    </xdr:from>
    <xdr:ext cx="534377" cy="259045"/>
    <xdr:sp macro="" textlink="">
      <xdr:nvSpPr>
        <xdr:cNvPr id="232" name="衛生費最小値テキスト"/>
        <xdr:cNvSpPr txBox="1"/>
      </xdr:nvSpPr>
      <xdr:spPr>
        <a:xfrm>
          <a:off x="4686300" y="168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90413</xdr:rowOff>
    </xdr:from>
    <xdr:to>
      <xdr:col>24</xdr:col>
      <xdr:colOff>152400</xdr:colOff>
      <xdr:row>98</xdr:row>
      <xdr:rowOff>90413</xdr:rowOff>
    </xdr:to>
    <xdr:cxnSp macro="">
      <xdr:nvCxnSpPr>
        <xdr:cNvPr id="233" name="直線コネクタ 232"/>
        <xdr:cNvCxnSpPr/>
      </xdr:nvCxnSpPr>
      <xdr:spPr>
        <a:xfrm>
          <a:off x="4546600" y="1689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63746</xdr:rowOff>
    </xdr:from>
    <xdr:ext cx="534377" cy="259045"/>
    <xdr:sp macro="" textlink="">
      <xdr:nvSpPr>
        <xdr:cNvPr id="234" name="衛生費最大値テキスト"/>
        <xdr:cNvSpPr txBox="1"/>
      </xdr:nvSpPr>
      <xdr:spPr>
        <a:xfrm>
          <a:off x="4686300" y="1549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117069</xdr:rowOff>
    </xdr:from>
    <xdr:to>
      <xdr:col>24</xdr:col>
      <xdr:colOff>152400</xdr:colOff>
      <xdr:row>91</xdr:row>
      <xdr:rowOff>117069</xdr:rowOff>
    </xdr:to>
    <xdr:cxnSp macro="">
      <xdr:nvCxnSpPr>
        <xdr:cNvPr id="235" name="直線コネクタ 234"/>
        <xdr:cNvCxnSpPr/>
      </xdr:nvCxnSpPr>
      <xdr:spPr>
        <a:xfrm>
          <a:off x="4546600" y="157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154330</xdr:rowOff>
    </xdr:from>
    <xdr:to>
      <xdr:col>24</xdr:col>
      <xdr:colOff>63500</xdr:colOff>
      <xdr:row>96</xdr:row>
      <xdr:rowOff>17833</xdr:rowOff>
    </xdr:to>
    <xdr:cxnSp macro="">
      <xdr:nvCxnSpPr>
        <xdr:cNvPr id="236" name="直線コネクタ 235"/>
        <xdr:cNvCxnSpPr/>
      </xdr:nvCxnSpPr>
      <xdr:spPr>
        <a:xfrm>
          <a:off x="3797300" y="16442080"/>
          <a:ext cx="8382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73386</xdr:rowOff>
    </xdr:from>
    <xdr:ext cx="534377" cy="259045"/>
    <xdr:sp macro="" textlink="">
      <xdr:nvSpPr>
        <xdr:cNvPr id="237" name="衛生費平均値テキスト"/>
        <xdr:cNvSpPr txBox="1"/>
      </xdr:nvSpPr>
      <xdr:spPr>
        <a:xfrm>
          <a:off x="4686300" y="16704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94959</xdr:rowOff>
    </xdr:from>
    <xdr:to>
      <xdr:col>24</xdr:col>
      <xdr:colOff>114300</xdr:colOff>
      <xdr:row>98</xdr:row>
      <xdr:rowOff>25109</xdr:rowOff>
    </xdr:to>
    <xdr:sp macro="" textlink="">
      <xdr:nvSpPr>
        <xdr:cNvPr id="238" name="フローチャート: 判断 237"/>
        <xdr:cNvSpPr/>
      </xdr:nvSpPr>
      <xdr:spPr>
        <a:xfrm>
          <a:off x="45847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154330</xdr:rowOff>
    </xdr:from>
    <xdr:to>
      <xdr:col>19</xdr:col>
      <xdr:colOff>177800</xdr:colOff>
      <xdr:row>95</xdr:row>
      <xdr:rowOff>155817</xdr:rowOff>
    </xdr:to>
    <xdr:cxnSp macro="">
      <xdr:nvCxnSpPr>
        <xdr:cNvPr id="239" name="直線コネクタ 238"/>
        <xdr:cNvCxnSpPr/>
      </xdr:nvCxnSpPr>
      <xdr:spPr>
        <a:xfrm flipV="1">
          <a:off x="2908300" y="16442080"/>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72579</xdr:rowOff>
    </xdr:from>
    <xdr:to>
      <xdr:col>20</xdr:col>
      <xdr:colOff>38100</xdr:colOff>
      <xdr:row>98</xdr:row>
      <xdr:rowOff>2729</xdr:rowOff>
    </xdr:to>
    <xdr:sp macro="" textlink="">
      <xdr:nvSpPr>
        <xdr:cNvPr id="240" name="フローチャート: 判断 239"/>
        <xdr:cNvSpPr/>
      </xdr:nvSpPr>
      <xdr:spPr>
        <a:xfrm>
          <a:off x="3746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165306</xdr:rowOff>
    </xdr:from>
    <xdr:ext cx="534377" cy="259045"/>
    <xdr:sp macro="" textlink="">
      <xdr:nvSpPr>
        <xdr:cNvPr id="241" name="テキスト ボックス 240"/>
        <xdr:cNvSpPr txBox="1"/>
      </xdr:nvSpPr>
      <xdr:spPr>
        <a:xfrm>
          <a:off x="3530111" y="167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91145</xdr:rowOff>
    </xdr:from>
    <xdr:to>
      <xdr:col>15</xdr:col>
      <xdr:colOff>50800</xdr:colOff>
      <xdr:row>95</xdr:row>
      <xdr:rowOff>155817</xdr:rowOff>
    </xdr:to>
    <xdr:cxnSp macro="">
      <xdr:nvCxnSpPr>
        <xdr:cNvPr id="242" name="直線コネクタ 241"/>
        <xdr:cNvCxnSpPr/>
      </xdr:nvCxnSpPr>
      <xdr:spPr>
        <a:xfrm>
          <a:off x="2019300" y="16378895"/>
          <a:ext cx="889000" cy="6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80442</xdr:rowOff>
    </xdr:from>
    <xdr:to>
      <xdr:col>15</xdr:col>
      <xdr:colOff>101600</xdr:colOff>
      <xdr:row>98</xdr:row>
      <xdr:rowOff>10592</xdr:rowOff>
    </xdr:to>
    <xdr:sp macro="" textlink="">
      <xdr:nvSpPr>
        <xdr:cNvPr id="243" name="フローチャート: 判断 242"/>
        <xdr:cNvSpPr/>
      </xdr:nvSpPr>
      <xdr:spPr>
        <a:xfrm>
          <a:off x="2857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1719</xdr:rowOff>
    </xdr:from>
    <xdr:ext cx="534377" cy="259045"/>
    <xdr:sp macro="" textlink="">
      <xdr:nvSpPr>
        <xdr:cNvPr id="244" name="テキスト ボックス 243"/>
        <xdr:cNvSpPr txBox="1"/>
      </xdr:nvSpPr>
      <xdr:spPr>
        <a:xfrm>
          <a:off x="2641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73338</xdr:rowOff>
    </xdr:from>
    <xdr:to>
      <xdr:col>10</xdr:col>
      <xdr:colOff>114300</xdr:colOff>
      <xdr:row>95</xdr:row>
      <xdr:rowOff>91145</xdr:rowOff>
    </xdr:to>
    <xdr:cxnSp macro="">
      <xdr:nvCxnSpPr>
        <xdr:cNvPr id="245" name="直線コネクタ 244"/>
        <xdr:cNvCxnSpPr/>
      </xdr:nvCxnSpPr>
      <xdr:spPr>
        <a:xfrm>
          <a:off x="1130300" y="16361088"/>
          <a:ext cx="889000" cy="1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58245</xdr:rowOff>
    </xdr:from>
    <xdr:to>
      <xdr:col>10</xdr:col>
      <xdr:colOff>165100</xdr:colOff>
      <xdr:row>97</xdr:row>
      <xdr:rowOff>159845</xdr:rowOff>
    </xdr:to>
    <xdr:sp macro="" textlink="">
      <xdr:nvSpPr>
        <xdr:cNvPr id="246" name="フローチャート: 判断 245"/>
        <xdr:cNvSpPr/>
      </xdr:nvSpPr>
      <xdr:spPr>
        <a:xfrm>
          <a:off x="1968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150972</xdr:rowOff>
    </xdr:from>
    <xdr:ext cx="534377" cy="259045"/>
    <xdr:sp macro="" textlink="">
      <xdr:nvSpPr>
        <xdr:cNvPr id="247" name="テキスト ボックス 246"/>
        <xdr:cNvSpPr txBox="1"/>
      </xdr:nvSpPr>
      <xdr:spPr>
        <a:xfrm>
          <a:off x="1752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77950</xdr:rowOff>
    </xdr:from>
    <xdr:to>
      <xdr:col>6</xdr:col>
      <xdr:colOff>38100</xdr:colOff>
      <xdr:row>98</xdr:row>
      <xdr:rowOff>8100</xdr:rowOff>
    </xdr:to>
    <xdr:sp macro="" textlink="">
      <xdr:nvSpPr>
        <xdr:cNvPr id="248" name="フローチャート: 判断 247"/>
        <xdr:cNvSpPr/>
      </xdr:nvSpPr>
      <xdr:spPr>
        <a:xfrm>
          <a:off x="1079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170677</xdr:rowOff>
    </xdr:from>
    <xdr:ext cx="534377" cy="259045"/>
    <xdr:sp macro="" textlink="">
      <xdr:nvSpPr>
        <xdr:cNvPr id="249" name="テキスト ボックス 248"/>
        <xdr:cNvSpPr txBox="1"/>
      </xdr:nvSpPr>
      <xdr:spPr>
        <a:xfrm>
          <a:off x="863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138483</xdr:rowOff>
    </xdr:from>
    <xdr:to>
      <xdr:col>24</xdr:col>
      <xdr:colOff>114300</xdr:colOff>
      <xdr:row>96</xdr:row>
      <xdr:rowOff>68633</xdr:rowOff>
    </xdr:to>
    <xdr:sp macro="" textlink="">
      <xdr:nvSpPr>
        <xdr:cNvPr id="255" name="楕円 254"/>
        <xdr:cNvSpPr/>
      </xdr:nvSpPr>
      <xdr:spPr>
        <a:xfrm>
          <a:off x="4584700" y="1642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161360</xdr:rowOff>
    </xdr:from>
    <xdr:ext cx="534377" cy="259045"/>
    <xdr:sp macro="" textlink="">
      <xdr:nvSpPr>
        <xdr:cNvPr id="256" name="衛生費該当値テキスト"/>
        <xdr:cNvSpPr txBox="1"/>
      </xdr:nvSpPr>
      <xdr:spPr>
        <a:xfrm>
          <a:off x="4686300" y="1627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103530</xdr:rowOff>
    </xdr:from>
    <xdr:to>
      <xdr:col>20</xdr:col>
      <xdr:colOff>38100</xdr:colOff>
      <xdr:row>96</xdr:row>
      <xdr:rowOff>33680</xdr:rowOff>
    </xdr:to>
    <xdr:sp macro="" textlink="">
      <xdr:nvSpPr>
        <xdr:cNvPr id="257" name="楕円 256"/>
        <xdr:cNvSpPr/>
      </xdr:nvSpPr>
      <xdr:spPr>
        <a:xfrm>
          <a:off x="3746500" y="163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50207</xdr:rowOff>
    </xdr:from>
    <xdr:ext cx="534377" cy="259045"/>
    <xdr:sp macro="" textlink="">
      <xdr:nvSpPr>
        <xdr:cNvPr id="258" name="テキスト ボックス 257"/>
        <xdr:cNvSpPr txBox="1"/>
      </xdr:nvSpPr>
      <xdr:spPr>
        <a:xfrm>
          <a:off x="3530111" y="161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105017</xdr:rowOff>
    </xdr:from>
    <xdr:to>
      <xdr:col>15</xdr:col>
      <xdr:colOff>101600</xdr:colOff>
      <xdr:row>96</xdr:row>
      <xdr:rowOff>35167</xdr:rowOff>
    </xdr:to>
    <xdr:sp macro="" textlink="">
      <xdr:nvSpPr>
        <xdr:cNvPr id="259" name="楕円 258"/>
        <xdr:cNvSpPr/>
      </xdr:nvSpPr>
      <xdr:spPr>
        <a:xfrm>
          <a:off x="2857500" y="163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51694</xdr:rowOff>
    </xdr:from>
    <xdr:ext cx="534377" cy="259045"/>
    <xdr:sp macro="" textlink="">
      <xdr:nvSpPr>
        <xdr:cNvPr id="260" name="テキスト ボックス 259"/>
        <xdr:cNvSpPr txBox="1"/>
      </xdr:nvSpPr>
      <xdr:spPr>
        <a:xfrm>
          <a:off x="2641111" y="1616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40345</xdr:rowOff>
    </xdr:from>
    <xdr:to>
      <xdr:col>10</xdr:col>
      <xdr:colOff>165100</xdr:colOff>
      <xdr:row>95</xdr:row>
      <xdr:rowOff>141945</xdr:rowOff>
    </xdr:to>
    <xdr:sp macro="" textlink="">
      <xdr:nvSpPr>
        <xdr:cNvPr id="261" name="楕円 260"/>
        <xdr:cNvSpPr/>
      </xdr:nvSpPr>
      <xdr:spPr>
        <a:xfrm>
          <a:off x="1968500" y="16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158472</xdr:rowOff>
    </xdr:from>
    <xdr:ext cx="534377" cy="259045"/>
    <xdr:sp macro="" textlink="">
      <xdr:nvSpPr>
        <xdr:cNvPr id="262" name="テキスト ボックス 261"/>
        <xdr:cNvSpPr txBox="1"/>
      </xdr:nvSpPr>
      <xdr:spPr>
        <a:xfrm>
          <a:off x="1752111" y="1610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22538</xdr:rowOff>
    </xdr:from>
    <xdr:to>
      <xdr:col>6</xdr:col>
      <xdr:colOff>38100</xdr:colOff>
      <xdr:row>95</xdr:row>
      <xdr:rowOff>124138</xdr:rowOff>
    </xdr:to>
    <xdr:sp macro="" textlink="">
      <xdr:nvSpPr>
        <xdr:cNvPr id="263" name="楕円 262"/>
        <xdr:cNvSpPr/>
      </xdr:nvSpPr>
      <xdr:spPr>
        <a:xfrm>
          <a:off x="1079500" y="1631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140665</xdr:rowOff>
    </xdr:from>
    <xdr:ext cx="534377" cy="259045"/>
    <xdr:sp macro="" textlink="">
      <xdr:nvSpPr>
        <xdr:cNvPr id="264" name="テキスト ボックス 263"/>
        <xdr:cNvSpPr txBox="1"/>
      </xdr:nvSpPr>
      <xdr:spPr>
        <a:xfrm>
          <a:off x="863111" y="1608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66091</xdr:rowOff>
    </xdr:from>
    <xdr:to>
      <xdr:col>54</xdr:col>
      <xdr:colOff>189865</xdr:colOff>
      <xdr:row>38</xdr:row>
      <xdr:rowOff>78892</xdr:rowOff>
    </xdr:to>
    <xdr:cxnSp macro="">
      <xdr:nvCxnSpPr>
        <xdr:cNvPr id="286" name="直線コネクタ 285"/>
        <xdr:cNvCxnSpPr/>
      </xdr:nvCxnSpPr>
      <xdr:spPr>
        <a:xfrm flipV="1">
          <a:off x="10475595" y="5209591"/>
          <a:ext cx="1270" cy="138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7"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8" name="直線コネクタ 287"/>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12768</xdr:rowOff>
    </xdr:from>
    <xdr:ext cx="469744" cy="259045"/>
    <xdr:sp macro="" textlink="">
      <xdr:nvSpPr>
        <xdr:cNvPr id="289" name="労働費最大値テキスト"/>
        <xdr:cNvSpPr txBox="1"/>
      </xdr:nvSpPr>
      <xdr:spPr>
        <a:xfrm>
          <a:off x="10528300" y="4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66091</xdr:rowOff>
    </xdr:from>
    <xdr:to>
      <xdr:col>55</xdr:col>
      <xdr:colOff>88900</xdr:colOff>
      <xdr:row>30</xdr:row>
      <xdr:rowOff>66091</xdr:rowOff>
    </xdr:to>
    <xdr:cxnSp macro="">
      <xdr:nvCxnSpPr>
        <xdr:cNvPr id="290" name="直線コネクタ 289"/>
        <xdr:cNvCxnSpPr/>
      </xdr:nvCxnSpPr>
      <xdr:spPr>
        <a:xfrm>
          <a:off x="10388600" y="520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84836</xdr:rowOff>
    </xdr:from>
    <xdr:to>
      <xdr:col>55</xdr:col>
      <xdr:colOff>0</xdr:colOff>
      <xdr:row>35</xdr:row>
      <xdr:rowOff>120040</xdr:rowOff>
    </xdr:to>
    <xdr:cxnSp macro="">
      <xdr:nvCxnSpPr>
        <xdr:cNvPr id="291" name="直線コネクタ 290"/>
        <xdr:cNvCxnSpPr/>
      </xdr:nvCxnSpPr>
      <xdr:spPr>
        <a:xfrm>
          <a:off x="9639300" y="6085586"/>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66870</xdr:rowOff>
    </xdr:from>
    <xdr:ext cx="378565" cy="259045"/>
    <xdr:sp macro="" textlink="">
      <xdr:nvSpPr>
        <xdr:cNvPr id="292" name="労働費平均値テキスト"/>
        <xdr:cNvSpPr txBox="1"/>
      </xdr:nvSpPr>
      <xdr:spPr>
        <a:xfrm>
          <a:off x="10528300" y="6239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88443</xdr:rowOff>
    </xdr:from>
    <xdr:to>
      <xdr:col>55</xdr:col>
      <xdr:colOff>50800</xdr:colOff>
      <xdr:row>37</xdr:row>
      <xdr:rowOff>18593</xdr:rowOff>
    </xdr:to>
    <xdr:sp macro="" textlink="">
      <xdr:nvSpPr>
        <xdr:cNvPr id="293" name="フローチャート: 判断 292"/>
        <xdr:cNvSpPr/>
      </xdr:nvSpPr>
      <xdr:spPr>
        <a:xfrm>
          <a:off x="104267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68377</xdr:rowOff>
    </xdr:from>
    <xdr:to>
      <xdr:col>50</xdr:col>
      <xdr:colOff>114300</xdr:colOff>
      <xdr:row>35</xdr:row>
      <xdr:rowOff>84836</xdr:rowOff>
    </xdr:to>
    <xdr:cxnSp macro="">
      <xdr:nvCxnSpPr>
        <xdr:cNvPr id="294" name="直線コネクタ 293"/>
        <xdr:cNvCxnSpPr/>
      </xdr:nvCxnSpPr>
      <xdr:spPr>
        <a:xfrm>
          <a:off x="8750300" y="606912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60554</xdr:rowOff>
    </xdr:from>
    <xdr:to>
      <xdr:col>50</xdr:col>
      <xdr:colOff>165100</xdr:colOff>
      <xdr:row>36</xdr:row>
      <xdr:rowOff>162154</xdr:rowOff>
    </xdr:to>
    <xdr:sp macro="" textlink="">
      <xdr:nvSpPr>
        <xdr:cNvPr id="295" name="フローチャート: 判断 294"/>
        <xdr:cNvSpPr/>
      </xdr:nvSpPr>
      <xdr:spPr>
        <a:xfrm>
          <a:off x="9588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153281</xdr:rowOff>
    </xdr:from>
    <xdr:ext cx="378565" cy="259045"/>
    <xdr:sp macro="" textlink="">
      <xdr:nvSpPr>
        <xdr:cNvPr id="296" name="テキスト ボックス 295"/>
        <xdr:cNvSpPr txBox="1"/>
      </xdr:nvSpPr>
      <xdr:spPr>
        <a:xfrm>
          <a:off x="9450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45517</xdr:rowOff>
    </xdr:from>
    <xdr:to>
      <xdr:col>45</xdr:col>
      <xdr:colOff>177800</xdr:colOff>
      <xdr:row>35</xdr:row>
      <xdr:rowOff>68377</xdr:rowOff>
    </xdr:to>
    <xdr:cxnSp macro="">
      <xdr:nvCxnSpPr>
        <xdr:cNvPr id="297" name="直線コネクタ 296"/>
        <xdr:cNvCxnSpPr/>
      </xdr:nvCxnSpPr>
      <xdr:spPr>
        <a:xfrm>
          <a:off x="7861300" y="604626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92558</xdr:rowOff>
    </xdr:from>
    <xdr:to>
      <xdr:col>46</xdr:col>
      <xdr:colOff>38100</xdr:colOff>
      <xdr:row>37</xdr:row>
      <xdr:rowOff>22708</xdr:rowOff>
    </xdr:to>
    <xdr:sp macro="" textlink="">
      <xdr:nvSpPr>
        <xdr:cNvPr id="298" name="フローチャート: 判断 297"/>
        <xdr:cNvSpPr/>
      </xdr:nvSpPr>
      <xdr:spPr>
        <a:xfrm>
          <a:off x="8699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13835</xdr:rowOff>
    </xdr:from>
    <xdr:ext cx="378565" cy="259045"/>
    <xdr:sp macro="" textlink="">
      <xdr:nvSpPr>
        <xdr:cNvPr id="299" name="テキスト ボックス 298"/>
        <xdr:cNvSpPr txBox="1"/>
      </xdr:nvSpPr>
      <xdr:spPr>
        <a:xfrm>
          <a:off x="8561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131928</xdr:rowOff>
    </xdr:from>
    <xdr:to>
      <xdr:col>41</xdr:col>
      <xdr:colOff>50800</xdr:colOff>
      <xdr:row>35</xdr:row>
      <xdr:rowOff>45517</xdr:rowOff>
    </xdr:to>
    <xdr:cxnSp macro="">
      <xdr:nvCxnSpPr>
        <xdr:cNvPr id="300" name="直線コネクタ 299"/>
        <xdr:cNvCxnSpPr/>
      </xdr:nvCxnSpPr>
      <xdr:spPr>
        <a:xfrm>
          <a:off x="6972300" y="5961228"/>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61011</xdr:rowOff>
    </xdr:from>
    <xdr:to>
      <xdr:col>41</xdr:col>
      <xdr:colOff>101600</xdr:colOff>
      <xdr:row>36</xdr:row>
      <xdr:rowOff>162611</xdr:rowOff>
    </xdr:to>
    <xdr:sp macro="" textlink="">
      <xdr:nvSpPr>
        <xdr:cNvPr id="301" name="フローチャート: 判断 300"/>
        <xdr:cNvSpPr/>
      </xdr:nvSpPr>
      <xdr:spPr>
        <a:xfrm>
          <a:off x="7810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153738</xdr:rowOff>
    </xdr:from>
    <xdr:ext cx="378565" cy="259045"/>
    <xdr:sp macro="" textlink="">
      <xdr:nvSpPr>
        <xdr:cNvPr id="302" name="テキスト ボックス 301"/>
        <xdr:cNvSpPr txBox="1"/>
      </xdr:nvSpPr>
      <xdr:spPr>
        <a:xfrm>
          <a:off x="7672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26721</xdr:rowOff>
    </xdr:from>
    <xdr:to>
      <xdr:col>36</xdr:col>
      <xdr:colOff>165100</xdr:colOff>
      <xdr:row>36</xdr:row>
      <xdr:rowOff>128321</xdr:rowOff>
    </xdr:to>
    <xdr:sp macro="" textlink="">
      <xdr:nvSpPr>
        <xdr:cNvPr id="303" name="フローチャート: 判断 302"/>
        <xdr:cNvSpPr/>
      </xdr:nvSpPr>
      <xdr:spPr>
        <a:xfrm>
          <a:off x="6921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119448</xdr:rowOff>
    </xdr:from>
    <xdr:ext cx="378565" cy="259045"/>
    <xdr:sp macro="" textlink="">
      <xdr:nvSpPr>
        <xdr:cNvPr id="304" name="テキスト ボックス 303"/>
        <xdr:cNvSpPr txBox="1"/>
      </xdr:nvSpPr>
      <xdr:spPr>
        <a:xfrm>
          <a:off x="6783017" y="62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69240</xdr:rowOff>
    </xdr:from>
    <xdr:to>
      <xdr:col>55</xdr:col>
      <xdr:colOff>50800</xdr:colOff>
      <xdr:row>35</xdr:row>
      <xdr:rowOff>170840</xdr:rowOff>
    </xdr:to>
    <xdr:sp macro="" textlink="">
      <xdr:nvSpPr>
        <xdr:cNvPr id="310" name="楕円 309"/>
        <xdr:cNvSpPr/>
      </xdr:nvSpPr>
      <xdr:spPr>
        <a:xfrm>
          <a:off x="104267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92117</xdr:rowOff>
    </xdr:from>
    <xdr:ext cx="469744" cy="259045"/>
    <xdr:sp macro="" textlink="">
      <xdr:nvSpPr>
        <xdr:cNvPr id="311" name="労働費該当値テキスト"/>
        <xdr:cNvSpPr txBox="1"/>
      </xdr:nvSpPr>
      <xdr:spPr>
        <a:xfrm>
          <a:off x="10528300" y="59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34036</xdr:rowOff>
    </xdr:from>
    <xdr:to>
      <xdr:col>50</xdr:col>
      <xdr:colOff>165100</xdr:colOff>
      <xdr:row>35</xdr:row>
      <xdr:rowOff>135636</xdr:rowOff>
    </xdr:to>
    <xdr:sp macro="" textlink="">
      <xdr:nvSpPr>
        <xdr:cNvPr id="312" name="楕円 311"/>
        <xdr:cNvSpPr/>
      </xdr:nvSpPr>
      <xdr:spPr>
        <a:xfrm>
          <a:off x="9588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152163</xdr:rowOff>
    </xdr:from>
    <xdr:ext cx="469744" cy="259045"/>
    <xdr:sp macro="" textlink="">
      <xdr:nvSpPr>
        <xdr:cNvPr id="313" name="テキスト ボックス 312"/>
        <xdr:cNvSpPr txBox="1"/>
      </xdr:nvSpPr>
      <xdr:spPr>
        <a:xfrm>
          <a:off x="9404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17577</xdr:rowOff>
    </xdr:from>
    <xdr:to>
      <xdr:col>46</xdr:col>
      <xdr:colOff>38100</xdr:colOff>
      <xdr:row>35</xdr:row>
      <xdr:rowOff>119177</xdr:rowOff>
    </xdr:to>
    <xdr:sp macro="" textlink="">
      <xdr:nvSpPr>
        <xdr:cNvPr id="314" name="楕円 313"/>
        <xdr:cNvSpPr/>
      </xdr:nvSpPr>
      <xdr:spPr>
        <a:xfrm>
          <a:off x="8699500" y="601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135704</xdr:rowOff>
    </xdr:from>
    <xdr:ext cx="469744" cy="259045"/>
    <xdr:sp macro="" textlink="">
      <xdr:nvSpPr>
        <xdr:cNvPr id="315" name="テキスト ボックス 314"/>
        <xdr:cNvSpPr txBox="1"/>
      </xdr:nvSpPr>
      <xdr:spPr>
        <a:xfrm>
          <a:off x="8515428" y="57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166167</xdr:rowOff>
    </xdr:from>
    <xdr:to>
      <xdr:col>41</xdr:col>
      <xdr:colOff>101600</xdr:colOff>
      <xdr:row>35</xdr:row>
      <xdr:rowOff>96317</xdr:rowOff>
    </xdr:to>
    <xdr:sp macro="" textlink="">
      <xdr:nvSpPr>
        <xdr:cNvPr id="316" name="楕円 315"/>
        <xdr:cNvSpPr/>
      </xdr:nvSpPr>
      <xdr:spPr>
        <a:xfrm>
          <a:off x="7810500" y="59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112844</xdr:rowOff>
    </xdr:from>
    <xdr:ext cx="469744" cy="259045"/>
    <xdr:sp macro="" textlink="">
      <xdr:nvSpPr>
        <xdr:cNvPr id="317" name="テキスト ボックス 316"/>
        <xdr:cNvSpPr txBox="1"/>
      </xdr:nvSpPr>
      <xdr:spPr>
        <a:xfrm>
          <a:off x="7626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81128</xdr:rowOff>
    </xdr:from>
    <xdr:to>
      <xdr:col>36</xdr:col>
      <xdr:colOff>165100</xdr:colOff>
      <xdr:row>35</xdr:row>
      <xdr:rowOff>11278</xdr:rowOff>
    </xdr:to>
    <xdr:sp macro="" textlink="">
      <xdr:nvSpPr>
        <xdr:cNvPr id="318" name="楕円 317"/>
        <xdr:cNvSpPr/>
      </xdr:nvSpPr>
      <xdr:spPr>
        <a:xfrm>
          <a:off x="6921500" y="59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27805</xdr:rowOff>
    </xdr:from>
    <xdr:ext cx="469744" cy="259045"/>
    <xdr:sp macro="" textlink="">
      <xdr:nvSpPr>
        <xdr:cNvPr id="319" name="テキスト ボックス 318"/>
        <xdr:cNvSpPr txBox="1"/>
      </xdr:nvSpPr>
      <xdr:spPr>
        <a:xfrm>
          <a:off x="6737428" y="568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3" name="テキスト ボックス 332"/>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52</xdr:row>
      <xdr:rowOff>111777</xdr:rowOff>
    </xdr:from>
    <xdr:ext cx="377026" cy="259045"/>
    <xdr:sp macro="" textlink="">
      <xdr:nvSpPr>
        <xdr:cNvPr id="335" name="テキスト ボックス 334"/>
        <xdr:cNvSpPr txBox="1"/>
      </xdr:nvSpPr>
      <xdr:spPr>
        <a:xfrm>
          <a:off x="6226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49</xdr:row>
      <xdr:rowOff>168927</xdr:rowOff>
    </xdr:from>
    <xdr:ext cx="377026" cy="259045"/>
    <xdr:sp macro="" textlink="">
      <xdr:nvSpPr>
        <xdr:cNvPr id="337" name="テキスト ボックス 336"/>
        <xdr:cNvSpPr txBox="1"/>
      </xdr:nvSpPr>
      <xdr:spPr>
        <a:xfrm>
          <a:off x="6226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47</xdr:row>
      <xdr:rowOff>54627</xdr:rowOff>
    </xdr:from>
    <xdr:ext cx="377026" cy="259045"/>
    <xdr:sp macro="" textlink="">
      <xdr:nvSpPr>
        <xdr:cNvPr id="339" name="テキスト ボックス 338"/>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135128</xdr:rowOff>
    </xdr:from>
    <xdr:to>
      <xdr:col>54</xdr:col>
      <xdr:colOff>189865</xdr:colOff>
      <xdr:row>58</xdr:row>
      <xdr:rowOff>139700</xdr:rowOff>
    </xdr:to>
    <xdr:cxnSp macro="">
      <xdr:nvCxnSpPr>
        <xdr:cNvPr id="341" name="直線コネクタ 340"/>
        <xdr:cNvCxnSpPr/>
      </xdr:nvCxnSpPr>
      <xdr:spPr>
        <a:xfrm flipV="1">
          <a:off x="10475595" y="8707628"/>
          <a:ext cx="127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81805</xdr:rowOff>
    </xdr:from>
    <xdr:ext cx="378565" cy="259045"/>
    <xdr:sp macro="" textlink="">
      <xdr:nvSpPr>
        <xdr:cNvPr id="344" name="農林水産業費最大値テキスト"/>
        <xdr:cNvSpPr txBox="1"/>
      </xdr:nvSpPr>
      <xdr:spPr>
        <a:xfrm>
          <a:off x="10528300" y="848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135128</xdr:rowOff>
    </xdr:from>
    <xdr:to>
      <xdr:col>55</xdr:col>
      <xdr:colOff>88900</xdr:colOff>
      <xdr:row>50</xdr:row>
      <xdr:rowOff>135128</xdr:rowOff>
    </xdr:to>
    <xdr:cxnSp macro="">
      <xdr:nvCxnSpPr>
        <xdr:cNvPr id="345" name="直線コネクタ 344"/>
        <xdr:cNvCxnSpPr/>
      </xdr:nvCxnSpPr>
      <xdr:spPr>
        <a:xfrm>
          <a:off x="10388600" y="870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141986</xdr:rowOff>
    </xdr:from>
    <xdr:to>
      <xdr:col>55</xdr:col>
      <xdr:colOff>0</xdr:colOff>
      <xdr:row>54</xdr:row>
      <xdr:rowOff>167132</xdr:rowOff>
    </xdr:to>
    <xdr:cxnSp macro="">
      <xdr:nvCxnSpPr>
        <xdr:cNvPr id="346" name="直線コネクタ 345"/>
        <xdr:cNvCxnSpPr/>
      </xdr:nvCxnSpPr>
      <xdr:spPr>
        <a:xfrm flipV="1">
          <a:off x="9639300" y="940028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69613</xdr:rowOff>
    </xdr:from>
    <xdr:ext cx="378565" cy="259045"/>
    <xdr:sp macro="" textlink="">
      <xdr:nvSpPr>
        <xdr:cNvPr id="347" name="農林水産業費平均値テキスト"/>
        <xdr:cNvSpPr txBox="1"/>
      </xdr:nvSpPr>
      <xdr:spPr>
        <a:xfrm>
          <a:off x="10528300" y="96708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91186</xdr:rowOff>
    </xdr:from>
    <xdr:to>
      <xdr:col>55</xdr:col>
      <xdr:colOff>50800</xdr:colOff>
      <xdr:row>57</xdr:row>
      <xdr:rowOff>21336</xdr:rowOff>
    </xdr:to>
    <xdr:sp macro="" textlink="">
      <xdr:nvSpPr>
        <xdr:cNvPr id="348" name="フローチャート: 判断 347"/>
        <xdr:cNvSpPr/>
      </xdr:nvSpPr>
      <xdr:spPr>
        <a:xfrm>
          <a:off x="10426700" y="969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29972</xdr:rowOff>
    </xdr:from>
    <xdr:to>
      <xdr:col>50</xdr:col>
      <xdr:colOff>114300</xdr:colOff>
      <xdr:row>54</xdr:row>
      <xdr:rowOff>167132</xdr:rowOff>
    </xdr:to>
    <xdr:cxnSp macro="">
      <xdr:nvCxnSpPr>
        <xdr:cNvPr id="349" name="直線コネクタ 348"/>
        <xdr:cNvCxnSpPr/>
      </xdr:nvCxnSpPr>
      <xdr:spPr>
        <a:xfrm>
          <a:off x="8750300" y="92882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155194</xdr:rowOff>
    </xdr:from>
    <xdr:to>
      <xdr:col>50</xdr:col>
      <xdr:colOff>165100</xdr:colOff>
      <xdr:row>57</xdr:row>
      <xdr:rowOff>85344</xdr:rowOff>
    </xdr:to>
    <xdr:sp macro="" textlink="">
      <xdr:nvSpPr>
        <xdr:cNvPr id="350" name="フローチャート: 判断 349"/>
        <xdr:cNvSpPr/>
      </xdr:nvSpPr>
      <xdr:spPr>
        <a:xfrm>
          <a:off x="9588500" y="975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57</xdr:row>
      <xdr:rowOff>76471</xdr:rowOff>
    </xdr:from>
    <xdr:ext cx="378565" cy="259045"/>
    <xdr:sp macro="" textlink="">
      <xdr:nvSpPr>
        <xdr:cNvPr id="351" name="テキスト ボックス 350"/>
        <xdr:cNvSpPr txBox="1"/>
      </xdr:nvSpPr>
      <xdr:spPr>
        <a:xfrm>
          <a:off x="9450017" y="9849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125984</xdr:rowOff>
    </xdr:from>
    <xdr:to>
      <xdr:col>45</xdr:col>
      <xdr:colOff>177800</xdr:colOff>
      <xdr:row>54</xdr:row>
      <xdr:rowOff>29972</xdr:rowOff>
    </xdr:to>
    <xdr:cxnSp macro="">
      <xdr:nvCxnSpPr>
        <xdr:cNvPr id="352" name="直線コネクタ 351"/>
        <xdr:cNvCxnSpPr/>
      </xdr:nvCxnSpPr>
      <xdr:spPr>
        <a:xfrm>
          <a:off x="7861300" y="904138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162052</xdr:rowOff>
    </xdr:from>
    <xdr:to>
      <xdr:col>46</xdr:col>
      <xdr:colOff>38100</xdr:colOff>
      <xdr:row>57</xdr:row>
      <xdr:rowOff>92202</xdr:rowOff>
    </xdr:to>
    <xdr:sp macro="" textlink="">
      <xdr:nvSpPr>
        <xdr:cNvPr id="353" name="フローチャート: 判断 352"/>
        <xdr:cNvSpPr/>
      </xdr:nvSpPr>
      <xdr:spPr>
        <a:xfrm>
          <a:off x="8699500" y="976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57</xdr:row>
      <xdr:rowOff>83329</xdr:rowOff>
    </xdr:from>
    <xdr:ext cx="378565" cy="259045"/>
    <xdr:sp macro="" textlink="">
      <xdr:nvSpPr>
        <xdr:cNvPr id="354" name="テキスト ボックス 353"/>
        <xdr:cNvSpPr txBox="1"/>
      </xdr:nvSpPr>
      <xdr:spPr>
        <a:xfrm>
          <a:off x="8561017" y="9855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125984</xdr:rowOff>
    </xdr:from>
    <xdr:to>
      <xdr:col>41</xdr:col>
      <xdr:colOff>50800</xdr:colOff>
      <xdr:row>53</xdr:row>
      <xdr:rowOff>7112</xdr:rowOff>
    </xdr:to>
    <xdr:cxnSp macro="">
      <xdr:nvCxnSpPr>
        <xdr:cNvPr id="355" name="直線コネクタ 354"/>
        <xdr:cNvCxnSpPr/>
      </xdr:nvCxnSpPr>
      <xdr:spPr>
        <a:xfrm flipV="1">
          <a:off x="6972300" y="904138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148336</xdr:rowOff>
    </xdr:from>
    <xdr:to>
      <xdr:col>41</xdr:col>
      <xdr:colOff>101600</xdr:colOff>
      <xdr:row>57</xdr:row>
      <xdr:rowOff>78486</xdr:rowOff>
    </xdr:to>
    <xdr:sp macro="" textlink="">
      <xdr:nvSpPr>
        <xdr:cNvPr id="356" name="フローチャート: 判断 355"/>
        <xdr:cNvSpPr/>
      </xdr:nvSpPr>
      <xdr:spPr>
        <a:xfrm>
          <a:off x="7810500" y="974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57</xdr:row>
      <xdr:rowOff>69613</xdr:rowOff>
    </xdr:from>
    <xdr:ext cx="378565" cy="259045"/>
    <xdr:sp macro="" textlink="">
      <xdr:nvSpPr>
        <xdr:cNvPr id="357" name="テキスト ボックス 356"/>
        <xdr:cNvSpPr txBox="1"/>
      </xdr:nvSpPr>
      <xdr:spPr>
        <a:xfrm>
          <a:off x="7672017" y="9842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13462</xdr:rowOff>
    </xdr:from>
    <xdr:to>
      <xdr:col>36</xdr:col>
      <xdr:colOff>165100</xdr:colOff>
      <xdr:row>57</xdr:row>
      <xdr:rowOff>115062</xdr:rowOff>
    </xdr:to>
    <xdr:sp macro="" textlink="">
      <xdr:nvSpPr>
        <xdr:cNvPr id="358" name="フローチャート: 判断 357"/>
        <xdr:cNvSpPr/>
      </xdr:nvSpPr>
      <xdr:spPr>
        <a:xfrm>
          <a:off x="6921500" y="978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106189</xdr:rowOff>
    </xdr:from>
    <xdr:ext cx="378565" cy="259045"/>
    <xdr:sp macro="" textlink="">
      <xdr:nvSpPr>
        <xdr:cNvPr id="359" name="テキスト ボックス 358"/>
        <xdr:cNvSpPr txBox="1"/>
      </xdr:nvSpPr>
      <xdr:spPr>
        <a:xfrm>
          <a:off x="6783017" y="9878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91186</xdr:rowOff>
    </xdr:from>
    <xdr:to>
      <xdr:col>55</xdr:col>
      <xdr:colOff>50800</xdr:colOff>
      <xdr:row>55</xdr:row>
      <xdr:rowOff>21336</xdr:rowOff>
    </xdr:to>
    <xdr:sp macro="" textlink="">
      <xdr:nvSpPr>
        <xdr:cNvPr id="365" name="楕円 364"/>
        <xdr:cNvSpPr/>
      </xdr:nvSpPr>
      <xdr:spPr>
        <a:xfrm>
          <a:off x="10426700" y="934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114063</xdr:rowOff>
    </xdr:from>
    <xdr:ext cx="378565" cy="259045"/>
    <xdr:sp macro="" textlink="">
      <xdr:nvSpPr>
        <xdr:cNvPr id="366" name="農林水産業費該当値テキスト"/>
        <xdr:cNvSpPr txBox="1"/>
      </xdr:nvSpPr>
      <xdr:spPr>
        <a:xfrm>
          <a:off x="10528300" y="920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116332</xdr:rowOff>
    </xdr:from>
    <xdr:to>
      <xdr:col>50</xdr:col>
      <xdr:colOff>165100</xdr:colOff>
      <xdr:row>55</xdr:row>
      <xdr:rowOff>46482</xdr:rowOff>
    </xdr:to>
    <xdr:sp macro="" textlink="">
      <xdr:nvSpPr>
        <xdr:cNvPr id="367" name="楕円 366"/>
        <xdr:cNvSpPr/>
      </xdr:nvSpPr>
      <xdr:spPr>
        <a:xfrm>
          <a:off x="9588500" y="937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53</xdr:row>
      <xdr:rowOff>63009</xdr:rowOff>
    </xdr:from>
    <xdr:ext cx="378565" cy="259045"/>
    <xdr:sp macro="" textlink="">
      <xdr:nvSpPr>
        <xdr:cNvPr id="368" name="テキスト ボックス 367"/>
        <xdr:cNvSpPr txBox="1"/>
      </xdr:nvSpPr>
      <xdr:spPr>
        <a:xfrm>
          <a:off x="9450017" y="914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150622</xdr:rowOff>
    </xdr:from>
    <xdr:to>
      <xdr:col>46</xdr:col>
      <xdr:colOff>38100</xdr:colOff>
      <xdr:row>54</xdr:row>
      <xdr:rowOff>80772</xdr:rowOff>
    </xdr:to>
    <xdr:sp macro="" textlink="">
      <xdr:nvSpPr>
        <xdr:cNvPr id="369" name="楕円 368"/>
        <xdr:cNvSpPr/>
      </xdr:nvSpPr>
      <xdr:spPr>
        <a:xfrm>
          <a:off x="8699500" y="923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52</xdr:row>
      <xdr:rowOff>97299</xdr:rowOff>
    </xdr:from>
    <xdr:ext cx="378565" cy="259045"/>
    <xdr:sp macro="" textlink="">
      <xdr:nvSpPr>
        <xdr:cNvPr id="370" name="テキスト ボックス 369"/>
        <xdr:cNvSpPr txBox="1"/>
      </xdr:nvSpPr>
      <xdr:spPr>
        <a:xfrm>
          <a:off x="8561017" y="901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75184</xdr:rowOff>
    </xdr:from>
    <xdr:to>
      <xdr:col>41</xdr:col>
      <xdr:colOff>101600</xdr:colOff>
      <xdr:row>53</xdr:row>
      <xdr:rowOff>5334</xdr:rowOff>
    </xdr:to>
    <xdr:sp macro="" textlink="">
      <xdr:nvSpPr>
        <xdr:cNvPr id="371" name="楕円 370"/>
        <xdr:cNvSpPr/>
      </xdr:nvSpPr>
      <xdr:spPr>
        <a:xfrm>
          <a:off x="7810500" y="899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51</xdr:row>
      <xdr:rowOff>21861</xdr:rowOff>
    </xdr:from>
    <xdr:ext cx="378565" cy="259045"/>
    <xdr:sp macro="" textlink="">
      <xdr:nvSpPr>
        <xdr:cNvPr id="372" name="テキスト ボックス 371"/>
        <xdr:cNvSpPr txBox="1"/>
      </xdr:nvSpPr>
      <xdr:spPr>
        <a:xfrm>
          <a:off x="7672017" y="8765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127762</xdr:rowOff>
    </xdr:from>
    <xdr:to>
      <xdr:col>36</xdr:col>
      <xdr:colOff>165100</xdr:colOff>
      <xdr:row>53</xdr:row>
      <xdr:rowOff>57912</xdr:rowOff>
    </xdr:to>
    <xdr:sp macro="" textlink="">
      <xdr:nvSpPr>
        <xdr:cNvPr id="373" name="楕円 372"/>
        <xdr:cNvSpPr/>
      </xdr:nvSpPr>
      <xdr:spPr>
        <a:xfrm>
          <a:off x="6921500" y="904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51</xdr:row>
      <xdr:rowOff>74439</xdr:rowOff>
    </xdr:from>
    <xdr:ext cx="378565" cy="259045"/>
    <xdr:sp macro="" textlink="">
      <xdr:nvSpPr>
        <xdr:cNvPr id="374" name="テキスト ボックス 373"/>
        <xdr:cNvSpPr txBox="1"/>
      </xdr:nvSpPr>
      <xdr:spPr>
        <a:xfrm>
          <a:off x="6783017" y="881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147793</xdr:rowOff>
    </xdr:from>
    <xdr:to>
      <xdr:col>54</xdr:col>
      <xdr:colOff>189865</xdr:colOff>
      <xdr:row>78</xdr:row>
      <xdr:rowOff>63531</xdr:rowOff>
    </xdr:to>
    <xdr:cxnSp macro="">
      <xdr:nvCxnSpPr>
        <xdr:cNvPr id="396" name="直線コネクタ 395"/>
        <xdr:cNvCxnSpPr/>
      </xdr:nvCxnSpPr>
      <xdr:spPr>
        <a:xfrm flipV="1">
          <a:off x="10475595" y="12320743"/>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67358</xdr:rowOff>
    </xdr:from>
    <xdr:ext cx="469744" cy="259045"/>
    <xdr:sp macro="" textlink="">
      <xdr:nvSpPr>
        <xdr:cNvPr id="397" name="商工費最小値テキスト"/>
        <xdr:cNvSpPr txBox="1"/>
      </xdr:nvSpPr>
      <xdr:spPr>
        <a:xfrm>
          <a:off x="10528300" y="134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63531</xdr:rowOff>
    </xdr:from>
    <xdr:to>
      <xdr:col>55</xdr:col>
      <xdr:colOff>88900</xdr:colOff>
      <xdr:row>78</xdr:row>
      <xdr:rowOff>63531</xdr:rowOff>
    </xdr:to>
    <xdr:cxnSp macro="">
      <xdr:nvCxnSpPr>
        <xdr:cNvPr id="398" name="直線コネクタ 397"/>
        <xdr:cNvCxnSpPr/>
      </xdr:nvCxnSpPr>
      <xdr:spPr>
        <a:xfrm>
          <a:off x="10388600" y="1343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94470</xdr:rowOff>
    </xdr:from>
    <xdr:ext cx="534377" cy="259045"/>
    <xdr:sp macro="" textlink="">
      <xdr:nvSpPr>
        <xdr:cNvPr id="399" name="商工費最大値テキスト"/>
        <xdr:cNvSpPr txBox="1"/>
      </xdr:nvSpPr>
      <xdr:spPr>
        <a:xfrm>
          <a:off x="10528300" y="120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147793</xdr:rowOff>
    </xdr:from>
    <xdr:to>
      <xdr:col>55</xdr:col>
      <xdr:colOff>88900</xdr:colOff>
      <xdr:row>71</xdr:row>
      <xdr:rowOff>147793</xdr:rowOff>
    </xdr:to>
    <xdr:cxnSp macro="">
      <xdr:nvCxnSpPr>
        <xdr:cNvPr id="400" name="直線コネクタ 399"/>
        <xdr:cNvCxnSpPr/>
      </xdr:nvCxnSpPr>
      <xdr:spPr>
        <a:xfrm>
          <a:off x="10388600" y="1232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133253</xdr:rowOff>
    </xdr:from>
    <xdr:to>
      <xdr:col>55</xdr:col>
      <xdr:colOff>0</xdr:colOff>
      <xdr:row>73</xdr:row>
      <xdr:rowOff>34955</xdr:rowOff>
    </xdr:to>
    <xdr:cxnSp macro="">
      <xdr:nvCxnSpPr>
        <xdr:cNvPr id="401" name="直線コネクタ 400"/>
        <xdr:cNvCxnSpPr/>
      </xdr:nvCxnSpPr>
      <xdr:spPr>
        <a:xfrm>
          <a:off x="9639300" y="1247765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37975</xdr:rowOff>
    </xdr:from>
    <xdr:ext cx="469744" cy="259045"/>
    <xdr:sp macro="" textlink="">
      <xdr:nvSpPr>
        <xdr:cNvPr id="402" name="商工費平均値テキスト"/>
        <xdr:cNvSpPr txBox="1"/>
      </xdr:nvSpPr>
      <xdr:spPr>
        <a:xfrm>
          <a:off x="10528300" y="13239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59548</xdr:rowOff>
    </xdr:from>
    <xdr:to>
      <xdr:col>55</xdr:col>
      <xdr:colOff>50800</xdr:colOff>
      <xdr:row>77</xdr:row>
      <xdr:rowOff>161148</xdr:rowOff>
    </xdr:to>
    <xdr:sp macro="" textlink="">
      <xdr:nvSpPr>
        <xdr:cNvPr id="403" name="フローチャート: 判断 402"/>
        <xdr:cNvSpPr/>
      </xdr:nvSpPr>
      <xdr:spPr>
        <a:xfrm>
          <a:off x="104267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76698</xdr:rowOff>
    </xdr:from>
    <xdr:to>
      <xdr:col>50</xdr:col>
      <xdr:colOff>114300</xdr:colOff>
      <xdr:row>72</xdr:row>
      <xdr:rowOff>133253</xdr:rowOff>
    </xdr:to>
    <xdr:cxnSp macro="">
      <xdr:nvCxnSpPr>
        <xdr:cNvPr id="404" name="直線コネクタ 403"/>
        <xdr:cNvCxnSpPr/>
      </xdr:nvCxnSpPr>
      <xdr:spPr>
        <a:xfrm>
          <a:off x="8750300" y="12421098"/>
          <a:ext cx="889000" cy="5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55479</xdr:rowOff>
    </xdr:from>
    <xdr:to>
      <xdr:col>50</xdr:col>
      <xdr:colOff>165100</xdr:colOff>
      <xdr:row>77</xdr:row>
      <xdr:rowOff>157079</xdr:rowOff>
    </xdr:to>
    <xdr:sp macro="" textlink="">
      <xdr:nvSpPr>
        <xdr:cNvPr id="405" name="フローチャート: 判断 404"/>
        <xdr:cNvSpPr/>
      </xdr:nvSpPr>
      <xdr:spPr>
        <a:xfrm>
          <a:off x="9588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148206</xdr:rowOff>
    </xdr:from>
    <xdr:ext cx="469744" cy="259045"/>
    <xdr:sp macro="" textlink="">
      <xdr:nvSpPr>
        <xdr:cNvPr id="406" name="テキスト ボックス 405"/>
        <xdr:cNvSpPr txBox="1"/>
      </xdr:nvSpPr>
      <xdr:spPr>
        <a:xfrm>
          <a:off x="9404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125024</xdr:rowOff>
    </xdr:from>
    <xdr:to>
      <xdr:col>45</xdr:col>
      <xdr:colOff>177800</xdr:colOff>
      <xdr:row>72</xdr:row>
      <xdr:rowOff>76698</xdr:rowOff>
    </xdr:to>
    <xdr:cxnSp macro="">
      <xdr:nvCxnSpPr>
        <xdr:cNvPr id="407" name="直線コネクタ 406"/>
        <xdr:cNvCxnSpPr/>
      </xdr:nvCxnSpPr>
      <xdr:spPr>
        <a:xfrm>
          <a:off x="7861300" y="12297974"/>
          <a:ext cx="889000" cy="12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36230</xdr:rowOff>
    </xdr:from>
    <xdr:to>
      <xdr:col>46</xdr:col>
      <xdr:colOff>38100</xdr:colOff>
      <xdr:row>77</xdr:row>
      <xdr:rowOff>137830</xdr:rowOff>
    </xdr:to>
    <xdr:sp macro="" textlink="">
      <xdr:nvSpPr>
        <xdr:cNvPr id="408" name="フローチャート: 判断 407"/>
        <xdr:cNvSpPr/>
      </xdr:nvSpPr>
      <xdr:spPr>
        <a:xfrm>
          <a:off x="8699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128957</xdr:rowOff>
    </xdr:from>
    <xdr:ext cx="469744" cy="259045"/>
    <xdr:sp macro="" textlink="">
      <xdr:nvSpPr>
        <xdr:cNvPr id="409" name="テキスト ボックス 408"/>
        <xdr:cNvSpPr txBox="1"/>
      </xdr:nvSpPr>
      <xdr:spPr>
        <a:xfrm>
          <a:off x="8515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112496</xdr:rowOff>
    </xdr:from>
    <xdr:to>
      <xdr:col>41</xdr:col>
      <xdr:colOff>50800</xdr:colOff>
      <xdr:row>71</xdr:row>
      <xdr:rowOff>125024</xdr:rowOff>
    </xdr:to>
    <xdr:cxnSp macro="">
      <xdr:nvCxnSpPr>
        <xdr:cNvPr id="410" name="直線コネクタ 409"/>
        <xdr:cNvCxnSpPr/>
      </xdr:nvCxnSpPr>
      <xdr:spPr>
        <a:xfrm>
          <a:off x="6972300" y="12113996"/>
          <a:ext cx="889000" cy="18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49764</xdr:rowOff>
    </xdr:from>
    <xdr:to>
      <xdr:col>41</xdr:col>
      <xdr:colOff>101600</xdr:colOff>
      <xdr:row>77</xdr:row>
      <xdr:rowOff>151364</xdr:rowOff>
    </xdr:to>
    <xdr:sp macro="" textlink="">
      <xdr:nvSpPr>
        <xdr:cNvPr id="411" name="フローチャート: 判断 410"/>
        <xdr:cNvSpPr/>
      </xdr:nvSpPr>
      <xdr:spPr>
        <a:xfrm>
          <a:off x="7810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142491</xdr:rowOff>
    </xdr:from>
    <xdr:ext cx="469744" cy="259045"/>
    <xdr:sp macro="" textlink="">
      <xdr:nvSpPr>
        <xdr:cNvPr id="412" name="テキスト ボックス 411"/>
        <xdr:cNvSpPr txBox="1"/>
      </xdr:nvSpPr>
      <xdr:spPr>
        <a:xfrm>
          <a:off x="7626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42357</xdr:rowOff>
    </xdr:from>
    <xdr:to>
      <xdr:col>36</xdr:col>
      <xdr:colOff>165100</xdr:colOff>
      <xdr:row>77</xdr:row>
      <xdr:rowOff>143957</xdr:rowOff>
    </xdr:to>
    <xdr:sp macro="" textlink="">
      <xdr:nvSpPr>
        <xdr:cNvPr id="413" name="フローチャート: 判断 412"/>
        <xdr:cNvSpPr/>
      </xdr:nvSpPr>
      <xdr:spPr>
        <a:xfrm>
          <a:off x="6921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135084</xdr:rowOff>
    </xdr:from>
    <xdr:ext cx="469744" cy="259045"/>
    <xdr:sp macro="" textlink="">
      <xdr:nvSpPr>
        <xdr:cNvPr id="414" name="テキスト ボックス 413"/>
        <xdr:cNvSpPr txBox="1"/>
      </xdr:nvSpPr>
      <xdr:spPr>
        <a:xfrm>
          <a:off x="6737428"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155605</xdr:rowOff>
    </xdr:from>
    <xdr:to>
      <xdr:col>55</xdr:col>
      <xdr:colOff>50800</xdr:colOff>
      <xdr:row>73</xdr:row>
      <xdr:rowOff>85755</xdr:rowOff>
    </xdr:to>
    <xdr:sp macro="" textlink="">
      <xdr:nvSpPr>
        <xdr:cNvPr id="420" name="楕円 419"/>
        <xdr:cNvSpPr/>
      </xdr:nvSpPr>
      <xdr:spPr>
        <a:xfrm>
          <a:off x="10426700" y="125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7032</xdr:rowOff>
    </xdr:from>
    <xdr:ext cx="534377" cy="259045"/>
    <xdr:sp macro="" textlink="">
      <xdr:nvSpPr>
        <xdr:cNvPr id="421" name="商工費該当値テキスト"/>
        <xdr:cNvSpPr txBox="1"/>
      </xdr:nvSpPr>
      <xdr:spPr>
        <a:xfrm>
          <a:off x="10528300" y="1235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82453</xdr:rowOff>
    </xdr:from>
    <xdr:to>
      <xdr:col>50</xdr:col>
      <xdr:colOff>165100</xdr:colOff>
      <xdr:row>73</xdr:row>
      <xdr:rowOff>12603</xdr:rowOff>
    </xdr:to>
    <xdr:sp macro="" textlink="">
      <xdr:nvSpPr>
        <xdr:cNvPr id="422" name="楕円 421"/>
        <xdr:cNvSpPr/>
      </xdr:nvSpPr>
      <xdr:spPr>
        <a:xfrm>
          <a:off x="9588500" y="124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29130</xdr:rowOff>
    </xdr:from>
    <xdr:ext cx="534377" cy="259045"/>
    <xdr:sp macro="" textlink="">
      <xdr:nvSpPr>
        <xdr:cNvPr id="423" name="テキスト ボックス 422"/>
        <xdr:cNvSpPr txBox="1"/>
      </xdr:nvSpPr>
      <xdr:spPr>
        <a:xfrm>
          <a:off x="9372111" y="122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25898</xdr:rowOff>
    </xdr:from>
    <xdr:to>
      <xdr:col>46</xdr:col>
      <xdr:colOff>38100</xdr:colOff>
      <xdr:row>72</xdr:row>
      <xdr:rowOff>127498</xdr:rowOff>
    </xdr:to>
    <xdr:sp macro="" textlink="">
      <xdr:nvSpPr>
        <xdr:cNvPr id="424" name="楕円 423"/>
        <xdr:cNvSpPr/>
      </xdr:nvSpPr>
      <xdr:spPr>
        <a:xfrm>
          <a:off x="8699500" y="123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144025</xdr:rowOff>
    </xdr:from>
    <xdr:ext cx="534377" cy="259045"/>
    <xdr:sp macro="" textlink="">
      <xdr:nvSpPr>
        <xdr:cNvPr id="425" name="テキスト ボックス 424"/>
        <xdr:cNvSpPr txBox="1"/>
      </xdr:nvSpPr>
      <xdr:spPr>
        <a:xfrm>
          <a:off x="8483111" y="121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74224</xdr:rowOff>
    </xdr:from>
    <xdr:to>
      <xdr:col>41</xdr:col>
      <xdr:colOff>101600</xdr:colOff>
      <xdr:row>72</xdr:row>
      <xdr:rowOff>4374</xdr:rowOff>
    </xdr:to>
    <xdr:sp macro="" textlink="">
      <xdr:nvSpPr>
        <xdr:cNvPr id="426" name="楕円 425"/>
        <xdr:cNvSpPr/>
      </xdr:nvSpPr>
      <xdr:spPr>
        <a:xfrm>
          <a:off x="7810500" y="1224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20901</xdr:rowOff>
    </xdr:from>
    <xdr:ext cx="534377" cy="259045"/>
    <xdr:sp macro="" textlink="">
      <xdr:nvSpPr>
        <xdr:cNvPr id="427" name="テキスト ボックス 426"/>
        <xdr:cNvSpPr txBox="1"/>
      </xdr:nvSpPr>
      <xdr:spPr>
        <a:xfrm>
          <a:off x="7594111" y="1202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61696</xdr:rowOff>
    </xdr:from>
    <xdr:to>
      <xdr:col>36</xdr:col>
      <xdr:colOff>165100</xdr:colOff>
      <xdr:row>70</xdr:row>
      <xdr:rowOff>163296</xdr:rowOff>
    </xdr:to>
    <xdr:sp macro="" textlink="">
      <xdr:nvSpPr>
        <xdr:cNvPr id="428" name="楕円 427"/>
        <xdr:cNvSpPr/>
      </xdr:nvSpPr>
      <xdr:spPr>
        <a:xfrm>
          <a:off x="6921500" y="120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8373</xdr:rowOff>
    </xdr:from>
    <xdr:ext cx="534377" cy="259045"/>
    <xdr:sp macro="" textlink="">
      <xdr:nvSpPr>
        <xdr:cNvPr id="429" name="テキスト ボックス 428"/>
        <xdr:cNvSpPr txBox="1"/>
      </xdr:nvSpPr>
      <xdr:spPr>
        <a:xfrm>
          <a:off x="6705111" y="1183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161120</xdr:rowOff>
    </xdr:from>
    <xdr:to>
      <xdr:col>54</xdr:col>
      <xdr:colOff>189865</xdr:colOff>
      <xdr:row>98</xdr:row>
      <xdr:rowOff>95169</xdr:rowOff>
    </xdr:to>
    <xdr:cxnSp macro="">
      <xdr:nvCxnSpPr>
        <xdr:cNvPr id="453" name="直線コネクタ 452"/>
        <xdr:cNvCxnSpPr/>
      </xdr:nvCxnSpPr>
      <xdr:spPr>
        <a:xfrm flipV="1">
          <a:off x="10475595" y="15934520"/>
          <a:ext cx="1270" cy="962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98996</xdr:rowOff>
    </xdr:from>
    <xdr:ext cx="534377" cy="259045"/>
    <xdr:sp macro="" textlink="">
      <xdr:nvSpPr>
        <xdr:cNvPr id="454" name="土木費最小値テキスト"/>
        <xdr:cNvSpPr txBox="1"/>
      </xdr:nvSpPr>
      <xdr:spPr>
        <a:xfrm>
          <a:off x="10528300" y="169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95169</xdr:rowOff>
    </xdr:from>
    <xdr:to>
      <xdr:col>55</xdr:col>
      <xdr:colOff>88900</xdr:colOff>
      <xdr:row>98</xdr:row>
      <xdr:rowOff>95169</xdr:rowOff>
    </xdr:to>
    <xdr:cxnSp macro="">
      <xdr:nvCxnSpPr>
        <xdr:cNvPr id="455" name="直線コネクタ 454"/>
        <xdr:cNvCxnSpPr/>
      </xdr:nvCxnSpPr>
      <xdr:spPr>
        <a:xfrm>
          <a:off x="10388600" y="168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107797</xdr:rowOff>
    </xdr:from>
    <xdr:ext cx="599010" cy="259045"/>
    <xdr:sp macro="" textlink="">
      <xdr:nvSpPr>
        <xdr:cNvPr id="456" name="土木費最大値テキスト"/>
        <xdr:cNvSpPr txBox="1"/>
      </xdr:nvSpPr>
      <xdr:spPr>
        <a:xfrm>
          <a:off x="10528300" y="1570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161120</xdr:rowOff>
    </xdr:from>
    <xdr:to>
      <xdr:col>55</xdr:col>
      <xdr:colOff>88900</xdr:colOff>
      <xdr:row>92</xdr:row>
      <xdr:rowOff>161120</xdr:rowOff>
    </xdr:to>
    <xdr:cxnSp macro="">
      <xdr:nvCxnSpPr>
        <xdr:cNvPr id="457" name="直線コネクタ 456"/>
        <xdr:cNvCxnSpPr/>
      </xdr:nvCxnSpPr>
      <xdr:spPr>
        <a:xfrm>
          <a:off x="10388600" y="1593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116146</xdr:rowOff>
    </xdr:from>
    <xdr:to>
      <xdr:col>55</xdr:col>
      <xdr:colOff>0</xdr:colOff>
      <xdr:row>92</xdr:row>
      <xdr:rowOff>161120</xdr:rowOff>
    </xdr:to>
    <xdr:cxnSp macro="">
      <xdr:nvCxnSpPr>
        <xdr:cNvPr id="458" name="直線コネクタ 457"/>
        <xdr:cNvCxnSpPr/>
      </xdr:nvCxnSpPr>
      <xdr:spPr>
        <a:xfrm>
          <a:off x="9639300" y="15546646"/>
          <a:ext cx="838200" cy="3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51280</xdr:rowOff>
    </xdr:from>
    <xdr:ext cx="534377" cy="259045"/>
    <xdr:sp macro="" textlink="">
      <xdr:nvSpPr>
        <xdr:cNvPr id="459" name="土木費平均値テキスト"/>
        <xdr:cNvSpPr txBox="1"/>
      </xdr:nvSpPr>
      <xdr:spPr>
        <a:xfrm>
          <a:off x="10528300" y="16681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72853</xdr:rowOff>
    </xdr:from>
    <xdr:to>
      <xdr:col>55</xdr:col>
      <xdr:colOff>50800</xdr:colOff>
      <xdr:row>98</xdr:row>
      <xdr:rowOff>3003</xdr:rowOff>
    </xdr:to>
    <xdr:sp macro="" textlink="">
      <xdr:nvSpPr>
        <xdr:cNvPr id="460" name="フローチャート: 判断 459"/>
        <xdr:cNvSpPr/>
      </xdr:nvSpPr>
      <xdr:spPr>
        <a:xfrm>
          <a:off x="104267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116146</xdr:rowOff>
    </xdr:from>
    <xdr:to>
      <xdr:col>50</xdr:col>
      <xdr:colOff>114300</xdr:colOff>
      <xdr:row>93</xdr:row>
      <xdr:rowOff>6107</xdr:rowOff>
    </xdr:to>
    <xdr:cxnSp macro="">
      <xdr:nvCxnSpPr>
        <xdr:cNvPr id="461" name="直線コネクタ 460"/>
        <xdr:cNvCxnSpPr/>
      </xdr:nvCxnSpPr>
      <xdr:spPr>
        <a:xfrm flipV="1">
          <a:off x="8750300" y="15546646"/>
          <a:ext cx="889000" cy="40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34851</xdr:rowOff>
    </xdr:from>
    <xdr:to>
      <xdr:col>50</xdr:col>
      <xdr:colOff>165100</xdr:colOff>
      <xdr:row>97</xdr:row>
      <xdr:rowOff>136451</xdr:rowOff>
    </xdr:to>
    <xdr:sp macro="" textlink="">
      <xdr:nvSpPr>
        <xdr:cNvPr id="462" name="フローチャート: 判断 461"/>
        <xdr:cNvSpPr/>
      </xdr:nvSpPr>
      <xdr:spPr>
        <a:xfrm>
          <a:off x="9588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127578</xdr:rowOff>
    </xdr:from>
    <xdr:ext cx="534377" cy="259045"/>
    <xdr:sp macro="" textlink="">
      <xdr:nvSpPr>
        <xdr:cNvPr id="463" name="テキスト ボックス 462"/>
        <xdr:cNvSpPr txBox="1"/>
      </xdr:nvSpPr>
      <xdr:spPr>
        <a:xfrm>
          <a:off x="9372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6107</xdr:rowOff>
    </xdr:from>
    <xdr:to>
      <xdr:col>45</xdr:col>
      <xdr:colOff>177800</xdr:colOff>
      <xdr:row>93</xdr:row>
      <xdr:rowOff>52307</xdr:rowOff>
    </xdr:to>
    <xdr:cxnSp macro="">
      <xdr:nvCxnSpPr>
        <xdr:cNvPr id="464" name="直線コネクタ 463"/>
        <xdr:cNvCxnSpPr/>
      </xdr:nvCxnSpPr>
      <xdr:spPr>
        <a:xfrm flipV="1">
          <a:off x="7861300" y="15950957"/>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62032</xdr:rowOff>
    </xdr:from>
    <xdr:to>
      <xdr:col>46</xdr:col>
      <xdr:colOff>38100</xdr:colOff>
      <xdr:row>97</xdr:row>
      <xdr:rowOff>163632</xdr:rowOff>
    </xdr:to>
    <xdr:sp macro="" textlink="">
      <xdr:nvSpPr>
        <xdr:cNvPr id="465" name="フローチャート: 判断 464"/>
        <xdr:cNvSpPr/>
      </xdr:nvSpPr>
      <xdr:spPr>
        <a:xfrm>
          <a:off x="8699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154759</xdr:rowOff>
    </xdr:from>
    <xdr:ext cx="534377" cy="259045"/>
    <xdr:sp macro="" textlink="">
      <xdr:nvSpPr>
        <xdr:cNvPr id="466" name="テキスト ボックス 465"/>
        <xdr:cNvSpPr txBox="1"/>
      </xdr:nvSpPr>
      <xdr:spPr>
        <a:xfrm>
          <a:off x="8483111" y="167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52307</xdr:rowOff>
    </xdr:from>
    <xdr:to>
      <xdr:col>41</xdr:col>
      <xdr:colOff>50800</xdr:colOff>
      <xdr:row>94</xdr:row>
      <xdr:rowOff>125457</xdr:rowOff>
    </xdr:to>
    <xdr:cxnSp macro="">
      <xdr:nvCxnSpPr>
        <xdr:cNvPr id="467" name="直線コネクタ 466"/>
        <xdr:cNvCxnSpPr/>
      </xdr:nvCxnSpPr>
      <xdr:spPr>
        <a:xfrm flipV="1">
          <a:off x="6972300" y="15997157"/>
          <a:ext cx="889000" cy="24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63571</xdr:rowOff>
    </xdr:from>
    <xdr:to>
      <xdr:col>41</xdr:col>
      <xdr:colOff>101600</xdr:colOff>
      <xdr:row>97</xdr:row>
      <xdr:rowOff>165171</xdr:rowOff>
    </xdr:to>
    <xdr:sp macro="" textlink="">
      <xdr:nvSpPr>
        <xdr:cNvPr id="468" name="フローチャート: 判断 467"/>
        <xdr:cNvSpPr/>
      </xdr:nvSpPr>
      <xdr:spPr>
        <a:xfrm>
          <a:off x="7810500" y="166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156298</xdr:rowOff>
    </xdr:from>
    <xdr:ext cx="534377" cy="259045"/>
    <xdr:sp macro="" textlink="">
      <xdr:nvSpPr>
        <xdr:cNvPr id="469" name="テキスト ボックス 468"/>
        <xdr:cNvSpPr txBox="1"/>
      </xdr:nvSpPr>
      <xdr:spPr>
        <a:xfrm>
          <a:off x="7594111" y="167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93731</xdr:rowOff>
    </xdr:from>
    <xdr:to>
      <xdr:col>36</xdr:col>
      <xdr:colOff>165100</xdr:colOff>
      <xdr:row>98</xdr:row>
      <xdr:rowOff>23881</xdr:rowOff>
    </xdr:to>
    <xdr:sp macro="" textlink="">
      <xdr:nvSpPr>
        <xdr:cNvPr id="470" name="フローチャート: 判断 469"/>
        <xdr:cNvSpPr/>
      </xdr:nvSpPr>
      <xdr:spPr>
        <a:xfrm>
          <a:off x="6921500" y="1672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15008</xdr:rowOff>
    </xdr:from>
    <xdr:ext cx="534377" cy="259045"/>
    <xdr:sp macro="" textlink="">
      <xdr:nvSpPr>
        <xdr:cNvPr id="471" name="テキスト ボックス 470"/>
        <xdr:cNvSpPr txBox="1"/>
      </xdr:nvSpPr>
      <xdr:spPr>
        <a:xfrm>
          <a:off x="6705111" y="1681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110320</xdr:rowOff>
    </xdr:from>
    <xdr:to>
      <xdr:col>55</xdr:col>
      <xdr:colOff>50800</xdr:colOff>
      <xdr:row>93</xdr:row>
      <xdr:rowOff>40470</xdr:rowOff>
    </xdr:to>
    <xdr:sp macro="" textlink="">
      <xdr:nvSpPr>
        <xdr:cNvPr id="477" name="楕円 476"/>
        <xdr:cNvSpPr/>
      </xdr:nvSpPr>
      <xdr:spPr>
        <a:xfrm>
          <a:off x="10426700" y="1588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63347</xdr:rowOff>
    </xdr:from>
    <xdr:ext cx="599010" cy="259045"/>
    <xdr:sp macro="" textlink="">
      <xdr:nvSpPr>
        <xdr:cNvPr id="478" name="土木費該当値テキスト"/>
        <xdr:cNvSpPr txBox="1"/>
      </xdr:nvSpPr>
      <xdr:spPr>
        <a:xfrm>
          <a:off x="10528300" y="1583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65346</xdr:rowOff>
    </xdr:from>
    <xdr:to>
      <xdr:col>50</xdr:col>
      <xdr:colOff>165100</xdr:colOff>
      <xdr:row>90</xdr:row>
      <xdr:rowOff>166946</xdr:rowOff>
    </xdr:to>
    <xdr:sp macro="" textlink="">
      <xdr:nvSpPr>
        <xdr:cNvPr id="479" name="楕円 478"/>
        <xdr:cNvSpPr/>
      </xdr:nvSpPr>
      <xdr:spPr>
        <a:xfrm>
          <a:off x="9588500" y="154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12023</xdr:rowOff>
    </xdr:from>
    <xdr:ext cx="599010" cy="259045"/>
    <xdr:sp macro="" textlink="">
      <xdr:nvSpPr>
        <xdr:cNvPr id="480" name="テキスト ボックス 479"/>
        <xdr:cNvSpPr txBox="1"/>
      </xdr:nvSpPr>
      <xdr:spPr>
        <a:xfrm>
          <a:off x="9339795" y="1527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126757</xdr:rowOff>
    </xdr:from>
    <xdr:to>
      <xdr:col>46</xdr:col>
      <xdr:colOff>38100</xdr:colOff>
      <xdr:row>93</xdr:row>
      <xdr:rowOff>56907</xdr:rowOff>
    </xdr:to>
    <xdr:sp macro="" textlink="">
      <xdr:nvSpPr>
        <xdr:cNvPr id="481" name="楕円 480"/>
        <xdr:cNvSpPr/>
      </xdr:nvSpPr>
      <xdr:spPr>
        <a:xfrm>
          <a:off x="8699500" y="159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73434</xdr:rowOff>
    </xdr:from>
    <xdr:ext cx="599010" cy="259045"/>
    <xdr:sp macro="" textlink="">
      <xdr:nvSpPr>
        <xdr:cNvPr id="482" name="テキスト ボックス 481"/>
        <xdr:cNvSpPr txBox="1"/>
      </xdr:nvSpPr>
      <xdr:spPr>
        <a:xfrm>
          <a:off x="8450795" y="1567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1507</xdr:rowOff>
    </xdr:from>
    <xdr:to>
      <xdr:col>41</xdr:col>
      <xdr:colOff>101600</xdr:colOff>
      <xdr:row>93</xdr:row>
      <xdr:rowOff>103107</xdr:rowOff>
    </xdr:to>
    <xdr:sp macro="" textlink="">
      <xdr:nvSpPr>
        <xdr:cNvPr id="483" name="楕円 482"/>
        <xdr:cNvSpPr/>
      </xdr:nvSpPr>
      <xdr:spPr>
        <a:xfrm>
          <a:off x="7810500" y="159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119634</xdr:rowOff>
    </xdr:from>
    <xdr:ext cx="599010" cy="259045"/>
    <xdr:sp macro="" textlink="">
      <xdr:nvSpPr>
        <xdr:cNvPr id="484" name="テキスト ボックス 483"/>
        <xdr:cNvSpPr txBox="1"/>
      </xdr:nvSpPr>
      <xdr:spPr>
        <a:xfrm>
          <a:off x="7561795" y="1572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74657</xdr:rowOff>
    </xdr:from>
    <xdr:to>
      <xdr:col>36</xdr:col>
      <xdr:colOff>165100</xdr:colOff>
      <xdr:row>95</xdr:row>
      <xdr:rowOff>4807</xdr:rowOff>
    </xdr:to>
    <xdr:sp macro="" textlink="">
      <xdr:nvSpPr>
        <xdr:cNvPr id="485" name="楕円 484"/>
        <xdr:cNvSpPr/>
      </xdr:nvSpPr>
      <xdr:spPr>
        <a:xfrm>
          <a:off x="6921500" y="161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21334</xdr:rowOff>
    </xdr:from>
    <xdr:ext cx="599010" cy="259045"/>
    <xdr:sp macro="" textlink="">
      <xdr:nvSpPr>
        <xdr:cNvPr id="486" name="テキスト ボックス 485"/>
        <xdr:cNvSpPr txBox="1"/>
      </xdr:nvSpPr>
      <xdr:spPr>
        <a:xfrm>
          <a:off x="6672795" y="1596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113015</xdr:rowOff>
    </xdr:from>
    <xdr:to>
      <xdr:col>85</xdr:col>
      <xdr:colOff>126364</xdr:colOff>
      <xdr:row>39</xdr:row>
      <xdr:rowOff>37157</xdr:rowOff>
    </xdr:to>
    <xdr:cxnSp macro="">
      <xdr:nvCxnSpPr>
        <xdr:cNvPr id="510" name="直線コネクタ 509"/>
        <xdr:cNvCxnSpPr/>
      </xdr:nvCxnSpPr>
      <xdr:spPr>
        <a:xfrm flipV="1">
          <a:off x="16317595" y="5427965"/>
          <a:ext cx="1269" cy="1295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77756</xdr:rowOff>
    </xdr:from>
    <xdr:ext cx="378565" cy="259045"/>
    <xdr:sp macro="" textlink="">
      <xdr:nvSpPr>
        <xdr:cNvPr id="511" name="消防費最小値テキスト"/>
        <xdr:cNvSpPr txBox="1"/>
      </xdr:nvSpPr>
      <xdr:spPr>
        <a:xfrm>
          <a:off x="16370300" y="6764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37157</xdr:rowOff>
    </xdr:from>
    <xdr:to>
      <xdr:col>86</xdr:col>
      <xdr:colOff>25400</xdr:colOff>
      <xdr:row>39</xdr:row>
      <xdr:rowOff>37157</xdr:rowOff>
    </xdr:to>
    <xdr:cxnSp macro="">
      <xdr:nvCxnSpPr>
        <xdr:cNvPr id="512" name="直線コネクタ 511"/>
        <xdr:cNvCxnSpPr/>
      </xdr:nvCxnSpPr>
      <xdr:spPr>
        <a:xfrm>
          <a:off x="16230600" y="672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59692</xdr:rowOff>
    </xdr:from>
    <xdr:ext cx="599010" cy="259045"/>
    <xdr:sp macro="" textlink="">
      <xdr:nvSpPr>
        <xdr:cNvPr id="513" name="消防費最大値テキスト"/>
        <xdr:cNvSpPr txBox="1"/>
      </xdr:nvSpPr>
      <xdr:spPr>
        <a:xfrm>
          <a:off x="16370300" y="52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113015</xdr:rowOff>
    </xdr:from>
    <xdr:to>
      <xdr:col>86</xdr:col>
      <xdr:colOff>25400</xdr:colOff>
      <xdr:row>31</xdr:row>
      <xdr:rowOff>113015</xdr:rowOff>
    </xdr:to>
    <xdr:cxnSp macro="">
      <xdr:nvCxnSpPr>
        <xdr:cNvPr id="514" name="直線コネクタ 513"/>
        <xdr:cNvCxnSpPr/>
      </xdr:nvCxnSpPr>
      <xdr:spPr>
        <a:xfrm>
          <a:off x="16230600" y="542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17277</xdr:rowOff>
    </xdr:from>
    <xdr:to>
      <xdr:col>85</xdr:col>
      <xdr:colOff>127000</xdr:colOff>
      <xdr:row>39</xdr:row>
      <xdr:rowOff>22237</xdr:rowOff>
    </xdr:to>
    <xdr:cxnSp macro="">
      <xdr:nvCxnSpPr>
        <xdr:cNvPr id="515" name="直線コネクタ 514"/>
        <xdr:cNvCxnSpPr/>
      </xdr:nvCxnSpPr>
      <xdr:spPr>
        <a:xfrm>
          <a:off x="15481300" y="6703827"/>
          <a:ext cx="8382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122207</xdr:rowOff>
    </xdr:from>
    <xdr:ext cx="469744" cy="259045"/>
    <xdr:sp macro="" textlink="">
      <xdr:nvSpPr>
        <xdr:cNvPr id="516" name="消防費平均値テキスト"/>
        <xdr:cNvSpPr txBox="1"/>
      </xdr:nvSpPr>
      <xdr:spPr>
        <a:xfrm>
          <a:off x="16370300" y="6637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143780</xdr:rowOff>
    </xdr:from>
    <xdr:to>
      <xdr:col>85</xdr:col>
      <xdr:colOff>177800</xdr:colOff>
      <xdr:row>39</xdr:row>
      <xdr:rowOff>73930</xdr:rowOff>
    </xdr:to>
    <xdr:sp macro="" textlink="">
      <xdr:nvSpPr>
        <xdr:cNvPr id="517" name="フローチャート: 判断 516"/>
        <xdr:cNvSpPr/>
      </xdr:nvSpPr>
      <xdr:spPr>
        <a:xfrm>
          <a:off x="16268700" y="665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14709</xdr:rowOff>
    </xdr:from>
    <xdr:to>
      <xdr:col>81</xdr:col>
      <xdr:colOff>50800</xdr:colOff>
      <xdr:row>39</xdr:row>
      <xdr:rowOff>17277</xdr:rowOff>
    </xdr:to>
    <xdr:cxnSp macro="">
      <xdr:nvCxnSpPr>
        <xdr:cNvPr id="518" name="直線コネクタ 517"/>
        <xdr:cNvCxnSpPr/>
      </xdr:nvCxnSpPr>
      <xdr:spPr>
        <a:xfrm>
          <a:off x="14592300" y="6701259"/>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135222</xdr:rowOff>
    </xdr:from>
    <xdr:to>
      <xdr:col>81</xdr:col>
      <xdr:colOff>101600</xdr:colOff>
      <xdr:row>39</xdr:row>
      <xdr:rowOff>65372</xdr:rowOff>
    </xdr:to>
    <xdr:sp macro="" textlink="">
      <xdr:nvSpPr>
        <xdr:cNvPr id="519" name="フローチャート: 判断 518"/>
        <xdr:cNvSpPr/>
      </xdr:nvSpPr>
      <xdr:spPr>
        <a:xfrm>
          <a:off x="15430500" y="66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81899</xdr:rowOff>
    </xdr:from>
    <xdr:ext cx="469744" cy="259045"/>
    <xdr:sp macro="" textlink="">
      <xdr:nvSpPr>
        <xdr:cNvPr id="520" name="テキスト ボックス 519"/>
        <xdr:cNvSpPr txBox="1"/>
      </xdr:nvSpPr>
      <xdr:spPr>
        <a:xfrm>
          <a:off x="15246428" y="642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14709</xdr:rowOff>
    </xdr:from>
    <xdr:to>
      <xdr:col>76</xdr:col>
      <xdr:colOff>114300</xdr:colOff>
      <xdr:row>39</xdr:row>
      <xdr:rowOff>23968</xdr:rowOff>
    </xdr:to>
    <xdr:cxnSp macro="">
      <xdr:nvCxnSpPr>
        <xdr:cNvPr id="521" name="直線コネクタ 520"/>
        <xdr:cNvCxnSpPr/>
      </xdr:nvCxnSpPr>
      <xdr:spPr>
        <a:xfrm flipV="1">
          <a:off x="13703300" y="6701259"/>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143558</xdr:rowOff>
    </xdr:from>
    <xdr:to>
      <xdr:col>76</xdr:col>
      <xdr:colOff>165100</xdr:colOff>
      <xdr:row>39</xdr:row>
      <xdr:rowOff>73708</xdr:rowOff>
    </xdr:to>
    <xdr:sp macro="" textlink="">
      <xdr:nvSpPr>
        <xdr:cNvPr id="522" name="フローチャート: 判断 521"/>
        <xdr:cNvSpPr/>
      </xdr:nvSpPr>
      <xdr:spPr>
        <a:xfrm>
          <a:off x="14541500" y="66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64835</xdr:rowOff>
    </xdr:from>
    <xdr:ext cx="469744" cy="259045"/>
    <xdr:sp macro="" textlink="">
      <xdr:nvSpPr>
        <xdr:cNvPr id="523" name="テキスト ボックス 522"/>
        <xdr:cNvSpPr txBox="1"/>
      </xdr:nvSpPr>
      <xdr:spPr>
        <a:xfrm>
          <a:off x="14357428" y="67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22702</xdr:rowOff>
    </xdr:from>
    <xdr:to>
      <xdr:col>71</xdr:col>
      <xdr:colOff>177800</xdr:colOff>
      <xdr:row>39</xdr:row>
      <xdr:rowOff>23968</xdr:rowOff>
    </xdr:to>
    <xdr:cxnSp macro="">
      <xdr:nvCxnSpPr>
        <xdr:cNvPr id="524" name="直線コネクタ 523"/>
        <xdr:cNvCxnSpPr/>
      </xdr:nvCxnSpPr>
      <xdr:spPr>
        <a:xfrm>
          <a:off x="12814300" y="6709252"/>
          <a:ext cx="889000" cy="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138087</xdr:rowOff>
    </xdr:from>
    <xdr:to>
      <xdr:col>72</xdr:col>
      <xdr:colOff>38100</xdr:colOff>
      <xdr:row>39</xdr:row>
      <xdr:rowOff>68237</xdr:rowOff>
    </xdr:to>
    <xdr:sp macro="" textlink="">
      <xdr:nvSpPr>
        <xdr:cNvPr id="525" name="フローチャート: 判断 524"/>
        <xdr:cNvSpPr/>
      </xdr:nvSpPr>
      <xdr:spPr>
        <a:xfrm>
          <a:off x="13652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84764</xdr:rowOff>
    </xdr:from>
    <xdr:ext cx="469744" cy="259045"/>
    <xdr:sp macro="" textlink="">
      <xdr:nvSpPr>
        <xdr:cNvPr id="526" name="テキスト ボックス 525"/>
        <xdr:cNvSpPr txBox="1"/>
      </xdr:nvSpPr>
      <xdr:spPr>
        <a:xfrm>
          <a:off x="13468428" y="64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146324</xdr:rowOff>
    </xdr:from>
    <xdr:to>
      <xdr:col>67</xdr:col>
      <xdr:colOff>101600</xdr:colOff>
      <xdr:row>39</xdr:row>
      <xdr:rowOff>76474</xdr:rowOff>
    </xdr:to>
    <xdr:sp macro="" textlink="">
      <xdr:nvSpPr>
        <xdr:cNvPr id="527" name="フローチャート: 判断 526"/>
        <xdr:cNvSpPr/>
      </xdr:nvSpPr>
      <xdr:spPr>
        <a:xfrm>
          <a:off x="12763500" y="66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67601</xdr:rowOff>
    </xdr:from>
    <xdr:ext cx="469744" cy="259045"/>
    <xdr:sp macro="" textlink="">
      <xdr:nvSpPr>
        <xdr:cNvPr id="528" name="テキスト ボックス 527"/>
        <xdr:cNvSpPr txBox="1"/>
      </xdr:nvSpPr>
      <xdr:spPr>
        <a:xfrm>
          <a:off x="12579428" y="67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142887</xdr:rowOff>
    </xdr:from>
    <xdr:to>
      <xdr:col>85</xdr:col>
      <xdr:colOff>177800</xdr:colOff>
      <xdr:row>39</xdr:row>
      <xdr:rowOff>73037</xdr:rowOff>
    </xdr:to>
    <xdr:sp macro="" textlink="">
      <xdr:nvSpPr>
        <xdr:cNvPr id="534" name="楕円 533"/>
        <xdr:cNvSpPr/>
      </xdr:nvSpPr>
      <xdr:spPr>
        <a:xfrm>
          <a:off x="16268700" y="665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102265</xdr:rowOff>
    </xdr:from>
    <xdr:ext cx="469744" cy="259045"/>
    <xdr:sp macro="" textlink="">
      <xdr:nvSpPr>
        <xdr:cNvPr id="535" name="消防費該当値テキスト"/>
        <xdr:cNvSpPr txBox="1"/>
      </xdr:nvSpPr>
      <xdr:spPr>
        <a:xfrm>
          <a:off x="16370300" y="644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137927</xdr:rowOff>
    </xdr:from>
    <xdr:to>
      <xdr:col>81</xdr:col>
      <xdr:colOff>101600</xdr:colOff>
      <xdr:row>39</xdr:row>
      <xdr:rowOff>68077</xdr:rowOff>
    </xdr:to>
    <xdr:sp macro="" textlink="">
      <xdr:nvSpPr>
        <xdr:cNvPr id="536" name="楕円 535"/>
        <xdr:cNvSpPr/>
      </xdr:nvSpPr>
      <xdr:spPr>
        <a:xfrm>
          <a:off x="15430500" y="665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59204</xdr:rowOff>
    </xdr:from>
    <xdr:ext cx="469744" cy="259045"/>
    <xdr:sp macro="" textlink="">
      <xdr:nvSpPr>
        <xdr:cNvPr id="537" name="テキスト ボックス 536"/>
        <xdr:cNvSpPr txBox="1"/>
      </xdr:nvSpPr>
      <xdr:spPr>
        <a:xfrm>
          <a:off x="15246428" y="674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135359</xdr:rowOff>
    </xdr:from>
    <xdr:to>
      <xdr:col>76</xdr:col>
      <xdr:colOff>165100</xdr:colOff>
      <xdr:row>39</xdr:row>
      <xdr:rowOff>65509</xdr:rowOff>
    </xdr:to>
    <xdr:sp macro="" textlink="">
      <xdr:nvSpPr>
        <xdr:cNvPr id="538" name="楕円 537"/>
        <xdr:cNvSpPr/>
      </xdr:nvSpPr>
      <xdr:spPr>
        <a:xfrm>
          <a:off x="14541500" y="665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82036</xdr:rowOff>
    </xdr:from>
    <xdr:ext cx="469744" cy="259045"/>
    <xdr:sp macro="" textlink="">
      <xdr:nvSpPr>
        <xdr:cNvPr id="539" name="テキスト ボックス 538"/>
        <xdr:cNvSpPr txBox="1"/>
      </xdr:nvSpPr>
      <xdr:spPr>
        <a:xfrm>
          <a:off x="14357428" y="642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144618</xdr:rowOff>
    </xdr:from>
    <xdr:to>
      <xdr:col>72</xdr:col>
      <xdr:colOff>38100</xdr:colOff>
      <xdr:row>39</xdr:row>
      <xdr:rowOff>74768</xdr:rowOff>
    </xdr:to>
    <xdr:sp macro="" textlink="">
      <xdr:nvSpPr>
        <xdr:cNvPr id="540" name="楕円 539"/>
        <xdr:cNvSpPr/>
      </xdr:nvSpPr>
      <xdr:spPr>
        <a:xfrm>
          <a:off x="13652500" y="66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65895</xdr:rowOff>
    </xdr:from>
    <xdr:ext cx="469744" cy="259045"/>
    <xdr:sp macro="" textlink="">
      <xdr:nvSpPr>
        <xdr:cNvPr id="541" name="テキスト ボックス 540"/>
        <xdr:cNvSpPr txBox="1"/>
      </xdr:nvSpPr>
      <xdr:spPr>
        <a:xfrm>
          <a:off x="13468428" y="675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143352</xdr:rowOff>
    </xdr:from>
    <xdr:to>
      <xdr:col>67</xdr:col>
      <xdr:colOff>101600</xdr:colOff>
      <xdr:row>39</xdr:row>
      <xdr:rowOff>73502</xdr:rowOff>
    </xdr:to>
    <xdr:sp macro="" textlink="">
      <xdr:nvSpPr>
        <xdr:cNvPr id="542" name="楕円 541"/>
        <xdr:cNvSpPr/>
      </xdr:nvSpPr>
      <xdr:spPr>
        <a:xfrm>
          <a:off x="12763500" y="665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90029</xdr:rowOff>
    </xdr:from>
    <xdr:ext cx="469744" cy="259045"/>
    <xdr:sp macro="" textlink="">
      <xdr:nvSpPr>
        <xdr:cNvPr id="543" name="テキスト ボックス 542"/>
        <xdr:cNvSpPr txBox="1"/>
      </xdr:nvSpPr>
      <xdr:spPr>
        <a:xfrm>
          <a:off x="12579428" y="643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166305</xdr:rowOff>
    </xdr:from>
    <xdr:to>
      <xdr:col>85</xdr:col>
      <xdr:colOff>126364</xdr:colOff>
      <xdr:row>59</xdr:row>
      <xdr:rowOff>38267</xdr:rowOff>
    </xdr:to>
    <xdr:cxnSp macro="">
      <xdr:nvCxnSpPr>
        <xdr:cNvPr id="570" name="直線コネクタ 569"/>
        <xdr:cNvCxnSpPr/>
      </xdr:nvCxnSpPr>
      <xdr:spPr>
        <a:xfrm flipV="1">
          <a:off x="16317595" y="8567355"/>
          <a:ext cx="1269" cy="158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42094</xdr:rowOff>
    </xdr:from>
    <xdr:ext cx="534377" cy="259045"/>
    <xdr:sp macro="" textlink="">
      <xdr:nvSpPr>
        <xdr:cNvPr id="571" name="教育費最小値テキスト"/>
        <xdr:cNvSpPr txBox="1"/>
      </xdr:nvSpPr>
      <xdr:spPr>
        <a:xfrm>
          <a:off x="16370300" y="101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38267</xdr:rowOff>
    </xdr:from>
    <xdr:to>
      <xdr:col>86</xdr:col>
      <xdr:colOff>25400</xdr:colOff>
      <xdr:row>59</xdr:row>
      <xdr:rowOff>38267</xdr:rowOff>
    </xdr:to>
    <xdr:cxnSp macro="">
      <xdr:nvCxnSpPr>
        <xdr:cNvPr id="572" name="直線コネクタ 571"/>
        <xdr:cNvCxnSpPr/>
      </xdr:nvCxnSpPr>
      <xdr:spPr>
        <a:xfrm>
          <a:off x="16230600" y="1015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112982</xdr:rowOff>
    </xdr:from>
    <xdr:ext cx="599010" cy="259045"/>
    <xdr:sp macro="" textlink="">
      <xdr:nvSpPr>
        <xdr:cNvPr id="573" name="教育費最大値テキスト"/>
        <xdr:cNvSpPr txBox="1"/>
      </xdr:nvSpPr>
      <xdr:spPr>
        <a:xfrm>
          <a:off x="16370300" y="834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181,306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166305</xdr:rowOff>
    </xdr:from>
    <xdr:to>
      <xdr:col>86</xdr:col>
      <xdr:colOff>25400</xdr:colOff>
      <xdr:row>49</xdr:row>
      <xdr:rowOff>166305</xdr:rowOff>
    </xdr:to>
    <xdr:cxnSp macro="">
      <xdr:nvCxnSpPr>
        <xdr:cNvPr id="574" name="直線コネクタ 573"/>
        <xdr:cNvCxnSpPr/>
      </xdr:nvCxnSpPr>
      <xdr:spPr>
        <a:xfrm>
          <a:off x="16230600" y="85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166305</xdr:rowOff>
    </xdr:from>
    <xdr:to>
      <xdr:col>85</xdr:col>
      <xdr:colOff>127000</xdr:colOff>
      <xdr:row>53</xdr:row>
      <xdr:rowOff>163583</xdr:rowOff>
    </xdr:to>
    <xdr:cxnSp macro="">
      <xdr:nvCxnSpPr>
        <xdr:cNvPr id="575" name="直線コネクタ 574"/>
        <xdr:cNvCxnSpPr/>
      </xdr:nvCxnSpPr>
      <xdr:spPr>
        <a:xfrm flipV="1">
          <a:off x="15481300" y="8567355"/>
          <a:ext cx="838200" cy="68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113352</xdr:rowOff>
    </xdr:from>
    <xdr:ext cx="534377" cy="259045"/>
    <xdr:sp macro="" textlink="">
      <xdr:nvSpPr>
        <xdr:cNvPr id="576" name="教育費平均値テキスト"/>
        <xdr:cNvSpPr txBox="1"/>
      </xdr:nvSpPr>
      <xdr:spPr>
        <a:xfrm>
          <a:off x="16370300" y="9886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134925</xdr:rowOff>
    </xdr:from>
    <xdr:to>
      <xdr:col>85</xdr:col>
      <xdr:colOff>177800</xdr:colOff>
      <xdr:row>58</xdr:row>
      <xdr:rowOff>65075</xdr:rowOff>
    </xdr:to>
    <xdr:sp macro="" textlink="">
      <xdr:nvSpPr>
        <xdr:cNvPr id="577" name="フローチャート: 判断 576"/>
        <xdr:cNvSpPr/>
      </xdr:nvSpPr>
      <xdr:spPr>
        <a:xfrm>
          <a:off x="162687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163583</xdr:rowOff>
    </xdr:from>
    <xdr:to>
      <xdr:col>81</xdr:col>
      <xdr:colOff>50800</xdr:colOff>
      <xdr:row>54</xdr:row>
      <xdr:rowOff>14656</xdr:rowOff>
    </xdr:to>
    <xdr:cxnSp macro="">
      <xdr:nvCxnSpPr>
        <xdr:cNvPr id="578" name="直線コネクタ 577"/>
        <xdr:cNvCxnSpPr/>
      </xdr:nvCxnSpPr>
      <xdr:spPr>
        <a:xfrm flipV="1">
          <a:off x="14592300" y="9250433"/>
          <a:ext cx="889000" cy="2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139769</xdr:rowOff>
    </xdr:from>
    <xdr:to>
      <xdr:col>81</xdr:col>
      <xdr:colOff>101600</xdr:colOff>
      <xdr:row>58</xdr:row>
      <xdr:rowOff>69919</xdr:rowOff>
    </xdr:to>
    <xdr:sp macro="" textlink="">
      <xdr:nvSpPr>
        <xdr:cNvPr id="579" name="フローチャート: 判断 578"/>
        <xdr:cNvSpPr/>
      </xdr:nvSpPr>
      <xdr:spPr>
        <a:xfrm>
          <a:off x="15430500" y="991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61046</xdr:rowOff>
    </xdr:from>
    <xdr:ext cx="534377" cy="259045"/>
    <xdr:sp macro="" textlink="">
      <xdr:nvSpPr>
        <xdr:cNvPr id="580" name="テキスト ボックス 579"/>
        <xdr:cNvSpPr txBox="1"/>
      </xdr:nvSpPr>
      <xdr:spPr>
        <a:xfrm>
          <a:off x="15214111" y="100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14656</xdr:rowOff>
    </xdr:from>
    <xdr:to>
      <xdr:col>76</xdr:col>
      <xdr:colOff>114300</xdr:colOff>
      <xdr:row>54</xdr:row>
      <xdr:rowOff>127900</xdr:rowOff>
    </xdr:to>
    <xdr:cxnSp macro="">
      <xdr:nvCxnSpPr>
        <xdr:cNvPr id="581" name="直線コネクタ 580"/>
        <xdr:cNvCxnSpPr/>
      </xdr:nvCxnSpPr>
      <xdr:spPr>
        <a:xfrm flipV="1">
          <a:off x="13703300" y="9272956"/>
          <a:ext cx="889000" cy="11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166581</xdr:rowOff>
    </xdr:from>
    <xdr:to>
      <xdr:col>76</xdr:col>
      <xdr:colOff>165100</xdr:colOff>
      <xdr:row>58</xdr:row>
      <xdr:rowOff>96731</xdr:rowOff>
    </xdr:to>
    <xdr:sp macro="" textlink="">
      <xdr:nvSpPr>
        <xdr:cNvPr id="582" name="フローチャート: 判断 581"/>
        <xdr:cNvSpPr/>
      </xdr:nvSpPr>
      <xdr:spPr>
        <a:xfrm>
          <a:off x="14541500" y="9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87858</xdr:rowOff>
    </xdr:from>
    <xdr:ext cx="534377" cy="259045"/>
    <xdr:sp macro="" textlink="">
      <xdr:nvSpPr>
        <xdr:cNvPr id="583" name="テキスト ボックス 582"/>
        <xdr:cNvSpPr txBox="1"/>
      </xdr:nvSpPr>
      <xdr:spPr>
        <a:xfrm>
          <a:off x="14325111" y="1003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127900</xdr:rowOff>
    </xdr:from>
    <xdr:to>
      <xdr:col>71</xdr:col>
      <xdr:colOff>177800</xdr:colOff>
      <xdr:row>54</xdr:row>
      <xdr:rowOff>133517</xdr:rowOff>
    </xdr:to>
    <xdr:cxnSp macro="">
      <xdr:nvCxnSpPr>
        <xdr:cNvPr id="584" name="直線コネクタ 583"/>
        <xdr:cNvCxnSpPr/>
      </xdr:nvCxnSpPr>
      <xdr:spPr>
        <a:xfrm flipV="1">
          <a:off x="12814300" y="9386200"/>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166058</xdr:rowOff>
    </xdr:from>
    <xdr:to>
      <xdr:col>72</xdr:col>
      <xdr:colOff>38100</xdr:colOff>
      <xdr:row>58</xdr:row>
      <xdr:rowOff>96208</xdr:rowOff>
    </xdr:to>
    <xdr:sp macro="" textlink="">
      <xdr:nvSpPr>
        <xdr:cNvPr id="585" name="フローチャート: 判断 584"/>
        <xdr:cNvSpPr/>
      </xdr:nvSpPr>
      <xdr:spPr>
        <a:xfrm>
          <a:off x="13652500" y="99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87335</xdr:rowOff>
    </xdr:from>
    <xdr:ext cx="534377" cy="259045"/>
    <xdr:sp macro="" textlink="">
      <xdr:nvSpPr>
        <xdr:cNvPr id="586" name="テキスト ボックス 585"/>
        <xdr:cNvSpPr txBox="1"/>
      </xdr:nvSpPr>
      <xdr:spPr>
        <a:xfrm>
          <a:off x="13436111" y="100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40546</xdr:rowOff>
    </xdr:from>
    <xdr:to>
      <xdr:col>67</xdr:col>
      <xdr:colOff>101600</xdr:colOff>
      <xdr:row>58</xdr:row>
      <xdr:rowOff>142146</xdr:rowOff>
    </xdr:to>
    <xdr:sp macro="" textlink="">
      <xdr:nvSpPr>
        <xdr:cNvPr id="587" name="フローチャート: 判断 586"/>
        <xdr:cNvSpPr/>
      </xdr:nvSpPr>
      <xdr:spPr>
        <a:xfrm>
          <a:off x="12763500" y="99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133273</xdr:rowOff>
    </xdr:from>
    <xdr:ext cx="534377" cy="259045"/>
    <xdr:sp macro="" textlink="">
      <xdr:nvSpPr>
        <xdr:cNvPr id="588" name="テキスト ボックス 587"/>
        <xdr:cNvSpPr txBox="1"/>
      </xdr:nvSpPr>
      <xdr:spPr>
        <a:xfrm>
          <a:off x="12547111" y="100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115505</xdr:rowOff>
    </xdr:from>
    <xdr:to>
      <xdr:col>85</xdr:col>
      <xdr:colOff>177800</xdr:colOff>
      <xdr:row>50</xdr:row>
      <xdr:rowOff>45655</xdr:rowOff>
    </xdr:to>
    <xdr:sp macro="" textlink="">
      <xdr:nvSpPr>
        <xdr:cNvPr id="594" name="楕円 593"/>
        <xdr:cNvSpPr/>
      </xdr:nvSpPr>
      <xdr:spPr>
        <a:xfrm>
          <a:off x="16268700" y="85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68532</xdr:rowOff>
    </xdr:from>
    <xdr:ext cx="599010" cy="259045"/>
    <xdr:sp macro="" textlink="">
      <xdr:nvSpPr>
        <xdr:cNvPr id="595" name="教育費該当値テキスト"/>
        <xdr:cNvSpPr txBox="1"/>
      </xdr:nvSpPr>
      <xdr:spPr>
        <a:xfrm>
          <a:off x="16370300" y="846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112783</xdr:rowOff>
    </xdr:from>
    <xdr:to>
      <xdr:col>81</xdr:col>
      <xdr:colOff>101600</xdr:colOff>
      <xdr:row>54</xdr:row>
      <xdr:rowOff>42933</xdr:rowOff>
    </xdr:to>
    <xdr:sp macro="" textlink="">
      <xdr:nvSpPr>
        <xdr:cNvPr id="596" name="楕円 595"/>
        <xdr:cNvSpPr/>
      </xdr:nvSpPr>
      <xdr:spPr>
        <a:xfrm>
          <a:off x="15430500" y="919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59460</xdr:rowOff>
    </xdr:from>
    <xdr:ext cx="599010" cy="259045"/>
    <xdr:sp macro="" textlink="">
      <xdr:nvSpPr>
        <xdr:cNvPr id="597" name="テキスト ボックス 596"/>
        <xdr:cNvSpPr txBox="1"/>
      </xdr:nvSpPr>
      <xdr:spPr>
        <a:xfrm>
          <a:off x="15181795" y="897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135306</xdr:rowOff>
    </xdr:from>
    <xdr:to>
      <xdr:col>76</xdr:col>
      <xdr:colOff>165100</xdr:colOff>
      <xdr:row>54</xdr:row>
      <xdr:rowOff>65456</xdr:rowOff>
    </xdr:to>
    <xdr:sp macro="" textlink="">
      <xdr:nvSpPr>
        <xdr:cNvPr id="598" name="楕円 597"/>
        <xdr:cNvSpPr/>
      </xdr:nvSpPr>
      <xdr:spPr>
        <a:xfrm>
          <a:off x="14541500" y="922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81983</xdr:rowOff>
    </xdr:from>
    <xdr:ext cx="599010" cy="259045"/>
    <xdr:sp macro="" textlink="">
      <xdr:nvSpPr>
        <xdr:cNvPr id="599" name="テキスト ボックス 598"/>
        <xdr:cNvSpPr txBox="1"/>
      </xdr:nvSpPr>
      <xdr:spPr>
        <a:xfrm>
          <a:off x="14292795" y="899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77100</xdr:rowOff>
    </xdr:from>
    <xdr:to>
      <xdr:col>72</xdr:col>
      <xdr:colOff>38100</xdr:colOff>
      <xdr:row>55</xdr:row>
      <xdr:rowOff>7250</xdr:rowOff>
    </xdr:to>
    <xdr:sp macro="" textlink="">
      <xdr:nvSpPr>
        <xdr:cNvPr id="600" name="楕円 599"/>
        <xdr:cNvSpPr/>
      </xdr:nvSpPr>
      <xdr:spPr>
        <a:xfrm>
          <a:off x="13652500" y="93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23777</xdr:rowOff>
    </xdr:from>
    <xdr:ext cx="599010" cy="259045"/>
    <xdr:sp macro="" textlink="">
      <xdr:nvSpPr>
        <xdr:cNvPr id="601" name="テキスト ボックス 600"/>
        <xdr:cNvSpPr txBox="1"/>
      </xdr:nvSpPr>
      <xdr:spPr>
        <a:xfrm>
          <a:off x="13403795" y="911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82717</xdr:rowOff>
    </xdr:from>
    <xdr:to>
      <xdr:col>67</xdr:col>
      <xdr:colOff>101600</xdr:colOff>
      <xdr:row>55</xdr:row>
      <xdr:rowOff>12867</xdr:rowOff>
    </xdr:to>
    <xdr:sp macro="" textlink="">
      <xdr:nvSpPr>
        <xdr:cNvPr id="602" name="楕円 601"/>
        <xdr:cNvSpPr/>
      </xdr:nvSpPr>
      <xdr:spPr>
        <a:xfrm>
          <a:off x="12763500" y="934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29394</xdr:rowOff>
    </xdr:from>
    <xdr:ext cx="599010" cy="259045"/>
    <xdr:sp macro="" textlink="">
      <xdr:nvSpPr>
        <xdr:cNvPr id="603" name="テキスト ボックス 602"/>
        <xdr:cNvSpPr txBox="1"/>
      </xdr:nvSpPr>
      <xdr:spPr>
        <a:xfrm>
          <a:off x="12514795" y="911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7" name="テキスト ボックス 616"/>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9" name="テキスト ボックス 618"/>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1" name="テキスト ボックス 620"/>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23" name="テキスト ボックス 622"/>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5" name="テキスト ボックス 624"/>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7" name="テキスト ボックス 626"/>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123371</xdr:rowOff>
    </xdr:from>
    <xdr:to>
      <xdr:col>85</xdr:col>
      <xdr:colOff>126364</xdr:colOff>
      <xdr:row>79</xdr:row>
      <xdr:rowOff>98879</xdr:rowOff>
    </xdr:to>
    <xdr:cxnSp macro="">
      <xdr:nvCxnSpPr>
        <xdr:cNvPr id="629" name="直線コネクタ 628"/>
        <xdr:cNvCxnSpPr/>
      </xdr:nvCxnSpPr>
      <xdr:spPr>
        <a:xfrm flipV="1">
          <a:off x="16317595" y="13496471"/>
          <a:ext cx="1269" cy="146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153506</xdr:rowOff>
    </xdr:from>
    <xdr:ext cx="249299" cy="259045"/>
    <xdr:sp macro="" textlink="">
      <xdr:nvSpPr>
        <xdr:cNvPr id="630" name="災害復旧費最小値テキスト"/>
        <xdr:cNvSpPr txBox="1"/>
      </xdr:nvSpPr>
      <xdr:spPr>
        <a:xfrm>
          <a:off x="16370300" y="13698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70048</xdr:rowOff>
    </xdr:from>
    <xdr:ext cx="249299" cy="259045"/>
    <xdr:sp macro="" textlink="">
      <xdr:nvSpPr>
        <xdr:cNvPr id="632" name="災害復旧費最大値テキスト"/>
        <xdr:cNvSpPr txBox="1"/>
      </xdr:nvSpPr>
      <xdr:spPr>
        <a:xfrm>
          <a:off x="16370300" y="1327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123371</xdr:rowOff>
    </xdr:from>
    <xdr:to>
      <xdr:col>86</xdr:col>
      <xdr:colOff>25400</xdr:colOff>
      <xdr:row>78</xdr:row>
      <xdr:rowOff>123371</xdr:rowOff>
    </xdr:to>
    <xdr:cxnSp macro="">
      <xdr:nvCxnSpPr>
        <xdr:cNvPr id="633" name="直線コネクタ 632"/>
        <xdr:cNvCxnSpPr/>
      </xdr:nvCxnSpPr>
      <xdr:spPr>
        <a:xfrm>
          <a:off x="16230600" y="1349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70956</xdr:rowOff>
    </xdr:from>
    <xdr:ext cx="249299" cy="259045"/>
    <xdr:sp macro="" textlink="">
      <xdr:nvSpPr>
        <xdr:cNvPr id="635" name="災害復旧費平均値テキスト"/>
        <xdr:cNvSpPr txBox="1"/>
      </xdr:nvSpPr>
      <xdr:spPr>
        <a:xfrm>
          <a:off x="16370300" y="13444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36" name="フローチャート: 判断 635"/>
        <xdr:cNvSpPr/>
      </xdr:nvSpPr>
      <xdr:spPr>
        <a:xfrm>
          <a:off x="162687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48079</xdr:rowOff>
    </xdr:from>
    <xdr:to>
      <xdr:col>81</xdr:col>
      <xdr:colOff>101600</xdr:colOff>
      <xdr:row>77</xdr:row>
      <xdr:rowOff>149679</xdr:rowOff>
    </xdr:to>
    <xdr:sp macro="" textlink="">
      <xdr:nvSpPr>
        <xdr:cNvPr id="638" name="フローチャート: 判断 637"/>
        <xdr:cNvSpPr/>
      </xdr:nvSpPr>
      <xdr:spPr>
        <a:xfrm>
          <a:off x="15430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166206</xdr:rowOff>
    </xdr:from>
    <xdr:ext cx="313932" cy="259045"/>
    <xdr:sp macro="" textlink="">
      <xdr:nvSpPr>
        <xdr:cNvPr id="639" name="テキスト ボックス 638"/>
        <xdr:cNvSpPr txBox="1"/>
      </xdr:nvSpPr>
      <xdr:spPr>
        <a:xfrm>
          <a:off x="15324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129721</xdr:rowOff>
    </xdr:from>
    <xdr:to>
      <xdr:col>76</xdr:col>
      <xdr:colOff>165100</xdr:colOff>
      <xdr:row>78</xdr:row>
      <xdr:rowOff>59871</xdr:rowOff>
    </xdr:to>
    <xdr:sp macro="" textlink="">
      <xdr:nvSpPr>
        <xdr:cNvPr id="641" name="フローチャート: 判断 640"/>
        <xdr:cNvSpPr/>
      </xdr:nvSpPr>
      <xdr:spPr>
        <a:xfrm>
          <a:off x="14541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76</xdr:row>
      <xdr:rowOff>76398</xdr:rowOff>
    </xdr:from>
    <xdr:ext cx="313932" cy="259045"/>
    <xdr:sp macro="" textlink="">
      <xdr:nvSpPr>
        <xdr:cNvPr id="642" name="テキスト ボックス 641"/>
        <xdr:cNvSpPr txBox="1"/>
      </xdr:nvSpPr>
      <xdr:spPr>
        <a:xfrm>
          <a:off x="14435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162379</xdr:rowOff>
    </xdr:from>
    <xdr:to>
      <xdr:col>72</xdr:col>
      <xdr:colOff>38100</xdr:colOff>
      <xdr:row>78</xdr:row>
      <xdr:rowOff>92529</xdr:rowOff>
    </xdr:to>
    <xdr:sp macro="" textlink="">
      <xdr:nvSpPr>
        <xdr:cNvPr id="644" name="フローチャート: 判断 643"/>
        <xdr:cNvSpPr/>
      </xdr:nvSpPr>
      <xdr:spPr>
        <a:xfrm>
          <a:off x="13652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109056</xdr:rowOff>
    </xdr:from>
    <xdr:ext cx="313932" cy="259045"/>
    <xdr:sp macro="" textlink="">
      <xdr:nvSpPr>
        <xdr:cNvPr id="645" name="テキスト ボックス 644"/>
        <xdr:cNvSpPr txBox="1"/>
      </xdr:nvSpPr>
      <xdr:spPr>
        <a:xfrm>
          <a:off x="13546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88900</xdr:rowOff>
    </xdr:from>
    <xdr:to>
      <xdr:col>67</xdr:col>
      <xdr:colOff>101600</xdr:colOff>
      <xdr:row>71</xdr:row>
      <xdr:rowOff>19050</xdr:rowOff>
    </xdr:to>
    <xdr:sp macro="" textlink="">
      <xdr:nvSpPr>
        <xdr:cNvPr id="646" name="フローチャート: 判断 645"/>
        <xdr:cNvSpPr/>
      </xdr:nvSpPr>
      <xdr:spPr>
        <a:xfrm>
          <a:off x="12763500" y="1209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69</xdr:row>
      <xdr:rowOff>35577</xdr:rowOff>
    </xdr:from>
    <xdr:ext cx="313932" cy="259045"/>
    <xdr:sp macro="" textlink="">
      <xdr:nvSpPr>
        <xdr:cNvPr id="647" name="テキスト ボックス 646"/>
        <xdr:cNvSpPr txBox="1"/>
      </xdr:nvSpPr>
      <xdr:spPr>
        <a:xfrm>
          <a:off x="12657333" y="11865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26506</xdr:rowOff>
    </xdr:from>
    <xdr:ext cx="249299" cy="259045"/>
    <xdr:sp macro="" textlink="">
      <xdr:nvSpPr>
        <xdr:cNvPr id="654" name="災害復旧費該当値テキスト"/>
        <xdr:cNvSpPr txBox="1"/>
      </xdr:nvSpPr>
      <xdr:spPr>
        <a:xfrm>
          <a:off x="16370300" y="13571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6" name="テキスト ボックス 675"/>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27425</xdr:rowOff>
    </xdr:from>
    <xdr:to>
      <xdr:col>85</xdr:col>
      <xdr:colOff>126364</xdr:colOff>
      <xdr:row>98</xdr:row>
      <xdr:rowOff>73275</xdr:rowOff>
    </xdr:to>
    <xdr:cxnSp macro="">
      <xdr:nvCxnSpPr>
        <xdr:cNvPr id="688" name="直線コネクタ 687"/>
        <xdr:cNvCxnSpPr/>
      </xdr:nvCxnSpPr>
      <xdr:spPr>
        <a:xfrm flipV="1">
          <a:off x="16317595" y="15629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77102</xdr:rowOff>
    </xdr:from>
    <xdr:ext cx="469744" cy="259045"/>
    <xdr:sp macro="" textlink="">
      <xdr:nvSpPr>
        <xdr:cNvPr id="689" name="公債費最小値テキスト"/>
        <xdr:cNvSpPr txBox="1"/>
      </xdr:nvSpPr>
      <xdr:spPr>
        <a:xfrm>
          <a:off x="16370300" y="168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73275</xdr:rowOff>
    </xdr:from>
    <xdr:to>
      <xdr:col>86</xdr:col>
      <xdr:colOff>25400</xdr:colOff>
      <xdr:row>98</xdr:row>
      <xdr:rowOff>73275</xdr:rowOff>
    </xdr:to>
    <xdr:cxnSp macro="">
      <xdr:nvCxnSpPr>
        <xdr:cNvPr id="690" name="直線コネクタ 689"/>
        <xdr:cNvCxnSpPr/>
      </xdr:nvCxnSpPr>
      <xdr:spPr>
        <a:xfrm>
          <a:off x="16230600" y="1687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145552</xdr:rowOff>
    </xdr:from>
    <xdr:ext cx="534377" cy="259045"/>
    <xdr:sp macro="" textlink="">
      <xdr:nvSpPr>
        <xdr:cNvPr id="691" name="公債費最大値テキスト"/>
        <xdr:cNvSpPr txBox="1"/>
      </xdr:nvSpPr>
      <xdr:spPr>
        <a:xfrm>
          <a:off x="16370300" y="154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27425</xdr:rowOff>
    </xdr:from>
    <xdr:to>
      <xdr:col>86</xdr:col>
      <xdr:colOff>25400</xdr:colOff>
      <xdr:row>91</xdr:row>
      <xdr:rowOff>27425</xdr:rowOff>
    </xdr:to>
    <xdr:cxnSp macro="">
      <xdr:nvCxnSpPr>
        <xdr:cNvPr id="692" name="直線コネクタ 691"/>
        <xdr:cNvCxnSpPr/>
      </xdr:nvCxnSpPr>
      <xdr:spPr>
        <a:xfrm>
          <a:off x="16230600" y="1562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71707</xdr:rowOff>
    </xdr:from>
    <xdr:to>
      <xdr:col>85</xdr:col>
      <xdr:colOff>127000</xdr:colOff>
      <xdr:row>97</xdr:row>
      <xdr:rowOff>71839</xdr:rowOff>
    </xdr:to>
    <xdr:cxnSp macro="">
      <xdr:nvCxnSpPr>
        <xdr:cNvPr id="693" name="直線コネクタ 692"/>
        <xdr:cNvCxnSpPr/>
      </xdr:nvCxnSpPr>
      <xdr:spPr>
        <a:xfrm flipV="1">
          <a:off x="15481300" y="16702357"/>
          <a:ext cx="8382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98649</xdr:rowOff>
    </xdr:from>
    <xdr:ext cx="469744" cy="259045"/>
    <xdr:sp macro="" textlink="">
      <xdr:nvSpPr>
        <xdr:cNvPr id="694" name="公債費平均値テキスト"/>
        <xdr:cNvSpPr txBox="1"/>
      </xdr:nvSpPr>
      <xdr:spPr>
        <a:xfrm>
          <a:off x="16370300" y="16386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75772</xdr:rowOff>
    </xdr:from>
    <xdr:to>
      <xdr:col>85</xdr:col>
      <xdr:colOff>177800</xdr:colOff>
      <xdr:row>97</xdr:row>
      <xdr:rowOff>5922</xdr:rowOff>
    </xdr:to>
    <xdr:sp macro="" textlink="">
      <xdr:nvSpPr>
        <xdr:cNvPr id="695" name="フローチャート: 判断 694"/>
        <xdr:cNvSpPr/>
      </xdr:nvSpPr>
      <xdr:spPr>
        <a:xfrm>
          <a:off x="16268700" y="165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71839</xdr:rowOff>
    </xdr:from>
    <xdr:to>
      <xdr:col>81</xdr:col>
      <xdr:colOff>50800</xdr:colOff>
      <xdr:row>97</xdr:row>
      <xdr:rowOff>142377</xdr:rowOff>
    </xdr:to>
    <xdr:cxnSp macro="">
      <xdr:nvCxnSpPr>
        <xdr:cNvPr id="696" name="直線コネクタ 695"/>
        <xdr:cNvCxnSpPr/>
      </xdr:nvCxnSpPr>
      <xdr:spPr>
        <a:xfrm flipV="1">
          <a:off x="14592300" y="16702489"/>
          <a:ext cx="889000" cy="7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66889</xdr:rowOff>
    </xdr:from>
    <xdr:to>
      <xdr:col>81</xdr:col>
      <xdr:colOff>101600</xdr:colOff>
      <xdr:row>96</xdr:row>
      <xdr:rowOff>168489</xdr:rowOff>
    </xdr:to>
    <xdr:sp macro="" textlink="">
      <xdr:nvSpPr>
        <xdr:cNvPr id="697" name="フローチャート: 判断 696"/>
        <xdr:cNvSpPr/>
      </xdr:nvSpPr>
      <xdr:spPr>
        <a:xfrm>
          <a:off x="15430500" y="165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13566</xdr:rowOff>
    </xdr:from>
    <xdr:ext cx="469744" cy="259045"/>
    <xdr:sp macro="" textlink="">
      <xdr:nvSpPr>
        <xdr:cNvPr id="698" name="テキスト ボックス 697"/>
        <xdr:cNvSpPr txBox="1"/>
      </xdr:nvSpPr>
      <xdr:spPr>
        <a:xfrm>
          <a:off x="15246428" y="1630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142377</xdr:rowOff>
    </xdr:from>
    <xdr:to>
      <xdr:col>76</xdr:col>
      <xdr:colOff>114300</xdr:colOff>
      <xdr:row>97</xdr:row>
      <xdr:rowOff>153547</xdr:rowOff>
    </xdr:to>
    <xdr:cxnSp macro="">
      <xdr:nvCxnSpPr>
        <xdr:cNvPr id="699" name="直線コネクタ 698"/>
        <xdr:cNvCxnSpPr/>
      </xdr:nvCxnSpPr>
      <xdr:spPr>
        <a:xfrm flipV="1">
          <a:off x="13703300" y="16773027"/>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107449</xdr:rowOff>
    </xdr:from>
    <xdr:to>
      <xdr:col>76</xdr:col>
      <xdr:colOff>165100</xdr:colOff>
      <xdr:row>96</xdr:row>
      <xdr:rowOff>37599</xdr:rowOff>
    </xdr:to>
    <xdr:sp macro="" textlink="">
      <xdr:nvSpPr>
        <xdr:cNvPr id="700" name="フローチャート: 判断 699"/>
        <xdr:cNvSpPr/>
      </xdr:nvSpPr>
      <xdr:spPr>
        <a:xfrm>
          <a:off x="14541500" y="163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54126</xdr:rowOff>
    </xdr:from>
    <xdr:ext cx="469744" cy="259045"/>
    <xdr:sp macro="" textlink="">
      <xdr:nvSpPr>
        <xdr:cNvPr id="701" name="テキスト ボックス 700"/>
        <xdr:cNvSpPr txBox="1"/>
      </xdr:nvSpPr>
      <xdr:spPr>
        <a:xfrm>
          <a:off x="14357428" y="1617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152305</xdr:rowOff>
    </xdr:from>
    <xdr:to>
      <xdr:col>71</xdr:col>
      <xdr:colOff>177800</xdr:colOff>
      <xdr:row>97</xdr:row>
      <xdr:rowOff>153547</xdr:rowOff>
    </xdr:to>
    <xdr:cxnSp macro="">
      <xdr:nvCxnSpPr>
        <xdr:cNvPr id="702" name="直線コネクタ 701"/>
        <xdr:cNvCxnSpPr/>
      </xdr:nvCxnSpPr>
      <xdr:spPr>
        <a:xfrm>
          <a:off x="12814300" y="16782955"/>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29008</xdr:rowOff>
    </xdr:from>
    <xdr:to>
      <xdr:col>72</xdr:col>
      <xdr:colOff>38100</xdr:colOff>
      <xdr:row>95</xdr:row>
      <xdr:rowOff>130608</xdr:rowOff>
    </xdr:to>
    <xdr:sp macro="" textlink="">
      <xdr:nvSpPr>
        <xdr:cNvPr id="703" name="フローチャート: 判断 702"/>
        <xdr:cNvSpPr/>
      </xdr:nvSpPr>
      <xdr:spPr>
        <a:xfrm>
          <a:off x="13652500" y="1631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147135</xdr:rowOff>
    </xdr:from>
    <xdr:ext cx="534377" cy="259045"/>
    <xdr:sp macro="" textlink="">
      <xdr:nvSpPr>
        <xdr:cNvPr id="704" name="テキスト ボックス 703"/>
        <xdr:cNvSpPr txBox="1"/>
      </xdr:nvSpPr>
      <xdr:spPr>
        <a:xfrm>
          <a:off x="13436111" y="160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124431</xdr:rowOff>
    </xdr:from>
    <xdr:to>
      <xdr:col>67</xdr:col>
      <xdr:colOff>101600</xdr:colOff>
      <xdr:row>95</xdr:row>
      <xdr:rowOff>54581</xdr:rowOff>
    </xdr:to>
    <xdr:sp macro="" textlink="">
      <xdr:nvSpPr>
        <xdr:cNvPr id="705" name="フローチャート: 判断 704"/>
        <xdr:cNvSpPr/>
      </xdr:nvSpPr>
      <xdr:spPr>
        <a:xfrm>
          <a:off x="12763500" y="16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71108</xdr:rowOff>
    </xdr:from>
    <xdr:ext cx="534377" cy="259045"/>
    <xdr:sp macro="" textlink="">
      <xdr:nvSpPr>
        <xdr:cNvPr id="706" name="テキスト ボックス 705"/>
        <xdr:cNvSpPr txBox="1"/>
      </xdr:nvSpPr>
      <xdr:spPr>
        <a:xfrm>
          <a:off x="12547111" y="1601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20907</xdr:rowOff>
    </xdr:from>
    <xdr:to>
      <xdr:col>85</xdr:col>
      <xdr:colOff>177800</xdr:colOff>
      <xdr:row>97</xdr:row>
      <xdr:rowOff>122507</xdr:rowOff>
    </xdr:to>
    <xdr:sp macro="" textlink="">
      <xdr:nvSpPr>
        <xdr:cNvPr id="712" name="楕円 711"/>
        <xdr:cNvSpPr/>
      </xdr:nvSpPr>
      <xdr:spPr>
        <a:xfrm>
          <a:off x="16268700" y="166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170784</xdr:rowOff>
    </xdr:from>
    <xdr:ext cx="469744" cy="259045"/>
    <xdr:sp macro="" textlink="">
      <xdr:nvSpPr>
        <xdr:cNvPr id="713" name="公債費該当値テキスト"/>
        <xdr:cNvSpPr txBox="1"/>
      </xdr:nvSpPr>
      <xdr:spPr>
        <a:xfrm>
          <a:off x="16370300" y="1662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21039</xdr:rowOff>
    </xdr:from>
    <xdr:to>
      <xdr:col>81</xdr:col>
      <xdr:colOff>101600</xdr:colOff>
      <xdr:row>97</xdr:row>
      <xdr:rowOff>122639</xdr:rowOff>
    </xdr:to>
    <xdr:sp macro="" textlink="">
      <xdr:nvSpPr>
        <xdr:cNvPr id="714" name="楕円 713"/>
        <xdr:cNvSpPr/>
      </xdr:nvSpPr>
      <xdr:spPr>
        <a:xfrm>
          <a:off x="15430500" y="166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113766</xdr:rowOff>
    </xdr:from>
    <xdr:ext cx="469744" cy="259045"/>
    <xdr:sp macro="" textlink="">
      <xdr:nvSpPr>
        <xdr:cNvPr id="715" name="テキスト ボックス 714"/>
        <xdr:cNvSpPr txBox="1"/>
      </xdr:nvSpPr>
      <xdr:spPr>
        <a:xfrm>
          <a:off x="15246428" y="1674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91577</xdr:rowOff>
    </xdr:from>
    <xdr:to>
      <xdr:col>76</xdr:col>
      <xdr:colOff>165100</xdr:colOff>
      <xdr:row>98</xdr:row>
      <xdr:rowOff>21727</xdr:rowOff>
    </xdr:to>
    <xdr:sp macro="" textlink="">
      <xdr:nvSpPr>
        <xdr:cNvPr id="716" name="楕円 715"/>
        <xdr:cNvSpPr/>
      </xdr:nvSpPr>
      <xdr:spPr>
        <a:xfrm>
          <a:off x="14541500" y="1672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12854</xdr:rowOff>
    </xdr:from>
    <xdr:ext cx="469744" cy="259045"/>
    <xdr:sp macro="" textlink="">
      <xdr:nvSpPr>
        <xdr:cNvPr id="717" name="テキスト ボックス 716"/>
        <xdr:cNvSpPr txBox="1"/>
      </xdr:nvSpPr>
      <xdr:spPr>
        <a:xfrm>
          <a:off x="14357428" y="1681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102747</xdr:rowOff>
    </xdr:from>
    <xdr:to>
      <xdr:col>72</xdr:col>
      <xdr:colOff>38100</xdr:colOff>
      <xdr:row>98</xdr:row>
      <xdr:rowOff>32897</xdr:rowOff>
    </xdr:to>
    <xdr:sp macro="" textlink="">
      <xdr:nvSpPr>
        <xdr:cNvPr id="718" name="楕円 717"/>
        <xdr:cNvSpPr/>
      </xdr:nvSpPr>
      <xdr:spPr>
        <a:xfrm>
          <a:off x="13652500" y="1673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24024</xdr:rowOff>
    </xdr:from>
    <xdr:ext cx="469744" cy="259045"/>
    <xdr:sp macro="" textlink="">
      <xdr:nvSpPr>
        <xdr:cNvPr id="719" name="テキスト ボックス 718"/>
        <xdr:cNvSpPr txBox="1"/>
      </xdr:nvSpPr>
      <xdr:spPr>
        <a:xfrm>
          <a:off x="13468428" y="1682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101505</xdr:rowOff>
    </xdr:from>
    <xdr:to>
      <xdr:col>67</xdr:col>
      <xdr:colOff>101600</xdr:colOff>
      <xdr:row>98</xdr:row>
      <xdr:rowOff>31655</xdr:rowOff>
    </xdr:to>
    <xdr:sp macro="" textlink="">
      <xdr:nvSpPr>
        <xdr:cNvPr id="720" name="楕円 719"/>
        <xdr:cNvSpPr/>
      </xdr:nvSpPr>
      <xdr:spPr>
        <a:xfrm>
          <a:off x="12763500" y="167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22782</xdr:rowOff>
    </xdr:from>
    <xdr:ext cx="469744" cy="259045"/>
    <xdr:sp macro="" textlink="">
      <xdr:nvSpPr>
        <xdr:cNvPr id="721" name="テキスト ボックス 720"/>
        <xdr:cNvSpPr txBox="1"/>
      </xdr:nvSpPr>
      <xdr:spPr>
        <a:xfrm>
          <a:off x="12579428" y="1682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73863</xdr:rowOff>
    </xdr:from>
    <xdr:to>
      <xdr:col>116</xdr:col>
      <xdr:colOff>62864</xdr:colOff>
      <xdr:row>38</xdr:row>
      <xdr:rowOff>139700</xdr:rowOff>
    </xdr:to>
    <xdr:cxnSp macro="">
      <xdr:nvCxnSpPr>
        <xdr:cNvPr id="743" name="直線コネクタ 742"/>
        <xdr:cNvCxnSpPr/>
      </xdr:nvCxnSpPr>
      <xdr:spPr>
        <a:xfrm flipV="1">
          <a:off x="22159595" y="5388813"/>
          <a:ext cx="1269"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20540</xdr:rowOff>
    </xdr:from>
    <xdr:ext cx="469744" cy="259045"/>
    <xdr:sp macro="" textlink="">
      <xdr:nvSpPr>
        <xdr:cNvPr id="746" name="諸支出金最大値テキスト"/>
        <xdr:cNvSpPr txBox="1"/>
      </xdr:nvSpPr>
      <xdr:spPr>
        <a:xfrm>
          <a:off x="22212300" y="51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73863</xdr:rowOff>
    </xdr:from>
    <xdr:to>
      <xdr:col>116</xdr:col>
      <xdr:colOff>152400</xdr:colOff>
      <xdr:row>31</xdr:row>
      <xdr:rowOff>73863</xdr:rowOff>
    </xdr:to>
    <xdr:cxnSp macro="">
      <xdr:nvCxnSpPr>
        <xdr:cNvPr id="747" name="直線コネクタ 746"/>
        <xdr:cNvCxnSpPr/>
      </xdr:nvCxnSpPr>
      <xdr:spPr>
        <a:xfrm>
          <a:off x="22072600" y="53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47998</xdr:rowOff>
    </xdr:from>
    <xdr:ext cx="378565" cy="259045"/>
    <xdr:sp macro="" textlink="">
      <xdr:nvSpPr>
        <xdr:cNvPr id="749" name="諸支出金平均値テキスト"/>
        <xdr:cNvSpPr txBox="1"/>
      </xdr:nvSpPr>
      <xdr:spPr>
        <a:xfrm>
          <a:off x="22212300" y="63916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25121</xdr:rowOff>
    </xdr:from>
    <xdr:to>
      <xdr:col>116</xdr:col>
      <xdr:colOff>114300</xdr:colOff>
      <xdr:row>38</xdr:row>
      <xdr:rowOff>126721</xdr:rowOff>
    </xdr:to>
    <xdr:sp macro="" textlink="">
      <xdr:nvSpPr>
        <xdr:cNvPr id="750" name="フローチャート: 判断 749"/>
        <xdr:cNvSpPr/>
      </xdr:nvSpPr>
      <xdr:spPr>
        <a:xfrm>
          <a:off x="221107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72212</xdr:rowOff>
    </xdr:from>
    <xdr:to>
      <xdr:col>112</xdr:col>
      <xdr:colOff>38100</xdr:colOff>
      <xdr:row>39</xdr:row>
      <xdr:rowOff>2362</xdr:rowOff>
    </xdr:to>
    <xdr:sp macro="" textlink="">
      <xdr:nvSpPr>
        <xdr:cNvPr id="752" name="フローチャート: 判断 751"/>
        <xdr:cNvSpPr/>
      </xdr:nvSpPr>
      <xdr:spPr>
        <a:xfrm>
          <a:off x="21272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18889</xdr:rowOff>
    </xdr:from>
    <xdr:ext cx="313932" cy="259045"/>
    <xdr:sp macro="" textlink="">
      <xdr:nvSpPr>
        <xdr:cNvPr id="753" name="テキスト ボックス 752"/>
        <xdr:cNvSpPr txBox="1"/>
      </xdr:nvSpPr>
      <xdr:spPr>
        <a:xfrm>
          <a:off x="21166333" y="6362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5" name="フローチャート: 判断 754"/>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27119</xdr:rowOff>
    </xdr:from>
    <xdr:ext cx="313932" cy="259045"/>
    <xdr:sp macro="" textlink="">
      <xdr:nvSpPr>
        <xdr:cNvPr id="756" name="テキスト ボックス 755"/>
        <xdr:cNvSpPr txBox="1"/>
      </xdr:nvSpPr>
      <xdr:spPr>
        <a:xfrm>
          <a:off x="20277333" y="6370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85471</xdr:rowOff>
    </xdr:from>
    <xdr:to>
      <xdr:col>102</xdr:col>
      <xdr:colOff>165100</xdr:colOff>
      <xdr:row>39</xdr:row>
      <xdr:rowOff>15621</xdr:rowOff>
    </xdr:to>
    <xdr:sp macro="" textlink="">
      <xdr:nvSpPr>
        <xdr:cNvPr id="758" name="フローチャート: 判断 757"/>
        <xdr:cNvSpPr/>
      </xdr:nvSpPr>
      <xdr:spPr>
        <a:xfrm>
          <a:off x="19494500" y="660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32148</xdr:rowOff>
    </xdr:from>
    <xdr:ext cx="313932" cy="259045"/>
    <xdr:sp macro="" textlink="">
      <xdr:nvSpPr>
        <xdr:cNvPr id="759" name="テキスト ボックス 758"/>
        <xdr:cNvSpPr txBox="1"/>
      </xdr:nvSpPr>
      <xdr:spPr>
        <a:xfrm>
          <a:off x="19388333" y="6375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60" name="フローチャート: 判断 759"/>
        <xdr:cNvSpPr/>
      </xdr:nvSpPr>
      <xdr:spPr>
        <a:xfrm>
          <a:off x="18605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32376</xdr:rowOff>
    </xdr:from>
    <xdr:ext cx="313932" cy="259045"/>
    <xdr:sp macro="" textlink="">
      <xdr:nvSpPr>
        <xdr:cNvPr id="761" name="テキスト ボックス 760"/>
        <xdr:cNvSpPr txBox="1"/>
      </xdr:nvSpPr>
      <xdr:spPr>
        <a:xfrm>
          <a:off x="18499333" y="6376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187,293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％の増となっている。これは認知症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高齢者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グループホーム等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「優っくり村中央湊」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の整備の皆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減があるものの、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子ども・子育て支援給付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や私立保育所に対する助成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類似団体平均と比較して、各年度おおむね下回っているのは、本区における人口に占める生活保護受給者の割合が低いことが要因の一つとして考えられる。今後については、待機児童解消に向けた保育所の新規整備や保育所数の増に伴う経常的経費の増加が見込まれ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住民一人当たりのコストが減少していくものとは考えにくい。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次に、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181,306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小学校・幼稚園の増築・改築の減があるものの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「教育施設整備基金」への積立金や日本橋社会教育会館の改修の増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積立金の増要因は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土地売払収入の積立てによるものであるため、平成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年度限りの特殊要因であるが、今後については、とりわけ平成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年度以降において、人口増加に対応するための小・中学校の整備や本の森ちゅうおう（仮称）の整備の増が見込まれることから、住民一人当たりのコストが平成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年度以前のコストに対して減少していくものとは考えにくい。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財政調整基金残高は約</a:t>
          </a:r>
          <a:r>
            <a:rPr kumimoji="1" lang="en-US" altLang="ja-JP" sz="1200" baseline="0">
              <a:latin typeface="ＭＳ ゴシック" pitchFamily="49" charset="-128"/>
              <a:ea typeface="ＭＳ ゴシック" pitchFamily="49" charset="-128"/>
            </a:rPr>
            <a:t>9</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2,600</a:t>
          </a:r>
          <a:r>
            <a:rPr kumimoji="1" lang="ja-JP" altLang="en-US" sz="1200" baseline="0">
              <a:latin typeface="ＭＳ ゴシック" pitchFamily="49" charset="-128"/>
              <a:ea typeface="ＭＳ ゴシック" pitchFamily="49" charset="-128"/>
            </a:rPr>
            <a:t>万円の積立てを行ったことなどにより、約</a:t>
          </a:r>
          <a:r>
            <a:rPr kumimoji="1" lang="en-US" altLang="ja-JP" sz="1200" baseline="0">
              <a:latin typeface="ＭＳ ゴシック" pitchFamily="49" charset="-128"/>
              <a:ea typeface="ＭＳ ゴシック" pitchFamily="49" charset="-128"/>
            </a:rPr>
            <a:t>4</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2,600</a:t>
          </a:r>
          <a:r>
            <a:rPr kumimoji="1" lang="ja-JP" altLang="en-US" sz="1200" baseline="0">
              <a:latin typeface="ＭＳ ゴシック" pitchFamily="49" charset="-128"/>
              <a:ea typeface="ＭＳ ゴシック" pitchFamily="49" charset="-128"/>
            </a:rPr>
            <a:t>万円増加したが、</a:t>
          </a:r>
          <a:r>
            <a:rPr kumimoji="1" lang="ja-JP" altLang="en-US" sz="1200" baseline="0">
              <a:solidFill>
                <a:sysClr val="windowText" lastClr="000000"/>
              </a:solidFill>
              <a:latin typeface="ＭＳ ゴシック" pitchFamily="49" charset="-128"/>
              <a:ea typeface="ＭＳ ゴシック" pitchFamily="49" charset="-128"/>
            </a:rPr>
            <a:t>標準財政規模が約</a:t>
          </a:r>
          <a:r>
            <a:rPr kumimoji="1" lang="en-US" altLang="ja-JP" sz="1200" baseline="0">
              <a:solidFill>
                <a:sysClr val="windowText" lastClr="000000"/>
              </a:solidFill>
              <a:latin typeface="ＭＳ ゴシック" pitchFamily="49" charset="-128"/>
              <a:ea typeface="ＭＳ ゴシック" pitchFamily="49" charset="-128"/>
            </a:rPr>
            <a:t>12</a:t>
          </a:r>
          <a:r>
            <a:rPr kumimoji="1" lang="ja-JP" altLang="en-US" sz="1200" baseline="0">
              <a:solidFill>
                <a:sysClr val="windowText" lastClr="000000"/>
              </a:solidFill>
              <a:latin typeface="ＭＳ ゴシック" pitchFamily="49" charset="-128"/>
              <a:ea typeface="ＭＳ ゴシック" pitchFamily="49" charset="-128"/>
            </a:rPr>
            <a:t>億</a:t>
          </a:r>
          <a:r>
            <a:rPr kumimoji="1" lang="en-US" altLang="ja-JP" sz="1200" baseline="0">
              <a:solidFill>
                <a:sysClr val="windowText" lastClr="000000"/>
              </a:solidFill>
              <a:latin typeface="ＭＳ ゴシック" pitchFamily="49" charset="-128"/>
              <a:ea typeface="ＭＳ ゴシック" pitchFamily="49" charset="-128"/>
            </a:rPr>
            <a:t>8,800</a:t>
          </a:r>
          <a:r>
            <a:rPr kumimoji="1" lang="ja-JP" altLang="en-US" sz="1200" baseline="0">
              <a:solidFill>
                <a:sysClr val="windowText" lastClr="000000"/>
              </a:solidFill>
              <a:latin typeface="ＭＳ ゴシック" pitchFamily="49" charset="-128"/>
              <a:ea typeface="ＭＳ ゴシック" pitchFamily="49" charset="-128"/>
            </a:rPr>
            <a:t>万円増加したため、標準</a:t>
          </a:r>
          <a:r>
            <a:rPr kumimoji="1" lang="ja-JP" altLang="en-US" sz="1200" baseline="0">
              <a:latin typeface="ＭＳ ゴシック" pitchFamily="49" charset="-128"/>
              <a:ea typeface="ＭＳ ゴシック" pitchFamily="49" charset="-128"/>
            </a:rPr>
            <a:t>財政規模比では、</a:t>
          </a:r>
          <a:r>
            <a:rPr kumimoji="1" lang="en-US" altLang="ja-JP" sz="1200" baseline="0">
              <a:latin typeface="ＭＳ ゴシック" pitchFamily="49" charset="-128"/>
              <a:ea typeface="ＭＳ ゴシック" pitchFamily="49" charset="-128"/>
            </a:rPr>
            <a:t>0.18</a:t>
          </a:r>
          <a:r>
            <a:rPr kumimoji="1" lang="ja-JP" altLang="en-US" sz="1200" baseline="0">
              <a:latin typeface="ＭＳ ゴシック" pitchFamily="49" charset="-128"/>
              <a:ea typeface="ＭＳ ゴシック" pitchFamily="49" charset="-128"/>
            </a:rPr>
            <a:t>ポイントの減となった。実質収支額は標準財政規模に対して、おおよそ適正な範囲であるととともに、</a:t>
          </a:r>
          <a:r>
            <a:rPr kumimoji="1" lang="ja-JP" altLang="en-US" sz="1200" baseline="0">
              <a:solidFill>
                <a:sysClr val="windowText" lastClr="000000"/>
              </a:solidFill>
              <a:latin typeface="ＭＳ ゴシック" pitchFamily="49" charset="-128"/>
              <a:ea typeface="ＭＳ ゴシック" pitchFamily="49" charset="-128"/>
            </a:rPr>
            <a:t>実質単年度収支の標準財政規模比も</a:t>
          </a:r>
          <a:r>
            <a:rPr kumimoji="1" lang="en-US" altLang="ja-JP" sz="1200" baseline="0">
              <a:solidFill>
                <a:sysClr val="windowText" lastClr="000000"/>
              </a:solidFill>
              <a:latin typeface="ＭＳ ゴシック" pitchFamily="49" charset="-128"/>
              <a:ea typeface="ＭＳ ゴシック" pitchFamily="49" charset="-128"/>
            </a:rPr>
            <a:t>0.31</a:t>
          </a:r>
          <a:r>
            <a:rPr kumimoji="1" lang="ja-JP" altLang="en-US" sz="1200" baseline="0">
              <a:solidFill>
                <a:sysClr val="windowText" lastClr="000000"/>
              </a:solidFill>
              <a:latin typeface="ＭＳ ゴシック" pitchFamily="49" charset="-128"/>
              <a:ea typeface="ＭＳ ゴシック" pitchFamily="49" charset="-128"/>
            </a:rPr>
            <a:t>ポイントの増となったことから、引き続き財政状況の健全性は保たれていると考えている。</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すべての会計で実質収支は黒字である。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一般会計は減となったものの、国民健康保険事業会計、介護保険事業会計、後期高齢者医療会計が増となった結果、全体としては</a:t>
          </a:r>
          <a:r>
            <a:rPr kumimoji="1" lang="en-US" altLang="ja-JP" sz="1400">
              <a:latin typeface="ＭＳ ゴシック" pitchFamily="49" charset="-128"/>
              <a:ea typeface="ＭＳ ゴシック" pitchFamily="49" charset="-128"/>
            </a:rPr>
            <a:t>0.20</a:t>
          </a:r>
          <a:r>
            <a:rPr kumimoji="1" lang="ja-JP" altLang="en-US" sz="1400">
              <a:latin typeface="ＭＳ ゴシック" pitchFamily="49" charset="-128"/>
              <a:ea typeface="ＭＳ ゴシック" pitchFamily="49" charset="-128"/>
            </a:rPr>
            <a:t>ポイントの増となった。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
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
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
75</v>
      </c>
      <c r="C3" s="588"/>
      <c r="D3" s="588"/>
      <c r="E3" s="589"/>
      <c r="F3" s="589"/>
      <c r="G3" s="589"/>
      <c r="H3" s="589"/>
      <c r="I3" s="589"/>
      <c r="J3" s="589"/>
      <c r="K3" s="589"/>
      <c r="L3" s="589" t="s">
        <v>
76</v>
      </c>
      <c r="M3" s="589"/>
      <c r="N3" s="589"/>
      <c r="O3" s="589"/>
      <c r="P3" s="589"/>
      <c r="Q3" s="589"/>
      <c r="R3" s="592"/>
      <c r="S3" s="592"/>
      <c r="T3" s="592"/>
      <c r="U3" s="592"/>
      <c r="V3" s="593"/>
      <c r="W3" s="486" t="s">
        <v>
77</v>
      </c>
      <c r="X3" s="487"/>
      <c r="Y3" s="487"/>
      <c r="Z3" s="487"/>
      <c r="AA3" s="487"/>
      <c r="AB3" s="588"/>
      <c r="AC3" s="592" t="s">
        <v>
78</v>
      </c>
      <c r="AD3" s="487"/>
      <c r="AE3" s="487"/>
      <c r="AF3" s="487"/>
      <c r="AG3" s="487"/>
      <c r="AH3" s="487"/>
      <c r="AI3" s="487"/>
      <c r="AJ3" s="487"/>
      <c r="AK3" s="487"/>
      <c r="AL3" s="554"/>
      <c r="AM3" s="486" t="s">
        <v>
79</v>
      </c>
      <c r="AN3" s="487"/>
      <c r="AO3" s="487"/>
      <c r="AP3" s="487"/>
      <c r="AQ3" s="487"/>
      <c r="AR3" s="487"/>
      <c r="AS3" s="487"/>
      <c r="AT3" s="487"/>
      <c r="AU3" s="487"/>
      <c r="AV3" s="487"/>
      <c r="AW3" s="487"/>
      <c r="AX3" s="554"/>
      <c r="AY3" s="546" t="s">
        <v>
1</v>
      </c>
      <c r="AZ3" s="547"/>
      <c r="BA3" s="547"/>
      <c r="BB3" s="547"/>
      <c r="BC3" s="547"/>
      <c r="BD3" s="547"/>
      <c r="BE3" s="547"/>
      <c r="BF3" s="547"/>
      <c r="BG3" s="547"/>
      <c r="BH3" s="547"/>
      <c r="BI3" s="547"/>
      <c r="BJ3" s="547"/>
      <c r="BK3" s="547"/>
      <c r="BL3" s="547"/>
      <c r="BM3" s="596"/>
      <c r="BN3" s="486" t="s">
        <v>
80</v>
      </c>
      <c r="BO3" s="487"/>
      <c r="BP3" s="487"/>
      <c r="BQ3" s="487"/>
      <c r="BR3" s="487"/>
      <c r="BS3" s="487"/>
      <c r="BT3" s="487"/>
      <c r="BU3" s="554"/>
      <c r="BV3" s="486" t="s">
        <v>
81</v>
      </c>
      <c r="BW3" s="487"/>
      <c r="BX3" s="487"/>
      <c r="BY3" s="487"/>
      <c r="BZ3" s="487"/>
      <c r="CA3" s="487"/>
      <c r="CB3" s="487"/>
      <c r="CC3" s="554"/>
      <c r="CD3" s="546" t="s">
        <v>
1</v>
      </c>
      <c r="CE3" s="547"/>
      <c r="CF3" s="547"/>
      <c r="CG3" s="547"/>
      <c r="CH3" s="547"/>
      <c r="CI3" s="547"/>
      <c r="CJ3" s="547"/>
      <c r="CK3" s="547"/>
      <c r="CL3" s="547"/>
      <c r="CM3" s="547"/>
      <c r="CN3" s="547"/>
      <c r="CO3" s="547"/>
      <c r="CP3" s="547"/>
      <c r="CQ3" s="547"/>
      <c r="CR3" s="547"/>
      <c r="CS3" s="596"/>
      <c r="CT3" s="486" t="s">
        <v>
82</v>
      </c>
      <c r="CU3" s="487"/>
      <c r="CV3" s="487"/>
      <c r="CW3" s="487"/>
      <c r="CX3" s="487"/>
      <c r="CY3" s="487"/>
      <c r="CZ3" s="487"/>
      <c r="DA3" s="554"/>
      <c r="DB3" s="486" t="s">
        <v>
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
84</v>
      </c>
      <c r="AZ4" s="400"/>
      <c r="BA4" s="400"/>
      <c r="BB4" s="400"/>
      <c r="BC4" s="400"/>
      <c r="BD4" s="400"/>
      <c r="BE4" s="400"/>
      <c r="BF4" s="400"/>
      <c r="BG4" s="400"/>
      <c r="BH4" s="400"/>
      <c r="BI4" s="400"/>
      <c r="BJ4" s="400"/>
      <c r="BK4" s="400"/>
      <c r="BL4" s="400"/>
      <c r="BM4" s="401"/>
      <c r="BN4" s="402">
        <v>
104417516</v>
      </c>
      <c r="BO4" s="403"/>
      <c r="BP4" s="403"/>
      <c r="BQ4" s="403"/>
      <c r="BR4" s="403"/>
      <c r="BS4" s="403"/>
      <c r="BT4" s="403"/>
      <c r="BU4" s="404"/>
      <c r="BV4" s="402">
        <v>
98580357</v>
      </c>
      <c r="BW4" s="403"/>
      <c r="BX4" s="403"/>
      <c r="BY4" s="403"/>
      <c r="BZ4" s="403"/>
      <c r="CA4" s="403"/>
      <c r="CB4" s="403"/>
      <c r="CC4" s="404"/>
      <c r="CD4" s="580" t="s">
        <v>
85</v>
      </c>
      <c r="CE4" s="581"/>
      <c r="CF4" s="581"/>
      <c r="CG4" s="581"/>
      <c r="CH4" s="581"/>
      <c r="CI4" s="581"/>
      <c r="CJ4" s="581"/>
      <c r="CK4" s="581"/>
      <c r="CL4" s="581"/>
      <c r="CM4" s="581"/>
      <c r="CN4" s="581"/>
      <c r="CO4" s="581"/>
      <c r="CP4" s="581"/>
      <c r="CQ4" s="581"/>
      <c r="CR4" s="581"/>
      <c r="CS4" s="582"/>
      <c r="CT4" s="583">
        <v>
3.5</v>
      </c>
      <c r="CU4" s="584"/>
      <c r="CV4" s="584"/>
      <c r="CW4" s="584"/>
      <c r="CX4" s="584"/>
      <c r="CY4" s="584"/>
      <c r="CZ4" s="584"/>
      <c r="DA4" s="585"/>
      <c r="DB4" s="583">
        <v>
3.8</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
86</v>
      </c>
      <c r="AN5" s="381"/>
      <c r="AO5" s="381"/>
      <c r="AP5" s="381"/>
      <c r="AQ5" s="381"/>
      <c r="AR5" s="381"/>
      <c r="AS5" s="381"/>
      <c r="AT5" s="382"/>
      <c r="AU5" s="464" t="s">
        <v>
87</v>
      </c>
      <c r="AV5" s="465"/>
      <c r="AW5" s="465"/>
      <c r="AX5" s="465"/>
      <c r="AY5" s="387" t="s">
        <v>
88</v>
      </c>
      <c r="AZ5" s="388"/>
      <c r="BA5" s="388"/>
      <c r="BB5" s="388"/>
      <c r="BC5" s="388"/>
      <c r="BD5" s="388"/>
      <c r="BE5" s="388"/>
      <c r="BF5" s="388"/>
      <c r="BG5" s="388"/>
      <c r="BH5" s="388"/>
      <c r="BI5" s="388"/>
      <c r="BJ5" s="388"/>
      <c r="BK5" s="388"/>
      <c r="BL5" s="388"/>
      <c r="BM5" s="389"/>
      <c r="BN5" s="407">
        <v>
102456591</v>
      </c>
      <c r="BO5" s="408"/>
      <c r="BP5" s="408"/>
      <c r="BQ5" s="408"/>
      <c r="BR5" s="408"/>
      <c r="BS5" s="408"/>
      <c r="BT5" s="408"/>
      <c r="BU5" s="409"/>
      <c r="BV5" s="407">
        <v>
95745348</v>
      </c>
      <c r="BW5" s="408"/>
      <c r="BX5" s="408"/>
      <c r="BY5" s="408"/>
      <c r="BZ5" s="408"/>
      <c r="CA5" s="408"/>
      <c r="CB5" s="408"/>
      <c r="CC5" s="409"/>
      <c r="CD5" s="416" t="s">
        <v>
89</v>
      </c>
      <c r="CE5" s="417"/>
      <c r="CF5" s="417"/>
      <c r="CG5" s="417"/>
      <c r="CH5" s="417"/>
      <c r="CI5" s="417"/>
      <c r="CJ5" s="417"/>
      <c r="CK5" s="417"/>
      <c r="CL5" s="417"/>
      <c r="CM5" s="417"/>
      <c r="CN5" s="417"/>
      <c r="CO5" s="417"/>
      <c r="CP5" s="417"/>
      <c r="CQ5" s="417"/>
      <c r="CR5" s="417"/>
      <c r="CS5" s="418"/>
      <c r="CT5" s="377">
        <v>
72.3</v>
      </c>
      <c r="CU5" s="378"/>
      <c r="CV5" s="378"/>
      <c r="CW5" s="378"/>
      <c r="CX5" s="378"/>
      <c r="CY5" s="378"/>
      <c r="CZ5" s="378"/>
      <c r="DA5" s="379"/>
      <c r="DB5" s="377">
        <v>
75</v>
      </c>
      <c r="DC5" s="378"/>
      <c r="DD5" s="378"/>
      <c r="DE5" s="378"/>
      <c r="DF5" s="378"/>
      <c r="DG5" s="378"/>
      <c r="DH5" s="378"/>
      <c r="DI5" s="379"/>
      <c r="DJ5" s="165"/>
      <c r="DK5" s="165"/>
      <c r="DL5" s="165"/>
      <c r="DM5" s="165"/>
      <c r="DN5" s="165"/>
      <c r="DO5" s="165"/>
    </row>
    <row r="6" spans="1:119" ht="18.75" customHeight="1">
      <c r="A6" s="166"/>
      <c r="B6" s="560" t="s">
        <v>
90</v>
      </c>
      <c r="C6" s="421"/>
      <c r="D6" s="421"/>
      <c r="E6" s="561"/>
      <c r="F6" s="561"/>
      <c r="G6" s="561"/>
      <c r="H6" s="561"/>
      <c r="I6" s="561"/>
      <c r="J6" s="561"/>
      <c r="K6" s="561"/>
      <c r="L6" s="561" t="s">
        <v>
91</v>
      </c>
      <c r="M6" s="561"/>
      <c r="N6" s="561"/>
      <c r="O6" s="561"/>
      <c r="P6" s="561"/>
      <c r="Q6" s="561"/>
      <c r="R6" s="445"/>
      <c r="S6" s="445"/>
      <c r="T6" s="445"/>
      <c r="U6" s="445"/>
      <c r="V6" s="567"/>
      <c r="W6" s="498" t="s">
        <v>
92</v>
      </c>
      <c r="X6" s="420"/>
      <c r="Y6" s="420"/>
      <c r="Z6" s="420"/>
      <c r="AA6" s="420"/>
      <c r="AB6" s="421"/>
      <c r="AC6" s="572" t="s">
        <v>
93</v>
      </c>
      <c r="AD6" s="573"/>
      <c r="AE6" s="573"/>
      <c r="AF6" s="573"/>
      <c r="AG6" s="573"/>
      <c r="AH6" s="573"/>
      <c r="AI6" s="573"/>
      <c r="AJ6" s="573"/>
      <c r="AK6" s="573"/>
      <c r="AL6" s="574"/>
      <c r="AM6" s="476" t="s">
        <v>
94</v>
      </c>
      <c r="AN6" s="381"/>
      <c r="AO6" s="381"/>
      <c r="AP6" s="381"/>
      <c r="AQ6" s="381"/>
      <c r="AR6" s="381"/>
      <c r="AS6" s="381"/>
      <c r="AT6" s="382"/>
      <c r="AU6" s="464" t="s">
        <v>
95</v>
      </c>
      <c r="AV6" s="465"/>
      <c r="AW6" s="465"/>
      <c r="AX6" s="465"/>
      <c r="AY6" s="387" t="s">
        <v>
96</v>
      </c>
      <c r="AZ6" s="388"/>
      <c r="BA6" s="388"/>
      <c r="BB6" s="388"/>
      <c r="BC6" s="388"/>
      <c r="BD6" s="388"/>
      <c r="BE6" s="388"/>
      <c r="BF6" s="388"/>
      <c r="BG6" s="388"/>
      <c r="BH6" s="388"/>
      <c r="BI6" s="388"/>
      <c r="BJ6" s="388"/>
      <c r="BK6" s="388"/>
      <c r="BL6" s="388"/>
      <c r="BM6" s="389"/>
      <c r="BN6" s="407">
        <v>
1960925</v>
      </c>
      <c r="BO6" s="408"/>
      <c r="BP6" s="408"/>
      <c r="BQ6" s="408"/>
      <c r="BR6" s="408"/>
      <c r="BS6" s="408"/>
      <c r="BT6" s="408"/>
      <c r="BU6" s="409"/>
      <c r="BV6" s="407">
        <v>
2835009</v>
      </c>
      <c r="BW6" s="408"/>
      <c r="BX6" s="408"/>
      <c r="BY6" s="408"/>
      <c r="BZ6" s="408"/>
      <c r="CA6" s="408"/>
      <c r="CB6" s="408"/>
      <c r="CC6" s="409"/>
      <c r="CD6" s="416" t="s">
        <v>
97</v>
      </c>
      <c r="CE6" s="417"/>
      <c r="CF6" s="417"/>
      <c r="CG6" s="417"/>
      <c r="CH6" s="417"/>
      <c r="CI6" s="417"/>
      <c r="CJ6" s="417"/>
      <c r="CK6" s="417"/>
      <c r="CL6" s="417"/>
      <c r="CM6" s="417"/>
      <c r="CN6" s="417"/>
      <c r="CO6" s="417"/>
      <c r="CP6" s="417"/>
      <c r="CQ6" s="417"/>
      <c r="CR6" s="417"/>
      <c r="CS6" s="418"/>
      <c r="CT6" s="557">
        <v>
72.3</v>
      </c>
      <c r="CU6" s="558"/>
      <c r="CV6" s="558"/>
      <c r="CW6" s="558"/>
      <c r="CX6" s="558"/>
      <c r="CY6" s="558"/>
      <c r="CZ6" s="558"/>
      <c r="DA6" s="559"/>
      <c r="DB6" s="557">
        <v>
75</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
98</v>
      </c>
      <c r="AN7" s="381"/>
      <c r="AO7" s="381"/>
      <c r="AP7" s="381"/>
      <c r="AQ7" s="381"/>
      <c r="AR7" s="381"/>
      <c r="AS7" s="381"/>
      <c r="AT7" s="382"/>
      <c r="AU7" s="464" t="s">
        <v>
95</v>
      </c>
      <c r="AV7" s="465"/>
      <c r="AW7" s="465"/>
      <c r="AX7" s="465"/>
      <c r="AY7" s="387" t="s">
        <v>
99</v>
      </c>
      <c r="AZ7" s="388"/>
      <c r="BA7" s="388"/>
      <c r="BB7" s="388"/>
      <c r="BC7" s="388"/>
      <c r="BD7" s="388"/>
      <c r="BE7" s="388"/>
      <c r="BF7" s="388"/>
      <c r="BG7" s="388"/>
      <c r="BH7" s="388"/>
      <c r="BI7" s="388"/>
      <c r="BJ7" s="388"/>
      <c r="BK7" s="388"/>
      <c r="BL7" s="388"/>
      <c r="BM7" s="389"/>
      <c r="BN7" s="407">
        <v>
220977</v>
      </c>
      <c r="BO7" s="408"/>
      <c r="BP7" s="408"/>
      <c r="BQ7" s="408"/>
      <c r="BR7" s="408"/>
      <c r="BS7" s="408"/>
      <c r="BT7" s="408"/>
      <c r="BU7" s="409"/>
      <c r="BV7" s="407">
        <v>
979416</v>
      </c>
      <c r="BW7" s="408"/>
      <c r="BX7" s="408"/>
      <c r="BY7" s="408"/>
      <c r="BZ7" s="408"/>
      <c r="CA7" s="408"/>
      <c r="CB7" s="408"/>
      <c r="CC7" s="409"/>
      <c r="CD7" s="416" t="s">
        <v>
100</v>
      </c>
      <c r="CE7" s="417"/>
      <c r="CF7" s="417"/>
      <c r="CG7" s="417"/>
      <c r="CH7" s="417"/>
      <c r="CI7" s="417"/>
      <c r="CJ7" s="417"/>
      <c r="CK7" s="417"/>
      <c r="CL7" s="417"/>
      <c r="CM7" s="417"/>
      <c r="CN7" s="417"/>
      <c r="CO7" s="417"/>
      <c r="CP7" s="417"/>
      <c r="CQ7" s="417"/>
      <c r="CR7" s="417"/>
      <c r="CS7" s="418"/>
      <c r="CT7" s="407">
        <v>
50150300</v>
      </c>
      <c r="CU7" s="408"/>
      <c r="CV7" s="408"/>
      <c r="CW7" s="408"/>
      <c r="CX7" s="408"/>
      <c r="CY7" s="408"/>
      <c r="CZ7" s="408"/>
      <c r="DA7" s="409"/>
      <c r="DB7" s="407">
        <v>
48862304</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
101</v>
      </c>
      <c r="AN8" s="381"/>
      <c r="AO8" s="381"/>
      <c r="AP8" s="381"/>
      <c r="AQ8" s="381"/>
      <c r="AR8" s="381"/>
      <c r="AS8" s="381"/>
      <c r="AT8" s="382"/>
      <c r="AU8" s="464" t="s">
        <v>
87</v>
      </c>
      <c r="AV8" s="465"/>
      <c r="AW8" s="465"/>
      <c r="AX8" s="465"/>
      <c r="AY8" s="387" t="s">
        <v>
102</v>
      </c>
      <c r="AZ8" s="388"/>
      <c r="BA8" s="388"/>
      <c r="BB8" s="388"/>
      <c r="BC8" s="388"/>
      <c r="BD8" s="388"/>
      <c r="BE8" s="388"/>
      <c r="BF8" s="388"/>
      <c r="BG8" s="388"/>
      <c r="BH8" s="388"/>
      <c r="BI8" s="388"/>
      <c r="BJ8" s="388"/>
      <c r="BK8" s="388"/>
      <c r="BL8" s="388"/>
      <c r="BM8" s="389"/>
      <c r="BN8" s="407">
        <v>
1739948</v>
      </c>
      <c r="BO8" s="408"/>
      <c r="BP8" s="408"/>
      <c r="BQ8" s="408"/>
      <c r="BR8" s="408"/>
      <c r="BS8" s="408"/>
      <c r="BT8" s="408"/>
      <c r="BU8" s="409"/>
      <c r="BV8" s="407">
        <v>
1855593</v>
      </c>
      <c r="BW8" s="408"/>
      <c r="BX8" s="408"/>
      <c r="BY8" s="408"/>
      <c r="BZ8" s="408"/>
      <c r="CA8" s="408"/>
      <c r="CB8" s="408"/>
      <c r="CC8" s="409"/>
      <c r="CD8" s="416" t="s">
        <v>
103</v>
      </c>
      <c r="CE8" s="417"/>
      <c r="CF8" s="417"/>
      <c r="CG8" s="417"/>
      <c r="CH8" s="417"/>
      <c r="CI8" s="417"/>
      <c r="CJ8" s="417"/>
      <c r="CK8" s="417"/>
      <c r="CL8" s="417"/>
      <c r="CM8" s="417"/>
      <c r="CN8" s="417"/>
      <c r="CO8" s="417"/>
      <c r="CP8" s="417"/>
      <c r="CQ8" s="417"/>
      <c r="CR8" s="417"/>
      <c r="CS8" s="418"/>
      <c r="CT8" s="520">
        <v>
0.69</v>
      </c>
      <c r="CU8" s="521"/>
      <c r="CV8" s="521"/>
      <c r="CW8" s="521"/>
      <c r="CX8" s="521"/>
      <c r="CY8" s="521"/>
      <c r="CZ8" s="521"/>
      <c r="DA8" s="522"/>
      <c r="DB8" s="520">
        <v>
0.69</v>
      </c>
      <c r="DC8" s="521"/>
      <c r="DD8" s="521"/>
      <c r="DE8" s="521"/>
      <c r="DF8" s="521"/>
      <c r="DG8" s="521"/>
      <c r="DH8" s="521"/>
      <c r="DI8" s="522"/>
      <c r="DJ8" s="165"/>
      <c r="DK8" s="165"/>
      <c r="DL8" s="165"/>
      <c r="DM8" s="165"/>
      <c r="DN8" s="165"/>
      <c r="DO8" s="165"/>
    </row>
    <row r="9" spans="1:119" ht="18.75" customHeight="1" thickBot="1">
      <c r="A9" s="166"/>
      <c r="B9" s="546" t="s">
        <v>
104</v>
      </c>
      <c r="C9" s="547"/>
      <c r="D9" s="547"/>
      <c r="E9" s="547"/>
      <c r="F9" s="547"/>
      <c r="G9" s="547"/>
      <c r="H9" s="547"/>
      <c r="I9" s="547"/>
      <c r="J9" s="547"/>
      <c r="K9" s="470"/>
      <c r="L9" s="548" t="s">
        <v>
105</v>
      </c>
      <c r="M9" s="549"/>
      <c r="N9" s="549"/>
      <c r="O9" s="549"/>
      <c r="P9" s="549"/>
      <c r="Q9" s="550"/>
      <c r="R9" s="551">
        <v>
141183</v>
      </c>
      <c r="S9" s="552"/>
      <c r="T9" s="552"/>
      <c r="U9" s="552"/>
      <c r="V9" s="553"/>
      <c r="W9" s="486" t="s">
        <v>
106</v>
      </c>
      <c r="X9" s="487"/>
      <c r="Y9" s="487"/>
      <c r="Z9" s="487"/>
      <c r="AA9" s="487"/>
      <c r="AB9" s="487"/>
      <c r="AC9" s="487"/>
      <c r="AD9" s="487"/>
      <c r="AE9" s="487"/>
      <c r="AF9" s="487"/>
      <c r="AG9" s="487"/>
      <c r="AH9" s="487"/>
      <c r="AI9" s="487"/>
      <c r="AJ9" s="487"/>
      <c r="AK9" s="487"/>
      <c r="AL9" s="554"/>
      <c r="AM9" s="476" t="s">
        <v>
107</v>
      </c>
      <c r="AN9" s="381"/>
      <c r="AO9" s="381"/>
      <c r="AP9" s="381"/>
      <c r="AQ9" s="381"/>
      <c r="AR9" s="381"/>
      <c r="AS9" s="381"/>
      <c r="AT9" s="382"/>
      <c r="AU9" s="464" t="s">
        <v>
87</v>
      </c>
      <c r="AV9" s="465"/>
      <c r="AW9" s="465"/>
      <c r="AX9" s="465"/>
      <c r="AY9" s="387" t="s">
        <v>
108</v>
      </c>
      <c r="AZ9" s="388"/>
      <c r="BA9" s="388"/>
      <c r="BB9" s="388"/>
      <c r="BC9" s="388"/>
      <c r="BD9" s="388"/>
      <c r="BE9" s="388"/>
      <c r="BF9" s="388"/>
      <c r="BG9" s="388"/>
      <c r="BH9" s="388"/>
      <c r="BI9" s="388"/>
      <c r="BJ9" s="388"/>
      <c r="BK9" s="388"/>
      <c r="BL9" s="388"/>
      <c r="BM9" s="389"/>
      <c r="BN9" s="407">
        <v>
-115645</v>
      </c>
      <c r="BO9" s="408"/>
      <c r="BP9" s="408"/>
      <c r="BQ9" s="408"/>
      <c r="BR9" s="408"/>
      <c r="BS9" s="408"/>
      <c r="BT9" s="408"/>
      <c r="BU9" s="409"/>
      <c r="BV9" s="407">
        <v>
95090</v>
      </c>
      <c r="BW9" s="408"/>
      <c r="BX9" s="408"/>
      <c r="BY9" s="408"/>
      <c r="BZ9" s="408"/>
      <c r="CA9" s="408"/>
      <c r="CB9" s="408"/>
      <c r="CC9" s="409"/>
      <c r="CD9" s="416" t="s">
        <v>
109</v>
      </c>
      <c r="CE9" s="417"/>
      <c r="CF9" s="417"/>
      <c r="CG9" s="417"/>
      <c r="CH9" s="417"/>
      <c r="CI9" s="417"/>
      <c r="CJ9" s="417"/>
      <c r="CK9" s="417"/>
      <c r="CL9" s="417"/>
      <c r="CM9" s="417"/>
      <c r="CN9" s="417"/>
      <c r="CO9" s="417"/>
      <c r="CP9" s="417"/>
      <c r="CQ9" s="417"/>
      <c r="CR9" s="417"/>
      <c r="CS9" s="418"/>
      <c r="CT9" s="377">
        <v>
1.2</v>
      </c>
      <c r="CU9" s="378"/>
      <c r="CV9" s="378"/>
      <c r="CW9" s="378"/>
      <c r="CX9" s="378"/>
      <c r="CY9" s="378"/>
      <c r="CZ9" s="378"/>
      <c r="DA9" s="379"/>
      <c r="DB9" s="377">
        <v>
1.4</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
110</v>
      </c>
      <c r="M10" s="381"/>
      <c r="N10" s="381"/>
      <c r="O10" s="381"/>
      <c r="P10" s="381"/>
      <c r="Q10" s="382"/>
      <c r="R10" s="383">
        <v>
122762</v>
      </c>
      <c r="S10" s="384"/>
      <c r="T10" s="384"/>
      <c r="U10" s="384"/>
      <c r="V10" s="386"/>
      <c r="W10" s="555"/>
      <c r="X10" s="369"/>
      <c r="Y10" s="369"/>
      <c r="Z10" s="369"/>
      <c r="AA10" s="369"/>
      <c r="AB10" s="369"/>
      <c r="AC10" s="369"/>
      <c r="AD10" s="369"/>
      <c r="AE10" s="369"/>
      <c r="AF10" s="369"/>
      <c r="AG10" s="369"/>
      <c r="AH10" s="369"/>
      <c r="AI10" s="369"/>
      <c r="AJ10" s="369"/>
      <c r="AK10" s="369"/>
      <c r="AL10" s="556"/>
      <c r="AM10" s="476" t="s">
        <v>
111</v>
      </c>
      <c r="AN10" s="381"/>
      <c r="AO10" s="381"/>
      <c r="AP10" s="381"/>
      <c r="AQ10" s="381"/>
      <c r="AR10" s="381"/>
      <c r="AS10" s="381"/>
      <c r="AT10" s="382"/>
      <c r="AU10" s="464" t="s">
        <v>
87</v>
      </c>
      <c r="AV10" s="465"/>
      <c r="AW10" s="465"/>
      <c r="AX10" s="465"/>
      <c r="AY10" s="387" t="s">
        <v>
112</v>
      </c>
      <c r="AZ10" s="388"/>
      <c r="BA10" s="388"/>
      <c r="BB10" s="388"/>
      <c r="BC10" s="388"/>
      <c r="BD10" s="388"/>
      <c r="BE10" s="388"/>
      <c r="BF10" s="388"/>
      <c r="BG10" s="388"/>
      <c r="BH10" s="388"/>
      <c r="BI10" s="388"/>
      <c r="BJ10" s="388"/>
      <c r="BK10" s="388"/>
      <c r="BL10" s="388"/>
      <c r="BM10" s="389"/>
      <c r="BN10" s="407">
        <v>
926432</v>
      </c>
      <c r="BO10" s="408"/>
      <c r="BP10" s="408"/>
      <c r="BQ10" s="408"/>
      <c r="BR10" s="408"/>
      <c r="BS10" s="408"/>
      <c r="BT10" s="408"/>
      <c r="BU10" s="409"/>
      <c r="BV10" s="407">
        <v>
1054685</v>
      </c>
      <c r="BW10" s="408"/>
      <c r="BX10" s="408"/>
      <c r="BY10" s="408"/>
      <c r="BZ10" s="408"/>
      <c r="CA10" s="408"/>
      <c r="CB10" s="408"/>
      <c r="CC10" s="409"/>
      <c r="CD10" s="170" t="s">
        <v>
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
114</v>
      </c>
      <c r="M11" s="454"/>
      <c r="N11" s="454"/>
      <c r="O11" s="454"/>
      <c r="P11" s="454"/>
      <c r="Q11" s="455"/>
      <c r="R11" s="543" t="s">
        <v>
115</v>
      </c>
      <c r="S11" s="544"/>
      <c r="T11" s="544"/>
      <c r="U11" s="544"/>
      <c r="V11" s="545"/>
      <c r="W11" s="555"/>
      <c r="X11" s="369"/>
      <c r="Y11" s="369"/>
      <c r="Z11" s="369"/>
      <c r="AA11" s="369"/>
      <c r="AB11" s="369"/>
      <c r="AC11" s="369"/>
      <c r="AD11" s="369"/>
      <c r="AE11" s="369"/>
      <c r="AF11" s="369"/>
      <c r="AG11" s="369"/>
      <c r="AH11" s="369"/>
      <c r="AI11" s="369"/>
      <c r="AJ11" s="369"/>
      <c r="AK11" s="369"/>
      <c r="AL11" s="556"/>
      <c r="AM11" s="476" t="s">
        <v>
116</v>
      </c>
      <c r="AN11" s="381"/>
      <c r="AO11" s="381"/>
      <c r="AP11" s="381"/>
      <c r="AQ11" s="381"/>
      <c r="AR11" s="381"/>
      <c r="AS11" s="381"/>
      <c r="AT11" s="382"/>
      <c r="AU11" s="464" t="s">
        <v>
87</v>
      </c>
      <c r="AV11" s="465"/>
      <c r="AW11" s="465"/>
      <c r="AX11" s="465"/>
      <c r="AY11" s="387" t="s">
        <v>
117</v>
      </c>
      <c r="AZ11" s="388"/>
      <c r="BA11" s="388"/>
      <c r="BB11" s="388"/>
      <c r="BC11" s="388"/>
      <c r="BD11" s="388"/>
      <c r="BE11" s="388"/>
      <c r="BF11" s="388"/>
      <c r="BG11" s="388"/>
      <c r="BH11" s="388"/>
      <c r="BI11" s="388"/>
      <c r="BJ11" s="388"/>
      <c r="BK11" s="388"/>
      <c r="BL11" s="388"/>
      <c r="BM11" s="389"/>
      <c r="BN11" s="407">
        <v>
0</v>
      </c>
      <c r="BO11" s="408"/>
      <c r="BP11" s="408"/>
      <c r="BQ11" s="408"/>
      <c r="BR11" s="408"/>
      <c r="BS11" s="408"/>
      <c r="BT11" s="408"/>
      <c r="BU11" s="409"/>
      <c r="BV11" s="407">
        <v>
0</v>
      </c>
      <c r="BW11" s="408"/>
      <c r="BX11" s="408"/>
      <c r="BY11" s="408"/>
      <c r="BZ11" s="408"/>
      <c r="CA11" s="408"/>
      <c r="CB11" s="408"/>
      <c r="CC11" s="409"/>
      <c r="CD11" s="416" t="s">
        <v>
118</v>
      </c>
      <c r="CE11" s="417"/>
      <c r="CF11" s="417"/>
      <c r="CG11" s="417"/>
      <c r="CH11" s="417"/>
      <c r="CI11" s="417"/>
      <c r="CJ11" s="417"/>
      <c r="CK11" s="417"/>
      <c r="CL11" s="417"/>
      <c r="CM11" s="417"/>
      <c r="CN11" s="417"/>
      <c r="CO11" s="417"/>
      <c r="CP11" s="417"/>
      <c r="CQ11" s="417"/>
      <c r="CR11" s="417"/>
      <c r="CS11" s="418"/>
      <c r="CT11" s="520" t="s">
        <v>
119</v>
      </c>
      <c r="CU11" s="521"/>
      <c r="CV11" s="521"/>
      <c r="CW11" s="521"/>
      <c r="CX11" s="521"/>
      <c r="CY11" s="521"/>
      <c r="CZ11" s="521"/>
      <c r="DA11" s="522"/>
      <c r="DB11" s="520" t="s">
        <v>
120</v>
      </c>
      <c r="DC11" s="521"/>
      <c r="DD11" s="521"/>
      <c r="DE11" s="521"/>
      <c r="DF11" s="521"/>
      <c r="DG11" s="521"/>
      <c r="DH11" s="521"/>
      <c r="DI11" s="522"/>
      <c r="DJ11" s="165"/>
      <c r="DK11" s="165"/>
      <c r="DL11" s="165"/>
      <c r="DM11" s="165"/>
      <c r="DN11" s="165"/>
      <c r="DO11" s="165"/>
    </row>
    <row r="12" spans="1:119" ht="18.75" customHeight="1">
      <c r="A12" s="166"/>
      <c r="B12" s="523" t="s">
        <v>
121</v>
      </c>
      <c r="C12" s="524"/>
      <c r="D12" s="524"/>
      <c r="E12" s="524"/>
      <c r="F12" s="524"/>
      <c r="G12" s="524"/>
      <c r="H12" s="524"/>
      <c r="I12" s="524"/>
      <c r="J12" s="524"/>
      <c r="K12" s="525"/>
      <c r="L12" s="532" t="s">
        <v>
122</v>
      </c>
      <c r="M12" s="533"/>
      <c r="N12" s="533"/>
      <c r="O12" s="533"/>
      <c r="P12" s="533"/>
      <c r="Q12" s="534"/>
      <c r="R12" s="535">
        <v>
156823</v>
      </c>
      <c r="S12" s="536"/>
      <c r="T12" s="536"/>
      <c r="U12" s="536"/>
      <c r="V12" s="537"/>
      <c r="W12" s="538" t="s">
        <v>
1</v>
      </c>
      <c r="X12" s="465"/>
      <c r="Y12" s="465"/>
      <c r="Z12" s="465"/>
      <c r="AA12" s="465"/>
      <c r="AB12" s="539"/>
      <c r="AC12" s="464" t="s">
        <v>
123</v>
      </c>
      <c r="AD12" s="465"/>
      <c r="AE12" s="465"/>
      <c r="AF12" s="465"/>
      <c r="AG12" s="539"/>
      <c r="AH12" s="464" t="s">
        <v>
124</v>
      </c>
      <c r="AI12" s="465"/>
      <c r="AJ12" s="465"/>
      <c r="AK12" s="465"/>
      <c r="AL12" s="540"/>
      <c r="AM12" s="476" t="s">
        <v>
125</v>
      </c>
      <c r="AN12" s="381"/>
      <c r="AO12" s="381"/>
      <c r="AP12" s="381"/>
      <c r="AQ12" s="381"/>
      <c r="AR12" s="381"/>
      <c r="AS12" s="381"/>
      <c r="AT12" s="382"/>
      <c r="AU12" s="464" t="s">
        <v>
126</v>
      </c>
      <c r="AV12" s="465"/>
      <c r="AW12" s="465"/>
      <c r="AX12" s="465"/>
      <c r="AY12" s="387" t="s">
        <v>
127</v>
      </c>
      <c r="AZ12" s="388"/>
      <c r="BA12" s="388"/>
      <c r="BB12" s="388"/>
      <c r="BC12" s="388"/>
      <c r="BD12" s="388"/>
      <c r="BE12" s="388"/>
      <c r="BF12" s="388"/>
      <c r="BG12" s="388"/>
      <c r="BH12" s="388"/>
      <c r="BI12" s="388"/>
      <c r="BJ12" s="388"/>
      <c r="BK12" s="388"/>
      <c r="BL12" s="388"/>
      <c r="BM12" s="389"/>
      <c r="BN12" s="407">
        <v>
500000</v>
      </c>
      <c r="BO12" s="408"/>
      <c r="BP12" s="408"/>
      <c r="BQ12" s="408"/>
      <c r="BR12" s="408"/>
      <c r="BS12" s="408"/>
      <c r="BT12" s="408"/>
      <c r="BU12" s="409"/>
      <c r="BV12" s="407">
        <v>
1000000</v>
      </c>
      <c r="BW12" s="408"/>
      <c r="BX12" s="408"/>
      <c r="BY12" s="408"/>
      <c r="BZ12" s="408"/>
      <c r="CA12" s="408"/>
      <c r="CB12" s="408"/>
      <c r="CC12" s="409"/>
      <c r="CD12" s="416" t="s">
        <v>
128</v>
      </c>
      <c r="CE12" s="417"/>
      <c r="CF12" s="417"/>
      <c r="CG12" s="417"/>
      <c r="CH12" s="417"/>
      <c r="CI12" s="417"/>
      <c r="CJ12" s="417"/>
      <c r="CK12" s="417"/>
      <c r="CL12" s="417"/>
      <c r="CM12" s="417"/>
      <c r="CN12" s="417"/>
      <c r="CO12" s="417"/>
      <c r="CP12" s="417"/>
      <c r="CQ12" s="417"/>
      <c r="CR12" s="417"/>
      <c r="CS12" s="418"/>
      <c r="CT12" s="520" t="s">
        <v>
129</v>
      </c>
      <c r="CU12" s="521"/>
      <c r="CV12" s="521"/>
      <c r="CW12" s="521"/>
      <c r="CX12" s="521"/>
      <c r="CY12" s="521"/>
      <c r="CZ12" s="521"/>
      <c r="DA12" s="522"/>
      <c r="DB12" s="520" t="s">
        <v>
129</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
130</v>
      </c>
      <c r="N13" s="508"/>
      <c r="O13" s="508"/>
      <c r="P13" s="508"/>
      <c r="Q13" s="509"/>
      <c r="R13" s="510">
        <v>
149832</v>
      </c>
      <c r="S13" s="511"/>
      <c r="T13" s="511"/>
      <c r="U13" s="511"/>
      <c r="V13" s="512"/>
      <c r="W13" s="498" t="s">
        <v>
131</v>
      </c>
      <c r="X13" s="420"/>
      <c r="Y13" s="420"/>
      <c r="Z13" s="420"/>
      <c r="AA13" s="420"/>
      <c r="AB13" s="421"/>
      <c r="AC13" s="383">
        <v>
26</v>
      </c>
      <c r="AD13" s="384"/>
      <c r="AE13" s="384"/>
      <c r="AF13" s="384"/>
      <c r="AG13" s="385"/>
      <c r="AH13" s="383">
        <v>
29</v>
      </c>
      <c r="AI13" s="384"/>
      <c r="AJ13" s="384"/>
      <c r="AK13" s="384"/>
      <c r="AL13" s="386"/>
      <c r="AM13" s="476" t="s">
        <v>
132</v>
      </c>
      <c r="AN13" s="381"/>
      <c r="AO13" s="381"/>
      <c r="AP13" s="381"/>
      <c r="AQ13" s="381"/>
      <c r="AR13" s="381"/>
      <c r="AS13" s="381"/>
      <c r="AT13" s="382"/>
      <c r="AU13" s="464" t="s">
        <v>
133</v>
      </c>
      <c r="AV13" s="465"/>
      <c r="AW13" s="465"/>
      <c r="AX13" s="465"/>
      <c r="AY13" s="387" t="s">
        <v>
134</v>
      </c>
      <c r="AZ13" s="388"/>
      <c r="BA13" s="388"/>
      <c r="BB13" s="388"/>
      <c r="BC13" s="388"/>
      <c r="BD13" s="388"/>
      <c r="BE13" s="388"/>
      <c r="BF13" s="388"/>
      <c r="BG13" s="388"/>
      <c r="BH13" s="388"/>
      <c r="BI13" s="388"/>
      <c r="BJ13" s="388"/>
      <c r="BK13" s="388"/>
      <c r="BL13" s="388"/>
      <c r="BM13" s="389"/>
      <c r="BN13" s="407">
        <v>
310787</v>
      </c>
      <c r="BO13" s="408"/>
      <c r="BP13" s="408"/>
      <c r="BQ13" s="408"/>
      <c r="BR13" s="408"/>
      <c r="BS13" s="408"/>
      <c r="BT13" s="408"/>
      <c r="BU13" s="409"/>
      <c r="BV13" s="407">
        <v>
149775</v>
      </c>
      <c r="BW13" s="408"/>
      <c r="BX13" s="408"/>
      <c r="BY13" s="408"/>
      <c r="BZ13" s="408"/>
      <c r="CA13" s="408"/>
      <c r="CB13" s="408"/>
      <c r="CC13" s="409"/>
      <c r="CD13" s="416" t="s">
        <v>
135</v>
      </c>
      <c r="CE13" s="417"/>
      <c r="CF13" s="417"/>
      <c r="CG13" s="417"/>
      <c r="CH13" s="417"/>
      <c r="CI13" s="417"/>
      <c r="CJ13" s="417"/>
      <c r="CK13" s="417"/>
      <c r="CL13" s="417"/>
      <c r="CM13" s="417"/>
      <c r="CN13" s="417"/>
      <c r="CO13" s="417"/>
      <c r="CP13" s="417"/>
      <c r="CQ13" s="417"/>
      <c r="CR13" s="417"/>
      <c r="CS13" s="418"/>
      <c r="CT13" s="377">
        <v>
0</v>
      </c>
      <c r="CU13" s="378"/>
      <c r="CV13" s="378"/>
      <c r="CW13" s="378"/>
      <c r="CX13" s="378"/>
      <c r="CY13" s="378"/>
      <c r="CZ13" s="378"/>
      <c r="DA13" s="379"/>
      <c r="DB13" s="377">
        <v>
0.2</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
136</v>
      </c>
      <c r="M14" s="541"/>
      <c r="N14" s="541"/>
      <c r="O14" s="541"/>
      <c r="P14" s="541"/>
      <c r="Q14" s="542"/>
      <c r="R14" s="510">
        <v>
149640</v>
      </c>
      <c r="S14" s="511"/>
      <c r="T14" s="511"/>
      <c r="U14" s="511"/>
      <c r="V14" s="512"/>
      <c r="W14" s="513"/>
      <c r="X14" s="423"/>
      <c r="Y14" s="423"/>
      <c r="Z14" s="423"/>
      <c r="AA14" s="423"/>
      <c r="AB14" s="424"/>
      <c r="AC14" s="503">
        <v>
0</v>
      </c>
      <c r="AD14" s="504"/>
      <c r="AE14" s="504"/>
      <c r="AF14" s="504"/>
      <c r="AG14" s="505"/>
      <c r="AH14" s="503">
        <v>
0.1</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
137</v>
      </c>
      <c r="CE14" s="414"/>
      <c r="CF14" s="414"/>
      <c r="CG14" s="414"/>
      <c r="CH14" s="414"/>
      <c r="CI14" s="414"/>
      <c r="CJ14" s="414"/>
      <c r="CK14" s="414"/>
      <c r="CL14" s="414"/>
      <c r="CM14" s="414"/>
      <c r="CN14" s="414"/>
      <c r="CO14" s="414"/>
      <c r="CP14" s="414"/>
      <c r="CQ14" s="414"/>
      <c r="CR14" s="414"/>
      <c r="CS14" s="415"/>
      <c r="CT14" s="514" t="s">
        <v>
120</v>
      </c>
      <c r="CU14" s="515"/>
      <c r="CV14" s="515"/>
      <c r="CW14" s="515"/>
      <c r="CX14" s="515"/>
      <c r="CY14" s="515"/>
      <c r="CZ14" s="515"/>
      <c r="DA14" s="516"/>
      <c r="DB14" s="514" t="s">
        <v>
138</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
139</v>
      </c>
      <c r="N15" s="508"/>
      <c r="O15" s="508"/>
      <c r="P15" s="508"/>
      <c r="Q15" s="509"/>
      <c r="R15" s="510">
        <v>
143464</v>
      </c>
      <c r="S15" s="511"/>
      <c r="T15" s="511"/>
      <c r="U15" s="511"/>
      <c r="V15" s="512"/>
      <c r="W15" s="498" t="s">
        <v>
140</v>
      </c>
      <c r="X15" s="420"/>
      <c r="Y15" s="420"/>
      <c r="Z15" s="420"/>
      <c r="AA15" s="420"/>
      <c r="AB15" s="421"/>
      <c r="AC15" s="383">
        <v>
7033</v>
      </c>
      <c r="AD15" s="384"/>
      <c r="AE15" s="384"/>
      <c r="AF15" s="384"/>
      <c r="AG15" s="385"/>
      <c r="AH15" s="383">
        <v>
6089</v>
      </c>
      <c r="AI15" s="384"/>
      <c r="AJ15" s="384"/>
      <c r="AK15" s="384"/>
      <c r="AL15" s="386"/>
      <c r="AM15" s="476"/>
      <c r="AN15" s="381"/>
      <c r="AO15" s="381"/>
      <c r="AP15" s="381"/>
      <c r="AQ15" s="381"/>
      <c r="AR15" s="381"/>
      <c r="AS15" s="381"/>
      <c r="AT15" s="382"/>
      <c r="AU15" s="464"/>
      <c r="AV15" s="465"/>
      <c r="AW15" s="465"/>
      <c r="AX15" s="465"/>
      <c r="AY15" s="399" t="s">
        <v>
141</v>
      </c>
      <c r="AZ15" s="400"/>
      <c r="BA15" s="400"/>
      <c r="BB15" s="400"/>
      <c r="BC15" s="400"/>
      <c r="BD15" s="400"/>
      <c r="BE15" s="400"/>
      <c r="BF15" s="400"/>
      <c r="BG15" s="400"/>
      <c r="BH15" s="400"/>
      <c r="BI15" s="400"/>
      <c r="BJ15" s="400"/>
      <c r="BK15" s="400"/>
      <c r="BL15" s="400"/>
      <c r="BM15" s="401"/>
      <c r="BN15" s="402">
        <v>
30691081</v>
      </c>
      <c r="BO15" s="403"/>
      <c r="BP15" s="403"/>
      <c r="BQ15" s="403"/>
      <c r="BR15" s="403"/>
      <c r="BS15" s="403"/>
      <c r="BT15" s="403"/>
      <c r="BU15" s="404"/>
      <c r="BV15" s="402">
        <v>
30526561</v>
      </c>
      <c r="BW15" s="403"/>
      <c r="BX15" s="403"/>
      <c r="BY15" s="403"/>
      <c r="BZ15" s="403"/>
      <c r="CA15" s="403"/>
      <c r="CB15" s="403"/>
      <c r="CC15" s="404"/>
      <c r="CD15" s="517" t="s">
        <v>
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
143</v>
      </c>
      <c r="M16" s="501"/>
      <c r="N16" s="501"/>
      <c r="O16" s="501"/>
      <c r="P16" s="501"/>
      <c r="Q16" s="502"/>
      <c r="R16" s="495" t="s">
        <v>
144</v>
      </c>
      <c r="S16" s="496"/>
      <c r="T16" s="496"/>
      <c r="U16" s="496"/>
      <c r="V16" s="497"/>
      <c r="W16" s="513"/>
      <c r="X16" s="423"/>
      <c r="Y16" s="423"/>
      <c r="Z16" s="423"/>
      <c r="AA16" s="423"/>
      <c r="AB16" s="424"/>
      <c r="AC16" s="503">
        <v>
12.5</v>
      </c>
      <c r="AD16" s="504"/>
      <c r="AE16" s="504"/>
      <c r="AF16" s="504"/>
      <c r="AG16" s="505"/>
      <c r="AH16" s="503">
        <v>
10.6</v>
      </c>
      <c r="AI16" s="504"/>
      <c r="AJ16" s="504"/>
      <c r="AK16" s="504"/>
      <c r="AL16" s="506"/>
      <c r="AM16" s="476"/>
      <c r="AN16" s="381"/>
      <c r="AO16" s="381"/>
      <c r="AP16" s="381"/>
      <c r="AQ16" s="381"/>
      <c r="AR16" s="381"/>
      <c r="AS16" s="381"/>
      <c r="AT16" s="382"/>
      <c r="AU16" s="464"/>
      <c r="AV16" s="465"/>
      <c r="AW16" s="465"/>
      <c r="AX16" s="465"/>
      <c r="AY16" s="387" t="s">
        <v>
145</v>
      </c>
      <c r="AZ16" s="388"/>
      <c r="BA16" s="388"/>
      <c r="BB16" s="388"/>
      <c r="BC16" s="388"/>
      <c r="BD16" s="388"/>
      <c r="BE16" s="388"/>
      <c r="BF16" s="388"/>
      <c r="BG16" s="388"/>
      <c r="BH16" s="388"/>
      <c r="BI16" s="388"/>
      <c r="BJ16" s="388"/>
      <c r="BK16" s="388"/>
      <c r="BL16" s="388"/>
      <c r="BM16" s="389"/>
      <c r="BN16" s="407">
        <v>
44492384</v>
      </c>
      <c r="BO16" s="408"/>
      <c r="BP16" s="408"/>
      <c r="BQ16" s="408"/>
      <c r="BR16" s="408"/>
      <c r="BS16" s="408"/>
      <c r="BT16" s="408"/>
      <c r="BU16" s="409"/>
      <c r="BV16" s="407">
        <v>
43222497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
146</v>
      </c>
      <c r="N17" s="493"/>
      <c r="O17" s="493"/>
      <c r="P17" s="493"/>
      <c r="Q17" s="494"/>
      <c r="R17" s="495" t="s">
        <v>
147</v>
      </c>
      <c r="S17" s="496"/>
      <c r="T17" s="496"/>
      <c r="U17" s="496"/>
      <c r="V17" s="497"/>
      <c r="W17" s="498" t="s">
        <v>
148</v>
      </c>
      <c r="X17" s="420"/>
      <c r="Y17" s="420"/>
      <c r="Z17" s="420"/>
      <c r="AA17" s="420"/>
      <c r="AB17" s="421"/>
      <c r="AC17" s="383">
        <v>
49174</v>
      </c>
      <c r="AD17" s="384"/>
      <c r="AE17" s="384"/>
      <c r="AF17" s="384"/>
      <c r="AG17" s="385"/>
      <c r="AH17" s="383">
        <v>
51436</v>
      </c>
      <c r="AI17" s="384"/>
      <c r="AJ17" s="384"/>
      <c r="AK17" s="384"/>
      <c r="AL17" s="386"/>
      <c r="AM17" s="476"/>
      <c r="AN17" s="381"/>
      <c r="AO17" s="381"/>
      <c r="AP17" s="381"/>
      <c r="AQ17" s="381"/>
      <c r="AR17" s="381"/>
      <c r="AS17" s="381"/>
      <c r="AT17" s="382"/>
      <c r="AU17" s="464"/>
      <c r="AV17" s="465"/>
      <c r="AW17" s="465"/>
      <c r="AX17" s="465"/>
      <c r="AY17" s="387" t="s">
        <v>
149</v>
      </c>
      <c r="AZ17" s="388"/>
      <c r="BA17" s="388"/>
      <c r="BB17" s="388"/>
      <c r="BC17" s="388"/>
      <c r="BD17" s="388"/>
      <c r="BE17" s="388"/>
      <c r="BF17" s="388"/>
      <c r="BG17" s="388"/>
      <c r="BH17" s="388"/>
      <c r="BI17" s="388"/>
      <c r="BJ17" s="388"/>
      <c r="BK17" s="388"/>
      <c r="BL17" s="388"/>
      <c r="BM17" s="389"/>
      <c r="BN17" s="407">
        <v>
50150300</v>
      </c>
      <c r="BO17" s="408"/>
      <c r="BP17" s="408"/>
      <c r="BQ17" s="408"/>
      <c r="BR17" s="408"/>
      <c r="BS17" s="408"/>
      <c r="BT17" s="408"/>
      <c r="BU17" s="409"/>
      <c r="BV17" s="407">
        <v>
48862304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
150</v>
      </c>
      <c r="C18" s="470"/>
      <c r="D18" s="470"/>
      <c r="E18" s="471"/>
      <c r="F18" s="471"/>
      <c r="G18" s="471"/>
      <c r="H18" s="471"/>
      <c r="I18" s="471"/>
      <c r="J18" s="471"/>
      <c r="K18" s="471"/>
      <c r="L18" s="472">
        <v>
10.210000000000001</v>
      </c>
      <c r="M18" s="472"/>
      <c r="N18" s="472"/>
      <c r="O18" s="472"/>
      <c r="P18" s="472"/>
      <c r="Q18" s="472"/>
      <c r="R18" s="473"/>
      <c r="S18" s="473"/>
      <c r="T18" s="473"/>
      <c r="U18" s="473"/>
      <c r="V18" s="474"/>
      <c r="W18" s="488"/>
      <c r="X18" s="489"/>
      <c r="Y18" s="489"/>
      <c r="Z18" s="489"/>
      <c r="AA18" s="489"/>
      <c r="AB18" s="499"/>
      <c r="AC18" s="371">
        <v>
87.4</v>
      </c>
      <c r="AD18" s="372"/>
      <c r="AE18" s="372"/>
      <c r="AF18" s="372"/>
      <c r="AG18" s="475"/>
      <c r="AH18" s="371">
        <v>
89.4</v>
      </c>
      <c r="AI18" s="372"/>
      <c r="AJ18" s="372"/>
      <c r="AK18" s="372"/>
      <c r="AL18" s="373"/>
      <c r="AM18" s="476"/>
      <c r="AN18" s="381"/>
      <c r="AO18" s="381"/>
      <c r="AP18" s="381"/>
      <c r="AQ18" s="381"/>
      <c r="AR18" s="381"/>
      <c r="AS18" s="381"/>
      <c r="AT18" s="382"/>
      <c r="AU18" s="464"/>
      <c r="AV18" s="465"/>
      <c r="AW18" s="465"/>
      <c r="AX18" s="465"/>
      <c r="AY18" s="387" t="s">
        <v>
151</v>
      </c>
      <c r="AZ18" s="388"/>
      <c r="BA18" s="388"/>
      <c r="BB18" s="388"/>
      <c r="BC18" s="388"/>
      <c r="BD18" s="388"/>
      <c r="BE18" s="388"/>
      <c r="BF18" s="388"/>
      <c r="BG18" s="388"/>
      <c r="BH18" s="388"/>
      <c r="BI18" s="388"/>
      <c r="BJ18" s="388"/>
      <c r="BK18" s="388"/>
      <c r="BL18" s="388"/>
      <c r="BM18" s="389"/>
      <c r="BN18" s="407">
        <v>
41543554</v>
      </c>
      <c r="BO18" s="408"/>
      <c r="BP18" s="408"/>
      <c r="BQ18" s="408"/>
      <c r="BR18" s="408"/>
      <c r="BS18" s="408"/>
      <c r="BT18" s="408"/>
      <c r="BU18" s="409"/>
      <c r="BV18" s="407">
        <v>
40675059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
152</v>
      </c>
      <c r="C19" s="470"/>
      <c r="D19" s="470"/>
      <c r="E19" s="471"/>
      <c r="F19" s="471"/>
      <c r="G19" s="471"/>
      <c r="H19" s="471"/>
      <c r="I19" s="471"/>
      <c r="J19" s="471"/>
      <c r="K19" s="471"/>
      <c r="L19" s="477">
        <v>
13828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
153</v>
      </c>
      <c r="AZ19" s="388"/>
      <c r="BA19" s="388"/>
      <c r="BB19" s="388"/>
      <c r="BC19" s="388"/>
      <c r="BD19" s="388"/>
      <c r="BE19" s="388"/>
      <c r="BF19" s="388"/>
      <c r="BG19" s="388"/>
      <c r="BH19" s="388"/>
      <c r="BI19" s="388"/>
      <c r="BJ19" s="388"/>
      <c r="BK19" s="388"/>
      <c r="BL19" s="388"/>
      <c r="BM19" s="389"/>
      <c r="BN19" s="407">
        <v>
74060104</v>
      </c>
      <c r="BO19" s="408"/>
      <c r="BP19" s="408"/>
      <c r="BQ19" s="408"/>
      <c r="BR19" s="408"/>
      <c r="BS19" s="408"/>
      <c r="BT19" s="408"/>
      <c r="BU19" s="409"/>
      <c r="BV19" s="407">
        <v>
59803716</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
154</v>
      </c>
      <c r="C20" s="470"/>
      <c r="D20" s="470"/>
      <c r="E20" s="471"/>
      <c r="F20" s="471"/>
      <c r="G20" s="471"/>
      <c r="H20" s="471"/>
      <c r="I20" s="471"/>
      <c r="J20" s="471"/>
      <c r="K20" s="471"/>
      <c r="L20" s="477">
        <v>
79272</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
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
156</v>
      </c>
      <c r="C22" s="437"/>
      <c r="D22" s="438"/>
      <c r="E22" s="445" t="s">
        <v>
1</v>
      </c>
      <c r="F22" s="420"/>
      <c r="G22" s="420"/>
      <c r="H22" s="420"/>
      <c r="I22" s="420"/>
      <c r="J22" s="420"/>
      <c r="K22" s="421"/>
      <c r="L22" s="445" t="s">
        <v>
157</v>
      </c>
      <c r="M22" s="420"/>
      <c r="N22" s="420"/>
      <c r="O22" s="420"/>
      <c r="P22" s="421"/>
      <c r="Q22" s="430" t="s">
        <v>
158</v>
      </c>
      <c r="R22" s="431"/>
      <c r="S22" s="431"/>
      <c r="T22" s="431"/>
      <c r="U22" s="431"/>
      <c r="V22" s="446"/>
      <c r="W22" s="448" t="s">
        <v>
159</v>
      </c>
      <c r="X22" s="437"/>
      <c r="Y22" s="438"/>
      <c r="Z22" s="445" t="s">
        <v>
1</v>
      </c>
      <c r="AA22" s="420"/>
      <c r="AB22" s="420"/>
      <c r="AC22" s="420"/>
      <c r="AD22" s="420"/>
      <c r="AE22" s="420"/>
      <c r="AF22" s="420"/>
      <c r="AG22" s="421"/>
      <c r="AH22" s="419" t="s">
        <v>
160</v>
      </c>
      <c r="AI22" s="420"/>
      <c r="AJ22" s="420"/>
      <c r="AK22" s="420"/>
      <c r="AL22" s="421"/>
      <c r="AM22" s="419" t="s">
        <v>
161</v>
      </c>
      <c r="AN22" s="425"/>
      <c r="AO22" s="425"/>
      <c r="AP22" s="425"/>
      <c r="AQ22" s="425"/>
      <c r="AR22" s="426"/>
      <c r="AS22" s="430" t="s">
        <v>
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
162</v>
      </c>
      <c r="AZ23" s="400"/>
      <c r="BA23" s="400"/>
      <c r="BB23" s="400"/>
      <c r="BC23" s="400"/>
      <c r="BD23" s="400"/>
      <c r="BE23" s="400"/>
      <c r="BF23" s="400"/>
      <c r="BG23" s="400"/>
      <c r="BH23" s="400"/>
      <c r="BI23" s="400"/>
      <c r="BJ23" s="400"/>
      <c r="BK23" s="400"/>
      <c r="BL23" s="400"/>
      <c r="BM23" s="401"/>
      <c r="BN23" s="407">
        <v>
14765085</v>
      </c>
      <c r="BO23" s="408"/>
      <c r="BP23" s="408"/>
      <c r="BQ23" s="408"/>
      <c r="BR23" s="408"/>
      <c r="BS23" s="408"/>
      <c r="BT23" s="408"/>
      <c r="BU23" s="409"/>
      <c r="BV23" s="407">
        <v>
15528220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
163</v>
      </c>
      <c r="F24" s="381"/>
      <c r="G24" s="381"/>
      <c r="H24" s="381"/>
      <c r="I24" s="381"/>
      <c r="J24" s="381"/>
      <c r="K24" s="382"/>
      <c r="L24" s="383">
        <v>
1</v>
      </c>
      <c r="M24" s="384"/>
      <c r="N24" s="384"/>
      <c r="O24" s="384"/>
      <c r="P24" s="385"/>
      <c r="Q24" s="383">
        <v>
11480</v>
      </c>
      <c r="R24" s="384"/>
      <c r="S24" s="384"/>
      <c r="T24" s="384"/>
      <c r="U24" s="384"/>
      <c r="V24" s="385"/>
      <c r="W24" s="449"/>
      <c r="X24" s="440"/>
      <c r="Y24" s="441"/>
      <c r="Z24" s="380" t="s">
        <v>
164</v>
      </c>
      <c r="AA24" s="381"/>
      <c r="AB24" s="381"/>
      <c r="AC24" s="381"/>
      <c r="AD24" s="381"/>
      <c r="AE24" s="381"/>
      <c r="AF24" s="381"/>
      <c r="AG24" s="382"/>
      <c r="AH24" s="383">
        <v>
1350</v>
      </c>
      <c r="AI24" s="384"/>
      <c r="AJ24" s="384"/>
      <c r="AK24" s="384"/>
      <c r="AL24" s="385"/>
      <c r="AM24" s="383">
        <v>
4025700</v>
      </c>
      <c r="AN24" s="384"/>
      <c r="AO24" s="384"/>
      <c r="AP24" s="384"/>
      <c r="AQ24" s="384"/>
      <c r="AR24" s="385"/>
      <c r="AS24" s="383">
        <v>
2982</v>
      </c>
      <c r="AT24" s="384"/>
      <c r="AU24" s="384"/>
      <c r="AV24" s="384"/>
      <c r="AW24" s="384"/>
      <c r="AX24" s="386"/>
      <c r="AY24" s="374" t="s">
        <v>
165</v>
      </c>
      <c r="AZ24" s="375"/>
      <c r="BA24" s="375"/>
      <c r="BB24" s="375"/>
      <c r="BC24" s="375"/>
      <c r="BD24" s="375"/>
      <c r="BE24" s="375"/>
      <c r="BF24" s="375"/>
      <c r="BG24" s="375"/>
      <c r="BH24" s="375"/>
      <c r="BI24" s="375"/>
      <c r="BJ24" s="375"/>
      <c r="BK24" s="375"/>
      <c r="BL24" s="375"/>
      <c r="BM24" s="376"/>
      <c r="BN24" s="407">
        <v>
13231244</v>
      </c>
      <c r="BO24" s="408"/>
      <c r="BP24" s="408"/>
      <c r="BQ24" s="408"/>
      <c r="BR24" s="408"/>
      <c r="BS24" s="408"/>
      <c r="BT24" s="408"/>
      <c r="BU24" s="409"/>
      <c r="BV24" s="407">
        <v>
13911914</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
166</v>
      </c>
      <c r="F25" s="381"/>
      <c r="G25" s="381"/>
      <c r="H25" s="381"/>
      <c r="I25" s="381"/>
      <c r="J25" s="381"/>
      <c r="K25" s="382"/>
      <c r="L25" s="383">
        <v>
2</v>
      </c>
      <c r="M25" s="384"/>
      <c r="N25" s="384"/>
      <c r="O25" s="384"/>
      <c r="P25" s="385"/>
      <c r="Q25" s="383">
        <v>
9200</v>
      </c>
      <c r="R25" s="384"/>
      <c r="S25" s="384"/>
      <c r="T25" s="384"/>
      <c r="U25" s="384"/>
      <c r="V25" s="385"/>
      <c r="W25" s="449"/>
      <c r="X25" s="440"/>
      <c r="Y25" s="441"/>
      <c r="Z25" s="380" t="s">
        <v>
167</v>
      </c>
      <c r="AA25" s="381"/>
      <c r="AB25" s="381"/>
      <c r="AC25" s="381"/>
      <c r="AD25" s="381"/>
      <c r="AE25" s="381"/>
      <c r="AF25" s="381"/>
      <c r="AG25" s="382"/>
      <c r="AH25" s="383" t="s">
        <v>
129</v>
      </c>
      <c r="AI25" s="384"/>
      <c r="AJ25" s="384"/>
      <c r="AK25" s="384"/>
      <c r="AL25" s="385"/>
      <c r="AM25" s="383" t="s">
        <v>
129</v>
      </c>
      <c r="AN25" s="384"/>
      <c r="AO25" s="384"/>
      <c r="AP25" s="384"/>
      <c r="AQ25" s="384"/>
      <c r="AR25" s="385"/>
      <c r="AS25" s="383" t="s">
        <v>
119</v>
      </c>
      <c r="AT25" s="384"/>
      <c r="AU25" s="384"/>
      <c r="AV25" s="384"/>
      <c r="AW25" s="384"/>
      <c r="AX25" s="386"/>
      <c r="AY25" s="399" t="s">
        <v>
168</v>
      </c>
      <c r="AZ25" s="400"/>
      <c r="BA25" s="400"/>
      <c r="BB25" s="400"/>
      <c r="BC25" s="400"/>
      <c r="BD25" s="400"/>
      <c r="BE25" s="400"/>
      <c r="BF25" s="400"/>
      <c r="BG25" s="400"/>
      <c r="BH25" s="400"/>
      <c r="BI25" s="400"/>
      <c r="BJ25" s="400"/>
      <c r="BK25" s="400"/>
      <c r="BL25" s="400"/>
      <c r="BM25" s="401"/>
      <c r="BN25" s="402">
        <v>
22946134</v>
      </c>
      <c r="BO25" s="403"/>
      <c r="BP25" s="403"/>
      <c r="BQ25" s="403"/>
      <c r="BR25" s="403"/>
      <c r="BS25" s="403"/>
      <c r="BT25" s="403"/>
      <c r="BU25" s="404"/>
      <c r="BV25" s="402">
        <v>
14776267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
169</v>
      </c>
      <c r="F26" s="381"/>
      <c r="G26" s="381"/>
      <c r="H26" s="381"/>
      <c r="I26" s="381"/>
      <c r="J26" s="381"/>
      <c r="K26" s="382"/>
      <c r="L26" s="383">
        <v>
1</v>
      </c>
      <c r="M26" s="384"/>
      <c r="N26" s="384"/>
      <c r="O26" s="384"/>
      <c r="P26" s="385"/>
      <c r="Q26" s="383">
        <v>
8220</v>
      </c>
      <c r="R26" s="384"/>
      <c r="S26" s="384"/>
      <c r="T26" s="384"/>
      <c r="U26" s="384"/>
      <c r="V26" s="385"/>
      <c r="W26" s="449"/>
      <c r="X26" s="440"/>
      <c r="Y26" s="441"/>
      <c r="Z26" s="380" t="s">
        <v>
170</v>
      </c>
      <c r="AA26" s="462"/>
      <c r="AB26" s="462"/>
      <c r="AC26" s="462"/>
      <c r="AD26" s="462"/>
      <c r="AE26" s="462"/>
      <c r="AF26" s="462"/>
      <c r="AG26" s="463"/>
      <c r="AH26" s="383">
        <v>
196</v>
      </c>
      <c r="AI26" s="384"/>
      <c r="AJ26" s="384"/>
      <c r="AK26" s="384"/>
      <c r="AL26" s="385"/>
      <c r="AM26" s="383">
        <v>
569184</v>
      </c>
      <c r="AN26" s="384"/>
      <c r="AO26" s="384"/>
      <c r="AP26" s="384"/>
      <c r="AQ26" s="384"/>
      <c r="AR26" s="385"/>
      <c r="AS26" s="383">
        <v>
2904</v>
      </c>
      <c r="AT26" s="384"/>
      <c r="AU26" s="384"/>
      <c r="AV26" s="384"/>
      <c r="AW26" s="384"/>
      <c r="AX26" s="386"/>
      <c r="AY26" s="416" t="s">
        <v>
171</v>
      </c>
      <c r="AZ26" s="417"/>
      <c r="BA26" s="417"/>
      <c r="BB26" s="417"/>
      <c r="BC26" s="417"/>
      <c r="BD26" s="417"/>
      <c r="BE26" s="417"/>
      <c r="BF26" s="417"/>
      <c r="BG26" s="417"/>
      <c r="BH26" s="417"/>
      <c r="BI26" s="417"/>
      <c r="BJ26" s="417"/>
      <c r="BK26" s="417"/>
      <c r="BL26" s="417"/>
      <c r="BM26" s="418"/>
      <c r="BN26" s="407" t="s">
        <v>
119</v>
      </c>
      <c r="BO26" s="408"/>
      <c r="BP26" s="408"/>
      <c r="BQ26" s="408"/>
      <c r="BR26" s="408"/>
      <c r="BS26" s="408"/>
      <c r="BT26" s="408"/>
      <c r="BU26" s="409"/>
      <c r="BV26" s="407">
        <v>
100000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
172</v>
      </c>
      <c r="F27" s="381"/>
      <c r="G27" s="381"/>
      <c r="H27" s="381"/>
      <c r="I27" s="381"/>
      <c r="J27" s="381"/>
      <c r="K27" s="382"/>
      <c r="L27" s="383">
        <v>
1</v>
      </c>
      <c r="M27" s="384"/>
      <c r="N27" s="384"/>
      <c r="O27" s="384"/>
      <c r="P27" s="385"/>
      <c r="Q27" s="383">
        <v>
9270</v>
      </c>
      <c r="R27" s="384"/>
      <c r="S27" s="384"/>
      <c r="T27" s="384"/>
      <c r="U27" s="384"/>
      <c r="V27" s="385"/>
      <c r="W27" s="449"/>
      <c r="X27" s="440"/>
      <c r="Y27" s="441"/>
      <c r="Z27" s="380" t="s">
        <v>
173</v>
      </c>
      <c r="AA27" s="381"/>
      <c r="AB27" s="381"/>
      <c r="AC27" s="381"/>
      <c r="AD27" s="381"/>
      <c r="AE27" s="381"/>
      <c r="AF27" s="381"/>
      <c r="AG27" s="382"/>
      <c r="AH27" s="383">
        <v>
99</v>
      </c>
      <c r="AI27" s="384"/>
      <c r="AJ27" s="384"/>
      <c r="AK27" s="384"/>
      <c r="AL27" s="385"/>
      <c r="AM27" s="383">
        <v>
303622</v>
      </c>
      <c r="AN27" s="384"/>
      <c r="AO27" s="384"/>
      <c r="AP27" s="384"/>
      <c r="AQ27" s="384"/>
      <c r="AR27" s="385"/>
      <c r="AS27" s="383">
        <v>
3067</v>
      </c>
      <c r="AT27" s="384"/>
      <c r="AU27" s="384"/>
      <c r="AV27" s="384"/>
      <c r="AW27" s="384"/>
      <c r="AX27" s="386"/>
      <c r="AY27" s="413" t="s">
        <v>
174</v>
      </c>
      <c r="AZ27" s="414"/>
      <c r="BA27" s="414"/>
      <c r="BB27" s="414"/>
      <c r="BC27" s="414"/>
      <c r="BD27" s="414"/>
      <c r="BE27" s="414"/>
      <c r="BF27" s="414"/>
      <c r="BG27" s="414"/>
      <c r="BH27" s="414"/>
      <c r="BI27" s="414"/>
      <c r="BJ27" s="414"/>
      <c r="BK27" s="414"/>
      <c r="BL27" s="414"/>
      <c r="BM27" s="415"/>
      <c r="BN27" s="410" t="s">
        <v>
129</v>
      </c>
      <c r="BO27" s="411"/>
      <c r="BP27" s="411"/>
      <c r="BQ27" s="411"/>
      <c r="BR27" s="411"/>
      <c r="BS27" s="411"/>
      <c r="BT27" s="411"/>
      <c r="BU27" s="412"/>
      <c r="BV27" s="410" t="s">
        <v>
119</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
175</v>
      </c>
      <c r="F28" s="381"/>
      <c r="G28" s="381"/>
      <c r="H28" s="381"/>
      <c r="I28" s="381"/>
      <c r="J28" s="381"/>
      <c r="K28" s="382"/>
      <c r="L28" s="383">
        <v>
1</v>
      </c>
      <c r="M28" s="384"/>
      <c r="N28" s="384"/>
      <c r="O28" s="384"/>
      <c r="P28" s="385"/>
      <c r="Q28" s="383">
        <v>
7870</v>
      </c>
      <c r="R28" s="384"/>
      <c r="S28" s="384"/>
      <c r="T28" s="384"/>
      <c r="U28" s="384"/>
      <c r="V28" s="385"/>
      <c r="W28" s="449"/>
      <c r="X28" s="440"/>
      <c r="Y28" s="441"/>
      <c r="Z28" s="380" t="s">
        <v>
176</v>
      </c>
      <c r="AA28" s="381"/>
      <c r="AB28" s="381"/>
      <c r="AC28" s="381"/>
      <c r="AD28" s="381"/>
      <c r="AE28" s="381"/>
      <c r="AF28" s="381"/>
      <c r="AG28" s="382"/>
      <c r="AH28" s="383" t="s">
        <v>
119</v>
      </c>
      <c r="AI28" s="384"/>
      <c r="AJ28" s="384"/>
      <c r="AK28" s="384"/>
      <c r="AL28" s="385"/>
      <c r="AM28" s="383" t="s">
        <v>
129</v>
      </c>
      <c r="AN28" s="384"/>
      <c r="AO28" s="384"/>
      <c r="AP28" s="384"/>
      <c r="AQ28" s="384"/>
      <c r="AR28" s="385"/>
      <c r="AS28" s="383" t="s">
        <v>
119</v>
      </c>
      <c r="AT28" s="384"/>
      <c r="AU28" s="384"/>
      <c r="AV28" s="384"/>
      <c r="AW28" s="384"/>
      <c r="AX28" s="386"/>
      <c r="AY28" s="390" t="s">
        <v>
177</v>
      </c>
      <c r="AZ28" s="391"/>
      <c r="BA28" s="391"/>
      <c r="BB28" s="392"/>
      <c r="BC28" s="399" t="s">
        <v>
41</v>
      </c>
      <c r="BD28" s="400"/>
      <c r="BE28" s="400"/>
      <c r="BF28" s="400"/>
      <c r="BG28" s="400"/>
      <c r="BH28" s="400"/>
      <c r="BI28" s="400"/>
      <c r="BJ28" s="400"/>
      <c r="BK28" s="400"/>
      <c r="BL28" s="400"/>
      <c r="BM28" s="401"/>
      <c r="BN28" s="402">
        <v>
19971290</v>
      </c>
      <c r="BO28" s="403"/>
      <c r="BP28" s="403"/>
      <c r="BQ28" s="403"/>
      <c r="BR28" s="403"/>
      <c r="BS28" s="403"/>
      <c r="BT28" s="403"/>
      <c r="BU28" s="404"/>
      <c r="BV28" s="402">
        <v>
19544858</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
178</v>
      </c>
      <c r="F29" s="381"/>
      <c r="G29" s="381"/>
      <c r="H29" s="381"/>
      <c r="I29" s="381"/>
      <c r="J29" s="381"/>
      <c r="K29" s="382"/>
      <c r="L29" s="383">
        <v>
28</v>
      </c>
      <c r="M29" s="384"/>
      <c r="N29" s="384"/>
      <c r="O29" s="384"/>
      <c r="P29" s="385"/>
      <c r="Q29" s="383">
        <v>
6090</v>
      </c>
      <c r="R29" s="384"/>
      <c r="S29" s="384"/>
      <c r="T29" s="384"/>
      <c r="U29" s="384"/>
      <c r="V29" s="385"/>
      <c r="W29" s="450"/>
      <c r="X29" s="451"/>
      <c r="Y29" s="452"/>
      <c r="Z29" s="380" t="s">
        <v>
179</v>
      </c>
      <c r="AA29" s="381"/>
      <c r="AB29" s="381"/>
      <c r="AC29" s="381"/>
      <c r="AD29" s="381"/>
      <c r="AE29" s="381"/>
      <c r="AF29" s="381"/>
      <c r="AG29" s="382"/>
      <c r="AH29" s="383">
        <v>
1449</v>
      </c>
      <c r="AI29" s="384"/>
      <c r="AJ29" s="384"/>
      <c r="AK29" s="384"/>
      <c r="AL29" s="385"/>
      <c r="AM29" s="383">
        <v>
4329322</v>
      </c>
      <c r="AN29" s="384"/>
      <c r="AO29" s="384"/>
      <c r="AP29" s="384"/>
      <c r="AQ29" s="384"/>
      <c r="AR29" s="385"/>
      <c r="AS29" s="383">
        <v>
2988</v>
      </c>
      <c r="AT29" s="384"/>
      <c r="AU29" s="384"/>
      <c r="AV29" s="384"/>
      <c r="AW29" s="384"/>
      <c r="AX29" s="386"/>
      <c r="AY29" s="393"/>
      <c r="AZ29" s="394"/>
      <c r="BA29" s="394"/>
      <c r="BB29" s="395"/>
      <c r="BC29" s="387" t="s">
        <v>
180</v>
      </c>
      <c r="BD29" s="388"/>
      <c r="BE29" s="388"/>
      <c r="BF29" s="388"/>
      <c r="BG29" s="388"/>
      <c r="BH29" s="388"/>
      <c r="BI29" s="388"/>
      <c r="BJ29" s="388"/>
      <c r="BK29" s="388"/>
      <c r="BL29" s="388"/>
      <c r="BM29" s="389"/>
      <c r="BN29" s="407" t="s">
        <v>
119</v>
      </c>
      <c r="BO29" s="408"/>
      <c r="BP29" s="408"/>
      <c r="BQ29" s="408"/>
      <c r="BR29" s="408"/>
      <c r="BS29" s="408"/>
      <c r="BT29" s="408"/>
      <c r="BU29" s="409"/>
      <c r="BV29" s="407" t="s">
        <v>
129</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
181</v>
      </c>
      <c r="X30" s="460"/>
      <c r="Y30" s="460"/>
      <c r="Z30" s="460"/>
      <c r="AA30" s="460"/>
      <c r="AB30" s="460"/>
      <c r="AC30" s="460"/>
      <c r="AD30" s="460"/>
      <c r="AE30" s="460"/>
      <c r="AF30" s="460"/>
      <c r="AG30" s="461"/>
      <c r="AH30" s="371">
        <v>
101.1</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
43</v>
      </c>
      <c r="BD30" s="375"/>
      <c r="BE30" s="375"/>
      <c r="BF30" s="375"/>
      <c r="BG30" s="375"/>
      <c r="BH30" s="375"/>
      <c r="BI30" s="375"/>
      <c r="BJ30" s="375"/>
      <c r="BK30" s="375"/>
      <c r="BL30" s="375"/>
      <c r="BM30" s="376"/>
      <c r="BN30" s="410">
        <v>
36286195</v>
      </c>
      <c r="BO30" s="411"/>
      <c r="BP30" s="411"/>
      <c r="BQ30" s="411"/>
      <c r="BR30" s="411"/>
      <c r="BS30" s="411"/>
      <c r="BT30" s="411"/>
      <c r="BU30" s="412"/>
      <c r="BV30" s="410">
        <v>
23344219</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
182</v>
      </c>
      <c r="D32" s="193"/>
      <c r="E32" s="193"/>
      <c r="F32" s="190"/>
      <c r="G32" s="190"/>
      <c r="H32" s="190"/>
      <c r="I32" s="190"/>
      <c r="J32" s="190"/>
      <c r="K32" s="190"/>
      <c r="L32" s="190"/>
      <c r="M32" s="190"/>
      <c r="N32" s="190"/>
      <c r="O32" s="190"/>
      <c r="P32" s="190"/>
      <c r="Q32" s="190"/>
      <c r="R32" s="190"/>
      <c r="S32" s="190"/>
      <c r="T32" s="190"/>
      <c r="U32" s="190" t="s">
        <v>
183</v>
      </c>
      <c r="V32" s="190"/>
      <c r="W32" s="190"/>
      <c r="X32" s="190"/>
      <c r="Y32" s="190"/>
      <c r="Z32" s="190"/>
      <c r="AA32" s="190"/>
      <c r="AB32" s="190"/>
      <c r="AC32" s="190"/>
      <c r="AD32" s="190"/>
      <c r="AE32" s="190"/>
      <c r="AF32" s="190"/>
      <c r="AG32" s="190"/>
      <c r="AH32" s="190"/>
      <c r="AI32" s="190"/>
      <c r="AJ32" s="190"/>
      <c r="AK32" s="190"/>
      <c r="AL32" s="190"/>
      <c r="AM32" s="194" t="s">
        <v>
184</v>
      </c>
      <c r="AN32" s="190"/>
      <c r="AO32" s="190"/>
      <c r="AP32" s="190"/>
      <c r="AQ32" s="190"/>
      <c r="AR32" s="190"/>
      <c r="AS32" s="194"/>
      <c r="AT32" s="194"/>
      <c r="AU32" s="194"/>
      <c r="AV32" s="194"/>
      <c r="AW32" s="194"/>
      <c r="AX32" s="194"/>
      <c r="AY32" s="194"/>
      <c r="AZ32" s="194"/>
      <c r="BA32" s="194"/>
      <c r="BB32" s="190"/>
      <c r="BC32" s="194"/>
      <c r="BD32" s="190"/>
      <c r="BE32" s="194" t="s">
        <v>
185</v>
      </c>
      <c r="BF32" s="190"/>
      <c r="BG32" s="190"/>
      <c r="BH32" s="190"/>
      <c r="BI32" s="190"/>
      <c r="BJ32" s="194"/>
      <c r="BK32" s="194"/>
      <c r="BL32" s="194"/>
      <c r="BM32" s="194"/>
      <c r="BN32" s="194"/>
      <c r="BO32" s="194"/>
      <c r="BP32" s="194"/>
      <c r="BQ32" s="194"/>
      <c r="BR32" s="190"/>
      <c r="BS32" s="190"/>
      <c r="BT32" s="190"/>
      <c r="BU32" s="190"/>
      <c r="BV32" s="190"/>
      <c r="BW32" s="190" t="s">
        <v>
186</v>
      </c>
      <c r="BX32" s="190"/>
      <c r="BY32" s="190"/>
      <c r="BZ32" s="190"/>
      <c r="CA32" s="190"/>
      <c r="CB32" s="194"/>
      <c r="CC32" s="194"/>
      <c r="CD32" s="194"/>
      <c r="CE32" s="194"/>
      <c r="CF32" s="194"/>
      <c r="CG32" s="194"/>
      <c r="CH32" s="194"/>
      <c r="CI32" s="194"/>
      <c r="CJ32" s="194"/>
      <c r="CK32" s="194"/>
      <c r="CL32" s="194"/>
      <c r="CM32" s="194"/>
      <c r="CN32" s="194"/>
      <c r="CO32" s="194" t="s">
        <v>
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
188</v>
      </c>
      <c r="D33" s="370"/>
      <c r="E33" s="369" t="s">
        <v>
189</v>
      </c>
      <c r="F33" s="369"/>
      <c r="G33" s="369"/>
      <c r="H33" s="369"/>
      <c r="I33" s="369"/>
      <c r="J33" s="369"/>
      <c r="K33" s="369"/>
      <c r="L33" s="369"/>
      <c r="M33" s="369"/>
      <c r="N33" s="369"/>
      <c r="O33" s="369"/>
      <c r="P33" s="369"/>
      <c r="Q33" s="369"/>
      <c r="R33" s="369"/>
      <c r="S33" s="369"/>
      <c r="T33" s="195"/>
      <c r="U33" s="370" t="s">
        <v>
188</v>
      </c>
      <c r="V33" s="370"/>
      <c r="W33" s="369" t="s">
        <v>
189</v>
      </c>
      <c r="X33" s="369"/>
      <c r="Y33" s="369"/>
      <c r="Z33" s="369"/>
      <c r="AA33" s="369"/>
      <c r="AB33" s="369"/>
      <c r="AC33" s="369"/>
      <c r="AD33" s="369"/>
      <c r="AE33" s="369"/>
      <c r="AF33" s="369"/>
      <c r="AG33" s="369"/>
      <c r="AH33" s="369"/>
      <c r="AI33" s="369"/>
      <c r="AJ33" s="369"/>
      <c r="AK33" s="369"/>
      <c r="AL33" s="195"/>
      <c r="AM33" s="370" t="s">
        <v>
188</v>
      </c>
      <c r="AN33" s="370"/>
      <c r="AO33" s="369" t="s">
        <v>
189</v>
      </c>
      <c r="AP33" s="369"/>
      <c r="AQ33" s="369"/>
      <c r="AR33" s="369"/>
      <c r="AS33" s="369"/>
      <c r="AT33" s="369"/>
      <c r="AU33" s="369"/>
      <c r="AV33" s="369"/>
      <c r="AW33" s="369"/>
      <c r="AX33" s="369"/>
      <c r="AY33" s="369"/>
      <c r="AZ33" s="369"/>
      <c r="BA33" s="369"/>
      <c r="BB33" s="369"/>
      <c r="BC33" s="369"/>
      <c r="BD33" s="196"/>
      <c r="BE33" s="369" t="s">
        <v>
190</v>
      </c>
      <c r="BF33" s="369"/>
      <c r="BG33" s="369" t="s">
        <v>
191</v>
      </c>
      <c r="BH33" s="369"/>
      <c r="BI33" s="369"/>
      <c r="BJ33" s="369"/>
      <c r="BK33" s="369"/>
      <c r="BL33" s="369"/>
      <c r="BM33" s="369"/>
      <c r="BN33" s="369"/>
      <c r="BO33" s="369"/>
      <c r="BP33" s="369"/>
      <c r="BQ33" s="369"/>
      <c r="BR33" s="369"/>
      <c r="BS33" s="369"/>
      <c r="BT33" s="369"/>
      <c r="BU33" s="369"/>
      <c r="BV33" s="196"/>
      <c r="BW33" s="370" t="s">
        <v>
190</v>
      </c>
      <c r="BX33" s="370"/>
      <c r="BY33" s="369" t="s">
        <v>
192</v>
      </c>
      <c r="BZ33" s="369"/>
      <c r="CA33" s="369"/>
      <c r="CB33" s="369"/>
      <c r="CC33" s="369"/>
      <c r="CD33" s="369"/>
      <c r="CE33" s="369"/>
      <c r="CF33" s="369"/>
      <c r="CG33" s="369"/>
      <c r="CH33" s="369"/>
      <c r="CI33" s="369"/>
      <c r="CJ33" s="369"/>
      <c r="CK33" s="369"/>
      <c r="CL33" s="369"/>
      <c r="CM33" s="369"/>
      <c r="CN33" s="195"/>
      <c r="CO33" s="370" t="s">
        <v>
188</v>
      </c>
      <c r="CP33" s="370"/>
      <c r="CQ33" s="369" t="s">
        <v>
193</v>
      </c>
      <c r="CR33" s="369"/>
      <c r="CS33" s="369"/>
      <c r="CT33" s="369"/>
      <c r="CU33" s="369"/>
      <c r="CV33" s="369"/>
      <c r="CW33" s="369"/>
      <c r="CX33" s="369"/>
      <c r="CY33" s="369"/>
      <c r="CZ33" s="369"/>
      <c r="DA33" s="369"/>
      <c r="DB33" s="369"/>
      <c r="DC33" s="369"/>
      <c r="DD33" s="369"/>
      <c r="DE33" s="369"/>
      <c r="DF33" s="195"/>
      <c r="DG33" s="368" t="s">
        <v>
194</v>
      </c>
      <c r="DH33" s="368"/>
      <c r="DI33" s="197"/>
      <c r="DJ33" s="165"/>
      <c r="DK33" s="165"/>
      <c r="DL33" s="165"/>
      <c r="DM33" s="165"/>
      <c r="DN33" s="165"/>
      <c r="DO33" s="165"/>
    </row>
    <row r="34" spans="1:119" ht="32.25" customHeight="1">
      <c r="A34" s="166"/>
      <c r="B34" s="192"/>
      <c r="C34" s="366">
        <f>
IF(E34="","",1)</f>
        <v>
1</v>
      </c>
      <c r="D34" s="366"/>
      <c r="E34" s="365" t="str">
        <f>
IF('各会計、関係団体の財政状況及び健全化判断比率'!B7="","",'各会計、関係団体の財政状況及び健全化判断比率'!B7)</f>
        <v>
一般会計</v>
      </c>
      <c r="F34" s="365"/>
      <c r="G34" s="365"/>
      <c r="H34" s="365"/>
      <c r="I34" s="365"/>
      <c r="J34" s="365"/>
      <c r="K34" s="365"/>
      <c r="L34" s="365"/>
      <c r="M34" s="365"/>
      <c r="N34" s="365"/>
      <c r="O34" s="365"/>
      <c r="P34" s="365"/>
      <c r="Q34" s="365"/>
      <c r="R34" s="365"/>
      <c r="S34" s="365"/>
      <c r="T34" s="193"/>
      <c r="U34" s="366">
        <f>
IF(W34="","",MAX(C34:D43)+1)</f>
        <v>
2</v>
      </c>
      <c r="V34" s="366"/>
      <c r="W34" s="365" t="str">
        <f>
IF('各会計、関係団体の財政状況及び健全化判断比率'!B28="","",'各会計、関係団体の財政状況及び健全化判断比率'!B28)</f>
        <v>
国民健康保険事業会計</v>
      </c>
      <c r="X34" s="365"/>
      <c r="Y34" s="365"/>
      <c r="Z34" s="365"/>
      <c r="AA34" s="365"/>
      <c r="AB34" s="365"/>
      <c r="AC34" s="365"/>
      <c r="AD34" s="365"/>
      <c r="AE34" s="365"/>
      <c r="AF34" s="365"/>
      <c r="AG34" s="365"/>
      <c r="AH34" s="365"/>
      <c r="AI34" s="365"/>
      <c r="AJ34" s="365"/>
      <c r="AK34" s="365"/>
      <c r="AL34" s="193"/>
      <c r="AM34" s="366" t="str">
        <f>
IF(AO34="","",MAX(C34:D43,U34:V43)+1)</f>
        <v/>
      </c>
      <c r="AN34" s="366"/>
      <c r="AO34" s="365"/>
      <c r="AP34" s="365"/>
      <c r="AQ34" s="365"/>
      <c r="AR34" s="365"/>
      <c r="AS34" s="365"/>
      <c r="AT34" s="365"/>
      <c r="AU34" s="365"/>
      <c r="AV34" s="365"/>
      <c r="AW34" s="365"/>
      <c r="AX34" s="365"/>
      <c r="AY34" s="365"/>
      <c r="AZ34" s="365"/>
      <c r="BA34" s="365"/>
      <c r="BB34" s="365"/>
      <c r="BC34" s="365"/>
      <c r="BD34" s="193"/>
      <c r="BE34" s="366" t="str">
        <f>
IF(BG34="","",MAX(C34:D43,U34:V43,AM34:AN43)+1)</f>
        <v/>
      </c>
      <c r="BF34" s="366"/>
      <c r="BG34" s="365"/>
      <c r="BH34" s="365"/>
      <c r="BI34" s="365"/>
      <c r="BJ34" s="365"/>
      <c r="BK34" s="365"/>
      <c r="BL34" s="365"/>
      <c r="BM34" s="365"/>
      <c r="BN34" s="365"/>
      <c r="BO34" s="365"/>
      <c r="BP34" s="365"/>
      <c r="BQ34" s="365"/>
      <c r="BR34" s="365"/>
      <c r="BS34" s="365"/>
      <c r="BT34" s="365"/>
      <c r="BU34" s="365"/>
      <c r="BV34" s="193"/>
      <c r="BW34" s="366">
        <f>
IF(BY34="","",MAX(C34:D43,U34:V43,AM34:AN43,BE34:BF43)+1)</f>
        <v>
5</v>
      </c>
      <c r="BX34" s="366"/>
      <c r="BY34" s="365" t="str">
        <f>
IF('各会計、関係団体の財政状況及び健全化判断比率'!B68="","",'各会計、関係団体の財政状況及び健全化判断比率'!B68)</f>
        <v>
特別区人事・厚生事務組合</v>
      </c>
      <c r="BZ34" s="365"/>
      <c r="CA34" s="365"/>
      <c r="CB34" s="365"/>
      <c r="CC34" s="365"/>
      <c r="CD34" s="365"/>
      <c r="CE34" s="365"/>
      <c r="CF34" s="365"/>
      <c r="CG34" s="365"/>
      <c r="CH34" s="365"/>
      <c r="CI34" s="365"/>
      <c r="CJ34" s="365"/>
      <c r="CK34" s="365"/>
      <c r="CL34" s="365"/>
      <c r="CM34" s="365"/>
      <c r="CN34" s="193"/>
      <c r="CO34" s="366">
        <f>
IF(CQ34="","",MAX(C34:D43,U34:V43,AM34:AN43,BE34:BF43,BW34:BX43)+1)</f>
        <v>
10</v>
      </c>
      <c r="CP34" s="366"/>
      <c r="CQ34" s="365" t="str">
        <f>
IF('各会計、関係団体の財政状況及び健全化判断比率'!BS7="","",'各会計、関係団体の財政状況及び健全化判断比率'!BS7)</f>
        <v>
中央区都市整備公社</v>
      </c>
      <c r="CR34" s="365"/>
      <c r="CS34" s="365"/>
      <c r="CT34" s="365"/>
      <c r="CU34" s="365"/>
      <c r="CV34" s="365"/>
      <c r="CW34" s="365"/>
      <c r="CX34" s="365"/>
      <c r="CY34" s="365"/>
      <c r="CZ34" s="365"/>
      <c r="DA34" s="365"/>
      <c r="DB34" s="365"/>
      <c r="DC34" s="365"/>
      <c r="DD34" s="365"/>
      <c r="DE34" s="365"/>
      <c r="DF34" s="190"/>
      <c r="DG34" s="367" t="str">
        <f>
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
IF(E35="","",C34+1)</f>
        <v/>
      </c>
      <c r="D35" s="366"/>
      <c r="E35" s="365" t="str">
        <f>
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
IF(W35="","",U34+1)</f>
        <v>
3</v>
      </c>
      <c r="V35" s="366"/>
      <c r="W35" s="365" t="str">
        <f>
IF('各会計、関係団体の財政状況及び健全化判断比率'!B29="","",'各会計、関係団体の財政状況及び健全化判断比率'!B29)</f>
        <v>
介護保険事業会計</v>
      </c>
      <c r="X35" s="365"/>
      <c r="Y35" s="365"/>
      <c r="Z35" s="365"/>
      <c r="AA35" s="365"/>
      <c r="AB35" s="365"/>
      <c r="AC35" s="365"/>
      <c r="AD35" s="365"/>
      <c r="AE35" s="365"/>
      <c r="AF35" s="365"/>
      <c r="AG35" s="365"/>
      <c r="AH35" s="365"/>
      <c r="AI35" s="365"/>
      <c r="AJ35" s="365"/>
      <c r="AK35" s="365"/>
      <c r="AL35" s="193"/>
      <c r="AM35" s="366" t="str">
        <f t="shared" ref="AM35:AM43" si="0">
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
IF(BG35="","",BE34+1)</f>
        <v/>
      </c>
      <c r="BF35" s="366"/>
      <c r="BG35" s="365"/>
      <c r="BH35" s="365"/>
      <c r="BI35" s="365"/>
      <c r="BJ35" s="365"/>
      <c r="BK35" s="365"/>
      <c r="BL35" s="365"/>
      <c r="BM35" s="365"/>
      <c r="BN35" s="365"/>
      <c r="BO35" s="365"/>
      <c r="BP35" s="365"/>
      <c r="BQ35" s="365"/>
      <c r="BR35" s="365"/>
      <c r="BS35" s="365"/>
      <c r="BT35" s="365"/>
      <c r="BU35" s="365"/>
      <c r="BV35" s="193"/>
      <c r="BW35" s="366">
        <f t="shared" ref="BW35:BW43" si="2">
IF(BY35="","",BW34+1)</f>
        <v>
6</v>
      </c>
      <c r="BX35" s="366"/>
      <c r="BY35" s="365" t="str">
        <f>
IF('各会計、関係団体の財政状況及び健全化判断比率'!B69="","",'各会計、関係団体の財政状況及び健全化判断比率'!B69)</f>
        <v>
特別区競馬組合</v>
      </c>
      <c r="BZ35" s="365"/>
      <c r="CA35" s="365"/>
      <c r="CB35" s="365"/>
      <c r="CC35" s="365"/>
      <c r="CD35" s="365"/>
      <c r="CE35" s="365"/>
      <c r="CF35" s="365"/>
      <c r="CG35" s="365"/>
      <c r="CH35" s="365"/>
      <c r="CI35" s="365"/>
      <c r="CJ35" s="365"/>
      <c r="CK35" s="365"/>
      <c r="CL35" s="365"/>
      <c r="CM35" s="365"/>
      <c r="CN35" s="193"/>
      <c r="CO35" s="366">
        <f t="shared" ref="CO35:CO43" si="3">
IF(CQ35="","",CO34+1)</f>
        <v>
11</v>
      </c>
      <c r="CP35" s="366"/>
      <c r="CQ35" s="365" t="str">
        <f>
IF('各会計、関係団体の財政状況及び健全化判断比率'!BS8="","",'各会計、関係団体の財政状況及び健全化判断比率'!BS8)</f>
        <v>
中央区勤労者サービス公社</v>
      </c>
      <c r="CR35" s="365"/>
      <c r="CS35" s="365"/>
      <c r="CT35" s="365"/>
      <c r="CU35" s="365"/>
      <c r="CV35" s="365"/>
      <c r="CW35" s="365"/>
      <c r="CX35" s="365"/>
      <c r="CY35" s="365"/>
      <c r="CZ35" s="365"/>
      <c r="DA35" s="365"/>
      <c r="DB35" s="365"/>
      <c r="DC35" s="365"/>
      <c r="DD35" s="365"/>
      <c r="DE35" s="365"/>
      <c r="DF35" s="190"/>
      <c r="DG35" s="367" t="str">
        <f>
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
IF(E36="","",C35+1)</f>
        <v/>
      </c>
      <c r="D36" s="366"/>
      <c r="E36" s="365" t="str">
        <f>
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
IF(W36="","",U35+1)</f>
        <v>
4</v>
      </c>
      <c r="V36" s="366"/>
      <c r="W36" s="365" t="str">
        <f>
IF('各会計、関係団体の財政状況及び健全化判断比率'!B30="","",'各会計、関係団体の財政状況及び健全化判断比率'!B30)</f>
        <v>
後期高齢者医療会計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
7</v>
      </c>
      <c r="BX36" s="366"/>
      <c r="BY36" s="365" t="str">
        <f>
IF('各会計、関係団体の財政状況及び健全化判断比率'!B70="","",'各会計、関係団体の財政状況及び健全化判断比率'!B70)</f>
        <v>
東京二十三区清掃一部事務組合</v>
      </c>
      <c r="BZ36" s="365"/>
      <c r="CA36" s="365"/>
      <c r="CB36" s="365"/>
      <c r="CC36" s="365"/>
      <c r="CD36" s="365"/>
      <c r="CE36" s="365"/>
      <c r="CF36" s="365"/>
      <c r="CG36" s="365"/>
      <c r="CH36" s="365"/>
      <c r="CI36" s="365"/>
      <c r="CJ36" s="365"/>
      <c r="CK36" s="365"/>
      <c r="CL36" s="365"/>
      <c r="CM36" s="365"/>
      <c r="CN36" s="193"/>
      <c r="CO36" s="366">
        <f t="shared" si="3"/>
        <v>
12</v>
      </c>
      <c r="CP36" s="366"/>
      <c r="CQ36" s="365" t="str">
        <f>
IF('各会計、関係団体の財政状況及び健全化判断比率'!BS9="","",'各会計、関係団体の財政状況及び健全化判断比率'!BS9)</f>
        <v>
日本橋プラザ</v>
      </c>
      <c r="CR36" s="365"/>
      <c r="CS36" s="365"/>
      <c r="CT36" s="365"/>
      <c r="CU36" s="365"/>
      <c r="CV36" s="365"/>
      <c r="CW36" s="365"/>
      <c r="CX36" s="365"/>
      <c r="CY36" s="365"/>
      <c r="CZ36" s="365"/>
      <c r="DA36" s="365"/>
      <c r="DB36" s="365"/>
      <c r="DC36" s="365"/>
      <c r="DD36" s="365"/>
      <c r="DE36" s="365"/>
      <c r="DF36" s="190"/>
      <c r="DG36" s="367" t="str">
        <f>
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
IF(E37="","",C36+1)</f>
        <v/>
      </c>
      <c r="D37" s="366"/>
      <c r="E37" s="365" t="str">
        <f>
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
8</v>
      </c>
      <c r="BX37" s="366"/>
      <c r="BY37" s="365" t="str">
        <f>
IF('各会計、関係団体の財政状況及び健全化判断比率'!B71="","",'各会計、関係団体の財政状況及び健全化判断比率'!B71)</f>
        <v>
東京都後期高齢者医療広域連合（一般会計）</v>
      </c>
      <c r="BZ37" s="365"/>
      <c r="CA37" s="365"/>
      <c r="CB37" s="365"/>
      <c r="CC37" s="365"/>
      <c r="CD37" s="365"/>
      <c r="CE37" s="365"/>
      <c r="CF37" s="365"/>
      <c r="CG37" s="365"/>
      <c r="CH37" s="365"/>
      <c r="CI37" s="365"/>
      <c r="CJ37" s="365"/>
      <c r="CK37" s="365"/>
      <c r="CL37" s="365"/>
      <c r="CM37" s="365"/>
      <c r="CN37" s="193"/>
      <c r="CO37" s="366">
        <f t="shared" si="3"/>
        <v>
13</v>
      </c>
      <c r="CP37" s="366"/>
      <c r="CQ37" s="365" t="str">
        <f>
IF('各会計、関係団体の財政状況及び健全化判断比率'!BS10="","",'各会計、関係団体の財政状況及び健全化判断比率'!BS10)</f>
        <v>
中央区土地開発公社</v>
      </c>
      <c r="CR37" s="365"/>
      <c r="CS37" s="365"/>
      <c r="CT37" s="365"/>
      <c r="CU37" s="365"/>
      <c r="CV37" s="365"/>
      <c r="CW37" s="365"/>
      <c r="CX37" s="365"/>
      <c r="CY37" s="365"/>
      <c r="CZ37" s="365"/>
      <c r="DA37" s="365"/>
      <c r="DB37" s="365"/>
      <c r="DC37" s="365"/>
      <c r="DD37" s="365"/>
      <c r="DE37" s="365"/>
      <c r="DF37" s="190"/>
      <c r="DG37" s="367" t="str">
        <f>
IF('各会計、関係団体の財政状況及び健全化判断比率'!BR10="","",'各会計、関係団体の財政状況及び健全化判断比率'!BR10)</f>
        <v>
○</v>
      </c>
      <c r="DH37" s="367"/>
      <c r="DI37" s="197"/>
      <c r="DJ37" s="165"/>
      <c r="DK37" s="165"/>
      <c r="DL37" s="165"/>
      <c r="DM37" s="165"/>
      <c r="DN37" s="165"/>
      <c r="DO37" s="165"/>
    </row>
    <row r="38" spans="1:119" ht="32.25" customHeight="1">
      <c r="A38" s="166"/>
      <c r="B38" s="192"/>
      <c r="C38" s="366" t="str">
        <f t="shared" ref="C38:C43" si="5">
IF(E38="","",C37+1)</f>
        <v/>
      </c>
      <c r="D38" s="366"/>
      <c r="E38" s="365" t="str">
        <f>
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
9</v>
      </c>
      <c r="BX38" s="366"/>
      <c r="BY38" s="365" t="str">
        <f>
IF('各会計、関係団体の財政状況及び健全化判断比率'!B72="","",'各会計、関係団体の財政状況及び健全化判断比率'!B72)</f>
        <v>
東京都後期高齢者医療広域連合（後期高齢者医療特別会計）</v>
      </c>
      <c r="BZ38" s="365"/>
      <c r="CA38" s="365"/>
      <c r="CB38" s="365"/>
      <c r="CC38" s="365"/>
      <c r="CD38" s="365"/>
      <c r="CE38" s="365"/>
      <c r="CF38" s="365"/>
      <c r="CG38" s="365"/>
      <c r="CH38" s="365"/>
      <c r="CI38" s="365"/>
      <c r="CJ38" s="365"/>
      <c r="CK38" s="365"/>
      <c r="CL38" s="365"/>
      <c r="CM38" s="365"/>
      <c r="CN38" s="193"/>
      <c r="CO38" s="366" t="str">
        <f t="shared" si="3"/>
        <v/>
      </c>
      <c r="CP38" s="366"/>
      <c r="CQ38" s="365" t="str">
        <f>
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
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
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
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
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
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
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
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
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
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
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
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
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
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
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
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
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
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
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
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
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
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
195</v>
      </c>
      <c r="C46" s="165"/>
      <c r="D46" s="165"/>
      <c r="E46" s="165" t="s">
        <v>
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
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
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
199</v>
      </c>
    </row>
    <row r="50" spans="5:5">
      <c r="E50" s="167" t="s">
        <v>
200</v>
      </c>
    </row>
    <row r="51" spans="5:5">
      <c r="E51" s="167" t="s">
        <v>
201</v>
      </c>
    </row>
    <row r="52" spans="5:5">
      <c r="E52" s="167" t="s">
        <v>
202</v>
      </c>
    </row>
    <row r="53" spans="5:5">
      <c r="E53" s="167" t="s">
        <v>
203</v>
      </c>
    </row>
    <row r="54" spans="5:5"/>
    <row r="55" spans="5:5"/>
    <row r="56" spans="5:5"/>
    <row r="57" spans="5:5" hidden="1"/>
    <row r="58" spans="5:5" hidden="1"/>
    <row r="59" spans="5:5" hidden="1"/>
  </sheetData>
  <sheetProtection algorithmName="SHA-512" hashValue="ElR8wawd/m80H/uKiIU75GMErnZQMszSCOr2HFsag5svx7G0Luxsy3dZRqRkPawEUN6/takk4q1xZaScI00O/w==" saltValue="Xo9VLyQ2nhTCgY1t7o2E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0</v>
      </c>
      <c r="K32" s="22"/>
      <c r="L32" s="22"/>
      <c r="M32" s="22"/>
      <c r="N32" s="22"/>
      <c r="O32" s="22"/>
      <c r="P32" s="22"/>
    </row>
    <row r="33" spans="1:16" ht="39" customHeight="1" thickBot="1">
      <c r="A33" s="22"/>
      <c r="B33" s="25" t="s">
        <v>
6</v>
      </c>
      <c r="C33" s="26"/>
      <c r="D33" s="26"/>
      <c r="E33" s="27" t="s">
        <v>
2</v>
      </c>
      <c r="F33" s="28" t="s">
        <v>
537</v>
      </c>
      <c r="G33" s="29" t="s">
        <v>
538</v>
      </c>
      <c r="H33" s="29" t="s">
        <v>
539</v>
      </c>
      <c r="I33" s="29" t="s">
        <v>
540</v>
      </c>
      <c r="J33" s="30" t="s">
        <v>
541</v>
      </c>
      <c r="K33" s="22"/>
      <c r="L33" s="22"/>
      <c r="M33" s="22"/>
      <c r="N33" s="22"/>
      <c r="O33" s="22"/>
      <c r="P33" s="22"/>
    </row>
    <row r="34" spans="1:16" ht="39" customHeight="1">
      <c r="A34" s="22"/>
      <c r="B34" s="31"/>
      <c r="C34" s="1186" t="s">
        <v>
542</v>
      </c>
      <c r="D34" s="1186"/>
      <c r="E34" s="1187"/>
      <c r="F34" s="32">
        <v>
4.12</v>
      </c>
      <c r="G34" s="33">
        <v>
4.66</v>
      </c>
      <c r="H34" s="33">
        <v>
3.66</v>
      </c>
      <c r="I34" s="33">
        <v>
3.79</v>
      </c>
      <c r="J34" s="34">
        <v>
3.46</v>
      </c>
      <c r="K34" s="22"/>
      <c r="L34" s="22"/>
      <c r="M34" s="22"/>
      <c r="N34" s="22"/>
      <c r="O34" s="22"/>
      <c r="P34" s="22"/>
    </row>
    <row r="35" spans="1:16" ht="39" customHeight="1">
      <c r="A35" s="22"/>
      <c r="B35" s="35"/>
      <c r="C35" s="1180" t="s">
        <v>
543</v>
      </c>
      <c r="D35" s="1181"/>
      <c r="E35" s="1182"/>
      <c r="F35" s="36">
        <v>
0.54</v>
      </c>
      <c r="G35" s="37">
        <v>
0.7</v>
      </c>
      <c r="H35" s="37">
        <v>
0.42</v>
      </c>
      <c r="I35" s="37">
        <v>
0.56999999999999995</v>
      </c>
      <c r="J35" s="38">
        <v>
0.96</v>
      </c>
      <c r="K35" s="22"/>
      <c r="L35" s="22"/>
      <c r="M35" s="22"/>
      <c r="N35" s="22"/>
      <c r="O35" s="22"/>
      <c r="P35" s="22"/>
    </row>
    <row r="36" spans="1:16" ht="39" customHeight="1">
      <c r="A36" s="22"/>
      <c r="B36" s="35"/>
      <c r="C36" s="1180" t="s">
        <v>
544</v>
      </c>
      <c r="D36" s="1181"/>
      <c r="E36" s="1182"/>
      <c r="F36" s="36">
        <v>
0.26</v>
      </c>
      <c r="G36" s="37">
        <v>
0.6</v>
      </c>
      <c r="H36" s="37">
        <v>
0.41</v>
      </c>
      <c r="I36" s="37">
        <v>
0.43</v>
      </c>
      <c r="J36" s="38">
        <v>
0.55000000000000004</v>
      </c>
      <c r="K36" s="22"/>
      <c r="L36" s="22"/>
      <c r="M36" s="22"/>
      <c r="N36" s="22"/>
      <c r="O36" s="22"/>
      <c r="P36" s="22"/>
    </row>
    <row r="37" spans="1:16" ht="39" customHeight="1">
      <c r="A37" s="22"/>
      <c r="B37" s="35"/>
      <c r="C37" s="1180" t="s">
        <v>
545</v>
      </c>
      <c r="D37" s="1181"/>
      <c r="E37" s="1182"/>
      <c r="F37" s="36">
        <v>
0.09</v>
      </c>
      <c r="G37" s="37">
        <v>
0.06</v>
      </c>
      <c r="H37" s="37">
        <v>
0.11</v>
      </c>
      <c r="I37" s="37">
        <v>
7.0000000000000007E-2</v>
      </c>
      <c r="J37" s="38">
        <v>
0.09</v>
      </c>
      <c r="K37" s="22"/>
      <c r="L37" s="22"/>
      <c r="M37" s="22"/>
      <c r="N37" s="22"/>
      <c r="O37" s="22"/>
      <c r="P37" s="22"/>
    </row>
    <row r="38" spans="1:16" ht="39" customHeight="1">
      <c r="A38" s="22"/>
      <c r="B38" s="35"/>
      <c r="C38" s="1180"/>
      <c r="D38" s="1181"/>
      <c r="E38" s="1182"/>
      <c r="F38" s="36"/>
      <c r="G38" s="37"/>
      <c r="H38" s="37"/>
      <c r="I38" s="37"/>
      <c r="J38" s="38"/>
      <c r="K38" s="22"/>
      <c r="L38" s="22"/>
      <c r="M38" s="22"/>
      <c r="N38" s="22"/>
      <c r="O38" s="22"/>
      <c r="P38" s="22"/>
    </row>
    <row r="39" spans="1:16" ht="39" customHeight="1">
      <c r="A39" s="22"/>
      <c r="B39" s="35"/>
      <c r="C39" s="1180"/>
      <c r="D39" s="1181"/>
      <c r="E39" s="1182"/>
      <c r="F39" s="36"/>
      <c r="G39" s="37"/>
      <c r="H39" s="37"/>
      <c r="I39" s="37"/>
      <c r="J39" s="38"/>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
546</v>
      </c>
      <c r="D42" s="1181"/>
      <c r="E42" s="1182"/>
      <c r="F42" s="36" t="s">
        <v>
494</v>
      </c>
      <c r="G42" s="37" t="s">
        <v>
494</v>
      </c>
      <c r="H42" s="37" t="s">
        <v>
494</v>
      </c>
      <c r="I42" s="37" t="s">
        <v>
494</v>
      </c>
      <c r="J42" s="38" t="s">
        <v>
494</v>
      </c>
      <c r="K42" s="22"/>
      <c r="L42" s="22"/>
      <c r="M42" s="22"/>
      <c r="N42" s="22"/>
      <c r="O42" s="22"/>
      <c r="P42" s="22"/>
    </row>
    <row r="43" spans="1:16" ht="39" customHeight="1" thickBot="1">
      <c r="A43" s="22"/>
      <c r="B43" s="40"/>
      <c r="C43" s="1183" t="s">
        <v>
547</v>
      </c>
      <c r="D43" s="1184"/>
      <c r="E43" s="1185"/>
      <c r="F43" s="41" t="s">
        <v>
494</v>
      </c>
      <c r="G43" s="42" t="s">
        <v>
494</v>
      </c>
      <c r="H43" s="42" t="s">
        <v>
494</v>
      </c>
      <c r="I43" s="42" t="s">
        <v>
494</v>
      </c>
      <c r="J43" s="43" t="s">
        <v>
494</v>
      </c>
      <c r="K43" s="22"/>
      <c r="L43" s="22"/>
      <c r="M43" s="22"/>
      <c r="N43" s="22"/>
      <c r="O43" s="22"/>
      <c r="P43" s="22"/>
    </row>
    <row r="44" spans="1:16" ht="39" customHeight="1">
      <c r="A44" s="22"/>
      <c r="B44" s="44" t="s">
        <v>
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m4EEj77kgwTVVmZizgTti/ctol5vPkqS0SeCm2PeqEdbFeY7DPDnOjswJy6yc81vfU0I4fJ1QquWBnFF4chPQ==" saltValue="NXtFQuGO1lLO1p6e2eh7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c r="A44" s="48"/>
      <c r="B44" s="51" t="s">
        <v>
9</v>
      </c>
      <c r="C44" s="52"/>
      <c r="D44" s="52"/>
      <c r="E44" s="53"/>
      <c r="F44" s="53"/>
      <c r="G44" s="53"/>
      <c r="H44" s="53"/>
      <c r="I44" s="53"/>
      <c r="J44" s="54" t="s">
        <v>
2</v>
      </c>
      <c r="K44" s="55" t="s">
        <v>
537</v>
      </c>
      <c r="L44" s="56" t="s">
        <v>
538</v>
      </c>
      <c r="M44" s="56" t="s">
        <v>
539</v>
      </c>
      <c r="N44" s="56" t="s">
        <v>
540</v>
      </c>
      <c r="O44" s="57" t="s">
        <v>
541</v>
      </c>
      <c r="P44" s="48"/>
      <c r="Q44" s="48"/>
      <c r="R44" s="48"/>
      <c r="S44" s="48"/>
      <c r="T44" s="48"/>
      <c r="U44" s="48"/>
    </row>
    <row r="45" spans="1:21" ht="30.75" customHeight="1">
      <c r="A45" s="48"/>
      <c r="B45" s="1196" t="s">
        <v>
10</v>
      </c>
      <c r="C45" s="1197"/>
      <c r="D45" s="58"/>
      <c r="E45" s="1202" t="s">
        <v>
11</v>
      </c>
      <c r="F45" s="1202"/>
      <c r="G45" s="1202"/>
      <c r="H45" s="1202"/>
      <c r="I45" s="1202"/>
      <c r="J45" s="1203"/>
      <c r="K45" s="59">
        <v>
569</v>
      </c>
      <c r="L45" s="60">
        <v>
591</v>
      </c>
      <c r="M45" s="60">
        <v>
637</v>
      </c>
      <c r="N45" s="60">
        <v>
823</v>
      </c>
      <c r="O45" s="61">
        <v>
816</v>
      </c>
      <c r="P45" s="48"/>
      <c r="Q45" s="48"/>
      <c r="R45" s="48"/>
      <c r="S45" s="48"/>
      <c r="T45" s="48"/>
      <c r="U45" s="48"/>
    </row>
    <row r="46" spans="1:21" ht="30.75" customHeight="1">
      <c r="A46" s="48"/>
      <c r="B46" s="1198"/>
      <c r="C46" s="1199"/>
      <c r="D46" s="62"/>
      <c r="E46" s="1190" t="s">
        <v>
12</v>
      </c>
      <c r="F46" s="1190"/>
      <c r="G46" s="1190"/>
      <c r="H46" s="1190"/>
      <c r="I46" s="1190"/>
      <c r="J46" s="1191"/>
      <c r="K46" s="63" t="s">
        <v>
494</v>
      </c>
      <c r="L46" s="64" t="s">
        <v>
494</v>
      </c>
      <c r="M46" s="64" t="s">
        <v>
494</v>
      </c>
      <c r="N46" s="64" t="s">
        <v>
494</v>
      </c>
      <c r="O46" s="65" t="s">
        <v>
494</v>
      </c>
      <c r="P46" s="48"/>
      <c r="Q46" s="48"/>
      <c r="R46" s="48"/>
      <c r="S46" s="48"/>
      <c r="T46" s="48"/>
      <c r="U46" s="48"/>
    </row>
    <row r="47" spans="1:21" ht="30.75" customHeight="1">
      <c r="A47" s="48"/>
      <c r="B47" s="1198"/>
      <c r="C47" s="1199"/>
      <c r="D47" s="62"/>
      <c r="E47" s="1190" t="s">
        <v>
13</v>
      </c>
      <c r="F47" s="1190"/>
      <c r="G47" s="1190"/>
      <c r="H47" s="1190"/>
      <c r="I47" s="1190"/>
      <c r="J47" s="1191"/>
      <c r="K47" s="63">
        <v>
6</v>
      </c>
      <c r="L47" s="64">
        <v>
6</v>
      </c>
      <c r="M47" s="64">
        <v>
6</v>
      </c>
      <c r="N47" s="64">
        <v>
6</v>
      </c>
      <c r="O47" s="65">
        <v>
24</v>
      </c>
      <c r="P47" s="48"/>
      <c r="Q47" s="48"/>
      <c r="R47" s="48"/>
      <c r="S47" s="48"/>
      <c r="T47" s="48"/>
      <c r="U47" s="48"/>
    </row>
    <row r="48" spans="1:21" ht="30.75" customHeight="1">
      <c r="A48" s="48"/>
      <c r="B48" s="1198"/>
      <c r="C48" s="1199"/>
      <c r="D48" s="62"/>
      <c r="E48" s="1190" t="s">
        <v>
14</v>
      </c>
      <c r="F48" s="1190"/>
      <c r="G48" s="1190"/>
      <c r="H48" s="1190"/>
      <c r="I48" s="1190"/>
      <c r="J48" s="1191"/>
      <c r="K48" s="63" t="s">
        <v>
494</v>
      </c>
      <c r="L48" s="64" t="s">
        <v>
494</v>
      </c>
      <c r="M48" s="64" t="s">
        <v>
494</v>
      </c>
      <c r="N48" s="64" t="s">
        <v>
494</v>
      </c>
      <c r="O48" s="65" t="s">
        <v>
494</v>
      </c>
      <c r="P48" s="48"/>
      <c r="Q48" s="48"/>
      <c r="R48" s="48"/>
      <c r="S48" s="48"/>
      <c r="T48" s="48"/>
      <c r="U48" s="48"/>
    </row>
    <row r="49" spans="1:21" ht="30.75" customHeight="1">
      <c r="A49" s="48"/>
      <c r="B49" s="1198"/>
      <c r="C49" s="1199"/>
      <c r="D49" s="62"/>
      <c r="E49" s="1190" t="s">
        <v>
15</v>
      </c>
      <c r="F49" s="1190"/>
      <c r="G49" s="1190"/>
      <c r="H49" s="1190"/>
      <c r="I49" s="1190"/>
      <c r="J49" s="1191"/>
      <c r="K49" s="63">
        <v>
144</v>
      </c>
      <c r="L49" s="64">
        <v>
115</v>
      </c>
      <c r="M49" s="64">
        <v>
102</v>
      </c>
      <c r="N49" s="64">
        <v>
66</v>
      </c>
      <c r="O49" s="65">
        <v>
62</v>
      </c>
      <c r="P49" s="48"/>
      <c r="Q49" s="48"/>
      <c r="R49" s="48"/>
      <c r="S49" s="48"/>
      <c r="T49" s="48"/>
      <c r="U49" s="48"/>
    </row>
    <row r="50" spans="1:21" ht="30.75" customHeight="1">
      <c r="A50" s="48"/>
      <c r="B50" s="1198"/>
      <c r="C50" s="1199"/>
      <c r="D50" s="62"/>
      <c r="E50" s="1190" t="s">
        <v>
16</v>
      </c>
      <c r="F50" s="1190"/>
      <c r="G50" s="1190"/>
      <c r="H50" s="1190"/>
      <c r="I50" s="1190"/>
      <c r="J50" s="1191"/>
      <c r="K50" s="63">
        <v>
1464</v>
      </c>
      <c r="L50" s="64">
        <v>
1317</v>
      </c>
      <c r="M50" s="64">
        <v>
1118</v>
      </c>
      <c r="N50" s="64">
        <v>
997</v>
      </c>
      <c r="O50" s="65">
        <v>
908</v>
      </c>
      <c r="P50" s="48"/>
      <c r="Q50" s="48"/>
      <c r="R50" s="48"/>
      <c r="S50" s="48"/>
      <c r="T50" s="48"/>
      <c r="U50" s="48"/>
    </row>
    <row r="51" spans="1:21" ht="30.75" customHeight="1">
      <c r="A51" s="48"/>
      <c r="B51" s="1200"/>
      <c r="C51" s="1201"/>
      <c r="D51" s="66"/>
      <c r="E51" s="1190" t="s">
        <v>
17</v>
      </c>
      <c r="F51" s="1190"/>
      <c r="G51" s="1190"/>
      <c r="H51" s="1190"/>
      <c r="I51" s="1190"/>
      <c r="J51" s="1191"/>
      <c r="K51" s="63" t="s">
        <v>
494</v>
      </c>
      <c r="L51" s="64" t="s">
        <v>
494</v>
      </c>
      <c r="M51" s="64" t="s">
        <v>
494</v>
      </c>
      <c r="N51" s="64">
        <v>
2</v>
      </c>
      <c r="O51" s="65" t="s">
        <v>
494</v>
      </c>
      <c r="P51" s="48"/>
      <c r="Q51" s="48"/>
      <c r="R51" s="48"/>
      <c r="S51" s="48"/>
      <c r="T51" s="48"/>
      <c r="U51" s="48"/>
    </row>
    <row r="52" spans="1:21" ht="30.75" customHeight="1">
      <c r="A52" s="48"/>
      <c r="B52" s="1188" t="s">
        <v>
18</v>
      </c>
      <c r="C52" s="1189"/>
      <c r="D52" s="66"/>
      <c r="E52" s="1190" t="s">
        <v>
19</v>
      </c>
      <c r="F52" s="1190"/>
      <c r="G52" s="1190"/>
      <c r="H52" s="1190"/>
      <c r="I52" s="1190"/>
      <c r="J52" s="1191"/>
      <c r="K52" s="63">
        <v>
1689</v>
      </c>
      <c r="L52" s="64">
        <v>
1748</v>
      </c>
      <c r="M52" s="64">
        <v>
1848</v>
      </c>
      <c r="N52" s="64">
        <v>
1837</v>
      </c>
      <c r="O52" s="65">
        <v>
1783</v>
      </c>
      <c r="P52" s="48"/>
      <c r="Q52" s="48"/>
      <c r="R52" s="48"/>
      <c r="S52" s="48"/>
      <c r="T52" s="48"/>
      <c r="U52" s="48"/>
    </row>
    <row r="53" spans="1:21" ht="30.75" customHeight="1" thickBot="1">
      <c r="A53" s="48"/>
      <c r="B53" s="1192" t="s">
        <v>
20</v>
      </c>
      <c r="C53" s="1193"/>
      <c r="D53" s="67"/>
      <c r="E53" s="1194" t="s">
        <v>
21</v>
      </c>
      <c r="F53" s="1194"/>
      <c r="G53" s="1194"/>
      <c r="H53" s="1194"/>
      <c r="I53" s="1194"/>
      <c r="J53" s="1195"/>
      <c r="K53" s="68">
        <v>
494</v>
      </c>
      <c r="L53" s="69">
        <v>
281</v>
      </c>
      <c r="M53" s="69">
        <v>
15</v>
      </c>
      <c r="N53" s="69">
        <v>
57</v>
      </c>
      <c r="O53" s="70">
        <v>
27</v>
      </c>
      <c r="P53" s="48"/>
      <c r="Q53" s="48"/>
      <c r="R53" s="48"/>
      <c r="S53" s="48"/>
      <c r="T53" s="48"/>
      <c r="U53" s="48"/>
    </row>
    <row r="54" spans="1:21" ht="24" customHeight="1">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o6vcUZ/IgvRQ1h59z5L95T5fNtuDfAKiz/PsTTgRArAAraRibgqkRZt1tZwAe8PwBPyZyB1PacmspmbjX2hdQ==" saltValue="EAsFputKCKGr0B94GnfcR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
8</v>
      </c>
    </row>
    <row r="40" spans="2:13" ht="27.75" customHeight="1" thickBot="1">
      <c r="B40" s="74" t="s">
        <v>
9</v>
      </c>
      <c r="C40" s="75"/>
      <c r="D40" s="75"/>
      <c r="E40" s="76"/>
      <c r="F40" s="76"/>
      <c r="G40" s="76"/>
      <c r="H40" s="77" t="s">
        <v>
2</v>
      </c>
      <c r="I40" s="78" t="s">
        <v>
537</v>
      </c>
      <c r="J40" s="79" t="s">
        <v>
538</v>
      </c>
      <c r="K40" s="79" t="s">
        <v>
539</v>
      </c>
      <c r="L40" s="79" t="s">
        <v>
540</v>
      </c>
      <c r="M40" s="80" t="s">
        <v>
541</v>
      </c>
    </row>
    <row r="41" spans="2:13" ht="27.75" customHeight="1">
      <c r="B41" s="1216" t="s">
        <v>
23</v>
      </c>
      <c r="C41" s="1217"/>
      <c r="D41" s="81"/>
      <c r="E41" s="1218" t="s">
        <v>
24</v>
      </c>
      <c r="F41" s="1218"/>
      <c r="G41" s="1218"/>
      <c r="H41" s="1219"/>
      <c r="I41" s="82">
        <v>
8668</v>
      </c>
      <c r="J41" s="83">
        <v>
10660</v>
      </c>
      <c r="K41" s="83">
        <v>
13082</v>
      </c>
      <c r="L41" s="83">
        <v>
15639</v>
      </c>
      <c r="M41" s="84">
        <v>
14946</v>
      </c>
    </row>
    <row r="42" spans="2:13" ht="27.75" customHeight="1">
      <c r="B42" s="1206"/>
      <c r="C42" s="1207"/>
      <c r="D42" s="85"/>
      <c r="E42" s="1210" t="s">
        <v>
25</v>
      </c>
      <c r="F42" s="1210"/>
      <c r="G42" s="1210"/>
      <c r="H42" s="1211"/>
      <c r="I42" s="86">
        <v>
7634</v>
      </c>
      <c r="J42" s="87">
        <v>
7097</v>
      </c>
      <c r="K42" s="87">
        <v>
6553</v>
      </c>
      <c r="L42" s="87">
        <v>
6013</v>
      </c>
      <c r="M42" s="88">
        <v>
5464</v>
      </c>
    </row>
    <row r="43" spans="2:13" ht="27.75" customHeight="1">
      <c r="B43" s="1206"/>
      <c r="C43" s="1207"/>
      <c r="D43" s="85"/>
      <c r="E43" s="1210" t="s">
        <v>
26</v>
      </c>
      <c r="F43" s="1210"/>
      <c r="G43" s="1210"/>
      <c r="H43" s="1211"/>
      <c r="I43" s="86" t="s">
        <v>
494</v>
      </c>
      <c r="J43" s="87" t="s">
        <v>
494</v>
      </c>
      <c r="K43" s="87" t="s">
        <v>
494</v>
      </c>
      <c r="L43" s="87" t="s">
        <v>
494</v>
      </c>
      <c r="M43" s="88" t="s">
        <v>
494</v>
      </c>
    </row>
    <row r="44" spans="2:13" ht="27.75" customHeight="1">
      <c r="B44" s="1206"/>
      <c r="C44" s="1207"/>
      <c r="D44" s="85"/>
      <c r="E44" s="1210" t="s">
        <v>
27</v>
      </c>
      <c r="F44" s="1210"/>
      <c r="G44" s="1210"/>
      <c r="H44" s="1211"/>
      <c r="I44" s="86">
        <v>
758</v>
      </c>
      <c r="J44" s="87">
        <v>
715</v>
      </c>
      <c r="K44" s="87">
        <v>
664</v>
      </c>
      <c r="L44" s="87">
        <v>
694</v>
      </c>
      <c r="M44" s="88">
        <v>
818</v>
      </c>
    </row>
    <row r="45" spans="2:13" ht="27.75" customHeight="1">
      <c r="B45" s="1206"/>
      <c r="C45" s="1207"/>
      <c r="D45" s="85"/>
      <c r="E45" s="1210" t="s">
        <v>
28</v>
      </c>
      <c r="F45" s="1210"/>
      <c r="G45" s="1210"/>
      <c r="H45" s="1211"/>
      <c r="I45" s="86">
        <v>
12530</v>
      </c>
      <c r="J45" s="87">
        <v>
11898</v>
      </c>
      <c r="K45" s="87">
        <v>
10457</v>
      </c>
      <c r="L45" s="87">
        <v>
10098</v>
      </c>
      <c r="M45" s="88">
        <v>
9536</v>
      </c>
    </row>
    <row r="46" spans="2:13" ht="27.75" customHeight="1">
      <c r="B46" s="1206"/>
      <c r="C46" s="1207"/>
      <c r="D46" s="89"/>
      <c r="E46" s="1210" t="s">
        <v>
29</v>
      </c>
      <c r="F46" s="1210"/>
      <c r="G46" s="1210"/>
      <c r="H46" s="1211"/>
      <c r="I46" s="86" t="s">
        <v>
494</v>
      </c>
      <c r="J46" s="87" t="s">
        <v>
494</v>
      </c>
      <c r="K46" s="87" t="s">
        <v>
494</v>
      </c>
      <c r="L46" s="87" t="s">
        <v>
494</v>
      </c>
      <c r="M46" s="88" t="s">
        <v>
494</v>
      </c>
    </row>
    <row r="47" spans="2:13" ht="27.75" customHeight="1">
      <c r="B47" s="1206"/>
      <c r="C47" s="1207"/>
      <c r="D47" s="90"/>
      <c r="E47" s="1220" t="s">
        <v>
30</v>
      </c>
      <c r="F47" s="1221"/>
      <c r="G47" s="1221"/>
      <c r="H47" s="1222"/>
      <c r="I47" s="86" t="s">
        <v>
494</v>
      </c>
      <c r="J47" s="87" t="s">
        <v>
494</v>
      </c>
      <c r="K47" s="87" t="s">
        <v>
494</v>
      </c>
      <c r="L47" s="87" t="s">
        <v>
494</v>
      </c>
      <c r="M47" s="88" t="s">
        <v>
494</v>
      </c>
    </row>
    <row r="48" spans="2:13" ht="27.75" customHeight="1">
      <c r="B48" s="1206"/>
      <c r="C48" s="1207"/>
      <c r="D48" s="85"/>
      <c r="E48" s="1210" t="s">
        <v>
31</v>
      </c>
      <c r="F48" s="1210"/>
      <c r="G48" s="1210"/>
      <c r="H48" s="1211"/>
      <c r="I48" s="86" t="s">
        <v>
494</v>
      </c>
      <c r="J48" s="87" t="s">
        <v>
494</v>
      </c>
      <c r="K48" s="87" t="s">
        <v>
494</v>
      </c>
      <c r="L48" s="87" t="s">
        <v>
494</v>
      </c>
      <c r="M48" s="88" t="s">
        <v>
494</v>
      </c>
    </row>
    <row r="49" spans="2:13" ht="27.75" customHeight="1">
      <c r="B49" s="1208"/>
      <c r="C49" s="1209"/>
      <c r="D49" s="85"/>
      <c r="E49" s="1210" t="s">
        <v>
32</v>
      </c>
      <c r="F49" s="1210"/>
      <c r="G49" s="1210"/>
      <c r="H49" s="1211"/>
      <c r="I49" s="86" t="s">
        <v>
494</v>
      </c>
      <c r="J49" s="87" t="s">
        <v>
494</v>
      </c>
      <c r="K49" s="87" t="s">
        <v>
494</v>
      </c>
      <c r="L49" s="87" t="s">
        <v>
494</v>
      </c>
      <c r="M49" s="88" t="s">
        <v>
494</v>
      </c>
    </row>
    <row r="50" spans="2:13" ht="27.75" customHeight="1">
      <c r="B50" s="1204" t="s">
        <v>
33</v>
      </c>
      <c r="C50" s="1205"/>
      <c r="D50" s="91"/>
      <c r="E50" s="1210" t="s">
        <v>
34</v>
      </c>
      <c r="F50" s="1210"/>
      <c r="G50" s="1210"/>
      <c r="H50" s="1211"/>
      <c r="I50" s="86">
        <v>
47932</v>
      </c>
      <c r="J50" s="87">
        <v>
46414</v>
      </c>
      <c r="K50" s="87">
        <v>
45611</v>
      </c>
      <c r="L50" s="87">
        <v>
43833</v>
      </c>
      <c r="M50" s="88">
        <v>
57427</v>
      </c>
    </row>
    <row r="51" spans="2:13" ht="27.75" customHeight="1">
      <c r="B51" s="1206"/>
      <c r="C51" s="1207"/>
      <c r="D51" s="85"/>
      <c r="E51" s="1210" t="s">
        <v>
35</v>
      </c>
      <c r="F51" s="1210"/>
      <c r="G51" s="1210"/>
      <c r="H51" s="1211"/>
      <c r="I51" s="86" t="s">
        <v>
494</v>
      </c>
      <c r="J51" s="87" t="s">
        <v>
494</v>
      </c>
      <c r="K51" s="87" t="s">
        <v>
494</v>
      </c>
      <c r="L51" s="87" t="s">
        <v>
494</v>
      </c>
      <c r="M51" s="88" t="s">
        <v>
494</v>
      </c>
    </row>
    <row r="52" spans="2:13" ht="27.75" customHeight="1">
      <c r="B52" s="1208"/>
      <c r="C52" s="1209"/>
      <c r="D52" s="85"/>
      <c r="E52" s="1210" t="s">
        <v>
36</v>
      </c>
      <c r="F52" s="1210"/>
      <c r="G52" s="1210"/>
      <c r="H52" s="1211"/>
      <c r="I52" s="86">
        <v>
23222</v>
      </c>
      <c r="J52" s="87">
        <v>
22588</v>
      </c>
      <c r="K52" s="87">
        <v>
21604</v>
      </c>
      <c r="L52" s="87">
        <v>
20469</v>
      </c>
      <c r="M52" s="88">
        <v>
18899</v>
      </c>
    </row>
    <row r="53" spans="2:13" ht="27.75" customHeight="1" thickBot="1">
      <c r="B53" s="1212" t="s">
        <v>
37</v>
      </c>
      <c r="C53" s="1213"/>
      <c r="D53" s="92"/>
      <c r="E53" s="1214" t="s">
        <v>
38</v>
      </c>
      <c r="F53" s="1214"/>
      <c r="G53" s="1214"/>
      <c r="H53" s="1215"/>
      <c r="I53" s="93">
        <v>
-41563</v>
      </c>
      <c r="J53" s="94">
        <v>
-38632</v>
      </c>
      <c r="K53" s="94">
        <v>
-36460</v>
      </c>
      <c r="L53" s="94">
        <v>
-31859</v>
      </c>
      <c r="M53" s="95">
        <v>
-45562</v>
      </c>
    </row>
    <row r="54" spans="2:13" ht="27.75" customHeight="1">
      <c r="B54" s="96" t="s">
        <v>
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x4mcO0dWgziILpZiejj5CxuJ8dYT2XCyrhGSlyfptfTRfZHczEGHgvUCASPhnI14WOPWBs+0ETrYENFVPklLQ==" saltValue="uzCuYsYFI5CizUi+b3PC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
40</v>
      </c>
    </row>
    <row r="54" spans="2:8" ht="29.25" customHeight="1" thickBot="1">
      <c r="B54" s="101" t="s">
        <v>
1</v>
      </c>
      <c r="C54" s="102"/>
      <c r="D54" s="102"/>
      <c r="E54" s="103" t="s">
        <v>
2</v>
      </c>
      <c r="F54" s="104" t="s">
        <v>
539</v>
      </c>
      <c r="G54" s="104" t="s">
        <v>
540</v>
      </c>
      <c r="H54" s="105" t="s">
        <v>
541</v>
      </c>
    </row>
    <row r="55" spans="2:8" ht="52.5" customHeight="1">
      <c r="B55" s="106"/>
      <c r="C55" s="1231" t="s">
        <v>
41</v>
      </c>
      <c r="D55" s="1231"/>
      <c r="E55" s="1232"/>
      <c r="F55" s="107">
        <v>
19490</v>
      </c>
      <c r="G55" s="107">
        <v>
19545</v>
      </c>
      <c r="H55" s="108">
        <v>
19971</v>
      </c>
    </row>
    <row r="56" spans="2:8" ht="52.5" customHeight="1">
      <c r="B56" s="109"/>
      <c r="C56" s="1233" t="s">
        <v>
42</v>
      </c>
      <c r="D56" s="1233"/>
      <c r="E56" s="1234"/>
      <c r="F56" s="110" t="s">
        <v>
494</v>
      </c>
      <c r="G56" s="110" t="s">
        <v>
494</v>
      </c>
      <c r="H56" s="111" t="s">
        <v>
494</v>
      </c>
    </row>
    <row r="57" spans="2:8" ht="53.25" customHeight="1">
      <c r="B57" s="109"/>
      <c r="C57" s="1235" t="s">
        <v>
43</v>
      </c>
      <c r="D57" s="1235"/>
      <c r="E57" s="1236"/>
      <c r="F57" s="112">
        <v>
25436</v>
      </c>
      <c r="G57" s="112">
        <v>
23344</v>
      </c>
      <c r="H57" s="113">
        <v>
36286</v>
      </c>
    </row>
    <row r="58" spans="2:8" ht="45.75" customHeight="1">
      <c r="B58" s="114"/>
      <c r="C58" s="1223" t="s">
        <v>
565</v>
      </c>
      <c r="D58" s="1224"/>
      <c r="E58" s="1225"/>
      <c r="F58" s="115">
        <v>
9595</v>
      </c>
      <c r="G58" s="115">
        <v>
9852</v>
      </c>
      <c r="H58" s="116">
        <v>
22520</v>
      </c>
    </row>
    <row r="59" spans="2:8" ht="45.75" customHeight="1">
      <c r="B59" s="114"/>
      <c r="C59" s="1223" t="s">
        <v>
566</v>
      </c>
      <c r="D59" s="1224"/>
      <c r="E59" s="1225"/>
      <c r="F59" s="115">
        <v>
11597</v>
      </c>
      <c r="G59" s="115">
        <v>
9066</v>
      </c>
      <c r="H59" s="116">
        <v>
9454</v>
      </c>
    </row>
    <row r="60" spans="2:8" ht="45.75" customHeight="1">
      <c r="B60" s="114"/>
      <c r="C60" s="1223" t="s">
        <v>
567</v>
      </c>
      <c r="D60" s="1224"/>
      <c r="E60" s="1225"/>
      <c r="F60" s="115">
        <v>
3440</v>
      </c>
      <c r="G60" s="115">
        <v>
3348</v>
      </c>
      <c r="H60" s="116">
        <v>
3094</v>
      </c>
    </row>
    <row r="61" spans="2:8" ht="45.75" customHeight="1">
      <c r="B61" s="114"/>
      <c r="C61" s="1223" t="s">
        <v>
568</v>
      </c>
      <c r="D61" s="1224"/>
      <c r="E61" s="1225"/>
      <c r="F61" s="115">
        <v>
430</v>
      </c>
      <c r="G61" s="115">
        <v>
576</v>
      </c>
      <c r="H61" s="116">
        <v>
603</v>
      </c>
    </row>
    <row r="62" spans="2:8" ht="45.75" customHeight="1" thickBot="1">
      <c r="B62" s="117"/>
      <c r="C62" s="1226" t="s">
        <v>
569</v>
      </c>
      <c r="D62" s="1227"/>
      <c r="E62" s="1228"/>
      <c r="F62" s="118">
        <v>
218</v>
      </c>
      <c r="G62" s="118">
        <v>
351</v>
      </c>
      <c r="H62" s="119">
        <v>
347</v>
      </c>
    </row>
    <row r="63" spans="2:8" ht="52.5" customHeight="1" thickBot="1">
      <c r="B63" s="120"/>
      <c r="C63" s="1229" t="s">
        <v>
44</v>
      </c>
      <c r="D63" s="1229"/>
      <c r="E63" s="1230"/>
      <c r="F63" s="121">
        <v>
44926</v>
      </c>
      <c r="G63" s="121">
        <v>
42889</v>
      </c>
      <c r="H63" s="122">
        <v>
56257</v>
      </c>
    </row>
    <row r="64" spans="2:8" ht="15" customHeight="1"/>
    <row r="65" ht="0" hidden="1" customHeight="1"/>
    <row r="66" ht="0" hidden="1" customHeight="1"/>
  </sheetData>
  <sheetProtection algorithmName="SHA-512" hashValue="yImx/uiWy9eDbPudKMhIcg2oULeErKTmjBDKfi8Ho7eRtZKc/BOXpliW7WQYhM55oBXdoyX8OGdmQNWc65i6+A==" saltValue="bNp2z0Up4Pvh76QIkbwM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8" zoomScaleNormal="100" zoomScaleSheetLayoutView="55" workbookViewId="0">
      <selection activeCell="AN43" sqref="AN43:DC47"/>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
571</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
571</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
572</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
573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
574</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
575</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
537</v>
      </c>
      <c r="BQ50" s="1271"/>
      <c r="BR50" s="1271"/>
      <c r="BS50" s="1271"/>
      <c r="BT50" s="1271"/>
      <c r="BU50" s="1271"/>
      <c r="BV50" s="1271"/>
      <c r="BW50" s="1271"/>
      <c r="BX50" s="1271" t="s">
        <v>
538</v>
      </c>
      <c r="BY50" s="1271"/>
      <c r="BZ50" s="1271"/>
      <c r="CA50" s="1271"/>
      <c r="CB50" s="1271"/>
      <c r="CC50" s="1271"/>
      <c r="CD50" s="1271"/>
      <c r="CE50" s="1271"/>
      <c r="CF50" s="1271" t="s">
        <v>
539</v>
      </c>
      <c r="CG50" s="1271"/>
      <c r="CH50" s="1271"/>
      <c r="CI50" s="1271"/>
      <c r="CJ50" s="1271"/>
      <c r="CK50" s="1271"/>
      <c r="CL50" s="1271"/>
      <c r="CM50" s="1271"/>
      <c r="CN50" s="1271" t="s">
        <v>
540</v>
      </c>
      <c r="CO50" s="1271"/>
      <c r="CP50" s="1271"/>
      <c r="CQ50" s="1271"/>
      <c r="CR50" s="1271"/>
      <c r="CS50" s="1271"/>
      <c r="CT50" s="1271"/>
      <c r="CU50" s="1271"/>
      <c r="CV50" s="1271" t="s">
        <v>
541</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
576</v>
      </c>
      <c r="AO51" s="1275"/>
      <c r="AP51" s="1275"/>
      <c r="AQ51" s="1275"/>
      <c r="AR51" s="1275"/>
      <c r="AS51" s="1275"/>
      <c r="AT51" s="1275"/>
      <c r="AU51" s="1275"/>
      <c r="AV51" s="1275"/>
      <c r="AW51" s="1275"/>
      <c r="AX51" s="1275"/>
      <c r="AY51" s="1275"/>
      <c r="AZ51" s="1275"/>
      <c r="BA51" s="1275"/>
      <c r="BB51" s="1275" t="s">
        <v>
577</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6"/>
      <c r="CO51" s="1277"/>
      <c r="CP51" s="1277"/>
      <c r="CQ51" s="1277"/>
      <c r="CR51" s="1277"/>
      <c r="CS51" s="1277"/>
      <c r="CT51" s="1277"/>
      <c r="CU51" s="1277"/>
      <c r="CV51" s="1277"/>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
578</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6"/>
      <c r="CO53" s="1277"/>
      <c r="CP53" s="1277"/>
      <c r="CQ53" s="1277"/>
      <c r="CR53" s="1277"/>
      <c r="CS53" s="1277"/>
      <c r="CT53" s="1277"/>
      <c r="CU53" s="1277"/>
      <c r="CV53" s="1277">
        <v>
41.8</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
579</v>
      </c>
      <c r="AO55" s="1271"/>
      <c r="AP55" s="1271"/>
      <c r="AQ55" s="1271"/>
      <c r="AR55" s="1271"/>
      <c r="AS55" s="1271"/>
      <c r="AT55" s="1271"/>
      <c r="AU55" s="1271"/>
      <c r="AV55" s="1271"/>
      <c r="AW55" s="1271"/>
      <c r="AX55" s="1271"/>
      <c r="AY55" s="1271"/>
      <c r="AZ55" s="1271"/>
      <c r="BA55" s="1271"/>
      <c r="BB55" s="1275" t="s">
        <v>
577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6"/>
      <c r="CO55" s="1277"/>
      <c r="CP55" s="1277"/>
      <c r="CQ55" s="1277"/>
      <c r="CR55" s="1277"/>
      <c r="CS55" s="1277"/>
      <c r="CT55" s="1277"/>
      <c r="CU55" s="1277"/>
      <c r="CV55" s="1277">
        <v>
0</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
578</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6"/>
      <c r="CO57" s="1277"/>
      <c r="CP57" s="1277"/>
      <c r="CQ57" s="1277"/>
      <c r="CR57" s="1277"/>
      <c r="CS57" s="1277"/>
      <c r="CT57" s="1277"/>
      <c r="CU57" s="1277"/>
      <c r="CV57" s="1277">
        <v>
57.1</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
580</v>
      </c>
    </row>
    <row r="64" spans="1:109">
      <c r="B64" s="1246"/>
      <c r="G64" s="1253"/>
      <c r="I64" s="1287"/>
      <c r="J64" s="1287"/>
      <c r="K64" s="1287"/>
      <c r="L64" s="1287"/>
      <c r="M64" s="1287"/>
      <c r="N64" s="1288"/>
      <c r="AM64" s="1253"/>
      <c r="AN64" s="1253" t="s">
        <v>
573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
581</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
575</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
537</v>
      </c>
      <c r="BQ72" s="1271"/>
      <c r="BR72" s="1271"/>
      <c r="BS72" s="1271"/>
      <c r="BT72" s="1271"/>
      <c r="BU72" s="1271"/>
      <c r="BV72" s="1271"/>
      <c r="BW72" s="1271"/>
      <c r="BX72" s="1271" t="s">
        <v>
538</v>
      </c>
      <c r="BY72" s="1271"/>
      <c r="BZ72" s="1271"/>
      <c r="CA72" s="1271"/>
      <c r="CB72" s="1271"/>
      <c r="CC72" s="1271"/>
      <c r="CD72" s="1271"/>
      <c r="CE72" s="1271"/>
      <c r="CF72" s="1271" t="s">
        <v>
539</v>
      </c>
      <c r="CG72" s="1271"/>
      <c r="CH72" s="1271"/>
      <c r="CI72" s="1271"/>
      <c r="CJ72" s="1271"/>
      <c r="CK72" s="1271"/>
      <c r="CL72" s="1271"/>
      <c r="CM72" s="1271"/>
      <c r="CN72" s="1271" t="s">
        <v>
540</v>
      </c>
      <c r="CO72" s="1271"/>
      <c r="CP72" s="1271"/>
      <c r="CQ72" s="1271"/>
      <c r="CR72" s="1271"/>
      <c r="CS72" s="1271"/>
      <c r="CT72" s="1271"/>
      <c r="CU72" s="1271"/>
      <c r="CV72" s="1271" t="s">
        <v>
541</v>
      </c>
      <c r="CW72" s="1271"/>
      <c r="CX72" s="1271"/>
      <c r="CY72" s="1271"/>
      <c r="CZ72" s="1271"/>
      <c r="DA72" s="1271"/>
      <c r="DB72" s="1271"/>
      <c r="DC72" s="1271"/>
    </row>
    <row r="73" spans="2:107">
      <c r="B73" s="1246"/>
      <c r="G73" s="1272"/>
      <c r="H73" s="1272"/>
      <c r="I73" s="1272"/>
      <c r="J73" s="1272"/>
      <c r="K73" s="1294"/>
      <c r="L73" s="1294"/>
      <c r="M73" s="1294"/>
      <c r="N73" s="1294"/>
      <c r="AM73" s="1264"/>
      <c r="AN73" s="1275" t="s">
        <v>
576</v>
      </c>
      <c r="AO73" s="1275"/>
      <c r="AP73" s="1275"/>
      <c r="AQ73" s="1275"/>
      <c r="AR73" s="1275"/>
      <c r="AS73" s="1275"/>
      <c r="AT73" s="1275"/>
      <c r="AU73" s="1275"/>
      <c r="AV73" s="1275"/>
      <c r="AW73" s="1275"/>
      <c r="AX73" s="1275"/>
      <c r="AY73" s="1275"/>
      <c r="AZ73" s="1275"/>
      <c r="BA73" s="1275"/>
      <c r="BB73" s="1275" t="s">
        <v>
577</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
582</v>
      </c>
      <c r="BC75" s="1275"/>
      <c r="BD75" s="1275"/>
      <c r="BE75" s="1275"/>
      <c r="BF75" s="1275"/>
      <c r="BG75" s="1275"/>
      <c r="BH75" s="1275"/>
      <c r="BI75" s="1275"/>
      <c r="BJ75" s="1275"/>
      <c r="BK75" s="1275"/>
      <c r="BL75" s="1275"/>
      <c r="BM75" s="1275"/>
      <c r="BN75" s="1275"/>
      <c r="BO75" s="1275"/>
      <c r="BP75" s="1277">
        <v>
1.5</v>
      </c>
      <c r="BQ75" s="1277"/>
      <c r="BR75" s="1277"/>
      <c r="BS75" s="1277"/>
      <c r="BT75" s="1277"/>
      <c r="BU75" s="1277"/>
      <c r="BV75" s="1277"/>
      <c r="BW75" s="1277"/>
      <c r="BX75" s="1277">
        <v>
1.2</v>
      </c>
      <c r="BY75" s="1277"/>
      <c r="BZ75" s="1277"/>
      <c r="CA75" s="1277"/>
      <c r="CB75" s="1277"/>
      <c r="CC75" s="1277"/>
      <c r="CD75" s="1277"/>
      <c r="CE75" s="1277"/>
      <c r="CF75" s="1277">
        <v>
0.6</v>
      </c>
      <c r="CG75" s="1277"/>
      <c r="CH75" s="1277"/>
      <c r="CI75" s="1277"/>
      <c r="CJ75" s="1277"/>
      <c r="CK75" s="1277"/>
      <c r="CL75" s="1277"/>
      <c r="CM75" s="1277"/>
      <c r="CN75" s="1277">
        <v>
0.2</v>
      </c>
      <c r="CO75" s="1277"/>
      <c r="CP75" s="1277"/>
      <c r="CQ75" s="1277"/>
      <c r="CR75" s="1277"/>
      <c r="CS75" s="1277"/>
      <c r="CT75" s="1277"/>
      <c r="CU75" s="1277"/>
      <c r="CV75" s="1277">
        <v>
0</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
579</v>
      </c>
      <c r="AO77" s="1271"/>
      <c r="AP77" s="1271"/>
      <c r="AQ77" s="1271"/>
      <c r="AR77" s="1271"/>
      <c r="AS77" s="1271"/>
      <c r="AT77" s="1271"/>
      <c r="AU77" s="1271"/>
      <c r="AV77" s="1271"/>
      <c r="AW77" s="1271"/>
      <c r="AX77" s="1271"/>
      <c r="AY77" s="1271"/>
      <c r="AZ77" s="1271"/>
      <c r="BA77" s="1271"/>
      <c r="BB77" s="1275" t="s">
        <v>
577</v>
      </c>
      <c r="BC77" s="1275"/>
      <c r="BD77" s="1275"/>
      <c r="BE77" s="1275"/>
      <c r="BF77" s="1275"/>
      <c r="BG77" s="1275"/>
      <c r="BH77" s="1275"/>
      <c r="BI77" s="1275"/>
      <c r="BJ77" s="1275"/>
      <c r="BK77" s="1275"/>
      <c r="BL77" s="1275"/>
      <c r="BM77" s="1275"/>
      <c r="BN77" s="1275"/>
      <c r="BO77" s="1275"/>
      <c r="BP77" s="1277">
        <v>
0</v>
      </c>
      <c r="BQ77" s="1277"/>
      <c r="BR77" s="1277"/>
      <c r="BS77" s="1277"/>
      <c r="BT77" s="1277"/>
      <c r="BU77" s="1277"/>
      <c r="BV77" s="1277"/>
      <c r="BW77" s="1277"/>
      <c r="BX77" s="1277">
        <v>
0</v>
      </c>
      <c r="BY77" s="1277"/>
      <c r="BZ77" s="1277"/>
      <c r="CA77" s="1277"/>
      <c r="CB77" s="1277"/>
      <c r="CC77" s="1277"/>
      <c r="CD77" s="1277"/>
      <c r="CE77" s="1277"/>
      <c r="CF77" s="1277">
        <v>
0</v>
      </c>
      <c r="CG77" s="1277"/>
      <c r="CH77" s="1277"/>
      <c r="CI77" s="1277"/>
      <c r="CJ77" s="1277"/>
      <c r="CK77" s="1277"/>
      <c r="CL77" s="1277"/>
      <c r="CM77" s="1277"/>
      <c r="CN77" s="1277">
        <v>
0</v>
      </c>
      <c r="CO77" s="1277"/>
      <c r="CP77" s="1277"/>
      <c r="CQ77" s="1277"/>
      <c r="CR77" s="1277"/>
      <c r="CS77" s="1277"/>
      <c r="CT77" s="1277"/>
      <c r="CU77" s="1277"/>
      <c r="CV77" s="1277">
        <v>
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
582</v>
      </c>
      <c r="BC79" s="1275"/>
      <c r="BD79" s="1275"/>
      <c r="BE79" s="1275"/>
      <c r="BF79" s="1275"/>
      <c r="BG79" s="1275"/>
      <c r="BH79" s="1275"/>
      <c r="BI79" s="1275"/>
      <c r="BJ79" s="1275"/>
      <c r="BK79" s="1275"/>
      <c r="BL79" s="1275"/>
      <c r="BM79" s="1275"/>
      <c r="BN79" s="1275"/>
      <c r="BO79" s="1275"/>
      <c r="BP79" s="1277">
        <v>
-1.3</v>
      </c>
      <c r="BQ79" s="1277"/>
      <c r="BR79" s="1277"/>
      <c r="BS79" s="1277"/>
      <c r="BT79" s="1277"/>
      <c r="BU79" s="1277"/>
      <c r="BV79" s="1277"/>
      <c r="BW79" s="1277"/>
      <c r="BX79" s="1277">
        <v>
-1.8</v>
      </c>
      <c r="BY79" s="1277"/>
      <c r="BZ79" s="1277"/>
      <c r="CA79" s="1277"/>
      <c r="CB79" s="1277"/>
      <c r="CC79" s="1277"/>
      <c r="CD79" s="1277"/>
      <c r="CE79" s="1277"/>
      <c r="CF79" s="1277">
        <v>
-2.2999999999999998</v>
      </c>
      <c r="CG79" s="1277"/>
      <c r="CH79" s="1277"/>
      <c r="CI79" s="1277"/>
      <c r="CJ79" s="1277"/>
      <c r="CK79" s="1277"/>
      <c r="CL79" s="1277"/>
      <c r="CM79" s="1277"/>
      <c r="CN79" s="1277">
        <v>
-2.8</v>
      </c>
      <c r="CO79" s="1277"/>
      <c r="CP79" s="1277"/>
      <c r="CQ79" s="1277"/>
      <c r="CR79" s="1277"/>
      <c r="CS79" s="1277"/>
      <c r="CT79" s="1277"/>
      <c r="CU79" s="1277"/>
      <c r="CV79" s="1277">
        <v>
-3.2</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qKJfRWweCuLhkOfnv2M3/ENxazwQqxEXCsR/SLpSN6L+rBr25RYJ35GzEIIk4O0PSppHlMUSvXXvbcZL7Sqow==" saltValue="UYlH2H+SH/yt9oKO49WnS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4" zoomScaleNormal="100" zoomScaleSheetLayoutView="70"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
583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RVrtYiAsHZ2Sd23lwAr7fTB6y5uI14ztbobSdFjI736Wc1KTBap77xLR0rOivSAfz8YctfCsqhGhfT7y09EEA==" saltValue="jyXK71Oruzwt1k11UuEFM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Normal="100" zoomScaleSheetLayoutView="55"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
583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Mn9QonuwE/lEWfME0lQuzV5U6V9PCLWWzqonAUk0Psxni1l3srInKgLtmJCPTmpEFLKFQ3zgEPprWtKDUoyiA==" saltValue="UP3dJQEGEdDhN0ouH+ut4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
45</v>
      </c>
      <c r="E2" s="134"/>
      <c r="F2" s="135" t="s">
        <v>
534</v>
      </c>
      <c r="G2" s="136"/>
      <c r="H2" s="137"/>
    </row>
    <row r="3" spans="1:8">
      <c r="A3" s="133" t="s">
        <v>
527</v>
      </c>
      <c r="B3" s="138"/>
      <c r="C3" s="139"/>
      <c r="D3" s="140">
        <v>
125420</v>
      </c>
      <c r="E3" s="141"/>
      <c r="F3" s="142">
        <v>
36861</v>
      </c>
      <c r="G3" s="143"/>
      <c r="H3" s="144"/>
    </row>
    <row r="4" spans="1:8">
      <c r="A4" s="145"/>
      <c r="B4" s="146"/>
      <c r="C4" s="147"/>
      <c r="D4" s="148">
        <v>
83394</v>
      </c>
      <c r="E4" s="149"/>
      <c r="F4" s="150">
        <v>
23990</v>
      </c>
      <c r="G4" s="151"/>
      <c r="H4" s="152"/>
    </row>
    <row r="5" spans="1:8">
      <c r="A5" s="133" t="s">
        <v>
529</v>
      </c>
      <c r="B5" s="138"/>
      <c r="C5" s="139"/>
      <c r="D5" s="140">
        <v>
144807</v>
      </c>
      <c r="E5" s="141"/>
      <c r="F5" s="142">
        <v>
47064</v>
      </c>
      <c r="G5" s="143"/>
      <c r="H5" s="144"/>
    </row>
    <row r="6" spans="1:8">
      <c r="A6" s="145"/>
      <c r="B6" s="146"/>
      <c r="C6" s="147"/>
      <c r="D6" s="148">
        <v>
74032</v>
      </c>
      <c r="E6" s="149"/>
      <c r="F6" s="150">
        <v>
32508</v>
      </c>
      <c r="G6" s="151"/>
      <c r="H6" s="152"/>
    </row>
    <row r="7" spans="1:8">
      <c r="A7" s="133" t="s">
        <v>
530</v>
      </c>
      <c r="B7" s="138"/>
      <c r="C7" s="139"/>
      <c r="D7" s="140">
        <v>
161965</v>
      </c>
      <c r="E7" s="141"/>
      <c r="F7" s="142">
        <v>
43773</v>
      </c>
      <c r="G7" s="143"/>
      <c r="H7" s="144"/>
    </row>
    <row r="8" spans="1:8">
      <c r="A8" s="145"/>
      <c r="B8" s="146"/>
      <c r="C8" s="147"/>
      <c r="D8" s="148">
        <v>
99840</v>
      </c>
      <c r="E8" s="149"/>
      <c r="F8" s="150">
        <v>
30346</v>
      </c>
      <c r="G8" s="151"/>
      <c r="H8" s="152"/>
    </row>
    <row r="9" spans="1:8">
      <c r="A9" s="133" t="s">
        <v>
531</v>
      </c>
      <c r="B9" s="138"/>
      <c r="C9" s="139"/>
      <c r="D9" s="140">
        <v>
223041</v>
      </c>
      <c r="E9" s="141"/>
      <c r="F9" s="142">
        <v>
51565</v>
      </c>
      <c r="G9" s="143"/>
      <c r="H9" s="144"/>
    </row>
    <row r="10" spans="1:8">
      <c r="A10" s="145"/>
      <c r="B10" s="146"/>
      <c r="C10" s="147"/>
      <c r="D10" s="148">
        <v>
119779</v>
      </c>
      <c r="E10" s="149"/>
      <c r="F10" s="150">
        <v>
35359</v>
      </c>
      <c r="G10" s="151"/>
      <c r="H10" s="152"/>
    </row>
    <row r="11" spans="1:8">
      <c r="A11" s="133" t="s">
        <v>
532</v>
      </c>
      <c r="B11" s="138"/>
      <c r="C11" s="139"/>
      <c r="D11" s="140">
        <v>
165091</v>
      </c>
      <c r="E11" s="141"/>
      <c r="F11" s="142">
        <v>
46686</v>
      </c>
      <c r="G11" s="143"/>
      <c r="H11" s="144"/>
    </row>
    <row r="12" spans="1:8">
      <c r="A12" s="145"/>
      <c r="B12" s="146"/>
      <c r="C12" s="153"/>
      <c r="D12" s="148">
        <v>
80388</v>
      </c>
      <c r="E12" s="149"/>
      <c r="F12" s="150">
        <v>
32595</v>
      </c>
      <c r="G12" s="151"/>
      <c r="H12" s="152"/>
    </row>
    <row r="13" spans="1:8">
      <c r="A13" s="133"/>
      <c r="B13" s="138"/>
      <c r="C13" s="154"/>
      <c r="D13" s="155">
        <v>
164065</v>
      </c>
      <c r="E13" s="156"/>
      <c r="F13" s="157">
        <v>
45190</v>
      </c>
      <c r="G13" s="158"/>
      <c r="H13" s="144"/>
    </row>
    <row r="14" spans="1:8">
      <c r="A14" s="145"/>
      <c r="B14" s="146"/>
      <c r="C14" s="147"/>
      <c r="D14" s="148">
        <v>
91487</v>
      </c>
      <c r="E14" s="149"/>
      <c r="F14" s="150">
        <v>
30960</v>
      </c>
      <c r="G14" s="151"/>
      <c r="H14" s="152"/>
    </row>
    <row r="17" spans="1:11">
      <c r="A17" s="129" t="s">
        <v>
46</v>
      </c>
    </row>
    <row r="18" spans="1:11">
      <c r="A18" s="159"/>
      <c r="B18" s="159" t="str">
        <f>
実質収支比率等に係る経年分析!F$46</f>
        <v>
H25</v>
      </c>
      <c r="C18" s="159" t="str">
        <f>
実質収支比率等に係る経年分析!G$46</f>
        <v>
H26</v>
      </c>
      <c r="D18" s="159" t="str">
        <f>
実質収支比率等に係る経年分析!H$46</f>
        <v>
H27</v>
      </c>
      <c r="E18" s="159" t="str">
        <f>
実質収支比率等に係る経年分析!I$46</f>
        <v>
H28</v>
      </c>
      <c r="F18" s="159" t="str">
        <f>
実質収支比率等に係る経年分析!J$46</f>
        <v>
H29</v>
      </c>
    </row>
    <row r="19" spans="1:11">
      <c r="A19" s="159" t="s">
        <v>
47</v>
      </c>
      <c r="B19" s="159">
        <f>
ROUND(VALUE(SUBSTITUTE(実質収支比率等に係る経年分析!F$48,"▲","-")),2)</f>
        <v>
4.12</v>
      </c>
      <c r="C19" s="159">
        <f>
ROUND(VALUE(SUBSTITUTE(実質収支比率等に係る経年分析!G$48,"▲","-")),2)</f>
        <v>
4.66</v>
      </c>
      <c r="D19" s="159">
        <f>
ROUND(VALUE(SUBSTITUTE(実質収支比率等に係る経年分析!H$48,"▲","-")),2)</f>
        <v>
3.67</v>
      </c>
      <c r="E19" s="159">
        <f>
ROUND(VALUE(SUBSTITUTE(実質収支比率等に係る経年分析!I$48,"▲","-")),2)</f>
        <v>
3.8</v>
      </c>
      <c r="F19" s="159">
        <f>
ROUND(VALUE(SUBSTITUTE(実質収支比率等に係る経年分析!J$48,"▲","-")),2)</f>
        <v>
3.47</v>
      </c>
    </row>
    <row r="20" spans="1:11">
      <c r="A20" s="159" t="s">
        <v>
48</v>
      </c>
      <c r="B20" s="159">
        <f>
ROUND(VALUE(SUBSTITUTE(実質収支比率等に係る経年分析!F$47,"▲","-")),2)</f>
        <v>
43.54</v>
      </c>
      <c r="C20" s="159">
        <f>
ROUND(VALUE(SUBSTITUTE(実質収支比率等に係る経年分析!G$47,"▲","-")),2)</f>
        <v>
41.56</v>
      </c>
      <c r="D20" s="159">
        <f>
ROUND(VALUE(SUBSTITUTE(実質収支比率等に係る経年分析!H$47,"▲","-")),2)</f>
        <v>
40.6</v>
      </c>
      <c r="E20" s="159">
        <f>
ROUND(VALUE(SUBSTITUTE(実質収支比率等に係る経年分析!I$47,"▲","-")),2)</f>
        <v>
40</v>
      </c>
      <c r="F20" s="159">
        <f>
ROUND(VALUE(SUBSTITUTE(実質収支比率等に係る経年分析!J$47,"▲","-")),2)</f>
        <v>
39.82</v>
      </c>
    </row>
    <row r="21" spans="1:11">
      <c r="A21" s="159" t="s">
        <v>
49</v>
      </c>
      <c r="B21" s="159">
        <f>
IF(ISNUMBER(VALUE(SUBSTITUTE(実質収支比率等に係る経年分析!F$49,"▲","-"))),ROUND(VALUE(SUBSTITUTE(実質収支比率等に係る経年分析!F$49,"▲","-")),2),NA())</f>
        <v>
0.82</v>
      </c>
      <c r="C21" s="159">
        <f>
IF(ISNUMBER(VALUE(SUBSTITUTE(実質収支比率等に係る経年分析!G$49,"▲","-"))),ROUND(VALUE(SUBSTITUTE(実質収支比率等に係る経年分析!G$49,"▲","-")),2),NA())</f>
        <v>
1.2</v>
      </c>
      <c r="D21" s="159">
        <f>
IF(ISNUMBER(VALUE(SUBSTITUTE(実質収支比率等に係る経年分析!H$49,"▲","-"))),ROUND(VALUE(SUBSTITUTE(実質収支比率等に係る経年分析!H$49,"▲","-")),2),NA())</f>
        <v>
2.39</v>
      </c>
      <c r="E21" s="159">
        <f>
IF(ISNUMBER(VALUE(SUBSTITUTE(実質収支比率等に係る経年分析!I$49,"▲","-"))),ROUND(VALUE(SUBSTITUTE(実質収支比率等に係る経年分析!I$49,"▲","-")),2),NA())</f>
        <v>
0.31</v>
      </c>
      <c r="F21" s="159">
        <f>
IF(ISNUMBER(VALUE(SUBSTITUTE(実質収支比率等に係る経年分析!J$49,"▲","-"))),ROUND(VALUE(SUBSTITUTE(実質収支比率等に係る経年分析!J$49,"▲","-")),2),NA())</f>
        <v>
0.62</v>
      </c>
    </row>
    <row r="24" spans="1:11">
      <c r="A24" s="129" t="s">
        <v>
50</v>
      </c>
    </row>
    <row r="25" spans="1:11">
      <c r="A25" s="160"/>
      <c r="B25" s="160" t="str">
        <f>
連結実質赤字比率に係る赤字・黒字の構成分析!F$33</f>
        <v>
H25</v>
      </c>
      <c r="C25" s="160"/>
      <c r="D25" s="160" t="str">
        <f>
連結実質赤字比率に係る赤字・黒字の構成分析!G$33</f>
        <v>
H26</v>
      </c>
      <c r="E25" s="160"/>
      <c r="F25" s="160" t="str">
        <f>
連結実質赤字比率に係る赤字・黒字の構成分析!H$33</f>
        <v>
H27</v>
      </c>
      <c r="G25" s="160"/>
      <c r="H25" s="160" t="str">
        <f>
連結実質赤字比率に係る赤字・黒字の構成分析!I$33</f>
        <v>
H28</v>
      </c>
      <c r="I25" s="160"/>
      <c r="J25" s="160" t="str">
        <f>
連結実質赤字比率に係る赤字・黒字の構成分析!J$33</f>
        <v>
H29</v>
      </c>
      <c r="K25" s="160"/>
    </row>
    <row r="26" spans="1:11">
      <c r="A26" s="160"/>
      <c r="B26" s="160" t="s">
        <v>
51</v>
      </c>
      <c r="C26" s="160" t="s">
        <v>
52</v>
      </c>
      <c r="D26" s="160" t="s">
        <v>
51</v>
      </c>
      <c r="E26" s="160" t="s">
        <v>
52</v>
      </c>
      <c r="F26" s="160" t="s">
        <v>
51</v>
      </c>
      <c r="G26" s="160" t="s">
        <v>
52</v>
      </c>
      <c r="H26" s="160" t="s">
        <v>
51</v>
      </c>
      <c r="I26" s="160" t="s">
        <v>
52</v>
      </c>
      <c r="J26" s="160" t="s">
        <v>
51</v>
      </c>
      <c r="K26" s="160" t="s">
        <v>
52</v>
      </c>
    </row>
    <row r="27" spans="1:11">
      <c r="A27" s="160" t="str">
        <f>
IF(連結実質赤字比率に係る赤字・黒字の構成分析!C$43="",NA(),連結実質赤字比率に係る赤字・黒字の構成分析!C$43)</f>
        <v>
その他会計（黒字）</v>
      </c>
      <c r="B27" s="160" t="e">
        <f>
IF(ROUND(VALUE(SUBSTITUTE(連結実質赤字比率に係る赤字・黒字の構成分析!F$43,"▲", "-")), 2) &lt; 0, ABS(ROUND(VALUE(SUBSTITUTE(連結実質赤字比率に係る赤字・黒字の構成分析!F$43,"▲", "-")), 2)), NA())</f>
        <v>
#VALUE!</v>
      </c>
      <c r="C27" s="160" t="e">
        <f>
IF(ROUND(VALUE(SUBSTITUTE(連結実質赤字比率に係る赤字・黒字の構成分析!F$43,"▲", "-")), 2) &gt;= 0, ABS(ROUND(VALUE(SUBSTITUTE(連結実質赤字比率に係る赤字・黒字の構成分析!F$43,"▲", "-")), 2)), NA())</f>
        <v>
#VALUE!</v>
      </c>
      <c r="D27" s="160" t="e">
        <f>
IF(ROUND(VALUE(SUBSTITUTE(連結実質赤字比率に係る赤字・黒字の構成分析!G$43,"▲", "-")), 2) &lt; 0, ABS(ROUND(VALUE(SUBSTITUTE(連結実質赤字比率に係る赤字・黒字の構成分析!G$43,"▲", "-")), 2)), NA())</f>
        <v>
#VALUE!</v>
      </c>
      <c r="E27" s="160" t="e">
        <f>
IF(ROUND(VALUE(SUBSTITUTE(連結実質赤字比率に係る赤字・黒字の構成分析!G$43,"▲", "-")), 2) &gt;= 0, ABS(ROUND(VALUE(SUBSTITUTE(連結実質赤字比率に係る赤字・黒字の構成分析!G$43,"▲", "-")), 2)), NA())</f>
        <v>
#VALUE!</v>
      </c>
      <c r="F27" s="160" t="e">
        <f>
IF(ROUND(VALUE(SUBSTITUTE(連結実質赤字比率に係る赤字・黒字の構成分析!H$43,"▲", "-")), 2) &lt; 0, ABS(ROUND(VALUE(SUBSTITUTE(連結実質赤字比率に係る赤字・黒字の構成分析!H$43,"▲", "-")), 2)), NA())</f>
        <v>
#VALUE!</v>
      </c>
      <c r="G27" s="160" t="e">
        <f>
IF(ROUND(VALUE(SUBSTITUTE(連結実質赤字比率に係る赤字・黒字の構成分析!H$43,"▲", "-")), 2) &gt;= 0, ABS(ROUND(VALUE(SUBSTITUTE(連結実質赤字比率に係る赤字・黒字の構成分析!H$43,"▲", "-")), 2)), NA())</f>
        <v>
#VALUE!</v>
      </c>
      <c r="H27" s="160" t="e">
        <f>
IF(ROUND(VALUE(SUBSTITUTE(連結実質赤字比率に係る赤字・黒字の構成分析!I$43,"▲", "-")), 2) &lt; 0, ABS(ROUND(VALUE(SUBSTITUTE(連結実質赤字比率に係る赤字・黒字の構成分析!I$43,"▲", "-")), 2)), NA())</f>
        <v>
#VALUE!</v>
      </c>
      <c r="I27" s="160" t="e">
        <f>
IF(ROUND(VALUE(SUBSTITUTE(連結実質赤字比率に係る赤字・黒字の構成分析!I$43,"▲", "-")), 2) &gt;= 0, ABS(ROUND(VALUE(SUBSTITUTE(連結実質赤字比率に係る赤字・黒字の構成分析!I$43,"▲", "-")), 2)), NA())</f>
        <v>
#VALUE!</v>
      </c>
      <c r="J27" s="160" t="e">
        <f>
IF(ROUND(VALUE(SUBSTITUTE(連結実質赤字比率に係る赤字・黒字の構成分析!J$43,"▲", "-")), 2) &lt; 0, ABS(ROUND(VALUE(SUBSTITUTE(連結実質赤字比率に係る赤字・黒字の構成分析!J$43,"▲", "-")), 2)), NA())</f>
        <v>
#VALUE!</v>
      </c>
      <c r="K27" s="160" t="e">
        <f>
IF(ROUND(VALUE(SUBSTITUTE(連結実質赤字比率に係る赤字・黒字の構成分析!J$43,"▲", "-")), 2) &gt;= 0, ABS(ROUND(VALUE(SUBSTITUTE(連結実質赤字比率に係る赤字・黒字の構成分析!J$43,"▲", "-")), 2)), NA())</f>
        <v>
#VALUE!</v>
      </c>
    </row>
    <row r="28" spans="1:11">
      <c r="A28" s="160" t="str">
        <f>
IF(連結実質赤字比率に係る赤字・黒字の構成分析!C$42="",NA(),連結実質赤字比率に係る赤字・黒字の構成分析!C$42)</f>
        <v>
その他会計（赤字）</v>
      </c>
      <c r="B28" s="160" t="e">
        <f>
IF(ROUND(VALUE(SUBSTITUTE(連結実質赤字比率に係る赤字・黒字の構成分析!F$42,"▲", "-")), 2) &lt; 0, ABS(ROUND(VALUE(SUBSTITUTE(連結実質赤字比率に係る赤字・黒字の構成分析!F$42,"▲", "-")), 2)), NA())</f>
        <v>
#VALUE!</v>
      </c>
      <c r="C28" s="160" t="e">
        <f>
IF(ROUND(VALUE(SUBSTITUTE(連結実質赤字比率に係る赤字・黒字の構成分析!F$42,"▲", "-")), 2) &gt;= 0, ABS(ROUND(VALUE(SUBSTITUTE(連結実質赤字比率に係る赤字・黒字の構成分析!F$42,"▲", "-")), 2)), NA())</f>
        <v>
#VALUE!</v>
      </c>
      <c r="D28" s="160" t="e">
        <f>
IF(ROUND(VALUE(SUBSTITUTE(連結実質赤字比率に係る赤字・黒字の構成分析!G$42,"▲", "-")), 2) &lt; 0, ABS(ROUND(VALUE(SUBSTITUTE(連結実質赤字比率に係る赤字・黒字の構成分析!G$42,"▲", "-")), 2)), NA())</f>
        <v>
#VALUE!</v>
      </c>
      <c r="E28" s="160" t="e">
        <f>
IF(ROUND(VALUE(SUBSTITUTE(連結実質赤字比率に係る赤字・黒字の構成分析!G$42,"▲", "-")), 2) &gt;= 0, ABS(ROUND(VALUE(SUBSTITUTE(連結実質赤字比率に係る赤字・黒字の構成分析!G$42,"▲", "-")), 2)), NA())</f>
        <v>
#VALUE!</v>
      </c>
      <c r="F28" s="160" t="e">
        <f>
IF(ROUND(VALUE(SUBSTITUTE(連結実質赤字比率に係る赤字・黒字の構成分析!H$42,"▲", "-")), 2) &lt; 0, ABS(ROUND(VALUE(SUBSTITUTE(連結実質赤字比率に係る赤字・黒字の構成分析!H$42,"▲", "-")), 2)), NA())</f>
        <v>
#VALUE!</v>
      </c>
      <c r="G28" s="160" t="e">
        <f>
IF(ROUND(VALUE(SUBSTITUTE(連結実質赤字比率に係る赤字・黒字の構成分析!H$42,"▲", "-")), 2) &gt;= 0, ABS(ROUND(VALUE(SUBSTITUTE(連結実質赤字比率に係る赤字・黒字の構成分析!H$42,"▲", "-")), 2)), NA())</f>
        <v>
#VALUE!</v>
      </c>
      <c r="H28" s="160" t="e">
        <f>
IF(ROUND(VALUE(SUBSTITUTE(連結実質赤字比率に係る赤字・黒字の構成分析!I$42,"▲", "-")), 2) &lt; 0, ABS(ROUND(VALUE(SUBSTITUTE(連結実質赤字比率に係る赤字・黒字の構成分析!I$42,"▲", "-")), 2)), NA())</f>
        <v>
#VALUE!</v>
      </c>
      <c r="I28" s="160" t="e">
        <f>
IF(ROUND(VALUE(SUBSTITUTE(連結実質赤字比率に係る赤字・黒字の構成分析!I$42,"▲", "-")), 2) &gt;= 0, ABS(ROUND(VALUE(SUBSTITUTE(連結実質赤字比率に係る赤字・黒字の構成分析!I$42,"▲", "-")), 2)), NA())</f>
        <v>
#VALUE!</v>
      </c>
      <c r="J28" s="160" t="e">
        <f>
IF(ROUND(VALUE(SUBSTITUTE(連結実質赤字比率に係る赤字・黒字の構成分析!J$42,"▲", "-")), 2) &lt; 0, ABS(ROUND(VALUE(SUBSTITUTE(連結実質赤字比率に係る赤字・黒字の構成分析!J$42,"▲", "-")), 2)), NA())</f>
        <v>
#VALUE!</v>
      </c>
      <c r="K28" s="160" t="e">
        <f>
IF(ROUND(VALUE(SUBSTITUTE(連結実質赤字比率に係る赤字・黒字の構成分析!J$42,"▲", "-")), 2) &gt;= 0, ABS(ROUND(VALUE(SUBSTITUTE(連結実質赤字比率に係る赤字・黒字の構成分析!J$42,"▲", "-")), 2)), NA())</f>
        <v>
#VALUE!</v>
      </c>
    </row>
    <row r="29" spans="1:11">
      <c r="A29" s="160" t="e">
        <f>
IF(連結実質赤字比率に係る赤字・黒字の構成分析!C$41="",NA(),連結実質赤字比率に係る赤字・黒字の構成分析!C$41)</f>
        <v>
#N/A</v>
      </c>
      <c r="B29" s="160" t="e">
        <f>
IF(ROUND(VALUE(SUBSTITUTE(連結実質赤字比率に係る赤字・黒字の構成分析!F$41,"▲", "-")), 2) &lt; 0, ABS(ROUND(VALUE(SUBSTITUTE(連結実質赤字比率に係る赤字・黒字の構成分析!F$41,"▲", "-")), 2)), NA())</f>
        <v>
#VALUE!</v>
      </c>
      <c r="C29" s="160" t="e">
        <f>
IF(ROUND(VALUE(SUBSTITUTE(連結実質赤字比率に係る赤字・黒字の構成分析!F$41,"▲", "-")), 2) &gt;= 0, ABS(ROUND(VALUE(SUBSTITUTE(連結実質赤字比率に係る赤字・黒字の構成分析!F$41,"▲", "-")), 2)), NA())</f>
        <v>
#VALUE!</v>
      </c>
      <c r="D29" s="160" t="e">
        <f>
IF(ROUND(VALUE(SUBSTITUTE(連結実質赤字比率に係る赤字・黒字の構成分析!G$41,"▲", "-")), 2) &lt; 0, ABS(ROUND(VALUE(SUBSTITUTE(連結実質赤字比率に係る赤字・黒字の構成分析!G$41,"▲", "-")), 2)), NA())</f>
        <v>
#VALUE!</v>
      </c>
      <c r="E29" s="160" t="e">
        <f>
IF(ROUND(VALUE(SUBSTITUTE(連結実質赤字比率に係る赤字・黒字の構成分析!G$41,"▲", "-")), 2) &gt;= 0, ABS(ROUND(VALUE(SUBSTITUTE(連結実質赤字比率に係る赤字・黒字の構成分析!G$41,"▲", "-")), 2)), NA())</f>
        <v>
#VALUE!</v>
      </c>
      <c r="F29" s="160" t="e">
        <f>
IF(ROUND(VALUE(SUBSTITUTE(連結実質赤字比率に係る赤字・黒字の構成分析!H$41,"▲", "-")), 2) &lt; 0, ABS(ROUND(VALUE(SUBSTITUTE(連結実質赤字比率に係る赤字・黒字の構成分析!H$41,"▲", "-")), 2)), NA())</f>
        <v>
#VALUE!</v>
      </c>
      <c r="G29" s="160" t="e">
        <f>
IF(ROUND(VALUE(SUBSTITUTE(連結実質赤字比率に係る赤字・黒字の構成分析!H$41,"▲", "-")), 2) &gt;= 0, ABS(ROUND(VALUE(SUBSTITUTE(連結実質赤字比率に係る赤字・黒字の構成分析!H$41,"▲", "-")), 2)), NA())</f>
        <v>
#VALUE!</v>
      </c>
      <c r="H29" s="160" t="e">
        <f>
IF(ROUND(VALUE(SUBSTITUTE(連結実質赤字比率に係る赤字・黒字の構成分析!I$41,"▲", "-")), 2) &lt; 0, ABS(ROUND(VALUE(SUBSTITUTE(連結実質赤字比率に係る赤字・黒字の構成分析!I$41,"▲", "-")), 2)), NA())</f>
        <v>
#VALUE!</v>
      </c>
      <c r="I29" s="160" t="e">
        <f>
IF(ROUND(VALUE(SUBSTITUTE(連結実質赤字比率に係る赤字・黒字の構成分析!I$41,"▲", "-")), 2) &gt;= 0, ABS(ROUND(VALUE(SUBSTITUTE(連結実質赤字比率に係る赤字・黒字の構成分析!I$41,"▲", "-")), 2)), NA())</f>
        <v>
#VALUE!</v>
      </c>
      <c r="J29" s="160" t="e">
        <f>
IF(ROUND(VALUE(SUBSTITUTE(連結実質赤字比率に係る赤字・黒字の構成分析!J$41,"▲", "-")), 2) &lt; 0, ABS(ROUND(VALUE(SUBSTITUTE(連結実質赤字比率に係る赤字・黒字の構成分析!J$41,"▲", "-")), 2)), NA())</f>
        <v>
#VALUE!</v>
      </c>
      <c r="K29" s="160" t="e">
        <f>
IF(ROUND(VALUE(SUBSTITUTE(連結実質赤字比率に係る赤字・黒字の構成分析!J$41,"▲", "-")), 2) &gt;= 0, ABS(ROUND(VALUE(SUBSTITUTE(連結実質赤字比率に係る赤字・黒字の構成分析!J$41,"▲", "-")), 2)), NA())</f>
        <v>
#VALUE!</v>
      </c>
    </row>
    <row r="30" spans="1:11">
      <c r="A30" s="160" t="e">
        <f>
IF(連結実質赤字比率に係る赤字・黒字の構成分析!C$40="",NA(),連結実質赤字比率に係る赤字・黒字の構成分析!C$40)</f>
        <v>
#N/A</v>
      </c>
      <c r="B30" s="160" t="e">
        <f>
IF(ROUND(VALUE(SUBSTITUTE(連結実質赤字比率に係る赤字・黒字の構成分析!F$40,"▲", "-")), 2) &lt; 0, ABS(ROUND(VALUE(SUBSTITUTE(連結実質赤字比率に係る赤字・黒字の構成分析!F$40,"▲", "-")), 2)), NA())</f>
        <v>
#VALUE!</v>
      </c>
      <c r="C30" s="160" t="e">
        <f>
IF(ROUND(VALUE(SUBSTITUTE(連結実質赤字比率に係る赤字・黒字の構成分析!F$40,"▲", "-")), 2) &gt;= 0, ABS(ROUND(VALUE(SUBSTITUTE(連結実質赤字比率に係る赤字・黒字の構成分析!F$40,"▲", "-")), 2)), NA())</f>
        <v>
#VALUE!</v>
      </c>
      <c r="D30" s="160" t="e">
        <f>
IF(ROUND(VALUE(SUBSTITUTE(連結実質赤字比率に係る赤字・黒字の構成分析!G$40,"▲", "-")), 2) &lt; 0, ABS(ROUND(VALUE(SUBSTITUTE(連結実質赤字比率に係る赤字・黒字の構成分析!G$40,"▲", "-")), 2)), NA())</f>
        <v>
#VALUE!</v>
      </c>
      <c r="E30" s="160" t="e">
        <f>
IF(ROUND(VALUE(SUBSTITUTE(連結実質赤字比率に係る赤字・黒字の構成分析!G$40,"▲", "-")), 2) &gt;= 0, ABS(ROUND(VALUE(SUBSTITUTE(連結実質赤字比率に係る赤字・黒字の構成分析!G$40,"▲", "-")), 2)), NA())</f>
        <v>
#VALUE!</v>
      </c>
      <c r="F30" s="160" t="e">
        <f>
IF(ROUND(VALUE(SUBSTITUTE(連結実質赤字比率に係る赤字・黒字の構成分析!H$40,"▲", "-")), 2) &lt; 0, ABS(ROUND(VALUE(SUBSTITUTE(連結実質赤字比率に係る赤字・黒字の構成分析!H$40,"▲", "-")), 2)), NA())</f>
        <v>
#VALUE!</v>
      </c>
      <c r="G30" s="160" t="e">
        <f>
IF(ROUND(VALUE(SUBSTITUTE(連結実質赤字比率に係る赤字・黒字の構成分析!H$40,"▲", "-")), 2) &gt;= 0, ABS(ROUND(VALUE(SUBSTITUTE(連結実質赤字比率に係る赤字・黒字の構成分析!H$40,"▲", "-")), 2)), NA())</f>
        <v>
#VALUE!</v>
      </c>
      <c r="H30" s="160" t="e">
        <f>
IF(ROUND(VALUE(SUBSTITUTE(連結実質赤字比率に係る赤字・黒字の構成分析!I$40,"▲", "-")), 2) &lt; 0, ABS(ROUND(VALUE(SUBSTITUTE(連結実質赤字比率に係る赤字・黒字の構成分析!I$40,"▲", "-")), 2)), NA())</f>
        <v>
#VALUE!</v>
      </c>
      <c r="I30" s="160" t="e">
        <f>
IF(ROUND(VALUE(SUBSTITUTE(連結実質赤字比率に係る赤字・黒字の構成分析!I$40,"▲", "-")), 2) &gt;= 0, ABS(ROUND(VALUE(SUBSTITUTE(連結実質赤字比率に係る赤字・黒字の構成分析!I$40,"▲", "-")), 2)), NA())</f>
        <v>
#VALUE!</v>
      </c>
      <c r="J30" s="160" t="e">
        <f>
IF(ROUND(VALUE(SUBSTITUTE(連結実質赤字比率に係る赤字・黒字の構成分析!J$40,"▲", "-")), 2) &lt; 0, ABS(ROUND(VALUE(SUBSTITUTE(連結実質赤字比率に係る赤字・黒字の構成分析!J$40,"▲", "-")), 2)), NA())</f>
        <v>
#VALUE!</v>
      </c>
      <c r="K30" s="160" t="e">
        <f>
IF(ROUND(VALUE(SUBSTITUTE(連結実質赤字比率に係る赤字・黒字の構成分析!J$40,"▲", "-")), 2) &gt;= 0, ABS(ROUND(VALUE(SUBSTITUTE(連結実質赤字比率に係る赤字・黒字の構成分析!J$40,"▲", "-")), 2)), NA())</f>
        <v>
#VALUE!</v>
      </c>
    </row>
    <row r="31" spans="1:11">
      <c r="A31" s="160" t="e">
        <f>
IF(連結実質赤字比率に係る赤字・黒字の構成分析!C$39="",NA(),連結実質赤字比率に係る赤字・黒字の構成分析!C$39)</f>
        <v>
#N/A</v>
      </c>
      <c r="B31" s="160" t="e">
        <f>
IF(ROUND(VALUE(SUBSTITUTE(連結実質赤字比率に係る赤字・黒字の構成分析!F$39,"▲", "-")), 2) &lt; 0, ABS(ROUND(VALUE(SUBSTITUTE(連結実質赤字比率に係る赤字・黒字の構成分析!F$39,"▲", "-")), 2)), NA())</f>
        <v>
#VALUE!</v>
      </c>
      <c r="C31" s="160" t="e">
        <f>
IF(ROUND(VALUE(SUBSTITUTE(連結実質赤字比率に係る赤字・黒字の構成分析!F$39,"▲", "-")), 2) &gt;= 0, ABS(ROUND(VALUE(SUBSTITUTE(連結実質赤字比率に係る赤字・黒字の構成分析!F$39,"▲", "-")), 2)), NA())</f>
        <v>
#VALUE!</v>
      </c>
      <c r="D31" s="160" t="e">
        <f>
IF(ROUND(VALUE(SUBSTITUTE(連結実質赤字比率に係る赤字・黒字の構成分析!G$39,"▲", "-")), 2) &lt; 0, ABS(ROUND(VALUE(SUBSTITUTE(連結実質赤字比率に係る赤字・黒字の構成分析!G$39,"▲", "-")), 2)), NA())</f>
        <v>
#VALUE!</v>
      </c>
      <c r="E31" s="160" t="e">
        <f>
IF(ROUND(VALUE(SUBSTITUTE(連結実質赤字比率に係る赤字・黒字の構成分析!G$39,"▲", "-")), 2) &gt;= 0, ABS(ROUND(VALUE(SUBSTITUTE(連結実質赤字比率に係る赤字・黒字の構成分析!G$39,"▲", "-")), 2)), NA())</f>
        <v>
#VALUE!</v>
      </c>
      <c r="F31" s="160" t="e">
        <f>
IF(ROUND(VALUE(SUBSTITUTE(連結実質赤字比率に係る赤字・黒字の構成分析!H$39,"▲", "-")), 2) &lt; 0, ABS(ROUND(VALUE(SUBSTITUTE(連結実質赤字比率に係る赤字・黒字の構成分析!H$39,"▲", "-")), 2)), NA())</f>
        <v>
#VALUE!</v>
      </c>
      <c r="G31" s="160" t="e">
        <f>
IF(ROUND(VALUE(SUBSTITUTE(連結実質赤字比率に係る赤字・黒字の構成分析!H$39,"▲", "-")), 2) &gt;= 0, ABS(ROUND(VALUE(SUBSTITUTE(連結実質赤字比率に係る赤字・黒字の構成分析!H$39,"▲", "-")), 2)), NA())</f>
        <v>
#VALUE!</v>
      </c>
      <c r="H31" s="160" t="e">
        <f>
IF(ROUND(VALUE(SUBSTITUTE(連結実質赤字比率に係る赤字・黒字の構成分析!I$39,"▲", "-")), 2) &lt; 0, ABS(ROUND(VALUE(SUBSTITUTE(連結実質赤字比率に係る赤字・黒字の構成分析!I$39,"▲", "-")), 2)), NA())</f>
        <v>
#VALUE!</v>
      </c>
      <c r="I31" s="160" t="e">
        <f>
IF(ROUND(VALUE(SUBSTITUTE(連結実質赤字比率に係る赤字・黒字の構成分析!I$39,"▲", "-")), 2) &gt;= 0, ABS(ROUND(VALUE(SUBSTITUTE(連結実質赤字比率に係る赤字・黒字の構成分析!I$39,"▲", "-")), 2)), NA())</f>
        <v>
#VALUE!</v>
      </c>
      <c r="J31" s="160" t="e">
        <f>
IF(ROUND(VALUE(SUBSTITUTE(連結実質赤字比率に係る赤字・黒字の構成分析!J$39,"▲", "-")), 2) &lt; 0, ABS(ROUND(VALUE(SUBSTITUTE(連結実質赤字比率に係る赤字・黒字の構成分析!J$39,"▲", "-")), 2)), NA())</f>
        <v>
#VALUE!</v>
      </c>
      <c r="K31" s="160" t="e">
        <f>
IF(ROUND(VALUE(SUBSTITUTE(連結実質赤字比率に係る赤字・黒字の構成分析!J$39,"▲", "-")), 2) &gt;= 0, ABS(ROUND(VALUE(SUBSTITUTE(連結実質赤字比率に係る赤字・黒字の構成分析!J$39,"▲", "-")), 2)), NA())</f>
        <v>
#VALUE!</v>
      </c>
    </row>
    <row r="32" spans="1:11">
      <c r="A32" s="160" t="e">
        <f>
IF(連結実質赤字比率に係る赤字・黒字の構成分析!C$38="",NA(),連結実質赤字比率に係る赤字・黒字の構成分析!C$38)</f>
        <v>
#N/A</v>
      </c>
      <c r="B32" s="160" t="e">
        <f>
IF(ROUND(VALUE(SUBSTITUTE(連結実質赤字比率に係る赤字・黒字の構成分析!F$38,"▲", "-")), 2) &lt; 0, ABS(ROUND(VALUE(SUBSTITUTE(連結実質赤字比率に係る赤字・黒字の構成分析!F$38,"▲", "-")), 2)), NA())</f>
        <v>
#VALUE!</v>
      </c>
      <c r="C32" s="160" t="e">
        <f>
IF(ROUND(VALUE(SUBSTITUTE(連結実質赤字比率に係る赤字・黒字の構成分析!F$38,"▲", "-")), 2) &gt;= 0, ABS(ROUND(VALUE(SUBSTITUTE(連結実質赤字比率に係る赤字・黒字の構成分析!F$38,"▲", "-")), 2)), NA())</f>
        <v>
#VALUE!</v>
      </c>
      <c r="D32" s="160" t="e">
        <f>
IF(ROUND(VALUE(SUBSTITUTE(連結実質赤字比率に係る赤字・黒字の構成分析!G$38,"▲", "-")), 2) &lt; 0, ABS(ROUND(VALUE(SUBSTITUTE(連結実質赤字比率に係る赤字・黒字の構成分析!G$38,"▲", "-")), 2)), NA())</f>
        <v>
#VALUE!</v>
      </c>
      <c r="E32" s="160" t="e">
        <f>
IF(ROUND(VALUE(SUBSTITUTE(連結実質赤字比率に係る赤字・黒字の構成分析!G$38,"▲", "-")), 2) &gt;= 0, ABS(ROUND(VALUE(SUBSTITUTE(連結実質赤字比率に係る赤字・黒字の構成分析!G$38,"▲", "-")), 2)), NA())</f>
        <v>
#VALUE!</v>
      </c>
      <c r="F32" s="160" t="e">
        <f>
IF(ROUND(VALUE(SUBSTITUTE(連結実質赤字比率に係る赤字・黒字の構成分析!H$38,"▲", "-")), 2) &lt; 0, ABS(ROUND(VALUE(SUBSTITUTE(連結実質赤字比率に係る赤字・黒字の構成分析!H$38,"▲", "-")), 2)), NA())</f>
        <v>
#VALUE!</v>
      </c>
      <c r="G32" s="160" t="e">
        <f>
IF(ROUND(VALUE(SUBSTITUTE(連結実質赤字比率に係る赤字・黒字の構成分析!H$38,"▲", "-")), 2) &gt;= 0, ABS(ROUND(VALUE(SUBSTITUTE(連結実質赤字比率に係る赤字・黒字の構成分析!H$38,"▲", "-")), 2)), NA())</f>
        <v>
#VALUE!</v>
      </c>
      <c r="H32" s="160" t="e">
        <f>
IF(ROUND(VALUE(SUBSTITUTE(連結実質赤字比率に係る赤字・黒字の構成分析!I$38,"▲", "-")), 2) &lt; 0, ABS(ROUND(VALUE(SUBSTITUTE(連結実質赤字比率に係る赤字・黒字の構成分析!I$38,"▲", "-")), 2)), NA())</f>
        <v>
#VALUE!</v>
      </c>
      <c r="I32" s="160" t="e">
        <f>
IF(ROUND(VALUE(SUBSTITUTE(連結実質赤字比率に係る赤字・黒字の構成分析!I$38,"▲", "-")), 2) &gt;= 0, ABS(ROUND(VALUE(SUBSTITUTE(連結実質赤字比率に係る赤字・黒字の構成分析!I$38,"▲", "-")), 2)), NA())</f>
        <v>
#VALUE!</v>
      </c>
      <c r="J32" s="160" t="e">
        <f>
IF(ROUND(VALUE(SUBSTITUTE(連結実質赤字比率に係る赤字・黒字の構成分析!J$38,"▲", "-")), 2) &lt; 0, ABS(ROUND(VALUE(SUBSTITUTE(連結実質赤字比率に係る赤字・黒字の構成分析!J$38,"▲", "-")), 2)), NA())</f>
        <v>
#VALUE!</v>
      </c>
      <c r="K32" s="160" t="e">
        <f>
IF(ROUND(VALUE(SUBSTITUTE(連結実質赤字比率に係る赤字・黒字の構成分析!J$38,"▲", "-")), 2) &gt;= 0, ABS(ROUND(VALUE(SUBSTITUTE(連結実質赤字比率に係る赤字・黒字の構成分析!J$38,"▲", "-")), 2)), NA())</f>
        <v>
#VALUE!</v>
      </c>
    </row>
    <row r="33" spans="1:16">
      <c r="A33" s="160" t="str">
        <f>
IF(連結実質赤字比率に係る赤字・黒字の構成分析!C$37="",NA(),連結実質赤字比率に係る赤字・黒字の構成分析!C$37)</f>
        <v>
後期高齢者医療会計</v>
      </c>
      <c r="B33" s="160" t="e">
        <f>
IF(ROUND(VALUE(SUBSTITUTE(連結実質赤字比率に係る赤字・黒字の構成分析!F$37,"▲", "-")), 2) &lt; 0, ABS(ROUND(VALUE(SUBSTITUTE(連結実質赤字比率に係る赤字・黒字の構成分析!F$37,"▲", "-")), 2)), NA())</f>
        <v>
#N/A</v>
      </c>
      <c r="C33" s="160">
        <f>
IF(ROUND(VALUE(SUBSTITUTE(連結実質赤字比率に係る赤字・黒字の構成分析!F$37,"▲", "-")), 2) &gt;= 0, ABS(ROUND(VALUE(SUBSTITUTE(連結実質赤字比率に係る赤字・黒字の構成分析!F$37,"▲", "-")), 2)), NA())</f>
        <v>
0.09</v>
      </c>
      <c r="D33" s="160" t="e">
        <f>
IF(ROUND(VALUE(SUBSTITUTE(連結実質赤字比率に係る赤字・黒字の構成分析!G$37,"▲", "-")), 2) &lt; 0, ABS(ROUND(VALUE(SUBSTITUTE(連結実質赤字比率に係る赤字・黒字の構成分析!G$37,"▲", "-")), 2)), NA())</f>
        <v>
#N/A</v>
      </c>
      <c r="E33" s="160">
        <f>
IF(ROUND(VALUE(SUBSTITUTE(連結実質赤字比率に係る赤字・黒字の構成分析!G$37,"▲", "-")), 2) &gt;= 0, ABS(ROUND(VALUE(SUBSTITUTE(連結実質赤字比率に係る赤字・黒字の構成分析!G$37,"▲", "-")), 2)), NA())</f>
        <v>
0.06</v>
      </c>
      <c r="F33" s="160" t="e">
        <f>
IF(ROUND(VALUE(SUBSTITUTE(連結実質赤字比率に係る赤字・黒字の構成分析!H$37,"▲", "-")), 2) &lt; 0, ABS(ROUND(VALUE(SUBSTITUTE(連結実質赤字比率に係る赤字・黒字の構成分析!H$37,"▲", "-")), 2)), NA())</f>
        <v>
#N/A</v>
      </c>
      <c r="G33" s="160">
        <f>
IF(ROUND(VALUE(SUBSTITUTE(連結実質赤字比率に係る赤字・黒字の構成分析!H$37,"▲", "-")), 2) &gt;= 0, ABS(ROUND(VALUE(SUBSTITUTE(連結実質赤字比率に係る赤字・黒字の構成分析!H$37,"▲", "-")), 2)), NA())</f>
        <v>
0.11</v>
      </c>
      <c r="H33" s="160" t="e">
        <f>
IF(ROUND(VALUE(SUBSTITUTE(連結実質赤字比率に係る赤字・黒字の構成分析!I$37,"▲", "-")), 2) &lt; 0, ABS(ROUND(VALUE(SUBSTITUTE(連結実質赤字比率に係る赤字・黒字の構成分析!I$37,"▲", "-")), 2)), NA())</f>
        <v>
#N/A</v>
      </c>
      <c r="I33" s="160">
        <f>
IF(ROUND(VALUE(SUBSTITUTE(連結実質赤字比率に係る赤字・黒字の構成分析!I$37,"▲", "-")), 2) &gt;= 0, ABS(ROUND(VALUE(SUBSTITUTE(連結実質赤字比率に係る赤字・黒字の構成分析!I$37,"▲", "-")), 2)), NA())</f>
        <v>
7.0000000000000007E-2</v>
      </c>
      <c r="J33" s="160" t="e">
        <f>
IF(ROUND(VALUE(SUBSTITUTE(連結実質赤字比率に係る赤字・黒字の構成分析!J$37,"▲", "-")), 2) &lt; 0, ABS(ROUND(VALUE(SUBSTITUTE(連結実質赤字比率に係る赤字・黒字の構成分析!J$37,"▲", "-")), 2)), NA())</f>
        <v>
#N/A</v>
      </c>
      <c r="K33" s="160">
        <f>
IF(ROUND(VALUE(SUBSTITUTE(連結実質赤字比率に係る赤字・黒字の構成分析!J$37,"▲", "-")), 2) &gt;= 0, ABS(ROUND(VALUE(SUBSTITUTE(連結実質赤字比率に係る赤字・黒字の構成分析!J$37,"▲", "-")), 2)), NA())</f>
        <v>
0.09</v>
      </c>
    </row>
    <row r="34" spans="1:16">
      <c r="A34" s="160" t="str">
        <f>
IF(連結実質赤字比率に係る赤字・黒字の構成分析!C$36="",NA(),連結実質赤字比率に係る赤字・黒字の構成分析!C$36)</f>
        <v>
介護保険事業会計</v>
      </c>
      <c r="B34" s="160" t="e">
        <f>
IF(ROUND(VALUE(SUBSTITUTE(連結実質赤字比率に係る赤字・黒字の構成分析!F$36,"▲", "-")), 2) &lt; 0, ABS(ROUND(VALUE(SUBSTITUTE(連結実質赤字比率に係る赤字・黒字の構成分析!F$36,"▲", "-")), 2)), NA())</f>
        <v>
#N/A</v>
      </c>
      <c r="C34" s="160">
        <f>
IF(ROUND(VALUE(SUBSTITUTE(連結実質赤字比率に係る赤字・黒字の構成分析!F$36,"▲", "-")), 2) &gt;= 0, ABS(ROUND(VALUE(SUBSTITUTE(連結実質赤字比率に係る赤字・黒字の構成分析!F$36,"▲", "-")), 2)), NA())</f>
        <v>
0.26</v>
      </c>
      <c r="D34" s="160" t="e">
        <f>
IF(ROUND(VALUE(SUBSTITUTE(連結実質赤字比率に係る赤字・黒字の構成分析!G$36,"▲", "-")), 2) &lt; 0, ABS(ROUND(VALUE(SUBSTITUTE(連結実質赤字比率に係る赤字・黒字の構成分析!G$36,"▲", "-")), 2)), NA())</f>
        <v>
#N/A</v>
      </c>
      <c r="E34" s="160">
        <f>
IF(ROUND(VALUE(SUBSTITUTE(連結実質赤字比率に係る赤字・黒字の構成分析!G$36,"▲", "-")), 2) &gt;= 0, ABS(ROUND(VALUE(SUBSTITUTE(連結実質赤字比率に係る赤字・黒字の構成分析!G$36,"▲", "-")), 2)), NA())</f>
        <v>
0.6</v>
      </c>
      <c r="F34" s="160" t="e">
        <f>
IF(ROUND(VALUE(SUBSTITUTE(連結実質赤字比率に係る赤字・黒字の構成分析!H$36,"▲", "-")), 2) &lt; 0, ABS(ROUND(VALUE(SUBSTITUTE(連結実質赤字比率に係る赤字・黒字の構成分析!H$36,"▲", "-")), 2)), NA())</f>
        <v>
#N/A</v>
      </c>
      <c r="G34" s="160">
        <f>
IF(ROUND(VALUE(SUBSTITUTE(連結実質赤字比率に係る赤字・黒字の構成分析!H$36,"▲", "-")), 2) &gt;= 0, ABS(ROUND(VALUE(SUBSTITUTE(連結実質赤字比率に係る赤字・黒字の構成分析!H$36,"▲", "-")), 2)), NA())</f>
        <v>
0.41</v>
      </c>
      <c r="H34" s="160" t="e">
        <f>
IF(ROUND(VALUE(SUBSTITUTE(連結実質赤字比率に係る赤字・黒字の構成分析!I$36,"▲", "-")), 2) &lt; 0, ABS(ROUND(VALUE(SUBSTITUTE(連結実質赤字比率に係る赤字・黒字の構成分析!I$36,"▲", "-")), 2)), NA())</f>
        <v>
#N/A</v>
      </c>
      <c r="I34" s="160">
        <f>
IF(ROUND(VALUE(SUBSTITUTE(連結実質赤字比率に係る赤字・黒字の構成分析!I$36,"▲", "-")), 2) &gt;= 0, ABS(ROUND(VALUE(SUBSTITUTE(連結実質赤字比率に係る赤字・黒字の構成分析!I$36,"▲", "-")), 2)), NA())</f>
        <v>
0.43</v>
      </c>
      <c r="J34" s="160" t="e">
        <f>
IF(ROUND(VALUE(SUBSTITUTE(連結実質赤字比率に係る赤字・黒字の構成分析!J$36,"▲", "-")), 2) &lt; 0, ABS(ROUND(VALUE(SUBSTITUTE(連結実質赤字比率に係る赤字・黒字の構成分析!J$36,"▲", "-")), 2)), NA())</f>
        <v>
#N/A</v>
      </c>
      <c r="K34" s="160">
        <f>
IF(ROUND(VALUE(SUBSTITUTE(連結実質赤字比率に係る赤字・黒字の構成分析!J$36,"▲", "-")), 2) &gt;= 0, ABS(ROUND(VALUE(SUBSTITUTE(連結実質赤字比率に係る赤字・黒字の構成分析!J$36,"▲", "-")), 2)), NA())</f>
        <v>
0.55000000000000004</v>
      </c>
    </row>
    <row r="35" spans="1:16">
      <c r="A35" s="160" t="str">
        <f>
IF(連結実質赤字比率に係る赤字・黒字の構成分析!C$35="",NA(),連結実質赤字比率に係る赤字・黒字の構成分析!C$35)</f>
        <v>
国民健康保険事業会計</v>
      </c>
      <c r="B35" s="160" t="e">
        <f>
IF(ROUND(VALUE(SUBSTITUTE(連結実質赤字比率に係る赤字・黒字の構成分析!F$35,"▲", "-")), 2) &lt; 0, ABS(ROUND(VALUE(SUBSTITUTE(連結実質赤字比率に係る赤字・黒字の構成分析!F$35,"▲", "-")), 2)), NA())</f>
        <v>
#N/A</v>
      </c>
      <c r="C35" s="160">
        <f>
IF(ROUND(VALUE(SUBSTITUTE(連結実質赤字比率に係る赤字・黒字の構成分析!F$35,"▲", "-")), 2) &gt;= 0, ABS(ROUND(VALUE(SUBSTITUTE(連結実質赤字比率に係る赤字・黒字の構成分析!F$35,"▲", "-")), 2)), NA())</f>
        <v>
0.54</v>
      </c>
      <c r="D35" s="160" t="e">
        <f>
IF(ROUND(VALUE(SUBSTITUTE(連結実質赤字比率に係る赤字・黒字の構成分析!G$35,"▲", "-")), 2) &lt; 0, ABS(ROUND(VALUE(SUBSTITUTE(連結実質赤字比率に係る赤字・黒字の構成分析!G$35,"▲", "-")), 2)), NA())</f>
        <v>
#N/A</v>
      </c>
      <c r="E35" s="160">
        <f>
IF(ROUND(VALUE(SUBSTITUTE(連結実質赤字比率に係る赤字・黒字の構成分析!G$35,"▲", "-")), 2) &gt;= 0, ABS(ROUND(VALUE(SUBSTITUTE(連結実質赤字比率に係る赤字・黒字の構成分析!G$35,"▲", "-")), 2)), NA())</f>
        <v>
0.7</v>
      </c>
      <c r="F35" s="160" t="e">
        <f>
IF(ROUND(VALUE(SUBSTITUTE(連結実質赤字比率に係る赤字・黒字の構成分析!H$35,"▲", "-")), 2) &lt; 0, ABS(ROUND(VALUE(SUBSTITUTE(連結実質赤字比率に係る赤字・黒字の構成分析!H$35,"▲", "-")), 2)), NA())</f>
        <v>
#N/A</v>
      </c>
      <c r="G35" s="160">
        <f>
IF(ROUND(VALUE(SUBSTITUTE(連結実質赤字比率に係る赤字・黒字の構成分析!H$35,"▲", "-")), 2) &gt;= 0, ABS(ROUND(VALUE(SUBSTITUTE(連結実質赤字比率に係る赤字・黒字の構成分析!H$35,"▲", "-")), 2)), NA())</f>
        <v>
0.42</v>
      </c>
      <c r="H35" s="160" t="e">
        <f>
IF(ROUND(VALUE(SUBSTITUTE(連結実質赤字比率に係る赤字・黒字の構成分析!I$35,"▲", "-")), 2) &lt; 0, ABS(ROUND(VALUE(SUBSTITUTE(連結実質赤字比率に係る赤字・黒字の構成分析!I$35,"▲", "-")), 2)), NA())</f>
        <v>
#N/A</v>
      </c>
      <c r="I35" s="160">
        <f>
IF(ROUND(VALUE(SUBSTITUTE(連結実質赤字比率に係る赤字・黒字の構成分析!I$35,"▲", "-")), 2) &gt;= 0, ABS(ROUND(VALUE(SUBSTITUTE(連結実質赤字比率に係る赤字・黒字の構成分析!I$35,"▲", "-")), 2)), NA())</f>
        <v>
0.56999999999999995</v>
      </c>
      <c r="J35" s="160" t="e">
        <f>
IF(ROUND(VALUE(SUBSTITUTE(連結実質赤字比率に係る赤字・黒字の構成分析!J$35,"▲", "-")), 2) &lt; 0, ABS(ROUND(VALUE(SUBSTITUTE(連結実質赤字比率に係る赤字・黒字の構成分析!J$35,"▲", "-")), 2)), NA())</f>
        <v>
#N/A</v>
      </c>
      <c r="K35" s="160">
        <f>
IF(ROUND(VALUE(SUBSTITUTE(連結実質赤字比率に係る赤字・黒字の構成分析!J$35,"▲", "-")), 2) &gt;= 0, ABS(ROUND(VALUE(SUBSTITUTE(連結実質赤字比率に係る赤字・黒字の構成分析!J$35,"▲", "-")), 2)), NA())</f>
        <v>
0.96</v>
      </c>
    </row>
    <row r="36" spans="1:16">
      <c r="A36" s="160" t="str">
        <f>
IF(連結実質赤字比率に係る赤字・黒字の構成分析!C$34="",NA(),連結実質赤字比率に係る赤字・黒字の構成分析!C$34)</f>
        <v>
一般会計</v>
      </c>
      <c r="B36" s="160" t="e">
        <f>
IF(ROUND(VALUE(SUBSTITUTE(連結実質赤字比率に係る赤字・黒字の構成分析!F$34,"▲", "-")), 2) &lt; 0, ABS(ROUND(VALUE(SUBSTITUTE(連結実質赤字比率に係る赤字・黒字の構成分析!F$34,"▲", "-")), 2)), NA())</f>
        <v>
#N/A</v>
      </c>
      <c r="C36" s="160">
        <f>
IF(ROUND(VALUE(SUBSTITUTE(連結実質赤字比率に係る赤字・黒字の構成分析!F$34,"▲", "-")), 2) &gt;= 0, ABS(ROUND(VALUE(SUBSTITUTE(連結実質赤字比率に係る赤字・黒字の構成分析!F$34,"▲", "-")), 2)), NA())</f>
        <v>
4.12</v>
      </c>
      <c r="D36" s="160" t="e">
        <f>
IF(ROUND(VALUE(SUBSTITUTE(連結実質赤字比率に係る赤字・黒字の構成分析!G$34,"▲", "-")), 2) &lt; 0, ABS(ROUND(VALUE(SUBSTITUTE(連結実質赤字比率に係る赤字・黒字の構成分析!G$34,"▲", "-")), 2)), NA())</f>
        <v>
#N/A</v>
      </c>
      <c r="E36" s="160">
        <f>
IF(ROUND(VALUE(SUBSTITUTE(連結実質赤字比率に係る赤字・黒字の構成分析!G$34,"▲", "-")), 2) &gt;= 0, ABS(ROUND(VALUE(SUBSTITUTE(連結実質赤字比率に係る赤字・黒字の構成分析!G$34,"▲", "-")), 2)), NA())</f>
        <v>
4.66</v>
      </c>
      <c r="F36" s="160" t="e">
        <f>
IF(ROUND(VALUE(SUBSTITUTE(連結実質赤字比率に係る赤字・黒字の構成分析!H$34,"▲", "-")), 2) &lt; 0, ABS(ROUND(VALUE(SUBSTITUTE(連結実質赤字比率に係る赤字・黒字の構成分析!H$34,"▲", "-")), 2)), NA())</f>
        <v>
#N/A</v>
      </c>
      <c r="G36" s="160">
        <f>
IF(ROUND(VALUE(SUBSTITUTE(連結実質赤字比率に係る赤字・黒字の構成分析!H$34,"▲", "-")), 2) &gt;= 0, ABS(ROUND(VALUE(SUBSTITUTE(連結実質赤字比率に係る赤字・黒字の構成分析!H$34,"▲", "-")), 2)), NA())</f>
        <v>
3.66</v>
      </c>
      <c r="H36" s="160" t="e">
        <f>
IF(ROUND(VALUE(SUBSTITUTE(連結実質赤字比率に係る赤字・黒字の構成分析!I$34,"▲", "-")), 2) &lt; 0, ABS(ROUND(VALUE(SUBSTITUTE(連結実質赤字比率に係る赤字・黒字の構成分析!I$34,"▲", "-")), 2)), NA())</f>
        <v>
#N/A</v>
      </c>
      <c r="I36" s="160">
        <f>
IF(ROUND(VALUE(SUBSTITUTE(連結実質赤字比率に係る赤字・黒字の構成分析!I$34,"▲", "-")), 2) &gt;= 0, ABS(ROUND(VALUE(SUBSTITUTE(連結実質赤字比率に係る赤字・黒字の構成分析!I$34,"▲", "-")), 2)), NA())</f>
        <v>
3.79</v>
      </c>
      <c r="J36" s="160" t="e">
        <f>
IF(ROUND(VALUE(SUBSTITUTE(連結実質赤字比率に係る赤字・黒字の構成分析!J$34,"▲", "-")), 2) &lt; 0, ABS(ROUND(VALUE(SUBSTITUTE(連結実質赤字比率に係る赤字・黒字の構成分析!J$34,"▲", "-")), 2)), NA())</f>
        <v>
#N/A</v>
      </c>
      <c r="K36" s="160">
        <f>
IF(ROUND(VALUE(SUBSTITUTE(連結実質赤字比率に係る赤字・黒字の構成分析!J$34,"▲", "-")), 2) &gt;= 0, ABS(ROUND(VALUE(SUBSTITUTE(連結実質赤字比率に係る赤字・黒字の構成分析!J$34,"▲", "-")), 2)), NA())</f>
        <v>
3.46</v>
      </c>
    </row>
    <row r="39" spans="1:16">
      <c r="A39" s="129" t="s">
        <v>
53</v>
      </c>
    </row>
    <row r="40" spans="1:16">
      <c r="A40" s="161"/>
      <c r="B40" s="161" t="str">
        <f>
'実質公債費比率（分子）の構造'!K$44</f>
        <v>
H25</v>
      </c>
      <c r="C40" s="161"/>
      <c r="D40" s="161"/>
      <c r="E40" s="161" t="str">
        <f>
'実質公債費比率（分子）の構造'!L$44</f>
        <v>
H26</v>
      </c>
      <c r="F40" s="161"/>
      <c r="G40" s="161"/>
      <c r="H40" s="161" t="str">
        <f>
'実質公債費比率（分子）の構造'!M$44</f>
        <v>
H27</v>
      </c>
      <c r="I40" s="161"/>
      <c r="J40" s="161"/>
      <c r="K40" s="161" t="str">
        <f>
'実質公債費比率（分子）の構造'!N$44</f>
        <v>
H28</v>
      </c>
      <c r="L40" s="161"/>
      <c r="M40" s="161"/>
      <c r="N40" s="161" t="str">
        <f>
'実質公債費比率（分子）の構造'!O$44</f>
        <v>
H29</v>
      </c>
      <c r="O40" s="161"/>
      <c r="P40" s="161"/>
    </row>
    <row r="41" spans="1:16">
      <c r="A41" s="161"/>
      <c r="B41" s="161" t="s">
        <v>
54</v>
      </c>
      <c r="C41" s="161"/>
      <c r="D41" s="161" t="s">
        <v>
55</v>
      </c>
      <c r="E41" s="161" t="s">
        <v>
54</v>
      </c>
      <c r="F41" s="161"/>
      <c r="G41" s="161" t="s">
        <v>
55</v>
      </c>
      <c r="H41" s="161" t="s">
        <v>
54</v>
      </c>
      <c r="I41" s="161"/>
      <c r="J41" s="161" t="s">
        <v>
55</v>
      </c>
      <c r="K41" s="161" t="s">
        <v>
54</v>
      </c>
      <c r="L41" s="161"/>
      <c r="M41" s="161" t="s">
        <v>
55</v>
      </c>
      <c r="N41" s="161" t="s">
        <v>
54</v>
      </c>
      <c r="O41" s="161"/>
      <c r="P41" s="161" t="s">
        <v>
55</v>
      </c>
    </row>
    <row r="42" spans="1:16">
      <c r="A42" s="161" t="s">
        <v>
56</v>
      </c>
      <c r="B42" s="161"/>
      <c r="C42" s="161"/>
      <c r="D42" s="161">
        <f>
'実質公債費比率（分子）の構造'!K$52</f>
        <v>
1689</v>
      </c>
      <c r="E42" s="161"/>
      <c r="F42" s="161"/>
      <c r="G42" s="161">
        <f>
'実質公債費比率（分子）の構造'!L$52</f>
        <v>
1748</v>
      </c>
      <c r="H42" s="161"/>
      <c r="I42" s="161"/>
      <c r="J42" s="161">
        <f>
'実質公債費比率（分子）の構造'!M$52</f>
        <v>
1848</v>
      </c>
      <c r="K42" s="161"/>
      <c r="L42" s="161"/>
      <c r="M42" s="161">
        <f>
'実質公債費比率（分子）の構造'!N$52</f>
        <v>
1837</v>
      </c>
      <c r="N42" s="161"/>
      <c r="O42" s="161"/>
      <c r="P42" s="161">
        <f>
'実質公債費比率（分子）の構造'!O$52</f>
        <v>
1783</v>
      </c>
    </row>
    <row r="43" spans="1:16">
      <c r="A43" s="161" t="s">
        <v>
57</v>
      </c>
      <c r="B43" s="161" t="str">
        <f>
'実質公債費比率（分子）の構造'!K$51</f>
        <v>
-</v>
      </c>
      <c r="C43" s="161"/>
      <c r="D43" s="161"/>
      <c r="E43" s="161" t="str">
        <f>
'実質公債費比率（分子）の構造'!L$51</f>
        <v>
-</v>
      </c>
      <c r="F43" s="161"/>
      <c r="G43" s="161"/>
      <c r="H43" s="161" t="str">
        <f>
'実質公債費比率（分子）の構造'!M$51</f>
        <v>
-</v>
      </c>
      <c r="I43" s="161"/>
      <c r="J43" s="161"/>
      <c r="K43" s="161">
        <f>
'実質公債費比率（分子）の構造'!N$51</f>
        <v>
2</v>
      </c>
      <c r="L43" s="161"/>
      <c r="M43" s="161"/>
      <c r="N43" s="161" t="str">
        <f>
'実質公債費比率（分子）の構造'!O$51</f>
        <v>
-</v>
      </c>
      <c r="O43" s="161"/>
      <c r="P43" s="161"/>
    </row>
    <row r="44" spans="1:16">
      <c r="A44" s="161" t="s">
        <v>
58</v>
      </c>
      <c r="B44" s="161">
        <f>
'実質公債費比率（分子）の構造'!K$50</f>
        <v>
1464</v>
      </c>
      <c r="C44" s="161"/>
      <c r="D44" s="161"/>
      <c r="E44" s="161">
        <f>
'実質公債費比率（分子）の構造'!L$50</f>
        <v>
1317</v>
      </c>
      <c r="F44" s="161"/>
      <c r="G44" s="161"/>
      <c r="H44" s="161">
        <f>
'実質公債費比率（分子）の構造'!M$50</f>
        <v>
1118</v>
      </c>
      <c r="I44" s="161"/>
      <c r="J44" s="161"/>
      <c r="K44" s="161">
        <f>
'実質公債費比率（分子）の構造'!N$50</f>
        <v>
997</v>
      </c>
      <c r="L44" s="161"/>
      <c r="M44" s="161"/>
      <c r="N44" s="161">
        <f>
'実質公債費比率（分子）の構造'!O$50</f>
        <v>
908</v>
      </c>
      <c r="O44" s="161"/>
      <c r="P44" s="161"/>
    </row>
    <row r="45" spans="1:16">
      <c r="A45" s="161" t="s">
        <v>
59</v>
      </c>
      <c r="B45" s="161">
        <f>
'実質公債費比率（分子）の構造'!K$49</f>
        <v>
144</v>
      </c>
      <c r="C45" s="161"/>
      <c r="D45" s="161"/>
      <c r="E45" s="161">
        <f>
'実質公債費比率（分子）の構造'!L$49</f>
        <v>
115</v>
      </c>
      <c r="F45" s="161"/>
      <c r="G45" s="161"/>
      <c r="H45" s="161">
        <f>
'実質公債費比率（分子）の構造'!M$49</f>
        <v>
102</v>
      </c>
      <c r="I45" s="161"/>
      <c r="J45" s="161"/>
      <c r="K45" s="161">
        <f>
'実質公債費比率（分子）の構造'!N$49</f>
        <v>
66</v>
      </c>
      <c r="L45" s="161"/>
      <c r="M45" s="161"/>
      <c r="N45" s="161">
        <f>
'実質公債費比率（分子）の構造'!O$49</f>
        <v>
62</v>
      </c>
      <c r="O45" s="161"/>
      <c r="P45" s="161"/>
    </row>
    <row r="46" spans="1:16">
      <c r="A46" s="161" t="s">
        <v>
60</v>
      </c>
      <c r="B46" s="161" t="str">
        <f>
'実質公債費比率（分子）の構造'!K$48</f>
        <v>
-</v>
      </c>
      <c r="C46" s="161"/>
      <c r="D46" s="161"/>
      <c r="E46" s="161" t="str">
        <f>
'実質公債費比率（分子）の構造'!L$48</f>
        <v>
-</v>
      </c>
      <c r="F46" s="161"/>
      <c r="G46" s="161"/>
      <c r="H46" s="161" t="str">
        <f>
'実質公債費比率（分子）の構造'!M$48</f>
        <v>
-</v>
      </c>
      <c r="I46" s="161"/>
      <c r="J46" s="161"/>
      <c r="K46" s="161" t="str">
        <f>
'実質公債費比率（分子）の構造'!N$48</f>
        <v>
-</v>
      </c>
      <c r="L46" s="161"/>
      <c r="M46" s="161"/>
      <c r="N46" s="161" t="str">
        <f>
'実質公債費比率（分子）の構造'!O$48</f>
        <v>
-</v>
      </c>
      <c r="O46" s="161"/>
      <c r="P46" s="161"/>
    </row>
    <row r="47" spans="1:16">
      <c r="A47" s="161" t="s">
        <v>
61</v>
      </c>
      <c r="B47" s="161">
        <f>
'実質公債費比率（分子）の構造'!K$47</f>
        <v>
6</v>
      </c>
      <c r="C47" s="161"/>
      <c r="D47" s="161"/>
      <c r="E47" s="161">
        <f>
'実質公債費比率（分子）の構造'!L$47</f>
        <v>
6</v>
      </c>
      <c r="F47" s="161"/>
      <c r="G47" s="161"/>
      <c r="H47" s="161">
        <f>
'実質公債費比率（分子）の構造'!M$47</f>
        <v>
6</v>
      </c>
      <c r="I47" s="161"/>
      <c r="J47" s="161"/>
      <c r="K47" s="161">
        <f>
'実質公債費比率（分子）の構造'!N$47</f>
        <v>
6</v>
      </c>
      <c r="L47" s="161"/>
      <c r="M47" s="161"/>
      <c r="N47" s="161">
        <f>
'実質公債費比率（分子）の構造'!O$47</f>
        <v>
24</v>
      </c>
      <c r="O47" s="161"/>
      <c r="P47" s="161"/>
    </row>
    <row r="48" spans="1:16">
      <c r="A48" s="161" t="s">
        <v>
62</v>
      </c>
      <c r="B48" s="161" t="str">
        <f>
'実質公債費比率（分子）の構造'!K$46</f>
        <v>
-</v>
      </c>
      <c r="C48" s="161"/>
      <c r="D48" s="161"/>
      <c r="E48" s="161" t="str">
        <f>
'実質公債費比率（分子）の構造'!L$46</f>
        <v>
-</v>
      </c>
      <c r="F48" s="161"/>
      <c r="G48" s="161"/>
      <c r="H48" s="161" t="str">
        <f>
'実質公債費比率（分子）の構造'!M$46</f>
        <v>
-</v>
      </c>
      <c r="I48" s="161"/>
      <c r="J48" s="161"/>
      <c r="K48" s="161" t="str">
        <f>
'実質公債費比率（分子）の構造'!N$46</f>
        <v>
-</v>
      </c>
      <c r="L48" s="161"/>
      <c r="M48" s="161"/>
      <c r="N48" s="161" t="str">
        <f>
'実質公債費比率（分子）の構造'!O$46</f>
        <v>
-</v>
      </c>
      <c r="O48" s="161"/>
      <c r="P48" s="161"/>
    </row>
    <row r="49" spans="1:16">
      <c r="A49" s="161" t="s">
        <v>
63</v>
      </c>
      <c r="B49" s="161">
        <f>
'実質公債費比率（分子）の構造'!K$45</f>
        <v>
569</v>
      </c>
      <c r="C49" s="161"/>
      <c r="D49" s="161"/>
      <c r="E49" s="161">
        <f>
'実質公債費比率（分子）の構造'!L$45</f>
        <v>
591</v>
      </c>
      <c r="F49" s="161"/>
      <c r="G49" s="161"/>
      <c r="H49" s="161">
        <f>
'実質公債費比率（分子）の構造'!M$45</f>
        <v>
637</v>
      </c>
      <c r="I49" s="161"/>
      <c r="J49" s="161"/>
      <c r="K49" s="161">
        <f>
'実質公債費比率（分子）の構造'!N$45</f>
        <v>
823</v>
      </c>
      <c r="L49" s="161"/>
      <c r="M49" s="161"/>
      <c r="N49" s="161">
        <f>
'実質公債費比率（分子）の構造'!O$45</f>
        <v>
816</v>
      </c>
      <c r="O49" s="161"/>
      <c r="P49" s="161"/>
    </row>
    <row r="50" spans="1:16">
      <c r="A50" s="161" t="s">
        <v>
64</v>
      </c>
      <c r="B50" s="161" t="e">
        <f>
NA()</f>
        <v>
#N/A</v>
      </c>
      <c r="C50" s="161">
        <f>
IF(ISNUMBER('実質公債費比率（分子）の構造'!K$53),'実質公債費比率（分子）の構造'!K$53,NA())</f>
        <v>
494</v>
      </c>
      <c r="D50" s="161" t="e">
        <f>
NA()</f>
        <v>
#N/A</v>
      </c>
      <c r="E50" s="161" t="e">
        <f>
NA()</f>
        <v>
#N/A</v>
      </c>
      <c r="F50" s="161">
        <f>
IF(ISNUMBER('実質公債費比率（分子）の構造'!L$53),'実質公債費比率（分子）の構造'!L$53,NA())</f>
        <v>
281</v>
      </c>
      <c r="G50" s="161" t="e">
        <f>
NA()</f>
        <v>
#N/A</v>
      </c>
      <c r="H50" s="161" t="e">
        <f>
NA()</f>
        <v>
#N/A</v>
      </c>
      <c r="I50" s="161">
        <f>
IF(ISNUMBER('実質公債費比率（分子）の構造'!M$53),'実質公債費比率（分子）の構造'!M$53,NA())</f>
        <v>
15</v>
      </c>
      <c r="J50" s="161" t="e">
        <f>
NA()</f>
        <v>
#N/A</v>
      </c>
      <c r="K50" s="161" t="e">
        <f>
NA()</f>
        <v>
#N/A</v>
      </c>
      <c r="L50" s="161">
        <f>
IF(ISNUMBER('実質公債費比率（分子）の構造'!N$53),'実質公債費比率（分子）の構造'!N$53,NA())</f>
        <v>
57</v>
      </c>
      <c r="M50" s="161" t="e">
        <f>
NA()</f>
        <v>
#N/A</v>
      </c>
      <c r="N50" s="161" t="e">
        <f>
NA()</f>
        <v>
#N/A</v>
      </c>
      <c r="O50" s="161">
        <f>
IF(ISNUMBER('実質公債費比率（分子）の構造'!O$53),'実質公債費比率（分子）の構造'!O$53,NA())</f>
        <v>
27</v>
      </c>
      <c r="P50" s="161" t="e">
        <f>
NA()</f>
        <v>
#N/A</v>
      </c>
    </row>
    <row r="53" spans="1:16">
      <c r="A53" s="129" t="s">
        <v>
65</v>
      </c>
    </row>
    <row r="54" spans="1:16">
      <c r="A54" s="160"/>
      <c r="B54" s="160" t="str">
        <f>
'将来負担比率（分子）の構造'!I$40</f>
        <v>
H25</v>
      </c>
      <c r="C54" s="160"/>
      <c r="D54" s="160"/>
      <c r="E54" s="160" t="str">
        <f>
'将来負担比率（分子）の構造'!J$40</f>
        <v>
H26</v>
      </c>
      <c r="F54" s="160"/>
      <c r="G54" s="160"/>
      <c r="H54" s="160" t="str">
        <f>
'将来負担比率（分子）の構造'!K$40</f>
        <v>
H27</v>
      </c>
      <c r="I54" s="160"/>
      <c r="J54" s="160"/>
      <c r="K54" s="160" t="str">
        <f>
'将来負担比率（分子）の構造'!L$40</f>
        <v>
H28</v>
      </c>
      <c r="L54" s="160"/>
      <c r="M54" s="160"/>
      <c r="N54" s="160" t="str">
        <f>
'将来負担比率（分子）の構造'!M$40</f>
        <v>
H29</v>
      </c>
      <c r="O54" s="160"/>
      <c r="P54" s="160"/>
    </row>
    <row r="55" spans="1:16">
      <c r="A55" s="160"/>
      <c r="B55" s="160" t="s">
        <v>
66</v>
      </c>
      <c r="C55" s="160"/>
      <c r="D55" s="160" t="s">
        <v>
67</v>
      </c>
      <c r="E55" s="160" t="s">
        <v>
66</v>
      </c>
      <c r="F55" s="160"/>
      <c r="G55" s="160" t="s">
        <v>
67</v>
      </c>
      <c r="H55" s="160" t="s">
        <v>
66</v>
      </c>
      <c r="I55" s="160"/>
      <c r="J55" s="160" t="s">
        <v>
67</v>
      </c>
      <c r="K55" s="160" t="s">
        <v>
66</v>
      </c>
      <c r="L55" s="160"/>
      <c r="M55" s="160" t="s">
        <v>
67</v>
      </c>
      <c r="N55" s="160" t="s">
        <v>
66</v>
      </c>
      <c r="O55" s="160"/>
      <c r="P55" s="160" t="s">
        <v>
67</v>
      </c>
    </row>
    <row r="56" spans="1:16">
      <c r="A56" s="160" t="s">
        <v>
36</v>
      </c>
      <c r="B56" s="160"/>
      <c r="C56" s="160"/>
      <c r="D56" s="160">
        <f>
'将来負担比率（分子）の構造'!I$52</f>
        <v>
23222</v>
      </c>
      <c r="E56" s="160"/>
      <c r="F56" s="160"/>
      <c r="G56" s="160">
        <f>
'将来負担比率（分子）の構造'!J$52</f>
        <v>
22588</v>
      </c>
      <c r="H56" s="160"/>
      <c r="I56" s="160"/>
      <c r="J56" s="160">
        <f>
'将来負担比率（分子）の構造'!K$52</f>
        <v>
21604</v>
      </c>
      <c r="K56" s="160"/>
      <c r="L56" s="160"/>
      <c r="M56" s="160">
        <f>
'将来負担比率（分子）の構造'!L$52</f>
        <v>
20469</v>
      </c>
      <c r="N56" s="160"/>
      <c r="O56" s="160"/>
      <c r="P56" s="160">
        <f>
'将来負担比率（分子）の構造'!M$52</f>
        <v>
18899</v>
      </c>
    </row>
    <row r="57" spans="1:16">
      <c r="A57" s="160" t="s">
        <v>
35</v>
      </c>
      <c r="B57" s="160"/>
      <c r="C57" s="160"/>
      <c r="D57" s="160" t="str">
        <f>
'将来負担比率（分子）の構造'!I$51</f>
        <v>
-</v>
      </c>
      <c r="E57" s="160"/>
      <c r="F57" s="160"/>
      <c r="G57" s="160" t="str">
        <f>
'将来負担比率（分子）の構造'!J$51</f>
        <v>
-</v>
      </c>
      <c r="H57" s="160"/>
      <c r="I57" s="160"/>
      <c r="J57" s="160" t="str">
        <f>
'将来負担比率（分子）の構造'!K$51</f>
        <v>
-</v>
      </c>
      <c r="K57" s="160"/>
      <c r="L57" s="160"/>
      <c r="M57" s="160" t="str">
        <f>
'将来負担比率（分子）の構造'!L$51</f>
        <v>
-</v>
      </c>
      <c r="N57" s="160"/>
      <c r="O57" s="160"/>
      <c r="P57" s="160" t="str">
        <f>
'将来負担比率（分子）の構造'!M$51</f>
        <v>
-</v>
      </c>
    </row>
    <row r="58" spans="1:16">
      <c r="A58" s="160" t="s">
        <v>
34</v>
      </c>
      <c r="B58" s="160"/>
      <c r="C58" s="160"/>
      <c r="D58" s="160">
        <f>
'将来負担比率（分子）の構造'!I$50</f>
        <v>
47932</v>
      </c>
      <c r="E58" s="160"/>
      <c r="F58" s="160"/>
      <c r="G58" s="160">
        <f>
'将来負担比率（分子）の構造'!J$50</f>
        <v>
46414</v>
      </c>
      <c r="H58" s="160"/>
      <c r="I58" s="160"/>
      <c r="J58" s="160">
        <f>
'将来負担比率（分子）の構造'!K$50</f>
        <v>
45611</v>
      </c>
      <c r="K58" s="160"/>
      <c r="L58" s="160"/>
      <c r="M58" s="160">
        <f>
'将来負担比率（分子）の構造'!L$50</f>
        <v>
43833</v>
      </c>
      <c r="N58" s="160"/>
      <c r="O58" s="160"/>
      <c r="P58" s="160">
        <f>
'将来負担比率（分子）の構造'!M$50</f>
        <v>
57427</v>
      </c>
    </row>
    <row r="59" spans="1:16">
      <c r="A59" s="160" t="s">
        <v>
32</v>
      </c>
      <c r="B59" s="160" t="str">
        <f>
'将来負担比率（分子）の構造'!I$49</f>
        <v>
-</v>
      </c>
      <c r="C59" s="160"/>
      <c r="D59" s="160"/>
      <c r="E59" s="160" t="str">
        <f>
'将来負担比率（分子）の構造'!J$49</f>
        <v>
-</v>
      </c>
      <c r="F59" s="160"/>
      <c r="G59" s="160"/>
      <c r="H59" s="160" t="str">
        <f>
'将来負担比率（分子）の構造'!K$49</f>
        <v>
-</v>
      </c>
      <c r="I59" s="160"/>
      <c r="J59" s="160"/>
      <c r="K59" s="160" t="str">
        <f>
'将来負担比率（分子）の構造'!L$49</f>
        <v>
-</v>
      </c>
      <c r="L59" s="160"/>
      <c r="M59" s="160"/>
      <c r="N59" s="160" t="str">
        <f>
'将来負担比率（分子）の構造'!M$49</f>
        <v>
-</v>
      </c>
      <c r="O59" s="160"/>
      <c r="P59" s="160"/>
    </row>
    <row r="60" spans="1:16">
      <c r="A60" s="160" t="s">
        <v>
31</v>
      </c>
      <c r="B60" s="160" t="str">
        <f>
'将来負担比率（分子）の構造'!I$48</f>
        <v>
-</v>
      </c>
      <c r="C60" s="160"/>
      <c r="D60" s="160"/>
      <c r="E60" s="160" t="str">
        <f>
'将来負担比率（分子）の構造'!J$48</f>
        <v>
-</v>
      </c>
      <c r="F60" s="160"/>
      <c r="G60" s="160"/>
      <c r="H60" s="160" t="str">
        <f>
'将来負担比率（分子）の構造'!K$48</f>
        <v>
-</v>
      </c>
      <c r="I60" s="160"/>
      <c r="J60" s="160"/>
      <c r="K60" s="160" t="str">
        <f>
'将来負担比率（分子）の構造'!L$48</f>
        <v>
-</v>
      </c>
      <c r="L60" s="160"/>
      <c r="M60" s="160"/>
      <c r="N60" s="160" t="str">
        <f>
'将来負担比率（分子）の構造'!M$48</f>
        <v>
-</v>
      </c>
      <c r="O60" s="160"/>
      <c r="P60" s="160"/>
    </row>
    <row r="61" spans="1:16">
      <c r="A61" s="160" t="s">
        <v>
29</v>
      </c>
      <c r="B61" s="160" t="str">
        <f>
'将来負担比率（分子）の構造'!I$46</f>
        <v>
-</v>
      </c>
      <c r="C61" s="160"/>
      <c r="D61" s="160"/>
      <c r="E61" s="160" t="str">
        <f>
'将来負担比率（分子）の構造'!J$46</f>
        <v>
-</v>
      </c>
      <c r="F61" s="160"/>
      <c r="G61" s="160"/>
      <c r="H61" s="160" t="str">
        <f>
'将来負担比率（分子）の構造'!K$46</f>
        <v>
-</v>
      </c>
      <c r="I61" s="160"/>
      <c r="J61" s="160"/>
      <c r="K61" s="160" t="str">
        <f>
'将来負担比率（分子）の構造'!L$46</f>
        <v>
-</v>
      </c>
      <c r="L61" s="160"/>
      <c r="M61" s="160"/>
      <c r="N61" s="160" t="str">
        <f>
'将来負担比率（分子）の構造'!M$46</f>
        <v>
-</v>
      </c>
      <c r="O61" s="160"/>
      <c r="P61" s="160"/>
    </row>
    <row r="62" spans="1:16">
      <c r="A62" s="160" t="s">
        <v>
28</v>
      </c>
      <c r="B62" s="160">
        <f>
'将来負担比率（分子）の構造'!I$45</f>
        <v>
12530</v>
      </c>
      <c r="C62" s="160"/>
      <c r="D62" s="160"/>
      <c r="E62" s="160">
        <f>
'将来負担比率（分子）の構造'!J$45</f>
        <v>
11898</v>
      </c>
      <c r="F62" s="160"/>
      <c r="G62" s="160"/>
      <c r="H62" s="160">
        <f>
'将来負担比率（分子）の構造'!K$45</f>
        <v>
10457</v>
      </c>
      <c r="I62" s="160"/>
      <c r="J62" s="160"/>
      <c r="K62" s="160">
        <f>
'将来負担比率（分子）の構造'!L$45</f>
        <v>
10098</v>
      </c>
      <c r="L62" s="160"/>
      <c r="M62" s="160"/>
      <c r="N62" s="160">
        <f>
'将来負担比率（分子）の構造'!M$45</f>
        <v>
9536</v>
      </c>
      <c r="O62" s="160"/>
      <c r="P62" s="160"/>
    </row>
    <row r="63" spans="1:16">
      <c r="A63" s="160" t="s">
        <v>
27</v>
      </c>
      <c r="B63" s="160">
        <f>
'将来負担比率（分子）の構造'!I$44</f>
        <v>
758</v>
      </c>
      <c r="C63" s="160"/>
      <c r="D63" s="160"/>
      <c r="E63" s="160">
        <f>
'将来負担比率（分子）の構造'!J$44</f>
        <v>
715</v>
      </c>
      <c r="F63" s="160"/>
      <c r="G63" s="160"/>
      <c r="H63" s="160">
        <f>
'将来負担比率（分子）の構造'!K$44</f>
        <v>
664</v>
      </c>
      <c r="I63" s="160"/>
      <c r="J63" s="160"/>
      <c r="K63" s="160">
        <f>
'将来負担比率（分子）の構造'!L$44</f>
        <v>
694</v>
      </c>
      <c r="L63" s="160"/>
      <c r="M63" s="160"/>
      <c r="N63" s="160">
        <f>
'将来負担比率（分子）の構造'!M$44</f>
        <v>
818</v>
      </c>
      <c r="O63" s="160"/>
      <c r="P63" s="160"/>
    </row>
    <row r="64" spans="1:16">
      <c r="A64" s="160" t="s">
        <v>
26</v>
      </c>
      <c r="B64" s="160" t="str">
        <f>
'将来負担比率（分子）の構造'!I$43</f>
        <v>
-</v>
      </c>
      <c r="C64" s="160"/>
      <c r="D64" s="160"/>
      <c r="E64" s="160" t="str">
        <f>
'将来負担比率（分子）の構造'!J$43</f>
        <v>
-</v>
      </c>
      <c r="F64" s="160"/>
      <c r="G64" s="160"/>
      <c r="H64" s="160" t="str">
        <f>
'将来負担比率（分子）の構造'!K$43</f>
        <v>
-</v>
      </c>
      <c r="I64" s="160"/>
      <c r="J64" s="160"/>
      <c r="K64" s="160" t="str">
        <f>
'将来負担比率（分子）の構造'!L$43</f>
        <v>
-</v>
      </c>
      <c r="L64" s="160"/>
      <c r="M64" s="160"/>
      <c r="N64" s="160" t="str">
        <f>
'将来負担比率（分子）の構造'!M$43</f>
        <v>
-</v>
      </c>
      <c r="O64" s="160"/>
      <c r="P64" s="160"/>
    </row>
    <row r="65" spans="1:16">
      <c r="A65" s="160" t="s">
        <v>
25</v>
      </c>
      <c r="B65" s="160">
        <f>
'将来負担比率（分子）の構造'!I$42</f>
        <v>
7634</v>
      </c>
      <c r="C65" s="160"/>
      <c r="D65" s="160"/>
      <c r="E65" s="160">
        <f>
'将来負担比率（分子）の構造'!J$42</f>
        <v>
7097</v>
      </c>
      <c r="F65" s="160"/>
      <c r="G65" s="160"/>
      <c r="H65" s="160">
        <f>
'将来負担比率（分子）の構造'!K$42</f>
        <v>
6553</v>
      </c>
      <c r="I65" s="160"/>
      <c r="J65" s="160"/>
      <c r="K65" s="160">
        <f>
'将来負担比率（分子）の構造'!L$42</f>
        <v>
6013</v>
      </c>
      <c r="L65" s="160"/>
      <c r="M65" s="160"/>
      <c r="N65" s="160">
        <f>
'将来負担比率（分子）の構造'!M$42</f>
        <v>
5464</v>
      </c>
      <c r="O65" s="160"/>
      <c r="P65" s="160"/>
    </row>
    <row r="66" spans="1:16">
      <c r="A66" s="160" t="s">
        <v>
24</v>
      </c>
      <c r="B66" s="160">
        <f>
'将来負担比率（分子）の構造'!I$41</f>
        <v>
8668</v>
      </c>
      <c r="C66" s="160"/>
      <c r="D66" s="160"/>
      <c r="E66" s="160">
        <f>
'将来負担比率（分子）の構造'!J$41</f>
        <v>
10660</v>
      </c>
      <c r="F66" s="160"/>
      <c r="G66" s="160"/>
      <c r="H66" s="160">
        <f>
'将来負担比率（分子）の構造'!K$41</f>
        <v>
13082</v>
      </c>
      <c r="I66" s="160"/>
      <c r="J66" s="160"/>
      <c r="K66" s="160">
        <f>
'将来負担比率（分子）の構造'!L$41</f>
        <v>
15639</v>
      </c>
      <c r="L66" s="160"/>
      <c r="M66" s="160"/>
      <c r="N66" s="160">
        <f>
'将来負担比率（分子）の構造'!M$41</f>
        <v>
14946</v>
      </c>
      <c r="O66" s="160"/>
      <c r="P66" s="160"/>
    </row>
    <row r="67" spans="1:16">
      <c r="A67" s="160" t="s">
        <v>
68</v>
      </c>
      <c r="B67" s="160" t="e">
        <f>
NA()</f>
        <v>
#N/A</v>
      </c>
      <c r="C67" s="160">
        <f>
IF(ISNUMBER('将来負担比率（分子）の構造'!I$53), IF('将来負担比率（分子）の構造'!I$53 &lt; 0, 0, '将来負担比率（分子）の構造'!I$53), NA())</f>
        <v>
0</v>
      </c>
      <c r="D67" s="160" t="e">
        <f>
NA()</f>
        <v>
#N/A</v>
      </c>
      <c r="E67" s="160" t="e">
        <f>
NA()</f>
        <v>
#N/A</v>
      </c>
      <c r="F67" s="160">
        <f>
IF(ISNUMBER('将来負担比率（分子）の構造'!J$53), IF('将来負担比率（分子）の構造'!J$53 &lt; 0, 0, '将来負担比率（分子）の構造'!J$53), NA())</f>
        <v>
0</v>
      </c>
      <c r="G67" s="160" t="e">
        <f>
NA()</f>
        <v>
#N/A</v>
      </c>
      <c r="H67" s="160" t="e">
        <f>
NA()</f>
        <v>
#N/A</v>
      </c>
      <c r="I67" s="160">
        <f>
IF(ISNUMBER('将来負担比率（分子）の構造'!K$53), IF('将来負担比率（分子）の構造'!K$53 &lt; 0, 0, '将来負担比率（分子）の構造'!K$53), NA())</f>
        <v>
0</v>
      </c>
      <c r="J67" s="160" t="e">
        <f>
NA()</f>
        <v>
#N/A</v>
      </c>
      <c r="K67" s="160" t="e">
        <f>
NA()</f>
        <v>
#N/A</v>
      </c>
      <c r="L67" s="160">
        <f>
IF(ISNUMBER('将来負担比率（分子）の構造'!L$53), IF('将来負担比率（分子）の構造'!L$53 &lt; 0, 0, '将来負担比率（分子）の構造'!L$53), NA())</f>
        <v>
0</v>
      </c>
      <c r="M67" s="160" t="e">
        <f>
NA()</f>
        <v>
#N/A</v>
      </c>
      <c r="N67" s="160" t="e">
        <f>
NA()</f>
        <v>
#N/A</v>
      </c>
      <c r="O67" s="160">
        <f>
IF(ISNUMBER('将来負担比率（分子）の構造'!M$53), IF('将来負担比率（分子）の構造'!M$53 &lt; 0, 0, '将来負担比率（分子）の構造'!M$53), NA())</f>
        <v>
0</v>
      </c>
      <c r="P67" s="160" t="e">
        <f>
NA()</f>
        <v>
#N/A</v>
      </c>
    </row>
    <row r="70" spans="1:16">
      <c r="A70" s="162" t="s">
        <v>
69</v>
      </c>
      <c r="B70" s="162"/>
      <c r="C70" s="162"/>
      <c r="D70" s="162"/>
      <c r="E70" s="162"/>
      <c r="F70" s="162"/>
    </row>
    <row r="71" spans="1:16">
      <c r="A71" s="163"/>
      <c r="B71" s="163" t="str">
        <f>
基金残高に係る経年分析!F54</f>
        <v>
H27</v>
      </c>
      <c r="C71" s="163" t="str">
        <f>
基金残高に係る経年分析!G54</f>
        <v>
H28</v>
      </c>
      <c r="D71" s="163" t="str">
        <f>
基金残高に係る経年分析!H54</f>
        <v>
H29</v>
      </c>
    </row>
    <row r="72" spans="1:16">
      <c r="A72" s="163" t="s">
        <v>
70</v>
      </c>
      <c r="B72" s="164">
        <f>
基金残高に係る経年分析!F55</f>
        <v>
19490</v>
      </c>
      <c r="C72" s="164">
        <f>
基金残高に係る経年分析!G55</f>
        <v>
19545</v>
      </c>
      <c r="D72" s="164">
        <f>
基金残高に係る経年分析!H55</f>
        <v>
19971</v>
      </c>
    </row>
    <row r="73" spans="1:16">
      <c r="A73" s="163" t="s">
        <v>
71</v>
      </c>
      <c r="B73" s="164" t="str">
        <f>
基金残高に係る経年分析!F56</f>
        <v>
-</v>
      </c>
      <c r="C73" s="164" t="str">
        <f>
基金残高に係る経年分析!G56</f>
        <v>
-</v>
      </c>
      <c r="D73" s="164" t="str">
        <f>
基金残高に係る経年分析!H56</f>
        <v>
-</v>
      </c>
    </row>
    <row r="74" spans="1:16">
      <c r="A74" s="163" t="s">
        <v>
72</v>
      </c>
      <c r="B74" s="164">
        <f>
基金残高に係る経年分析!F57</f>
        <v>
25436</v>
      </c>
      <c r="C74" s="164">
        <f>
基金残高に係る経年分析!G57</f>
        <v>
23344</v>
      </c>
      <c r="D74" s="164">
        <f>
基金残高に係る経年分析!H57</f>
        <v>
36286</v>
      </c>
    </row>
  </sheetData>
  <sheetProtection algorithmName="SHA-512" hashValue="UncxnQXYip8ttn8Gn3zphcodhGAOhx2ozgyNC3QtCmWTJCoHxDHJ1OdWflN4zCR0SAdUqAF2n8O04q7W+wNcxQ==" saltValue="WRxNd4lM0d9W4rl3rJVEi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O1"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
204</v>
      </c>
      <c r="DI1" s="736"/>
      <c r="DJ1" s="736"/>
      <c r="DK1" s="736"/>
      <c r="DL1" s="736"/>
      <c r="DM1" s="736"/>
      <c r="DN1" s="737"/>
      <c r="DO1" s="205"/>
      <c r="DP1" s="735" t="s">
        <v>
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
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
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
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
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
1</v>
      </c>
      <c r="C4" s="678"/>
      <c r="D4" s="678"/>
      <c r="E4" s="678"/>
      <c r="F4" s="678"/>
      <c r="G4" s="678"/>
      <c r="H4" s="678"/>
      <c r="I4" s="678"/>
      <c r="J4" s="678"/>
      <c r="K4" s="678"/>
      <c r="L4" s="678"/>
      <c r="M4" s="678"/>
      <c r="N4" s="678"/>
      <c r="O4" s="678"/>
      <c r="P4" s="678"/>
      <c r="Q4" s="679"/>
      <c r="R4" s="677" t="s">
        <v>
210</v>
      </c>
      <c r="S4" s="678"/>
      <c r="T4" s="678"/>
      <c r="U4" s="678"/>
      <c r="V4" s="678"/>
      <c r="W4" s="678"/>
      <c r="X4" s="678"/>
      <c r="Y4" s="679"/>
      <c r="Z4" s="677" t="s">
        <v>
211</v>
      </c>
      <c r="AA4" s="678"/>
      <c r="AB4" s="678"/>
      <c r="AC4" s="679"/>
      <c r="AD4" s="677" t="s">
        <v>
212</v>
      </c>
      <c r="AE4" s="678"/>
      <c r="AF4" s="678"/>
      <c r="AG4" s="678"/>
      <c r="AH4" s="678"/>
      <c r="AI4" s="678"/>
      <c r="AJ4" s="678"/>
      <c r="AK4" s="679"/>
      <c r="AL4" s="677" t="s">
        <v>
211</v>
      </c>
      <c r="AM4" s="678"/>
      <c r="AN4" s="678"/>
      <c r="AO4" s="679"/>
      <c r="AP4" s="738" t="s">
        <v>
213</v>
      </c>
      <c r="AQ4" s="738"/>
      <c r="AR4" s="738"/>
      <c r="AS4" s="738"/>
      <c r="AT4" s="738"/>
      <c r="AU4" s="738"/>
      <c r="AV4" s="738"/>
      <c r="AW4" s="738"/>
      <c r="AX4" s="738"/>
      <c r="AY4" s="738"/>
      <c r="AZ4" s="738"/>
      <c r="BA4" s="738"/>
      <c r="BB4" s="738"/>
      <c r="BC4" s="738"/>
      <c r="BD4" s="738"/>
      <c r="BE4" s="738"/>
      <c r="BF4" s="738"/>
      <c r="BG4" s="738" t="s">
        <v>
214</v>
      </c>
      <c r="BH4" s="738"/>
      <c r="BI4" s="738"/>
      <c r="BJ4" s="738"/>
      <c r="BK4" s="738"/>
      <c r="BL4" s="738"/>
      <c r="BM4" s="738"/>
      <c r="BN4" s="738"/>
      <c r="BO4" s="738" t="s">
        <v>
211</v>
      </c>
      <c r="BP4" s="738"/>
      <c r="BQ4" s="738"/>
      <c r="BR4" s="738"/>
      <c r="BS4" s="738" t="s">
        <v>
215</v>
      </c>
      <c r="BT4" s="738"/>
      <c r="BU4" s="738"/>
      <c r="BV4" s="738"/>
      <c r="BW4" s="738"/>
      <c r="BX4" s="738"/>
      <c r="BY4" s="738"/>
      <c r="BZ4" s="738"/>
      <c r="CA4" s="738"/>
      <c r="CB4" s="738"/>
      <c r="CD4" s="720" t="s">
        <v>
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
217</v>
      </c>
      <c r="C5" s="703"/>
      <c r="D5" s="703"/>
      <c r="E5" s="703"/>
      <c r="F5" s="703"/>
      <c r="G5" s="703"/>
      <c r="H5" s="703"/>
      <c r="I5" s="703"/>
      <c r="J5" s="703"/>
      <c r="K5" s="703"/>
      <c r="L5" s="703"/>
      <c r="M5" s="703"/>
      <c r="N5" s="703"/>
      <c r="O5" s="703"/>
      <c r="P5" s="703"/>
      <c r="Q5" s="704"/>
      <c r="R5" s="668">
        <v>
27712898</v>
      </c>
      <c r="S5" s="669"/>
      <c r="T5" s="669"/>
      <c r="U5" s="669"/>
      <c r="V5" s="669"/>
      <c r="W5" s="669"/>
      <c r="X5" s="669"/>
      <c r="Y5" s="715"/>
      <c r="Z5" s="733">
        <v>
26.5</v>
      </c>
      <c r="AA5" s="733"/>
      <c r="AB5" s="733"/>
      <c r="AC5" s="733"/>
      <c r="AD5" s="734">
        <v>
27712898</v>
      </c>
      <c r="AE5" s="734"/>
      <c r="AF5" s="734"/>
      <c r="AG5" s="734"/>
      <c r="AH5" s="734"/>
      <c r="AI5" s="734"/>
      <c r="AJ5" s="734"/>
      <c r="AK5" s="734"/>
      <c r="AL5" s="716">
        <v>
48.2</v>
      </c>
      <c r="AM5" s="685"/>
      <c r="AN5" s="685"/>
      <c r="AO5" s="717"/>
      <c r="AP5" s="702" t="s">
        <v>
218</v>
      </c>
      <c r="AQ5" s="703"/>
      <c r="AR5" s="703"/>
      <c r="AS5" s="703"/>
      <c r="AT5" s="703"/>
      <c r="AU5" s="703"/>
      <c r="AV5" s="703"/>
      <c r="AW5" s="703"/>
      <c r="AX5" s="703"/>
      <c r="AY5" s="703"/>
      <c r="AZ5" s="703"/>
      <c r="BA5" s="703"/>
      <c r="BB5" s="703"/>
      <c r="BC5" s="703"/>
      <c r="BD5" s="703"/>
      <c r="BE5" s="703"/>
      <c r="BF5" s="704"/>
      <c r="BG5" s="603">
        <v>
27711037</v>
      </c>
      <c r="BH5" s="606"/>
      <c r="BI5" s="606"/>
      <c r="BJ5" s="606"/>
      <c r="BK5" s="606"/>
      <c r="BL5" s="606"/>
      <c r="BM5" s="606"/>
      <c r="BN5" s="607"/>
      <c r="BO5" s="665">
        <v>
100</v>
      </c>
      <c r="BP5" s="665"/>
      <c r="BQ5" s="665"/>
      <c r="BR5" s="665"/>
      <c r="BS5" s="666" t="s">
        <v>
219</v>
      </c>
      <c r="BT5" s="666"/>
      <c r="BU5" s="666"/>
      <c r="BV5" s="666"/>
      <c r="BW5" s="666"/>
      <c r="BX5" s="666"/>
      <c r="BY5" s="666"/>
      <c r="BZ5" s="666"/>
      <c r="CA5" s="666"/>
      <c r="CB5" s="707"/>
      <c r="CD5" s="720" t="s">
        <v>
213</v>
      </c>
      <c r="CE5" s="721"/>
      <c r="CF5" s="721"/>
      <c r="CG5" s="721"/>
      <c r="CH5" s="721"/>
      <c r="CI5" s="721"/>
      <c r="CJ5" s="721"/>
      <c r="CK5" s="721"/>
      <c r="CL5" s="721"/>
      <c r="CM5" s="721"/>
      <c r="CN5" s="721"/>
      <c r="CO5" s="721"/>
      <c r="CP5" s="721"/>
      <c r="CQ5" s="722"/>
      <c r="CR5" s="720" t="s">
        <v>
220</v>
      </c>
      <c r="CS5" s="721"/>
      <c r="CT5" s="721"/>
      <c r="CU5" s="721"/>
      <c r="CV5" s="721"/>
      <c r="CW5" s="721"/>
      <c r="CX5" s="721"/>
      <c r="CY5" s="722"/>
      <c r="CZ5" s="720" t="s">
        <v>
211</v>
      </c>
      <c r="DA5" s="721"/>
      <c r="DB5" s="721"/>
      <c r="DC5" s="722"/>
      <c r="DD5" s="720" t="s">
        <v>
221</v>
      </c>
      <c r="DE5" s="721"/>
      <c r="DF5" s="721"/>
      <c r="DG5" s="721"/>
      <c r="DH5" s="721"/>
      <c r="DI5" s="721"/>
      <c r="DJ5" s="721"/>
      <c r="DK5" s="721"/>
      <c r="DL5" s="721"/>
      <c r="DM5" s="721"/>
      <c r="DN5" s="721"/>
      <c r="DO5" s="721"/>
      <c r="DP5" s="722"/>
      <c r="DQ5" s="720" t="s">
        <v>
222</v>
      </c>
      <c r="DR5" s="721"/>
      <c r="DS5" s="721"/>
      <c r="DT5" s="721"/>
      <c r="DU5" s="721"/>
      <c r="DV5" s="721"/>
      <c r="DW5" s="721"/>
      <c r="DX5" s="721"/>
      <c r="DY5" s="721"/>
      <c r="DZ5" s="721"/>
      <c r="EA5" s="721"/>
      <c r="EB5" s="721"/>
      <c r="EC5" s="722"/>
    </row>
    <row r="6" spans="2:143" ht="11.25" customHeight="1">
      <c r="B6" s="600" t="s">
        <v>
223</v>
      </c>
      <c r="C6" s="601"/>
      <c r="D6" s="601"/>
      <c r="E6" s="601"/>
      <c r="F6" s="601"/>
      <c r="G6" s="601"/>
      <c r="H6" s="601"/>
      <c r="I6" s="601"/>
      <c r="J6" s="601"/>
      <c r="K6" s="601"/>
      <c r="L6" s="601"/>
      <c r="M6" s="601"/>
      <c r="N6" s="601"/>
      <c r="O6" s="601"/>
      <c r="P6" s="601"/>
      <c r="Q6" s="602"/>
      <c r="R6" s="603">
        <v>
380866</v>
      </c>
      <c r="S6" s="606"/>
      <c r="T6" s="606"/>
      <c r="U6" s="606"/>
      <c r="V6" s="606"/>
      <c r="W6" s="606"/>
      <c r="X6" s="606"/>
      <c r="Y6" s="607"/>
      <c r="Z6" s="665">
        <v>
0.4</v>
      </c>
      <c r="AA6" s="665"/>
      <c r="AB6" s="665"/>
      <c r="AC6" s="665"/>
      <c r="AD6" s="666">
        <v>
380866</v>
      </c>
      <c r="AE6" s="666"/>
      <c r="AF6" s="666"/>
      <c r="AG6" s="666"/>
      <c r="AH6" s="666"/>
      <c r="AI6" s="666"/>
      <c r="AJ6" s="666"/>
      <c r="AK6" s="666"/>
      <c r="AL6" s="608">
        <v>
0.7</v>
      </c>
      <c r="AM6" s="609"/>
      <c r="AN6" s="609"/>
      <c r="AO6" s="667"/>
      <c r="AP6" s="600" t="s">
        <v>
224</v>
      </c>
      <c r="AQ6" s="601"/>
      <c r="AR6" s="601"/>
      <c r="AS6" s="601"/>
      <c r="AT6" s="601"/>
      <c r="AU6" s="601"/>
      <c r="AV6" s="601"/>
      <c r="AW6" s="601"/>
      <c r="AX6" s="601"/>
      <c r="AY6" s="601"/>
      <c r="AZ6" s="601"/>
      <c r="BA6" s="601"/>
      <c r="BB6" s="601"/>
      <c r="BC6" s="601"/>
      <c r="BD6" s="601"/>
      <c r="BE6" s="601"/>
      <c r="BF6" s="602"/>
      <c r="BG6" s="603">
        <v>
27711037</v>
      </c>
      <c r="BH6" s="606"/>
      <c r="BI6" s="606"/>
      <c r="BJ6" s="606"/>
      <c r="BK6" s="606"/>
      <c r="BL6" s="606"/>
      <c r="BM6" s="606"/>
      <c r="BN6" s="607"/>
      <c r="BO6" s="665">
        <v>
100</v>
      </c>
      <c r="BP6" s="665"/>
      <c r="BQ6" s="665"/>
      <c r="BR6" s="665"/>
      <c r="BS6" s="666" t="s">
        <v>
219</v>
      </c>
      <c r="BT6" s="666"/>
      <c r="BU6" s="666"/>
      <c r="BV6" s="666"/>
      <c r="BW6" s="666"/>
      <c r="BX6" s="666"/>
      <c r="BY6" s="666"/>
      <c r="BZ6" s="666"/>
      <c r="CA6" s="666"/>
      <c r="CB6" s="707"/>
      <c r="CD6" s="674" t="s">
        <v>
225</v>
      </c>
      <c r="CE6" s="675"/>
      <c r="CF6" s="675"/>
      <c r="CG6" s="675"/>
      <c r="CH6" s="675"/>
      <c r="CI6" s="675"/>
      <c r="CJ6" s="675"/>
      <c r="CK6" s="675"/>
      <c r="CL6" s="675"/>
      <c r="CM6" s="675"/>
      <c r="CN6" s="675"/>
      <c r="CO6" s="675"/>
      <c r="CP6" s="675"/>
      <c r="CQ6" s="676"/>
      <c r="CR6" s="603">
        <v>
608981</v>
      </c>
      <c r="CS6" s="606"/>
      <c r="CT6" s="606"/>
      <c r="CU6" s="606"/>
      <c r="CV6" s="606"/>
      <c r="CW6" s="606"/>
      <c r="CX6" s="606"/>
      <c r="CY6" s="607"/>
      <c r="CZ6" s="716">
        <v>
0.6</v>
      </c>
      <c r="DA6" s="685"/>
      <c r="DB6" s="685"/>
      <c r="DC6" s="719"/>
      <c r="DD6" s="611">
        <v>
3143</v>
      </c>
      <c r="DE6" s="606"/>
      <c r="DF6" s="606"/>
      <c r="DG6" s="606"/>
      <c r="DH6" s="606"/>
      <c r="DI6" s="606"/>
      <c r="DJ6" s="606"/>
      <c r="DK6" s="606"/>
      <c r="DL6" s="606"/>
      <c r="DM6" s="606"/>
      <c r="DN6" s="606"/>
      <c r="DO6" s="606"/>
      <c r="DP6" s="607"/>
      <c r="DQ6" s="611">
        <v>
608968</v>
      </c>
      <c r="DR6" s="606"/>
      <c r="DS6" s="606"/>
      <c r="DT6" s="606"/>
      <c r="DU6" s="606"/>
      <c r="DV6" s="606"/>
      <c r="DW6" s="606"/>
      <c r="DX6" s="606"/>
      <c r="DY6" s="606"/>
      <c r="DZ6" s="606"/>
      <c r="EA6" s="606"/>
      <c r="EB6" s="606"/>
      <c r="EC6" s="646"/>
    </row>
    <row r="7" spans="2:143" ht="11.25" customHeight="1">
      <c r="B7" s="600" t="s">
        <v>
226</v>
      </c>
      <c r="C7" s="601"/>
      <c r="D7" s="601"/>
      <c r="E7" s="601"/>
      <c r="F7" s="601"/>
      <c r="G7" s="601"/>
      <c r="H7" s="601"/>
      <c r="I7" s="601"/>
      <c r="J7" s="601"/>
      <c r="K7" s="601"/>
      <c r="L7" s="601"/>
      <c r="M7" s="601"/>
      <c r="N7" s="601"/>
      <c r="O7" s="601"/>
      <c r="P7" s="601"/>
      <c r="Q7" s="602"/>
      <c r="R7" s="603">
        <v>
93630</v>
      </c>
      <c r="S7" s="606"/>
      <c r="T7" s="606"/>
      <c r="U7" s="606"/>
      <c r="V7" s="606"/>
      <c r="W7" s="606"/>
      <c r="X7" s="606"/>
      <c r="Y7" s="607"/>
      <c r="Z7" s="665">
        <v>
0.1</v>
      </c>
      <c r="AA7" s="665"/>
      <c r="AB7" s="665"/>
      <c r="AC7" s="665"/>
      <c r="AD7" s="666">
        <v>
93630</v>
      </c>
      <c r="AE7" s="666"/>
      <c r="AF7" s="666"/>
      <c r="AG7" s="666"/>
      <c r="AH7" s="666"/>
      <c r="AI7" s="666"/>
      <c r="AJ7" s="666"/>
      <c r="AK7" s="666"/>
      <c r="AL7" s="608">
        <v>
0.2</v>
      </c>
      <c r="AM7" s="609"/>
      <c r="AN7" s="609"/>
      <c r="AO7" s="667"/>
      <c r="AP7" s="600" t="s">
        <v>
227</v>
      </c>
      <c r="AQ7" s="601"/>
      <c r="AR7" s="601"/>
      <c r="AS7" s="601"/>
      <c r="AT7" s="601"/>
      <c r="AU7" s="601"/>
      <c r="AV7" s="601"/>
      <c r="AW7" s="601"/>
      <c r="AX7" s="601"/>
      <c r="AY7" s="601"/>
      <c r="AZ7" s="601"/>
      <c r="BA7" s="601"/>
      <c r="BB7" s="601"/>
      <c r="BC7" s="601"/>
      <c r="BD7" s="601"/>
      <c r="BE7" s="601"/>
      <c r="BF7" s="602"/>
      <c r="BG7" s="603">
        <v>
24731369</v>
      </c>
      <c r="BH7" s="606"/>
      <c r="BI7" s="606"/>
      <c r="BJ7" s="606"/>
      <c r="BK7" s="606"/>
      <c r="BL7" s="606"/>
      <c r="BM7" s="606"/>
      <c r="BN7" s="607"/>
      <c r="BO7" s="665">
        <v>
89.2</v>
      </c>
      <c r="BP7" s="665"/>
      <c r="BQ7" s="665"/>
      <c r="BR7" s="665"/>
      <c r="BS7" s="666" t="s">
        <v>
228</v>
      </c>
      <c r="BT7" s="666"/>
      <c r="BU7" s="666"/>
      <c r="BV7" s="666"/>
      <c r="BW7" s="666"/>
      <c r="BX7" s="666"/>
      <c r="BY7" s="666"/>
      <c r="BZ7" s="666"/>
      <c r="CA7" s="666"/>
      <c r="CB7" s="707"/>
      <c r="CD7" s="647" t="s">
        <v>
229</v>
      </c>
      <c r="CE7" s="644"/>
      <c r="CF7" s="644"/>
      <c r="CG7" s="644"/>
      <c r="CH7" s="644"/>
      <c r="CI7" s="644"/>
      <c r="CJ7" s="644"/>
      <c r="CK7" s="644"/>
      <c r="CL7" s="644"/>
      <c r="CM7" s="644"/>
      <c r="CN7" s="644"/>
      <c r="CO7" s="644"/>
      <c r="CP7" s="644"/>
      <c r="CQ7" s="645"/>
      <c r="CR7" s="603">
        <v>
10543936</v>
      </c>
      <c r="CS7" s="606"/>
      <c r="CT7" s="606"/>
      <c r="CU7" s="606"/>
      <c r="CV7" s="606"/>
      <c r="CW7" s="606"/>
      <c r="CX7" s="606"/>
      <c r="CY7" s="607"/>
      <c r="CZ7" s="665">
        <v>
10.3</v>
      </c>
      <c r="DA7" s="665"/>
      <c r="DB7" s="665"/>
      <c r="DC7" s="665"/>
      <c r="DD7" s="611">
        <v>
279870</v>
      </c>
      <c r="DE7" s="606"/>
      <c r="DF7" s="606"/>
      <c r="DG7" s="606"/>
      <c r="DH7" s="606"/>
      <c r="DI7" s="606"/>
      <c r="DJ7" s="606"/>
      <c r="DK7" s="606"/>
      <c r="DL7" s="606"/>
      <c r="DM7" s="606"/>
      <c r="DN7" s="606"/>
      <c r="DO7" s="606"/>
      <c r="DP7" s="607"/>
      <c r="DQ7" s="611">
        <v>
9591509</v>
      </c>
      <c r="DR7" s="606"/>
      <c r="DS7" s="606"/>
      <c r="DT7" s="606"/>
      <c r="DU7" s="606"/>
      <c r="DV7" s="606"/>
      <c r="DW7" s="606"/>
      <c r="DX7" s="606"/>
      <c r="DY7" s="606"/>
      <c r="DZ7" s="606"/>
      <c r="EA7" s="606"/>
      <c r="EB7" s="606"/>
      <c r="EC7" s="646"/>
    </row>
    <row r="8" spans="2:143" ht="11.25" customHeight="1">
      <c r="B8" s="600" t="s">
        <v>
230</v>
      </c>
      <c r="C8" s="601"/>
      <c r="D8" s="601"/>
      <c r="E8" s="601"/>
      <c r="F8" s="601"/>
      <c r="G8" s="601"/>
      <c r="H8" s="601"/>
      <c r="I8" s="601"/>
      <c r="J8" s="601"/>
      <c r="K8" s="601"/>
      <c r="L8" s="601"/>
      <c r="M8" s="601"/>
      <c r="N8" s="601"/>
      <c r="O8" s="601"/>
      <c r="P8" s="601"/>
      <c r="Q8" s="602"/>
      <c r="R8" s="603">
        <v>
387670</v>
      </c>
      <c r="S8" s="606"/>
      <c r="T8" s="606"/>
      <c r="U8" s="606"/>
      <c r="V8" s="606"/>
      <c r="W8" s="606"/>
      <c r="X8" s="606"/>
      <c r="Y8" s="607"/>
      <c r="Z8" s="665">
        <v>
0.4</v>
      </c>
      <c r="AA8" s="665"/>
      <c r="AB8" s="665"/>
      <c r="AC8" s="665"/>
      <c r="AD8" s="666">
        <v>
387670</v>
      </c>
      <c r="AE8" s="666"/>
      <c r="AF8" s="666"/>
      <c r="AG8" s="666"/>
      <c r="AH8" s="666"/>
      <c r="AI8" s="666"/>
      <c r="AJ8" s="666"/>
      <c r="AK8" s="666"/>
      <c r="AL8" s="608">
        <v>
0.7</v>
      </c>
      <c r="AM8" s="609"/>
      <c r="AN8" s="609"/>
      <c r="AO8" s="667"/>
      <c r="AP8" s="600" t="s">
        <v>
231</v>
      </c>
      <c r="AQ8" s="601"/>
      <c r="AR8" s="601"/>
      <c r="AS8" s="601"/>
      <c r="AT8" s="601"/>
      <c r="AU8" s="601"/>
      <c r="AV8" s="601"/>
      <c r="AW8" s="601"/>
      <c r="AX8" s="601"/>
      <c r="AY8" s="601"/>
      <c r="AZ8" s="601"/>
      <c r="BA8" s="601"/>
      <c r="BB8" s="601"/>
      <c r="BC8" s="601"/>
      <c r="BD8" s="601"/>
      <c r="BE8" s="601"/>
      <c r="BF8" s="602"/>
      <c r="BG8" s="603">
        <v>
326909</v>
      </c>
      <c r="BH8" s="606"/>
      <c r="BI8" s="606"/>
      <c r="BJ8" s="606"/>
      <c r="BK8" s="606"/>
      <c r="BL8" s="606"/>
      <c r="BM8" s="606"/>
      <c r="BN8" s="607"/>
      <c r="BO8" s="665">
        <v>
1.2</v>
      </c>
      <c r="BP8" s="665"/>
      <c r="BQ8" s="665"/>
      <c r="BR8" s="665"/>
      <c r="BS8" s="611" t="s">
        <v>
219</v>
      </c>
      <c r="BT8" s="606"/>
      <c r="BU8" s="606"/>
      <c r="BV8" s="606"/>
      <c r="BW8" s="606"/>
      <c r="BX8" s="606"/>
      <c r="BY8" s="606"/>
      <c r="BZ8" s="606"/>
      <c r="CA8" s="606"/>
      <c r="CB8" s="646"/>
      <c r="CD8" s="647" t="s">
        <v>
232</v>
      </c>
      <c r="CE8" s="644"/>
      <c r="CF8" s="644"/>
      <c r="CG8" s="644"/>
      <c r="CH8" s="644"/>
      <c r="CI8" s="644"/>
      <c r="CJ8" s="644"/>
      <c r="CK8" s="644"/>
      <c r="CL8" s="644"/>
      <c r="CM8" s="644"/>
      <c r="CN8" s="644"/>
      <c r="CO8" s="644"/>
      <c r="CP8" s="644"/>
      <c r="CQ8" s="645"/>
      <c r="CR8" s="603">
        <v>
29371855</v>
      </c>
      <c r="CS8" s="606"/>
      <c r="CT8" s="606"/>
      <c r="CU8" s="606"/>
      <c r="CV8" s="606"/>
      <c r="CW8" s="606"/>
      <c r="CX8" s="606"/>
      <c r="CY8" s="607"/>
      <c r="CZ8" s="665">
        <v>
28.7</v>
      </c>
      <c r="DA8" s="665"/>
      <c r="DB8" s="665"/>
      <c r="DC8" s="665"/>
      <c r="DD8" s="611">
        <v>
2543293</v>
      </c>
      <c r="DE8" s="606"/>
      <c r="DF8" s="606"/>
      <c r="DG8" s="606"/>
      <c r="DH8" s="606"/>
      <c r="DI8" s="606"/>
      <c r="DJ8" s="606"/>
      <c r="DK8" s="606"/>
      <c r="DL8" s="606"/>
      <c r="DM8" s="606"/>
      <c r="DN8" s="606"/>
      <c r="DO8" s="606"/>
      <c r="DP8" s="607"/>
      <c r="DQ8" s="611">
        <v>
18048774</v>
      </c>
      <c r="DR8" s="606"/>
      <c r="DS8" s="606"/>
      <c r="DT8" s="606"/>
      <c r="DU8" s="606"/>
      <c r="DV8" s="606"/>
      <c r="DW8" s="606"/>
      <c r="DX8" s="606"/>
      <c r="DY8" s="606"/>
      <c r="DZ8" s="606"/>
      <c r="EA8" s="606"/>
      <c r="EB8" s="606"/>
      <c r="EC8" s="646"/>
    </row>
    <row r="9" spans="2:143" ht="11.25" customHeight="1">
      <c r="B9" s="600" t="s">
        <v>
233</v>
      </c>
      <c r="C9" s="601"/>
      <c r="D9" s="601"/>
      <c r="E9" s="601"/>
      <c r="F9" s="601"/>
      <c r="G9" s="601"/>
      <c r="H9" s="601"/>
      <c r="I9" s="601"/>
      <c r="J9" s="601"/>
      <c r="K9" s="601"/>
      <c r="L9" s="601"/>
      <c r="M9" s="601"/>
      <c r="N9" s="601"/>
      <c r="O9" s="601"/>
      <c r="P9" s="601"/>
      <c r="Q9" s="602"/>
      <c r="R9" s="603">
        <v>
392602</v>
      </c>
      <c r="S9" s="606"/>
      <c r="T9" s="606"/>
      <c r="U9" s="606"/>
      <c r="V9" s="606"/>
      <c r="W9" s="606"/>
      <c r="X9" s="606"/>
      <c r="Y9" s="607"/>
      <c r="Z9" s="665">
        <v>
0.4</v>
      </c>
      <c r="AA9" s="665"/>
      <c r="AB9" s="665"/>
      <c r="AC9" s="665"/>
      <c r="AD9" s="666">
        <v>
392602</v>
      </c>
      <c r="AE9" s="666"/>
      <c r="AF9" s="666"/>
      <c r="AG9" s="666"/>
      <c r="AH9" s="666"/>
      <c r="AI9" s="666"/>
      <c r="AJ9" s="666"/>
      <c r="AK9" s="666"/>
      <c r="AL9" s="608">
        <v>
0.7</v>
      </c>
      <c r="AM9" s="609"/>
      <c r="AN9" s="609"/>
      <c r="AO9" s="667"/>
      <c r="AP9" s="600" t="s">
        <v>
234</v>
      </c>
      <c r="AQ9" s="601"/>
      <c r="AR9" s="601"/>
      <c r="AS9" s="601"/>
      <c r="AT9" s="601"/>
      <c r="AU9" s="601"/>
      <c r="AV9" s="601"/>
      <c r="AW9" s="601"/>
      <c r="AX9" s="601"/>
      <c r="AY9" s="601"/>
      <c r="AZ9" s="601"/>
      <c r="BA9" s="601"/>
      <c r="BB9" s="601"/>
      <c r="BC9" s="601"/>
      <c r="BD9" s="601"/>
      <c r="BE9" s="601"/>
      <c r="BF9" s="602"/>
      <c r="BG9" s="603">
        <v>
24404460</v>
      </c>
      <c r="BH9" s="606"/>
      <c r="BI9" s="606"/>
      <c r="BJ9" s="606"/>
      <c r="BK9" s="606"/>
      <c r="BL9" s="606"/>
      <c r="BM9" s="606"/>
      <c r="BN9" s="607"/>
      <c r="BO9" s="665">
        <v>
88.1</v>
      </c>
      <c r="BP9" s="665"/>
      <c r="BQ9" s="665"/>
      <c r="BR9" s="665"/>
      <c r="BS9" s="611" t="s">
        <v>
228</v>
      </c>
      <c r="BT9" s="606"/>
      <c r="BU9" s="606"/>
      <c r="BV9" s="606"/>
      <c r="BW9" s="606"/>
      <c r="BX9" s="606"/>
      <c r="BY9" s="606"/>
      <c r="BZ9" s="606"/>
      <c r="CA9" s="606"/>
      <c r="CB9" s="646"/>
      <c r="CD9" s="647" t="s">
        <v>
235</v>
      </c>
      <c r="CE9" s="644"/>
      <c r="CF9" s="644"/>
      <c r="CG9" s="644"/>
      <c r="CH9" s="644"/>
      <c r="CI9" s="644"/>
      <c r="CJ9" s="644"/>
      <c r="CK9" s="644"/>
      <c r="CL9" s="644"/>
      <c r="CM9" s="644"/>
      <c r="CN9" s="644"/>
      <c r="CO9" s="644"/>
      <c r="CP9" s="644"/>
      <c r="CQ9" s="645"/>
      <c r="CR9" s="603">
        <v>
6324868</v>
      </c>
      <c r="CS9" s="606"/>
      <c r="CT9" s="606"/>
      <c r="CU9" s="606"/>
      <c r="CV9" s="606"/>
      <c r="CW9" s="606"/>
      <c r="CX9" s="606"/>
      <c r="CY9" s="607"/>
      <c r="CZ9" s="665">
        <v>
6.2</v>
      </c>
      <c r="DA9" s="665"/>
      <c r="DB9" s="665"/>
      <c r="DC9" s="665"/>
      <c r="DD9" s="611">
        <v>
164550</v>
      </c>
      <c r="DE9" s="606"/>
      <c r="DF9" s="606"/>
      <c r="DG9" s="606"/>
      <c r="DH9" s="606"/>
      <c r="DI9" s="606"/>
      <c r="DJ9" s="606"/>
      <c r="DK9" s="606"/>
      <c r="DL9" s="606"/>
      <c r="DM9" s="606"/>
      <c r="DN9" s="606"/>
      <c r="DO9" s="606"/>
      <c r="DP9" s="607"/>
      <c r="DQ9" s="611">
        <v>
5303950</v>
      </c>
      <c r="DR9" s="606"/>
      <c r="DS9" s="606"/>
      <c r="DT9" s="606"/>
      <c r="DU9" s="606"/>
      <c r="DV9" s="606"/>
      <c r="DW9" s="606"/>
      <c r="DX9" s="606"/>
      <c r="DY9" s="606"/>
      <c r="DZ9" s="606"/>
      <c r="EA9" s="606"/>
      <c r="EB9" s="606"/>
      <c r="EC9" s="646"/>
    </row>
    <row r="10" spans="2:143" ht="11.25" customHeight="1">
      <c r="B10" s="600" t="s">
        <v>
236</v>
      </c>
      <c r="C10" s="601"/>
      <c r="D10" s="601"/>
      <c r="E10" s="601"/>
      <c r="F10" s="601"/>
      <c r="G10" s="601"/>
      <c r="H10" s="601"/>
      <c r="I10" s="601"/>
      <c r="J10" s="601"/>
      <c r="K10" s="601"/>
      <c r="L10" s="601"/>
      <c r="M10" s="601"/>
      <c r="N10" s="601"/>
      <c r="O10" s="601"/>
      <c r="P10" s="601"/>
      <c r="Q10" s="602"/>
      <c r="R10" s="603" t="s">
        <v>
119</v>
      </c>
      <c r="S10" s="606"/>
      <c r="T10" s="606"/>
      <c r="U10" s="606"/>
      <c r="V10" s="606"/>
      <c r="W10" s="606"/>
      <c r="X10" s="606"/>
      <c r="Y10" s="607"/>
      <c r="Z10" s="665" t="s">
        <v>
219</v>
      </c>
      <c r="AA10" s="665"/>
      <c r="AB10" s="665"/>
      <c r="AC10" s="665"/>
      <c r="AD10" s="666" t="s">
        <v>
228</v>
      </c>
      <c r="AE10" s="666"/>
      <c r="AF10" s="666"/>
      <c r="AG10" s="666"/>
      <c r="AH10" s="666"/>
      <c r="AI10" s="666"/>
      <c r="AJ10" s="666"/>
      <c r="AK10" s="666"/>
      <c r="AL10" s="608" t="s">
        <v>
119</v>
      </c>
      <c r="AM10" s="609"/>
      <c r="AN10" s="609"/>
      <c r="AO10" s="667"/>
      <c r="AP10" s="600" t="s">
        <v>
237</v>
      </c>
      <c r="AQ10" s="601"/>
      <c r="AR10" s="601"/>
      <c r="AS10" s="601"/>
      <c r="AT10" s="601"/>
      <c r="AU10" s="601"/>
      <c r="AV10" s="601"/>
      <c r="AW10" s="601"/>
      <c r="AX10" s="601"/>
      <c r="AY10" s="601"/>
      <c r="AZ10" s="601"/>
      <c r="BA10" s="601"/>
      <c r="BB10" s="601"/>
      <c r="BC10" s="601"/>
      <c r="BD10" s="601"/>
      <c r="BE10" s="601"/>
      <c r="BF10" s="602"/>
      <c r="BG10" s="603" t="s">
        <v>
228</v>
      </c>
      <c r="BH10" s="606"/>
      <c r="BI10" s="606"/>
      <c r="BJ10" s="606"/>
      <c r="BK10" s="606"/>
      <c r="BL10" s="606"/>
      <c r="BM10" s="606"/>
      <c r="BN10" s="607"/>
      <c r="BO10" s="665" t="s">
        <v>
228</v>
      </c>
      <c r="BP10" s="665"/>
      <c r="BQ10" s="665"/>
      <c r="BR10" s="665"/>
      <c r="BS10" s="611" t="s">
        <v>
228</v>
      </c>
      <c r="BT10" s="606"/>
      <c r="BU10" s="606"/>
      <c r="BV10" s="606"/>
      <c r="BW10" s="606"/>
      <c r="BX10" s="606"/>
      <c r="BY10" s="606"/>
      <c r="BZ10" s="606"/>
      <c r="CA10" s="606"/>
      <c r="CB10" s="646"/>
      <c r="CD10" s="647" t="s">
        <v>
238</v>
      </c>
      <c r="CE10" s="644"/>
      <c r="CF10" s="644"/>
      <c r="CG10" s="644"/>
      <c r="CH10" s="644"/>
      <c r="CI10" s="644"/>
      <c r="CJ10" s="644"/>
      <c r="CK10" s="644"/>
      <c r="CL10" s="644"/>
      <c r="CM10" s="644"/>
      <c r="CN10" s="644"/>
      <c r="CO10" s="644"/>
      <c r="CP10" s="644"/>
      <c r="CQ10" s="645"/>
      <c r="CR10" s="603">
        <v>
183158</v>
      </c>
      <c r="CS10" s="606"/>
      <c r="CT10" s="606"/>
      <c r="CU10" s="606"/>
      <c r="CV10" s="606"/>
      <c r="CW10" s="606"/>
      <c r="CX10" s="606"/>
      <c r="CY10" s="607"/>
      <c r="CZ10" s="665">
        <v>
0.2</v>
      </c>
      <c r="DA10" s="665"/>
      <c r="DB10" s="665"/>
      <c r="DC10" s="665"/>
      <c r="DD10" s="611" t="s">
        <v>
219</v>
      </c>
      <c r="DE10" s="606"/>
      <c r="DF10" s="606"/>
      <c r="DG10" s="606"/>
      <c r="DH10" s="606"/>
      <c r="DI10" s="606"/>
      <c r="DJ10" s="606"/>
      <c r="DK10" s="606"/>
      <c r="DL10" s="606"/>
      <c r="DM10" s="606"/>
      <c r="DN10" s="606"/>
      <c r="DO10" s="606"/>
      <c r="DP10" s="607"/>
      <c r="DQ10" s="611">
        <v>
146817</v>
      </c>
      <c r="DR10" s="606"/>
      <c r="DS10" s="606"/>
      <c r="DT10" s="606"/>
      <c r="DU10" s="606"/>
      <c r="DV10" s="606"/>
      <c r="DW10" s="606"/>
      <c r="DX10" s="606"/>
      <c r="DY10" s="606"/>
      <c r="DZ10" s="606"/>
      <c r="EA10" s="606"/>
      <c r="EB10" s="606"/>
      <c r="EC10" s="646"/>
    </row>
    <row r="11" spans="2:143" ht="11.25" customHeight="1">
      <c r="B11" s="600" t="s">
        <v>
239</v>
      </c>
      <c r="C11" s="601"/>
      <c r="D11" s="601"/>
      <c r="E11" s="601"/>
      <c r="F11" s="601"/>
      <c r="G11" s="601"/>
      <c r="H11" s="601"/>
      <c r="I11" s="601"/>
      <c r="J11" s="601"/>
      <c r="K11" s="601"/>
      <c r="L11" s="601"/>
      <c r="M11" s="601"/>
      <c r="N11" s="601"/>
      <c r="O11" s="601"/>
      <c r="P11" s="601"/>
      <c r="Q11" s="602"/>
      <c r="R11" s="603" t="s">
        <v>
228</v>
      </c>
      <c r="S11" s="606"/>
      <c r="T11" s="606"/>
      <c r="U11" s="606"/>
      <c r="V11" s="606"/>
      <c r="W11" s="606"/>
      <c r="X11" s="606"/>
      <c r="Y11" s="607"/>
      <c r="Z11" s="665" t="s">
        <v>
219</v>
      </c>
      <c r="AA11" s="665"/>
      <c r="AB11" s="665"/>
      <c r="AC11" s="665"/>
      <c r="AD11" s="666" t="s">
        <v>
219</v>
      </c>
      <c r="AE11" s="666"/>
      <c r="AF11" s="666"/>
      <c r="AG11" s="666"/>
      <c r="AH11" s="666"/>
      <c r="AI11" s="666"/>
      <c r="AJ11" s="666"/>
      <c r="AK11" s="666"/>
      <c r="AL11" s="608" t="s">
        <v>
119</v>
      </c>
      <c r="AM11" s="609"/>
      <c r="AN11" s="609"/>
      <c r="AO11" s="667"/>
      <c r="AP11" s="600" t="s">
        <v>
240</v>
      </c>
      <c r="AQ11" s="601"/>
      <c r="AR11" s="601"/>
      <c r="AS11" s="601"/>
      <c r="AT11" s="601"/>
      <c r="AU11" s="601"/>
      <c r="AV11" s="601"/>
      <c r="AW11" s="601"/>
      <c r="AX11" s="601"/>
      <c r="AY11" s="601"/>
      <c r="AZ11" s="601"/>
      <c r="BA11" s="601"/>
      <c r="BB11" s="601"/>
      <c r="BC11" s="601"/>
      <c r="BD11" s="601"/>
      <c r="BE11" s="601"/>
      <c r="BF11" s="602"/>
      <c r="BG11" s="603" t="s">
        <v>
219</v>
      </c>
      <c r="BH11" s="606"/>
      <c r="BI11" s="606"/>
      <c r="BJ11" s="606"/>
      <c r="BK11" s="606"/>
      <c r="BL11" s="606"/>
      <c r="BM11" s="606"/>
      <c r="BN11" s="607"/>
      <c r="BO11" s="665" t="s">
        <v>
119</v>
      </c>
      <c r="BP11" s="665"/>
      <c r="BQ11" s="665"/>
      <c r="BR11" s="665"/>
      <c r="BS11" s="611" t="s">
        <v>
228</v>
      </c>
      <c r="BT11" s="606"/>
      <c r="BU11" s="606"/>
      <c r="BV11" s="606"/>
      <c r="BW11" s="606"/>
      <c r="BX11" s="606"/>
      <c r="BY11" s="606"/>
      <c r="BZ11" s="606"/>
      <c r="CA11" s="606"/>
      <c r="CB11" s="646"/>
      <c r="CD11" s="647" t="s">
        <v>
241</v>
      </c>
      <c r="CE11" s="644"/>
      <c r="CF11" s="644"/>
      <c r="CG11" s="644"/>
      <c r="CH11" s="644"/>
      <c r="CI11" s="644"/>
      <c r="CJ11" s="644"/>
      <c r="CK11" s="644"/>
      <c r="CL11" s="644"/>
      <c r="CM11" s="644"/>
      <c r="CN11" s="644"/>
      <c r="CO11" s="644"/>
      <c r="CP11" s="644"/>
      <c r="CQ11" s="645"/>
      <c r="CR11" s="603">
        <v>
46882</v>
      </c>
      <c r="CS11" s="606"/>
      <c r="CT11" s="606"/>
      <c r="CU11" s="606"/>
      <c r="CV11" s="606"/>
      <c r="CW11" s="606"/>
      <c r="CX11" s="606"/>
      <c r="CY11" s="607"/>
      <c r="CZ11" s="665">
        <v>
0</v>
      </c>
      <c r="DA11" s="665"/>
      <c r="DB11" s="665"/>
      <c r="DC11" s="665"/>
      <c r="DD11" s="611" t="s">
        <v>
219</v>
      </c>
      <c r="DE11" s="606"/>
      <c r="DF11" s="606"/>
      <c r="DG11" s="606"/>
      <c r="DH11" s="606"/>
      <c r="DI11" s="606"/>
      <c r="DJ11" s="606"/>
      <c r="DK11" s="606"/>
      <c r="DL11" s="606"/>
      <c r="DM11" s="606"/>
      <c r="DN11" s="606"/>
      <c r="DO11" s="606"/>
      <c r="DP11" s="607"/>
      <c r="DQ11" s="611">
        <v>
39689</v>
      </c>
      <c r="DR11" s="606"/>
      <c r="DS11" s="606"/>
      <c r="DT11" s="606"/>
      <c r="DU11" s="606"/>
      <c r="DV11" s="606"/>
      <c r="DW11" s="606"/>
      <c r="DX11" s="606"/>
      <c r="DY11" s="606"/>
      <c r="DZ11" s="606"/>
      <c r="EA11" s="606"/>
      <c r="EB11" s="606"/>
      <c r="EC11" s="646"/>
    </row>
    <row r="12" spans="2:143" ht="11.25" customHeight="1">
      <c r="B12" s="600" t="s">
        <v>
242</v>
      </c>
      <c r="C12" s="601"/>
      <c r="D12" s="601"/>
      <c r="E12" s="601"/>
      <c r="F12" s="601"/>
      <c r="G12" s="601"/>
      <c r="H12" s="601"/>
      <c r="I12" s="601"/>
      <c r="J12" s="601"/>
      <c r="K12" s="601"/>
      <c r="L12" s="601"/>
      <c r="M12" s="601"/>
      <c r="N12" s="601"/>
      <c r="O12" s="601"/>
      <c r="P12" s="601"/>
      <c r="Q12" s="602"/>
      <c r="R12" s="603">
        <v>
9926353</v>
      </c>
      <c r="S12" s="606"/>
      <c r="T12" s="606"/>
      <c r="U12" s="606"/>
      <c r="V12" s="606"/>
      <c r="W12" s="606"/>
      <c r="X12" s="606"/>
      <c r="Y12" s="607"/>
      <c r="Z12" s="665">
        <v>
9.5</v>
      </c>
      <c r="AA12" s="665"/>
      <c r="AB12" s="665"/>
      <c r="AC12" s="665"/>
      <c r="AD12" s="666">
        <v>
9926353</v>
      </c>
      <c r="AE12" s="666"/>
      <c r="AF12" s="666"/>
      <c r="AG12" s="666"/>
      <c r="AH12" s="666"/>
      <c r="AI12" s="666"/>
      <c r="AJ12" s="666"/>
      <c r="AK12" s="666"/>
      <c r="AL12" s="608">
        <v>
17.3</v>
      </c>
      <c r="AM12" s="609"/>
      <c r="AN12" s="609"/>
      <c r="AO12" s="667"/>
      <c r="AP12" s="600" t="s">
        <v>
243</v>
      </c>
      <c r="AQ12" s="601"/>
      <c r="AR12" s="601"/>
      <c r="AS12" s="601"/>
      <c r="AT12" s="601"/>
      <c r="AU12" s="601"/>
      <c r="AV12" s="601"/>
      <c r="AW12" s="601"/>
      <c r="AX12" s="601"/>
      <c r="AY12" s="601"/>
      <c r="AZ12" s="601"/>
      <c r="BA12" s="601"/>
      <c r="BB12" s="601"/>
      <c r="BC12" s="601"/>
      <c r="BD12" s="601"/>
      <c r="BE12" s="601"/>
      <c r="BF12" s="602"/>
      <c r="BG12" s="603" t="s">
        <v>
219</v>
      </c>
      <c r="BH12" s="606"/>
      <c r="BI12" s="606"/>
      <c r="BJ12" s="606"/>
      <c r="BK12" s="606"/>
      <c r="BL12" s="606"/>
      <c r="BM12" s="606"/>
      <c r="BN12" s="607"/>
      <c r="BO12" s="665" t="s">
        <v>
219</v>
      </c>
      <c r="BP12" s="665"/>
      <c r="BQ12" s="665"/>
      <c r="BR12" s="665"/>
      <c r="BS12" s="611" t="s">
        <v>
219</v>
      </c>
      <c r="BT12" s="606"/>
      <c r="BU12" s="606"/>
      <c r="BV12" s="606"/>
      <c r="BW12" s="606"/>
      <c r="BX12" s="606"/>
      <c r="BY12" s="606"/>
      <c r="BZ12" s="606"/>
      <c r="CA12" s="606"/>
      <c r="CB12" s="646"/>
      <c r="CD12" s="647" t="s">
        <v>
244</v>
      </c>
      <c r="CE12" s="644"/>
      <c r="CF12" s="644"/>
      <c r="CG12" s="644"/>
      <c r="CH12" s="644"/>
      <c r="CI12" s="644"/>
      <c r="CJ12" s="644"/>
      <c r="CK12" s="644"/>
      <c r="CL12" s="644"/>
      <c r="CM12" s="644"/>
      <c r="CN12" s="644"/>
      <c r="CO12" s="644"/>
      <c r="CP12" s="644"/>
      <c r="CQ12" s="645"/>
      <c r="CR12" s="603">
        <v>
3299777</v>
      </c>
      <c r="CS12" s="606"/>
      <c r="CT12" s="606"/>
      <c r="CU12" s="606"/>
      <c r="CV12" s="606"/>
      <c r="CW12" s="606"/>
      <c r="CX12" s="606"/>
      <c r="CY12" s="607"/>
      <c r="CZ12" s="665">
        <v>
3.2</v>
      </c>
      <c r="DA12" s="665"/>
      <c r="DB12" s="665"/>
      <c r="DC12" s="665"/>
      <c r="DD12" s="611">
        <v>
124567</v>
      </c>
      <c r="DE12" s="606"/>
      <c r="DF12" s="606"/>
      <c r="DG12" s="606"/>
      <c r="DH12" s="606"/>
      <c r="DI12" s="606"/>
      <c r="DJ12" s="606"/>
      <c r="DK12" s="606"/>
      <c r="DL12" s="606"/>
      <c r="DM12" s="606"/>
      <c r="DN12" s="606"/>
      <c r="DO12" s="606"/>
      <c r="DP12" s="607"/>
      <c r="DQ12" s="611">
        <v>
1375288</v>
      </c>
      <c r="DR12" s="606"/>
      <c r="DS12" s="606"/>
      <c r="DT12" s="606"/>
      <c r="DU12" s="606"/>
      <c r="DV12" s="606"/>
      <c r="DW12" s="606"/>
      <c r="DX12" s="606"/>
      <c r="DY12" s="606"/>
      <c r="DZ12" s="606"/>
      <c r="EA12" s="606"/>
      <c r="EB12" s="606"/>
      <c r="EC12" s="646"/>
    </row>
    <row r="13" spans="2:143" ht="11.25" customHeight="1">
      <c r="B13" s="600" t="s">
        <v>
245</v>
      </c>
      <c r="C13" s="601"/>
      <c r="D13" s="601"/>
      <c r="E13" s="601"/>
      <c r="F13" s="601"/>
      <c r="G13" s="601"/>
      <c r="H13" s="601"/>
      <c r="I13" s="601"/>
      <c r="J13" s="601"/>
      <c r="K13" s="601"/>
      <c r="L13" s="601"/>
      <c r="M13" s="601"/>
      <c r="N13" s="601"/>
      <c r="O13" s="601"/>
      <c r="P13" s="601"/>
      <c r="Q13" s="602"/>
      <c r="R13" s="603" t="s">
        <v>
228</v>
      </c>
      <c r="S13" s="606"/>
      <c r="T13" s="606"/>
      <c r="U13" s="606"/>
      <c r="V13" s="606"/>
      <c r="W13" s="606"/>
      <c r="X13" s="606"/>
      <c r="Y13" s="607"/>
      <c r="Z13" s="665" t="s">
        <v>
228</v>
      </c>
      <c r="AA13" s="665"/>
      <c r="AB13" s="665"/>
      <c r="AC13" s="665"/>
      <c r="AD13" s="666" t="s">
        <v>
119</v>
      </c>
      <c r="AE13" s="666"/>
      <c r="AF13" s="666"/>
      <c r="AG13" s="666"/>
      <c r="AH13" s="666"/>
      <c r="AI13" s="666"/>
      <c r="AJ13" s="666"/>
      <c r="AK13" s="666"/>
      <c r="AL13" s="608" t="s">
        <v>
219</v>
      </c>
      <c r="AM13" s="609"/>
      <c r="AN13" s="609"/>
      <c r="AO13" s="667"/>
      <c r="AP13" s="600" t="s">
        <v>
246</v>
      </c>
      <c r="AQ13" s="601"/>
      <c r="AR13" s="601"/>
      <c r="AS13" s="601"/>
      <c r="AT13" s="601"/>
      <c r="AU13" s="601"/>
      <c r="AV13" s="601"/>
      <c r="AW13" s="601"/>
      <c r="AX13" s="601"/>
      <c r="AY13" s="601"/>
      <c r="AZ13" s="601"/>
      <c r="BA13" s="601"/>
      <c r="BB13" s="601"/>
      <c r="BC13" s="601"/>
      <c r="BD13" s="601"/>
      <c r="BE13" s="601"/>
      <c r="BF13" s="602"/>
      <c r="BG13" s="603" t="s">
        <v>
219</v>
      </c>
      <c r="BH13" s="606"/>
      <c r="BI13" s="606"/>
      <c r="BJ13" s="606"/>
      <c r="BK13" s="606"/>
      <c r="BL13" s="606"/>
      <c r="BM13" s="606"/>
      <c r="BN13" s="607"/>
      <c r="BO13" s="665" t="s">
        <v>
228</v>
      </c>
      <c r="BP13" s="665"/>
      <c r="BQ13" s="665"/>
      <c r="BR13" s="665"/>
      <c r="BS13" s="611" t="s">
        <v>
119</v>
      </c>
      <c r="BT13" s="606"/>
      <c r="BU13" s="606"/>
      <c r="BV13" s="606"/>
      <c r="BW13" s="606"/>
      <c r="BX13" s="606"/>
      <c r="BY13" s="606"/>
      <c r="BZ13" s="606"/>
      <c r="CA13" s="606"/>
      <c r="CB13" s="646"/>
      <c r="CD13" s="647" t="s">
        <v>
247</v>
      </c>
      <c r="CE13" s="644"/>
      <c r="CF13" s="644"/>
      <c r="CG13" s="644"/>
      <c r="CH13" s="644"/>
      <c r="CI13" s="644"/>
      <c r="CJ13" s="644"/>
      <c r="CK13" s="644"/>
      <c r="CL13" s="644"/>
      <c r="CM13" s="644"/>
      <c r="CN13" s="644"/>
      <c r="CO13" s="644"/>
      <c r="CP13" s="644"/>
      <c r="CQ13" s="645"/>
      <c r="CR13" s="603">
        <v>
22298434</v>
      </c>
      <c r="CS13" s="606"/>
      <c r="CT13" s="606"/>
      <c r="CU13" s="606"/>
      <c r="CV13" s="606"/>
      <c r="CW13" s="606"/>
      <c r="CX13" s="606"/>
      <c r="CY13" s="607"/>
      <c r="CZ13" s="665">
        <v>
21.8</v>
      </c>
      <c r="DA13" s="665"/>
      <c r="DB13" s="665"/>
      <c r="DC13" s="665"/>
      <c r="DD13" s="611">
        <v>
15879362</v>
      </c>
      <c r="DE13" s="606"/>
      <c r="DF13" s="606"/>
      <c r="DG13" s="606"/>
      <c r="DH13" s="606"/>
      <c r="DI13" s="606"/>
      <c r="DJ13" s="606"/>
      <c r="DK13" s="606"/>
      <c r="DL13" s="606"/>
      <c r="DM13" s="606"/>
      <c r="DN13" s="606"/>
      <c r="DO13" s="606"/>
      <c r="DP13" s="607"/>
      <c r="DQ13" s="611">
        <v>
9002368</v>
      </c>
      <c r="DR13" s="606"/>
      <c r="DS13" s="606"/>
      <c r="DT13" s="606"/>
      <c r="DU13" s="606"/>
      <c r="DV13" s="606"/>
      <c r="DW13" s="606"/>
      <c r="DX13" s="606"/>
      <c r="DY13" s="606"/>
      <c r="DZ13" s="606"/>
      <c r="EA13" s="606"/>
      <c r="EB13" s="606"/>
      <c r="EC13" s="646"/>
    </row>
    <row r="14" spans="2:143" ht="11.25" customHeight="1">
      <c r="B14" s="600" t="s">
        <v>
248</v>
      </c>
      <c r="C14" s="601"/>
      <c r="D14" s="601"/>
      <c r="E14" s="601"/>
      <c r="F14" s="601"/>
      <c r="G14" s="601"/>
      <c r="H14" s="601"/>
      <c r="I14" s="601"/>
      <c r="J14" s="601"/>
      <c r="K14" s="601"/>
      <c r="L14" s="601"/>
      <c r="M14" s="601"/>
      <c r="N14" s="601"/>
      <c r="O14" s="601"/>
      <c r="P14" s="601"/>
      <c r="Q14" s="602"/>
      <c r="R14" s="603" t="s">
        <v>
219</v>
      </c>
      <c r="S14" s="606"/>
      <c r="T14" s="606"/>
      <c r="U14" s="606"/>
      <c r="V14" s="606"/>
      <c r="W14" s="606"/>
      <c r="X14" s="606"/>
      <c r="Y14" s="607"/>
      <c r="Z14" s="665" t="s">
        <v>
219</v>
      </c>
      <c r="AA14" s="665"/>
      <c r="AB14" s="665"/>
      <c r="AC14" s="665"/>
      <c r="AD14" s="666" t="s">
        <v>
228</v>
      </c>
      <c r="AE14" s="666"/>
      <c r="AF14" s="666"/>
      <c r="AG14" s="666"/>
      <c r="AH14" s="666"/>
      <c r="AI14" s="666"/>
      <c r="AJ14" s="666"/>
      <c r="AK14" s="666"/>
      <c r="AL14" s="608" t="s">
        <v>
228</v>
      </c>
      <c r="AM14" s="609"/>
      <c r="AN14" s="609"/>
      <c r="AO14" s="667"/>
      <c r="AP14" s="600" t="s">
        <v>
249</v>
      </c>
      <c r="AQ14" s="601"/>
      <c r="AR14" s="601"/>
      <c r="AS14" s="601"/>
      <c r="AT14" s="601"/>
      <c r="AU14" s="601"/>
      <c r="AV14" s="601"/>
      <c r="AW14" s="601"/>
      <c r="AX14" s="601"/>
      <c r="AY14" s="601"/>
      <c r="AZ14" s="601"/>
      <c r="BA14" s="601"/>
      <c r="BB14" s="601"/>
      <c r="BC14" s="601"/>
      <c r="BD14" s="601"/>
      <c r="BE14" s="601"/>
      <c r="BF14" s="602"/>
      <c r="BG14" s="603">
        <v>
61505</v>
      </c>
      <c r="BH14" s="606"/>
      <c r="BI14" s="606"/>
      <c r="BJ14" s="606"/>
      <c r="BK14" s="606"/>
      <c r="BL14" s="606"/>
      <c r="BM14" s="606"/>
      <c r="BN14" s="607"/>
      <c r="BO14" s="665">
        <v>
0.2</v>
      </c>
      <c r="BP14" s="665"/>
      <c r="BQ14" s="665"/>
      <c r="BR14" s="665"/>
      <c r="BS14" s="611" t="s">
        <v>
219</v>
      </c>
      <c r="BT14" s="606"/>
      <c r="BU14" s="606"/>
      <c r="BV14" s="606"/>
      <c r="BW14" s="606"/>
      <c r="BX14" s="606"/>
      <c r="BY14" s="606"/>
      <c r="BZ14" s="606"/>
      <c r="CA14" s="606"/>
      <c r="CB14" s="646"/>
      <c r="CD14" s="647" t="s">
        <v>
250</v>
      </c>
      <c r="CE14" s="644"/>
      <c r="CF14" s="644"/>
      <c r="CG14" s="644"/>
      <c r="CH14" s="644"/>
      <c r="CI14" s="644"/>
      <c r="CJ14" s="644"/>
      <c r="CK14" s="644"/>
      <c r="CL14" s="644"/>
      <c r="CM14" s="644"/>
      <c r="CN14" s="644"/>
      <c r="CO14" s="644"/>
      <c r="CP14" s="644"/>
      <c r="CQ14" s="645"/>
      <c r="CR14" s="603">
        <v>
457136</v>
      </c>
      <c r="CS14" s="606"/>
      <c r="CT14" s="606"/>
      <c r="CU14" s="606"/>
      <c r="CV14" s="606"/>
      <c r="CW14" s="606"/>
      <c r="CX14" s="606"/>
      <c r="CY14" s="607"/>
      <c r="CZ14" s="665">
        <v>
0.4</v>
      </c>
      <c r="DA14" s="665"/>
      <c r="DB14" s="665"/>
      <c r="DC14" s="665"/>
      <c r="DD14" s="611">
        <v>
106213</v>
      </c>
      <c r="DE14" s="606"/>
      <c r="DF14" s="606"/>
      <c r="DG14" s="606"/>
      <c r="DH14" s="606"/>
      <c r="DI14" s="606"/>
      <c r="DJ14" s="606"/>
      <c r="DK14" s="606"/>
      <c r="DL14" s="606"/>
      <c r="DM14" s="606"/>
      <c r="DN14" s="606"/>
      <c r="DO14" s="606"/>
      <c r="DP14" s="607"/>
      <c r="DQ14" s="611">
        <v>
451506</v>
      </c>
      <c r="DR14" s="606"/>
      <c r="DS14" s="606"/>
      <c r="DT14" s="606"/>
      <c r="DU14" s="606"/>
      <c r="DV14" s="606"/>
      <c r="DW14" s="606"/>
      <c r="DX14" s="606"/>
      <c r="DY14" s="606"/>
      <c r="DZ14" s="606"/>
      <c r="EA14" s="606"/>
      <c r="EB14" s="606"/>
      <c r="EC14" s="646"/>
    </row>
    <row r="15" spans="2:143" ht="11.25" customHeight="1">
      <c r="B15" s="600" t="s">
        <v>
251</v>
      </c>
      <c r="C15" s="601"/>
      <c r="D15" s="601"/>
      <c r="E15" s="601"/>
      <c r="F15" s="601"/>
      <c r="G15" s="601"/>
      <c r="H15" s="601"/>
      <c r="I15" s="601"/>
      <c r="J15" s="601"/>
      <c r="K15" s="601"/>
      <c r="L15" s="601"/>
      <c r="M15" s="601"/>
      <c r="N15" s="601"/>
      <c r="O15" s="601"/>
      <c r="P15" s="601"/>
      <c r="Q15" s="602"/>
      <c r="R15" s="603">
        <v>
221334</v>
      </c>
      <c r="S15" s="606"/>
      <c r="T15" s="606"/>
      <c r="U15" s="606"/>
      <c r="V15" s="606"/>
      <c r="W15" s="606"/>
      <c r="X15" s="606"/>
      <c r="Y15" s="607"/>
      <c r="Z15" s="665">
        <v>
0.2</v>
      </c>
      <c r="AA15" s="665"/>
      <c r="AB15" s="665"/>
      <c r="AC15" s="665"/>
      <c r="AD15" s="666">
        <v>
221334</v>
      </c>
      <c r="AE15" s="666"/>
      <c r="AF15" s="666"/>
      <c r="AG15" s="666"/>
      <c r="AH15" s="666"/>
      <c r="AI15" s="666"/>
      <c r="AJ15" s="666"/>
      <c r="AK15" s="666"/>
      <c r="AL15" s="608">
        <v>
0.4</v>
      </c>
      <c r="AM15" s="609"/>
      <c r="AN15" s="609"/>
      <c r="AO15" s="667"/>
      <c r="AP15" s="600" t="s">
        <v>
252</v>
      </c>
      <c r="AQ15" s="601"/>
      <c r="AR15" s="601"/>
      <c r="AS15" s="601"/>
      <c r="AT15" s="601"/>
      <c r="AU15" s="601"/>
      <c r="AV15" s="601"/>
      <c r="AW15" s="601"/>
      <c r="AX15" s="601"/>
      <c r="AY15" s="601"/>
      <c r="AZ15" s="601"/>
      <c r="BA15" s="601"/>
      <c r="BB15" s="601"/>
      <c r="BC15" s="601"/>
      <c r="BD15" s="601"/>
      <c r="BE15" s="601"/>
      <c r="BF15" s="602"/>
      <c r="BG15" s="603">
        <v>
2918163</v>
      </c>
      <c r="BH15" s="606"/>
      <c r="BI15" s="606"/>
      <c r="BJ15" s="606"/>
      <c r="BK15" s="606"/>
      <c r="BL15" s="606"/>
      <c r="BM15" s="606"/>
      <c r="BN15" s="607"/>
      <c r="BO15" s="665">
        <v>
10.5</v>
      </c>
      <c r="BP15" s="665"/>
      <c r="BQ15" s="665"/>
      <c r="BR15" s="665"/>
      <c r="BS15" s="611" t="s">
        <v>
228</v>
      </c>
      <c r="BT15" s="606"/>
      <c r="BU15" s="606"/>
      <c r="BV15" s="606"/>
      <c r="BW15" s="606"/>
      <c r="BX15" s="606"/>
      <c r="BY15" s="606"/>
      <c r="BZ15" s="606"/>
      <c r="CA15" s="606"/>
      <c r="CB15" s="646"/>
      <c r="CD15" s="647" t="s">
        <v>
253</v>
      </c>
      <c r="CE15" s="644"/>
      <c r="CF15" s="644"/>
      <c r="CG15" s="644"/>
      <c r="CH15" s="644"/>
      <c r="CI15" s="644"/>
      <c r="CJ15" s="644"/>
      <c r="CK15" s="644"/>
      <c r="CL15" s="644"/>
      <c r="CM15" s="644"/>
      <c r="CN15" s="644"/>
      <c r="CO15" s="644"/>
      <c r="CP15" s="644"/>
      <c r="CQ15" s="645"/>
      <c r="CR15" s="603">
        <v>
28432993</v>
      </c>
      <c r="CS15" s="606"/>
      <c r="CT15" s="606"/>
      <c r="CU15" s="606"/>
      <c r="CV15" s="606"/>
      <c r="CW15" s="606"/>
      <c r="CX15" s="606"/>
      <c r="CY15" s="607"/>
      <c r="CZ15" s="665">
        <v>
27.8</v>
      </c>
      <c r="DA15" s="665"/>
      <c r="DB15" s="665"/>
      <c r="DC15" s="665"/>
      <c r="DD15" s="611">
        <v>
6789023</v>
      </c>
      <c r="DE15" s="606"/>
      <c r="DF15" s="606"/>
      <c r="DG15" s="606"/>
      <c r="DH15" s="606"/>
      <c r="DI15" s="606"/>
      <c r="DJ15" s="606"/>
      <c r="DK15" s="606"/>
      <c r="DL15" s="606"/>
      <c r="DM15" s="606"/>
      <c r="DN15" s="606"/>
      <c r="DO15" s="606"/>
      <c r="DP15" s="607"/>
      <c r="DQ15" s="611">
        <v>
26641739</v>
      </c>
      <c r="DR15" s="606"/>
      <c r="DS15" s="606"/>
      <c r="DT15" s="606"/>
      <c r="DU15" s="606"/>
      <c r="DV15" s="606"/>
      <c r="DW15" s="606"/>
      <c r="DX15" s="606"/>
      <c r="DY15" s="606"/>
      <c r="DZ15" s="606"/>
      <c r="EA15" s="606"/>
      <c r="EB15" s="606"/>
      <c r="EC15" s="646"/>
    </row>
    <row r="16" spans="2:143" ht="11.25" customHeight="1">
      <c r="B16" s="600" t="s">
        <v>
254</v>
      </c>
      <c r="C16" s="601"/>
      <c r="D16" s="601"/>
      <c r="E16" s="601"/>
      <c r="F16" s="601"/>
      <c r="G16" s="601"/>
      <c r="H16" s="601"/>
      <c r="I16" s="601"/>
      <c r="J16" s="601"/>
      <c r="K16" s="601"/>
      <c r="L16" s="601"/>
      <c r="M16" s="601"/>
      <c r="N16" s="601"/>
      <c r="O16" s="601"/>
      <c r="P16" s="601"/>
      <c r="Q16" s="602"/>
      <c r="R16" s="603" t="s">
        <v>
228</v>
      </c>
      <c r="S16" s="606"/>
      <c r="T16" s="606"/>
      <c r="U16" s="606"/>
      <c r="V16" s="606"/>
      <c r="W16" s="606"/>
      <c r="X16" s="606"/>
      <c r="Y16" s="607"/>
      <c r="Z16" s="665" t="s">
        <v>
228</v>
      </c>
      <c r="AA16" s="665"/>
      <c r="AB16" s="665"/>
      <c r="AC16" s="665"/>
      <c r="AD16" s="666" t="s">
        <v>
119</v>
      </c>
      <c r="AE16" s="666"/>
      <c r="AF16" s="666"/>
      <c r="AG16" s="666"/>
      <c r="AH16" s="666"/>
      <c r="AI16" s="666"/>
      <c r="AJ16" s="666"/>
      <c r="AK16" s="666"/>
      <c r="AL16" s="608" t="s">
        <v>
219</v>
      </c>
      <c r="AM16" s="609"/>
      <c r="AN16" s="609"/>
      <c r="AO16" s="667"/>
      <c r="AP16" s="600" t="s">
        <v>
255</v>
      </c>
      <c r="AQ16" s="601"/>
      <c r="AR16" s="601"/>
      <c r="AS16" s="601"/>
      <c r="AT16" s="601"/>
      <c r="AU16" s="601"/>
      <c r="AV16" s="601"/>
      <c r="AW16" s="601"/>
      <c r="AX16" s="601"/>
      <c r="AY16" s="601"/>
      <c r="AZ16" s="601"/>
      <c r="BA16" s="601"/>
      <c r="BB16" s="601"/>
      <c r="BC16" s="601"/>
      <c r="BD16" s="601"/>
      <c r="BE16" s="601"/>
      <c r="BF16" s="602"/>
      <c r="BG16" s="603" t="s">
        <v>
119</v>
      </c>
      <c r="BH16" s="606"/>
      <c r="BI16" s="606"/>
      <c r="BJ16" s="606"/>
      <c r="BK16" s="606"/>
      <c r="BL16" s="606"/>
      <c r="BM16" s="606"/>
      <c r="BN16" s="607"/>
      <c r="BO16" s="665" t="s">
        <v>
228</v>
      </c>
      <c r="BP16" s="665"/>
      <c r="BQ16" s="665"/>
      <c r="BR16" s="665"/>
      <c r="BS16" s="611" t="s">
        <v>
219</v>
      </c>
      <c r="BT16" s="606"/>
      <c r="BU16" s="606"/>
      <c r="BV16" s="606"/>
      <c r="BW16" s="606"/>
      <c r="BX16" s="606"/>
      <c r="BY16" s="606"/>
      <c r="BZ16" s="606"/>
      <c r="CA16" s="606"/>
      <c r="CB16" s="646"/>
      <c r="CD16" s="647" t="s">
        <v>
256</v>
      </c>
      <c r="CE16" s="644"/>
      <c r="CF16" s="644"/>
      <c r="CG16" s="644"/>
      <c r="CH16" s="644"/>
      <c r="CI16" s="644"/>
      <c r="CJ16" s="644"/>
      <c r="CK16" s="644"/>
      <c r="CL16" s="644"/>
      <c r="CM16" s="644"/>
      <c r="CN16" s="644"/>
      <c r="CO16" s="644"/>
      <c r="CP16" s="644"/>
      <c r="CQ16" s="645"/>
      <c r="CR16" s="603" t="s">
        <v>
219</v>
      </c>
      <c r="CS16" s="606"/>
      <c r="CT16" s="606"/>
      <c r="CU16" s="606"/>
      <c r="CV16" s="606"/>
      <c r="CW16" s="606"/>
      <c r="CX16" s="606"/>
      <c r="CY16" s="607"/>
      <c r="CZ16" s="665" t="s">
        <v>
228</v>
      </c>
      <c r="DA16" s="665"/>
      <c r="DB16" s="665"/>
      <c r="DC16" s="665"/>
      <c r="DD16" s="611" t="s">
        <v>
219</v>
      </c>
      <c r="DE16" s="606"/>
      <c r="DF16" s="606"/>
      <c r="DG16" s="606"/>
      <c r="DH16" s="606"/>
      <c r="DI16" s="606"/>
      <c r="DJ16" s="606"/>
      <c r="DK16" s="606"/>
      <c r="DL16" s="606"/>
      <c r="DM16" s="606"/>
      <c r="DN16" s="606"/>
      <c r="DO16" s="606"/>
      <c r="DP16" s="607"/>
      <c r="DQ16" s="611" t="s">
        <v>
219</v>
      </c>
      <c r="DR16" s="606"/>
      <c r="DS16" s="606"/>
      <c r="DT16" s="606"/>
      <c r="DU16" s="606"/>
      <c r="DV16" s="606"/>
      <c r="DW16" s="606"/>
      <c r="DX16" s="606"/>
      <c r="DY16" s="606"/>
      <c r="DZ16" s="606"/>
      <c r="EA16" s="606"/>
      <c r="EB16" s="606"/>
      <c r="EC16" s="646"/>
    </row>
    <row r="17" spans="2:133" ht="11.25" customHeight="1">
      <c r="B17" s="600" t="s">
        <v>
257</v>
      </c>
      <c r="C17" s="601"/>
      <c r="D17" s="601"/>
      <c r="E17" s="601"/>
      <c r="F17" s="601"/>
      <c r="G17" s="601"/>
      <c r="H17" s="601"/>
      <c r="I17" s="601"/>
      <c r="J17" s="601"/>
      <c r="K17" s="601"/>
      <c r="L17" s="601"/>
      <c r="M17" s="601"/>
      <c r="N17" s="601"/>
      <c r="O17" s="601"/>
      <c r="P17" s="601"/>
      <c r="Q17" s="602"/>
      <c r="R17" s="603">
        <v>
75468</v>
      </c>
      <c r="S17" s="606"/>
      <c r="T17" s="606"/>
      <c r="U17" s="606"/>
      <c r="V17" s="606"/>
      <c r="W17" s="606"/>
      <c r="X17" s="606"/>
      <c r="Y17" s="607"/>
      <c r="Z17" s="665">
        <v>
0.1</v>
      </c>
      <c r="AA17" s="665"/>
      <c r="AB17" s="665"/>
      <c r="AC17" s="665"/>
      <c r="AD17" s="666">
        <v>
75468</v>
      </c>
      <c r="AE17" s="666"/>
      <c r="AF17" s="666"/>
      <c r="AG17" s="666"/>
      <c r="AH17" s="666"/>
      <c r="AI17" s="666"/>
      <c r="AJ17" s="666"/>
      <c r="AK17" s="666"/>
      <c r="AL17" s="608">
        <v>
0.1</v>
      </c>
      <c r="AM17" s="609"/>
      <c r="AN17" s="609"/>
      <c r="AO17" s="667"/>
      <c r="AP17" s="600" t="s">
        <v>
258</v>
      </c>
      <c r="AQ17" s="601"/>
      <c r="AR17" s="601"/>
      <c r="AS17" s="601"/>
      <c r="AT17" s="601"/>
      <c r="AU17" s="601"/>
      <c r="AV17" s="601"/>
      <c r="AW17" s="601"/>
      <c r="AX17" s="601"/>
      <c r="AY17" s="601"/>
      <c r="AZ17" s="601"/>
      <c r="BA17" s="601"/>
      <c r="BB17" s="601"/>
      <c r="BC17" s="601"/>
      <c r="BD17" s="601"/>
      <c r="BE17" s="601"/>
      <c r="BF17" s="602"/>
      <c r="BG17" s="603" t="s">
        <v>
219</v>
      </c>
      <c r="BH17" s="606"/>
      <c r="BI17" s="606"/>
      <c r="BJ17" s="606"/>
      <c r="BK17" s="606"/>
      <c r="BL17" s="606"/>
      <c r="BM17" s="606"/>
      <c r="BN17" s="607"/>
      <c r="BO17" s="665" t="s">
        <v>
219</v>
      </c>
      <c r="BP17" s="665"/>
      <c r="BQ17" s="665"/>
      <c r="BR17" s="665"/>
      <c r="BS17" s="611" t="s">
        <v>
219</v>
      </c>
      <c r="BT17" s="606"/>
      <c r="BU17" s="606"/>
      <c r="BV17" s="606"/>
      <c r="BW17" s="606"/>
      <c r="BX17" s="606"/>
      <c r="BY17" s="606"/>
      <c r="BZ17" s="606"/>
      <c r="CA17" s="606"/>
      <c r="CB17" s="646"/>
      <c r="CD17" s="647" t="s">
        <v>
259</v>
      </c>
      <c r="CE17" s="644"/>
      <c r="CF17" s="644"/>
      <c r="CG17" s="644"/>
      <c r="CH17" s="644"/>
      <c r="CI17" s="644"/>
      <c r="CJ17" s="644"/>
      <c r="CK17" s="644"/>
      <c r="CL17" s="644"/>
      <c r="CM17" s="644"/>
      <c r="CN17" s="644"/>
      <c r="CO17" s="644"/>
      <c r="CP17" s="644"/>
      <c r="CQ17" s="645"/>
      <c r="CR17" s="603">
        <v>
888571</v>
      </c>
      <c r="CS17" s="606"/>
      <c r="CT17" s="606"/>
      <c r="CU17" s="606"/>
      <c r="CV17" s="606"/>
      <c r="CW17" s="606"/>
      <c r="CX17" s="606"/>
      <c r="CY17" s="607"/>
      <c r="CZ17" s="665">
        <v>
0.9</v>
      </c>
      <c r="DA17" s="665"/>
      <c r="DB17" s="665"/>
      <c r="DC17" s="665"/>
      <c r="DD17" s="611" t="s">
        <v>
228</v>
      </c>
      <c r="DE17" s="606"/>
      <c r="DF17" s="606"/>
      <c r="DG17" s="606"/>
      <c r="DH17" s="606"/>
      <c r="DI17" s="606"/>
      <c r="DJ17" s="606"/>
      <c r="DK17" s="606"/>
      <c r="DL17" s="606"/>
      <c r="DM17" s="606"/>
      <c r="DN17" s="606"/>
      <c r="DO17" s="606"/>
      <c r="DP17" s="607"/>
      <c r="DQ17" s="611">
        <v>
888571</v>
      </c>
      <c r="DR17" s="606"/>
      <c r="DS17" s="606"/>
      <c r="DT17" s="606"/>
      <c r="DU17" s="606"/>
      <c r="DV17" s="606"/>
      <c r="DW17" s="606"/>
      <c r="DX17" s="606"/>
      <c r="DY17" s="606"/>
      <c r="DZ17" s="606"/>
      <c r="EA17" s="606"/>
      <c r="EB17" s="606"/>
      <c r="EC17" s="646"/>
    </row>
    <row r="18" spans="2:133" ht="11.25" customHeight="1">
      <c r="B18" s="600" t="s">
        <v>
260</v>
      </c>
      <c r="C18" s="601"/>
      <c r="D18" s="601"/>
      <c r="E18" s="601"/>
      <c r="F18" s="601"/>
      <c r="G18" s="601"/>
      <c r="H18" s="601"/>
      <c r="I18" s="601"/>
      <c r="J18" s="601"/>
      <c r="K18" s="601"/>
      <c r="L18" s="601"/>
      <c r="M18" s="601"/>
      <c r="N18" s="601"/>
      <c r="O18" s="601"/>
      <c r="P18" s="601"/>
      <c r="Q18" s="602"/>
      <c r="R18" s="603" t="s">
        <v>
219</v>
      </c>
      <c r="S18" s="606"/>
      <c r="T18" s="606"/>
      <c r="U18" s="606"/>
      <c r="V18" s="606"/>
      <c r="W18" s="606"/>
      <c r="X18" s="606"/>
      <c r="Y18" s="607"/>
      <c r="Z18" s="665" t="s">
        <v>
119</v>
      </c>
      <c r="AA18" s="665"/>
      <c r="AB18" s="665"/>
      <c r="AC18" s="665"/>
      <c r="AD18" s="666" t="s">
        <v>
219</v>
      </c>
      <c r="AE18" s="666"/>
      <c r="AF18" s="666"/>
      <c r="AG18" s="666"/>
      <c r="AH18" s="666"/>
      <c r="AI18" s="666"/>
      <c r="AJ18" s="666"/>
      <c r="AK18" s="666"/>
      <c r="AL18" s="608" t="s">
        <v>
228</v>
      </c>
      <c r="AM18" s="609"/>
      <c r="AN18" s="609"/>
      <c r="AO18" s="667"/>
      <c r="AP18" s="600" t="s">
        <v>
261</v>
      </c>
      <c r="AQ18" s="601"/>
      <c r="AR18" s="601"/>
      <c r="AS18" s="601"/>
      <c r="AT18" s="601"/>
      <c r="AU18" s="601"/>
      <c r="AV18" s="601"/>
      <c r="AW18" s="601"/>
      <c r="AX18" s="601"/>
      <c r="AY18" s="601"/>
      <c r="AZ18" s="601"/>
      <c r="BA18" s="601"/>
      <c r="BB18" s="601"/>
      <c r="BC18" s="601"/>
      <c r="BD18" s="601"/>
      <c r="BE18" s="601"/>
      <c r="BF18" s="602"/>
      <c r="BG18" s="603" t="s">
        <v>
219</v>
      </c>
      <c r="BH18" s="606"/>
      <c r="BI18" s="606"/>
      <c r="BJ18" s="606"/>
      <c r="BK18" s="606"/>
      <c r="BL18" s="606"/>
      <c r="BM18" s="606"/>
      <c r="BN18" s="607"/>
      <c r="BO18" s="665" t="s">
        <v>
219</v>
      </c>
      <c r="BP18" s="665"/>
      <c r="BQ18" s="665"/>
      <c r="BR18" s="665"/>
      <c r="BS18" s="611" t="s">
        <v>
228</v>
      </c>
      <c r="BT18" s="606"/>
      <c r="BU18" s="606"/>
      <c r="BV18" s="606"/>
      <c r="BW18" s="606"/>
      <c r="BX18" s="606"/>
      <c r="BY18" s="606"/>
      <c r="BZ18" s="606"/>
      <c r="CA18" s="606"/>
      <c r="CB18" s="646"/>
      <c r="CD18" s="647" t="s">
        <v>
262</v>
      </c>
      <c r="CE18" s="644"/>
      <c r="CF18" s="644"/>
      <c r="CG18" s="644"/>
      <c r="CH18" s="644"/>
      <c r="CI18" s="644"/>
      <c r="CJ18" s="644"/>
      <c r="CK18" s="644"/>
      <c r="CL18" s="644"/>
      <c r="CM18" s="644"/>
      <c r="CN18" s="644"/>
      <c r="CO18" s="644"/>
      <c r="CP18" s="644"/>
      <c r="CQ18" s="645"/>
      <c r="CR18" s="603" t="s">
        <v>
219</v>
      </c>
      <c r="CS18" s="606"/>
      <c r="CT18" s="606"/>
      <c r="CU18" s="606"/>
      <c r="CV18" s="606"/>
      <c r="CW18" s="606"/>
      <c r="CX18" s="606"/>
      <c r="CY18" s="607"/>
      <c r="CZ18" s="665" t="s">
        <v>
219</v>
      </c>
      <c r="DA18" s="665"/>
      <c r="DB18" s="665"/>
      <c r="DC18" s="665"/>
      <c r="DD18" s="611" t="s">
        <v>
219</v>
      </c>
      <c r="DE18" s="606"/>
      <c r="DF18" s="606"/>
      <c r="DG18" s="606"/>
      <c r="DH18" s="606"/>
      <c r="DI18" s="606"/>
      <c r="DJ18" s="606"/>
      <c r="DK18" s="606"/>
      <c r="DL18" s="606"/>
      <c r="DM18" s="606"/>
      <c r="DN18" s="606"/>
      <c r="DO18" s="606"/>
      <c r="DP18" s="607"/>
      <c r="DQ18" s="611" t="s">
        <v>
119</v>
      </c>
      <c r="DR18" s="606"/>
      <c r="DS18" s="606"/>
      <c r="DT18" s="606"/>
      <c r="DU18" s="606"/>
      <c r="DV18" s="606"/>
      <c r="DW18" s="606"/>
      <c r="DX18" s="606"/>
      <c r="DY18" s="606"/>
      <c r="DZ18" s="606"/>
      <c r="EA18" s="606"/>
      <c r="EB18" s="606"/>
      <c r="EC18" s="646"/>
    </row>
    <row r="19" spans="2:133" ht="11.25" customHeight="1">
      <c r="B19" s="600" t="s">
        <v>
263</v>
      </c>
      <c r="C19" s="601"/>
      <c r="D19" s="601"/>
      <c r="E19" s="601"/>
      <c r="F19" s="601"/>
      <c r="G19" s="601"/>
      <c r="H19" s="601"/>
      <c r="I19" s="601"/>
      <c r="J19" s="601"/>
      <c r="K19" s="601"/>
      <c r="L19" s="601"/>
      <c r="M19" s="601"/>
      <c r="N19" s="601"/>
      <c r="O19" s="601"/>
      <c r="P19" s="601"/>
      <c r="Q19" s="602"/>
      <c r="R19" s="603" t="s">
        <v>
219</v>
      </c>
      <c r="S19" s="606"/>
      <c r="T19" s="606"/>
      <c r="U19" s="606"/>
      <c r="V19" s="606"/>
      <c r="W19" s="606"/>
      <c r="X19" s="606"/>
      <c r="Y19" s="607"/>
      <c r="Z19" s="665" t="s">
        <v>
219</v>
      </c>
      <c r="AA19" s="665"/>
      <c r="AB19" s="665"/>
      <c r="AC19" s="665"/>
      <c r="AD19" s="666" t="s">
        <v>
219</v>
      </c>
      <c r="AE19" s="666"/>
      <c r="AF19" s="666"/>
      <c r="AG19" s="666"/>
      <c r="AH19" s="666"/>
      <c r="AI19" s="666"/>
      <c r="AJ19" s="666"/>
      <c r="AK19" s="666"/>
      <c r="AL19" s="608" t="s">
        <v>
228</v>
      </c>
      <c r="AM19" s="609"/>
      <c r="AN19" s="609"/>
      <c r="AO19" s="667"/>
      <c r="AP19" s="600" t="s">
        <v>
264</v>
      </c>
      <c r="AQ19" s="601"/>
      <c r="AR19" s="601"/>
      <c r="AS19" s="601"/>
      <c r="AT19" s="601"/>
      <c r="AU19" s="601"/>
      <c r="AV19" s="601"/>
      <c r="AW19" s="601"/>
      <c r="AX19" s="601"/>
      <c r="AY19" s="601"/>
      <c r="AZ19" s="601"/>
      <c r="BA19" s="601"/>
      <c r="BB19" s="601"/>
      <c r="BC19" s="601"/>
      <c r="BD19" s="601"/>
      <c r="BE19" s="601"/>
      <c r="BF19" s="602"/>
      <c r="BG19" s="603">
        <v>
1861</v>
      </c>
      <c r="BH19" s="606"/>
      <c r="BI19" s="606"/>
      <c r="BJ19" s="606"/>
      <c r="BK19" s="606"/>
      <c r="BL19" s="606"/>
      <c r="BM19" s="606"/>
      <c r="BN19" s="607"/>
      <c r="BO19" s="665">
        <v>
0</v>
      </c>
      <c r="BP19" s="665"/>
      <c r="BQ19" s="665"/>
      <c r="BR19" s="665"/>
      <c r="BS19" s="611" t="s">
        <v>
219</v>
      </c>
      <c r="BT19" s="606"/>
      <c r="BU19" s="606"/>
      <c r="BV19" s="606"/>
      <c r="BW19" s="606"/>
      <c r="BX19" s="606"/>
      <c r="BY19" s="606"/>
      <c r="BZ19" s="606"/>
      <c r="CA19" s="606"/>
      <c r="CB19" s="646"/>
      <c r="CD19" s="647" t="s">
        <v>
265</v>
      </c>
      <c r="CE19" s="644"/>
      <c r="CF19" s="644"/>
      <c r="CG19" s="644"/>
      <c r="CH19" s="644"/>
      <c r="CI19" s="644"/>
      <c r="CJ19" s="644"/>
      <c r="CK19" s="644"/>
      <c r="CL19" s="644"/>
      <c r="CM19" s="644"/>
      <c r="CN19" s="644"/>
      <c r="CO19" s="644"/>
      <c r="CP19" s="644"/>
      <c r="CQ19" s="645"/>
      <c r="CR19" s="603" t="s">
        <v>
219</v>
      </c>
      <c r="CS19" s="606"/>
      <c r="CT19" s="606"/>
      <c r="CU19" s="606"/>
      <c r="CV19" s="606"/>
      <c r="CW19" s="606"/>
      <c r="CX19" s="606"/>
      <c r="CY19" s="607"/>
      <c r="CZ19" s="665" t="s">
        <v>
219</v>
      </c>
      <c r="DA19" s="665"/>
      <c r="DB19" s="665"/>
      <c r="DC19" s="665"/>
      <c r="DD19" s="611" t="s">
        <v>
119</v>
      </c>
      <c r="DE19" s="606"/>
      <c r="DF19" s="606"/>
      <c r="DG19" s="606"/>
      <c r="DH19" s="606"/>
      <c r="DI19" s="606"/>
      <c r="DJ19" s="606"/>
      <c r="DK19" s="606"/>
      <c r="DL19" s="606"/>
      <c r="DM19" s="606"/>
      <c r="DN19" s="606"/>
      <c r="DO19" s="606"/>
      <c r="DP19" s="607"/>
      <c r="DQ19" s="611" t="s">
        <v>
228</v>
      </c>
      <c r="DR19" s="606"/>
      <c r="DS19" s="606"/>
      <c r="DT19" s="606"/>
      <c r="DU19" s="606"/>
      <c r="DV19" s="606"/>
      <c r="DW19" s="606"/>
      <c r="DX19" s="606"/>
      <c r="DY19" s="606"/>
      <c r="DZ19" s="606"/>
      <c r="EA19" s="606"/>
      <c r="EB19" s="606"/>
      <c r="EC19" s="646"/>
    </row>
    <row r="20" spans="2:133" ht="11.25" customHeight="1">
      <c r="B20" s="600" t="s">
        <v>
266</v>
      </c>
      <c r="C20" s="601"/>
      <c r="D20" s="601"/>
      <c r="E20" s="601"/>
      <c r="F20" s="601"/>
      <c r="G20" s="601"/>
      <c r="H20" s="601"/>
      <c r="I20" s="601"/>
      <c r="J20" s="601"/>
      <c r="K20" s="601"/>
      <c r="L20" s="601"/>
      <c r="M20" s="601"/>
      <c r="N20" s="601"/>
      <c r="O20" s="601"/>
      <c r="P20" s="601"/>
      <c r="Q20" s="602"/>
      <c r="R20" s="603" t="s">
        <v>
228</v>
      </c>
      <c r="S20" s="606"/>
      <c r="T20" s="606"/>
      <c r="U20" s="606"/>
      <c r="V20" s="606"/>
      <c r="W20" s="606"/>
      <c r="X20" s="606"/>
      <c r="Y20" s="607"/>
      <c r="Z20" s="665" t="s">
        <v>
219</v>
      </c>
      <c r="AA20" s="665"/>
      <c r="AB20" s="665"/>
      <c r="AC20" s="665"/>
      <c r="AD20" s="666" t="s">
        <v>
119</v>
      </c>
      <c r="AE20" s="666"/>
      <c r="AF20" s="666"/>
      <c r="AG20" s="666"/>
      <c r="AH20" s="666"/>
      <c r="AI20" s="666"/>
      <c r="AJ20" s="666"/>
      <c r="AK20" s="666"/>
      <c r="AL20" s="608" t="s">
        <v>
219</v>
      </c>
      <c r="AM20" s="609"/>
      <c r="AN20" s="609"/>
      <c r="AO20" s="667"/>
      <c r="AP20" s="600" t="s">
        <v>
267</v>
      </c>
      <c r="AQ20" s="601"/>
      <c r="AR20" s="601"/>
      <c r="AS20" s="601"/>
      <c r="AT20" s="601"/>
      <c r="AU20" s="601"/>
      <c r="AV20" s="601"/>
      <c r="AW20" s="601"/>
      <c r="AX20" s="601"/>
      <c r="AY20" s="601"/>
      <c r="AZ20" s="601"/>
      <c r="BA20" s="601"/>
      <c r="BB20" s="601"/>
      <c r="BC20" s="601"/>
      <c r="BD20" s="601"/>
      <c r="BE20" s="601"/>
      <c r="BF20" s="602"/>
      <c r="BG20" s="603">
        <v>
1861</v>
      </c>
      <c r="BH20" s="606"/>
      <c r="BI20" s="606"/>
      <c r="BJ20" s="606"/>
      <c r="BK20" s="606"/>
      <c r="BL20" s="606"/>
      <c r="BM20" s="606"/>
      <c r="BN20" s="607"/>
      <c r="BO20" s="665">
        <v>
0</v>
      </c>
      <c r="BP20" s="665"/>
      <c r="BQ20" s="665"/>
      <c r="BR20" s="665"/>
      <c r="BS20" s="611" t="s">
        <v>
228</v>
      </c>
      <c r="BT20" s="606"/>
      <c r="BU20" s="606"/>
      <c r="BV20" s="606"/>
      <c r="BW20" s="606"/>
      <c r="BX20" s="606"/>
      <c r="BY20" s="606"/>
      <c r="BZ20" s="606"/>
      <c r="CA20" s="606"/>
      <c r="CB20" s="646"/>
      <c r="CD20" s="647" t="s">
        <v>
268</v>
      </c>
      <c r="CE20" s="644"/>
      <c r="CF20" s="644"/>
      <c r="CG20" s="644"/>
      <c r="CH20" s="644"/>
      <c r="CI20" s="644"/>
      <c r="CJ20" s="644"/>
      <c r="CK20" s="644"/>
      <c r="CL20" s="644"/>
      <c r="CM20" s="644"/>
      <c r="CN20" s="644"/>
      <c r="CO20" s="644"/>
      <c r="CP20" s="644"/>
      <c r="CQ20" s="645"/>
      <c r="CR20" s="603">
        <v>
102456591</v>
      </c>
      <c r="CS20" s="606"/>
      <c r="CT20" s="606"/>
      <c r="CU20" s="606"/>
      <c r="CV20" s="606"/>
      <c r="CW20" s="606"/>
      <c r="CX20" s="606"/>
      <c r="CY20" s="607"/>
      <c r="CZ20" s="665">
        <v>
100</v>
      </c>
      <c r="DA20" s="665"/>
      <c r="DB20" s="665"/>
      <c r="DC20" s="665"/>
      <c r="DD20" s="611">
        <v>
25890021</v>
      </c>
      <c r="DE20" s="606"/>
      <c r="DF20" s="606"/>
      <c r="DG20" s="606"/>
      <c r="DH20" s="606"/>
      <c r="DI20" s="606"/>
      <c r="DJ20" s="606"/>
      <c r="DK20" s="606"/>
      <c r="DL20" s="606"/>
      <c r="DM20" s="606"/>
      <c r="DN20" s="606"/>
      <c r="DO20" s="606"/>
      <c r="DP20" s="607"/>
      <c r="DQ20" s="611">
        <v>
72099179</v>
      </c>
      <c r="DR20" s="606"/>
      <c r="DS20" s="606"/>
      <c r="DT20" s="606"/>
      <c r="DU20" s="606"/>
      <c r="DV20" s="606"/>
      <c r="DW20" s="606"/>
      <c r="DX20" s="606"/>
      <c r="DY20" s="606"/>
      <c r="DZ20" s="606"/>
      <c r="EA20" s="606"/>
      <c r="EB20" s="606"/>
      <c r="EC20" s="646"/>
    </row>
    <row r="21" spans="2:133" ht="11.25" customHeight="1">
      <c r="B21" s="600" t="s">
        <v>
269</v>
      </c>
      <c r="C21" s="601"/>
      <c r="D21" s="601"/>
      <c r="E21" s="601"/>
      <c r="F21" s="601"/>
      <c r="G21" s="601"/>
      <c r="H21" s="601"/>
      <c r="I21" s="601"/>
      <c r="J21" s="601"/>
      <c r="K21" s="601"/>
      <c r="L21" s="601"/>
      <c r="M21" s="601"/>
      <c r="N21" s="601"/>
      <c r="O21" s="601"/>
      <c r="P21" s="601"/>
      <c r="Q21" s="602"/>
      <c r="R21" s="603" t="s">
        <v>
119</v>
      </c>
      <c r="S21" s="606"/>
      <c r="T21" s="606"/>
      <c r="U21" s="606"/>
      <c r="V21" s="606"/>
      <c r="W21" s="606"/>
      <c r="X21" s="606"/>
      <c r="Y21" s="607"/>
      <c r="Z21" s="665" t="s">
        <v>
219</v>
      </c>
      <c r="AA21" s="665"/>
      <c r="AB21" s="665"/>
      <c r="AC21" s="665"/>
      <c r="AD21" s="666" t="s">
        <v>
119</v>
      </c>
      <c r="AE21" s="666"/>
      <c r="AF21" s="666"/>
      <c r="AG21" s="666"/>
      <c r="AH21" s="666"/>
      <c r="AI21" s="666"/>
      <c r="AJ21" s="666"/>
      <c r="AK21" s="666"/>
      <c r="AL21" s="608" t="s">
        <v>
228</v>
      </c>
      <c r="AM21" s="609"/>
      <c r="AN21" s="609"/>
      <c r="AO21" s="667"/>
      <c r="AP21" s="711" t="s">
        <v>
270</v>
      </c>
      <c r="AQ21" s="718"/>
      <c r="AR21" s="718"/>
      <c r="AS21" s="718"/>
      <c r="AT21" s="718"/>
      <c r="AU21" s="718"/>
      <c r="AV21" s="718"/>
      <c r="AW21" s="718"/>
      <c r="AX21" s="718"/>
      <c r="AY21" s="718"/>
      <c r="AZ21" s="718"/>
      <c r="BA21" s="718"/>
      <c r="BB21" s="718"/>
      <c r="BC21" s="718"/>
      <c r="BD21" s="718"/>
      <c r="BE21" s="718"/>
      <c r="BF21" s="713"/>
      <c r="BG21" s="603">
        <v>
1861</v>
      </c>
      <c r="BH21" s="606"/>
      <c r="BI21" s="606"/>
      <c r="BJ21" s="606"/>
      <c r="BK21" s="606"/>
      <c r="BL21" s="606"/>
      <c r="BM21" s="606"/>
      <c r="BN21" s="607"/>
      <c r="BO21" s="665">
        <v>
0</v>
      </c>
      <c r="BP21" s="665"/>
      <c r="BQ21" s="665"/>
      <c r="BR21" s="665"/>
      <c r="BS21" s="611" t="s">
        <v>
119</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
271</v>
      </c>
      <c r="C22" s="601"/>
      <c r="D22" s="601"/>
      <c r="E22" s="601"/>
      <c r="F22" s="601"/>
      <c r="G22" s="601"/>
      <c r="H22" s="601"/>
      <c r="I22" s="601"/>
      <c r="J22" s="601"/>
      <c r="K22" s="601"/>
      <c r="L22" s="601"/>
      <c r="M22" s="601"/>
      <c r="N22" s="601"/>
      <c r="O22" s="601"/>
      <c r="P22" s="601"/>
      <c r="Q22" s="602"/>
      <c r="R22" s="603">
        <v>
39190821</v>
      </c>
      <c r="S22" s="606"/>
      <c r="T22" s="606"/>
      <c r="U22" s="606"/>
      <c r="V22" s="606"/>
      <c r="W22" s="606"/>
      <c r="X22" s="606"/>
      <c r="Y22" s="607"/>
      <c r="Z22" s="665">
        <v>
37.5</v>
      </c>
      <c r="AA22" s="665"/>
      <c r="AB22" s="665"/>
      <c r="AC22" s="665"/>
      <c r="AD22" s="666">
        <v>
39190821</v>
      </c>
      <c r="AE22" s="666"/>
      <c r="AF22" s="666"/>
      <c r="AG22" s="666"/>
      <c r="AH22" s="666"/>
      <c r="AI22" s="666"/>
      <c r="AJ22" s="666"/>
      <c r="AK22" s="666"/>
      <c r="AL22" s="608">
        <v>
68.2</v>
      </c>
      <c r="AM22" s="609"/>
      <c r="AN22" s="609"/>
      <c r="AO22" s="667"/>
      <c r="AP22" s="711" t="s">
        <v>
272</v>
      </c>
      <c r="AQ22" s="718"/>
      <c r="AR22" s="718"/>
      <c r="AS22" s="718"/>
      <c r="AT22" s="718"/>
      <c r="AU22" s="718"/>
      <c r="AV22" s="718"/>
      <c r="AW22" s="718"/>
      <c r="AX22" s="718"/>
      <c r="AY22" s="718"/>
      <c r="AZ22" s="718"/>
      <c r="BA22" s="718"/>
      <c r="BB22" s="718"/>
      <c r="BC22" s="718"/>
      <c r="BD22" s="718"/>
      <c r="BE22" s="718"/>
      <c r="BF22" s="713"/>
      <c r="BG22" s="603" t="s">
        <v>
228</v>
      </c>
      <c r="BH22" s="606"/>
      <c r="BI22" s="606"/>
      <c r="BJ22" s="606"/>
      <c r="BK22" s="606"/>
      <c r="BL22" s="606"/>
      <c r="BM22" s="606"/>
      <c r="BN22" s="607"/>
      <c r="BO22" s="665" t="s">
        <v>
119</v>
      </c>
      <c r="BP22" s="665"/>
      <c r="BQ22" s="665"/>
      <c r="BR22" s="665"/>
      <c r="BS22" s="611" t="s">
        <v>
219</v>
      </c>
      <c r="BT22" s="606"/>
      <c r="BU22" s="606"/>
      <c r="BV22" s="606"/>
      <c r="BW22" s="606"/>
      <c r="BX22" s="606"/>
      <c r="BY22" s="606"/>
      <c r="BZ22" s="606"/>
      <c r="CA22" s="606"/>
      <c r="CB22" s="646"/>
      <c r="CD22" s="720" t="s">
        <v>
273</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
274</v>
      </c>
      <c r="C23" s="601"/>
      <c r="D23" s="601"/>
      <c r="E23" s="601"/>
      <c r="F23" s="601"/>
      <c r="G23" s="601"/>
      <c r="H23" s="601"/>
      <c r="I23" s="601"/>
      <c r="J23" s="601"/>
      <c r="K23" s="601"/>
      <c r="L23" s="601"/>
      <c r="M23" s="601"/>
      <c r="N23" s="601"/>
      <c r="O23" s="601"/>
      <c r="P23" s="601"/>
      <c r="Q23" s="602"/>
      <c r="R23" s="603">
        <v>
25381</v>
      </c>
      <c r="S23" s="606"/>
      <c r="T23" s="606"/>
      <c r="U23" s="606"/>
      <c r="V23" s="606"/>
      <c r="W23" s="606"/>
      <c r="X23" s="606"/>
      <c r="Y23" s="607"/>
      <c r="Z23" s="665">
        <v>
0</v>
      </c>
      <c r="AA23" s="665"/>
      <c r="AB23" s="665"/>
      <c r="AC23" s="665"/>
      <c r="AD23" s="666">
        <v>
25381</v>
      </c>
      <c r="AE23" s="666"/>
      <c r="AF23" s="666"/>
      <c r="AG23" s="666"/>
      <c r="AH23" s="666"/>
      <c r="AI23" s="666"/>
      <c r="AJ23" s="666"/>
      <c r="AK23" s="666"/>
      <c r="AL23" s="608">
        <v>
0</v>
      </c>
      <c r="AM23" s="609"/>
      <c r="AN23" s="609"/>
      <c r="AO23" s="667"/>
      <c r="AP23" s="711" t="s">
        <v>
275</v>
      </c>
      <c r="AQ23" s="718"/>
      <c r="AR23" s="718"/>
      <c r="AS23" s="718"/>
      <c r="AT23" s="718"/>
      <c r="AU23" s="718"/>
      <c r="AV23" s="718"/>
      <c r="AW23" s="718"/>
      <c r="AX23" s="718"/>
      <c r="AY23" s="718"/>
      <c r="AZ23" s="718"/>
      <c r="BA23" s="718"/>
      <c r="BB23" s="718"/>
      <c r="BC23" s="718"/>
      <c r="BD23" s="718"/>
      <c r="BE23" s="718"/>
      <c r="BF23" s="713"/>
      <c r="BG23" s="603" t="s">
        <v>
219</v>
      </c>
      <c r="BH23" s="606"/>
      <c r="BI23" s="606"/>
      <c r="BJ23" s="606"/>
      <c r="BK23" s="606"/>
      <c r="BL23" s="606"/>
      <c r="BM23" s="606"/>
      <c r="BN23" s="607"/>
      <c r="BO23" s="665" t="s">
        <v>
228</v>
      </c>
      <c r="BP23" s="665"/>
      <c r="BQ23" s="665"/>
      <c r="BR23" s="665"/>
      <c r="BS23" s="611" t="s">
        <v>
219</v>
      </c>
      <c r="BT23" s="606"/>
      <c r="BU23" s="606"/>
      <c r="BV23" s="606"/>
      <c r="BW23" s="606"/>
      <c r="BX23" s="606"/>
      <c r="BY23" s="606"/>
      <c r="BZ23" s="606"/>
      <c r="CA23" s="606"/>
      <c r="CB23" s="646"/>
      <c r="CD23" s="720" t="s">
        <v>
213</v>
      </c>
      <c r="CE23" s="721"/>
      <c r="CF23" s="721"/>
      <c r="CG23" s="721"/>
      <c r="CH23" s="721"/>
      <c r="CI23" s="721"/>
      <c r="CJ23" s="721"/>
      <c r="CK23" s="721"/>
      <c r="CL23" s="721"/>
      <c r="CM23" s="721"/>
      <c r="CN23" s="721"/>
      <c r="CO23" s="721"/>
      <c r="CP23" s="721"/>
      <c r="CQ23" s="722"/>
      <c r="CR23" s="720" t="s">
        <v>
276</v>
      </c>
      <c r="CS23" s="721"/>
      <c r="CT23" s="721"/>
      <c r="CU23" s="721"/>
      <c r="CV23" s="721"/>
      <c r="CW23" s="721"/>
      <c r="CX23" s="721"/>
      <c r="CY23" s="722"/>
      <c r="CZ23" s="720" t="s">
        <v>
277</v>
      </c>
      <c r="DA23" s="721"/>
      <c r="DB23" s="721"/>
      <c r="DC23" s="722"/>
      <c r="DD23" s="720" t="s">
        <v>
278</v>
      </c>
      <c r="DE23" s="721"/>
      <c r="DF23" s="721"/>
      <c r="DG23" s="721"/>
      <c r="DH23" s="721"/>
      <c r="DI23" s="721"/>
      <c r="DJ23" s="721"/>
      <c r="DK23" s="722"/>
      <c r="DL23" s="729" t="s">
        <v>
279</v>
      </c>
      <c r="DM23" s="730"/>
      <c r="DN23" s="730"/>
      <c r="DO23" s="730"/>
      <c r="DP23" s="730"/>
      <c r="DQ23" s="730"/>
      <c r="DR23" s="730"/>
      <c r="DS23" s="730"/>
      <c r="DT23" s="730"/>
      <c r="DU23" s="730"/>
      <c r="DV23" s="731"/>
      <c r="DW23" s="720" t="s">
        <v>
280</v>
      </c>
      <c r="DX23" s="721"/>
      <c r="DY23" s="721"/>
      <c r="DZ23" s="721"/>
      <c r="EA23" s="721"/>
      <c r="EB23" s="721"/>
      <c r="EC23" s="722"/>
    </row>
    <row r="24" spans="2:133" ht="11.25" customHeight="1">
      <c r="B24" s="600" t="s">
        <v>
281</v>
      </c>
      <c r="C24" s="601"/>
      <c r="D24" s="601"/>
      <c r="E24" s="601"/>
      <c r="F24" s="601"/>
      <c r="G24" s="601"/>
      <c r="H24" s="601"/>
      <c r="I24" s="601"/>
      <c r="J24" s="601"/>
      <c r="K24" s="601"/>
      <c r="L24" s="601"/>
      <c r="M24" s="601"/>
      <c r="N24" s="601"/>
      <c r="O24" s="601"/>
      <c r="P24" s="601"/>
      <c r="Q24" s="602"/>
      <c r="R24" s="603">
        <v>
849079</v>
      </c>
      <c r="S24" s="606"/>
      <c r="T24" s="606"/>
      <c r="U24" s="606"/>
      <c r="V24" s="606"/>
      <c r="W24" s="606"/>
      <c r="X24" s="606"/>
      <c r="Y24" s="607"/>
      <c r="Z24" s="665">
        <v>
0.8</v>
      </c>
      <c r="AA24" s="665"/>
      <c r="AB24" s="665"/>
      <c r="AC24" s="665"/>
      <c r="AD24" s="666" t="s">
        <v>
219</v>
      </c>
      <c r="AE24" s="666"/>
      <c r="AF24" s="666"/>
      <c r="AG24" s="666"/>
      <c r="AH24" s="666"/>
      <c r="AI24" s="666"/>
      <c r="AJ24" s="666"/>
      <c r="AK24" s="666"/>
      <c r="AL24" s="608" t="s">
        <v>
219</v>
      </c>
      <c r="AM24" s="609"/>
      <c r="AN24" s="609"/>
      <c r="AO24" s="667"/>
      <c r="AP24" s="711" t="s">
        <v>
282</v>
      </c>
      <c r="AQ24" s="718"/>
      <c r="AR24" s="718"/>
      <c r="AS24" s="718"/>
      <c r="AT24" s="718"/>
      <c r="AU24" s="718"/>
      <c r="AV24" s="718"/>
      <c r="AW24" s="718"/>
      <c r="AX24" s="718"/>
      <c r="AY24" s="718"/>
      <c r="AZ24" s="718"/>
      <c r="BA24" s="718"/>
      <c r="BB24" s="718"/>
      <c r="BC24" s="718"/>
      <c r="BD24" s="718"/>
      <c r="BE24" s="718"/>
      <c r="BF24" s="713"/>
      <c r="BG24" s="603" t="s">
        <v>
228</v>
      </c>
      <c r="BH24" s="606"/>
      <c r="BI24" s="606"/>
      <c r="BJ24" s="606"/>
      <c r="BK24" s="606"/>
      <c r="BL24" s="606"/>
      <c r="BM24" s="606"/>
      <c r="BN24" s="607"/>
      <c r="BO24" s="665" t="s">
        <v>
228</v>
      </c>
      <c r="BP24" s="665"/>
      <c r="BQ24" s="665"/>
      <c r="BR24" s="665"/>
      <c r="BS24" s="611" t="s">
        <v>
228</v>
      </c>
      <c r="BT24" s="606"/>
      <c r="BU24" s="606"/>
      <c r="BV24" s="606"/>
      <c r="BW24" s="606"/>
      <c r="BX24" s="606"/>
      <c r="BY24" s="606"/>
      <c r="BZ24" s="606"/>
      <c r="CA24" s="606"/>
      <c r="CB24" s="646"/>
      <c r="CD24" s="674" t="s">
        <v>
283</v>
      </c>
      <c r="CE24" s="675"/>
      <c r="CF24" s="675"/>
      <c r="CG24" s="675"/>
      <c r="CH24" s="675"/>
      <c r="CI24" s="675"/>
      <c r="CJ24" s="675"/>
      <c r="CK24" s="675"/>
      <c r="CL24" s="675"/>
      <c r="CM24" s="675"/>
      <c r="CN24" s="675"/>
      <c r="CO24" s="675"/>
      <c r="CP24" s="675"/>
      <c r="CQ24" s="676"/>
      <c r="CR24" s="668">
        <v>
30603458</v>
      </c>
      <c r="CS24" s="669"/>
      <c r="CT24" s="669"/>
      <c r="CU24" s="669"/>
      <c r="CV24" s="669"/>
      <c r="CW24" s="669"/>
      <c r="CX24" s="669"/>
      <c r="CY24" s="715"/>
      <c r="CZ24" s="716">
        <v>
29.9</v>
      </c>
      <c r="DA24" s="685"/>
      <c r="DB24" s="685"/>
      <c r="DC24" s="719"/>
      <c r="DD24" s="714">
        <v>
21517318</v>
      </c>
      <c r="DE24" s="669"/>
      <c r="DF24" s="669"/>
      <c r="DG24" s="669"/>
      <c r="DH24" s="669"/>
      <c r="DI24" s="669"/>
      <c r="DJ24" s="669"/>
      <c r="DK24" s="715"/>
      <c r="DL24" s="714">
        <v>
21249447</v>
      </c>
      <c r="DM24" s="669"/>
      <c r="DN24" s="669"/>
      <c r="DO24" s="669"/>
      <c r="DP24" s="669"/>
      <c r="DQ24" s="669"/>
      <c r="DR24" s="669"/>
      <c r="DS24" s="669"/>
      <c r="DT24" s="669"/>
      <c r="DU24" s="669"/>
      <c r="DV24" s="715"/>
      <c r="DW24" s="716">
        <v>
37</v>
      </c>
      <c r="DX24" s="685"/>
      <c r="DY24" s="685"/>
      <c r="DZ24" s="685"/>
      <c r="EA24" s="685"/>
      <c r="EB24" s="685"/>
      <c r="EC24" s="717"/>
    </row>
    <row r="25" spans="2:133" ht="11.25" customHeight="1">
      <c r="B25" s="600" t="s">
        <v>
284</v>
      </c>
      <c r="C25" s="601"/>
      <c r="D25" s="601"/>
      <c r="E25" s="601"/>
      <c r="F25" s="601"/>
      <c r="G25" s="601"/>
      <c r="H25" s="601"/>
      <c r="I25" s="601"/>
      <c r="J25" s="601"/>
      <c r="K25" s="601"/>
      <c r="L25" s="601"/>
      <c r="M25" s="601"/>
      <c r="N25" s="601"/>
      <c r="O25" s="601"/>
      <c r="P25" s="601"/>
      <c r="Q25" s="602"/>
      <c r="R25" s="603">
        <v>
5992220</v>
      </c>
      <c r="S25" s="606"/>
      <c r="T25" s="606"/>
      <c r="U25" s="606"/>
      <c r="V25" s="606"/>
      <c r="W25" s="606"/>
      <c r="X25" s="606"/>
      <c r="Y25" s="607"/>
      <c r="Z25" s="665">
        <v>
5.7</v>
      </c>
      <c r="AA25" s="665"/>
      <c r="AB25" s="665"/>
      <c r="AC25" s="665"/>
      <c r="AD25" s="666">
        <v>
3421077</v>
      </c>
      <c r="AE25" s="666"/>
      <c r="AF25" s="666"/>
      <c r="AG25" s="666"/>
      <c r="AH25" s="666"/>
      <c r="AI25" s="666"/>
      <c r="AJ25" s="666"/>
      <c r="AK25" s="666"/>
      <c r="AL25" s="608">
        <v>
6</v>
      </c>
      <c r="AM25" s="609"/>
      <c r="AN25" s="609"/>
      <c r="AO25" s="667"/>
      <c r="AP25" s="711" t="s">
        <v>
285</v>
      </c>
      <c r="AQ25" s="718"/>
      <c r="AR25" s="718"/>
      <c r="AS25" s="718"/>
      <c r="AT25" s="718"/>
      <c r="AU25" s="718"/>
      <c r="AV25" s="718"/>
      <c r="AW25" s="718"/>
      <c r="AX25" s="718"/>
      <c r="AY25" s="718"/>
      <c r="AZ25" s="718"/>
      <c r="BA25" s="718"/>
      <c r="BB25" s="718"/>
      <c r="BC25" s="718"/>
      <c r="BD25" s="718"/>
      <c r="BE25" s="718"/>
      <c r="BF25" s="713"/>
      <c r="BG25" s="603" t="s">
        <v>
119</v>
      </c>
      <c r="BH25" s="606"/>
      <c r="BI25" s="606"/>
      <c r="BJ25" s="606"/>
      <c r="BK25" s="606"/>
      <c r="BL25" s="606"/>
      <c r="BM25" s="606"/>
      <c r="BN25" s="607"/>
      <c r="BO25" s="665" t="s">
        <v>
228</v>
      </c>
      <c r="BP25" s="665"/>
      <c r="BQ25" s="665"/>
      <c r="BR25" s="665"/>
      <c r="BS25" s="611" t="s">
        <v>
228</v>
      </c>
      <c r="BT25" s="606"/>
      <c r="BU25" s="606"/>
      <c r="BV25" s="606"/>
      <c r="BW25" s="606"/>
      <c r="BX25" s="606"/>
      <c r="BY25" s="606"/>
      <c r="BZ25" s="606"/>
      <c r="CA25" s="606"/>
      <c r="CB25" s="646"/>
      <c r="CD25" s="647" t="s">
        <v>
286</v>
      </c>
      <c r="CE25" s="644"/>
      <c r="CF25" s="644"/>
      <c r="CG25" s="644"/>
      <c r="CH25" s="644"/>
      <c r="CI25" s="644"/>
      <c r="CJ25" s="644"/>
      <c r="CK25" s="644"/>
      <c r="CL25" s="644"/>
      <c r="CM25" s="644"/>
      <c r="CN25" s="644"/>
      <c r="CO25" s="644"/>
      <c r="CP25" s="644"/>
      <c r="CQ25" s="645"/>
      <c r="CR25" s="603">
        <v>
14843235</v>
      </c>
      <c r="CS25" s="604"/>
      <c r="CT25" s="604"/>
      <c r="CU25" s="604"/>
      <c r="CV25" s="604"/>
      <c r="CW25" s="604"/>
      <c r="CX25" s="604"/>
      <c r="CY25" s="605"/>
      <c r="CZ25" s="608">
        <v>
14.5</v>
      </c>
      <c r="DA25" s="637"/>
      <c r="DB25" s="637"/>
      <c r="DC25" s="638"/>
      <c r="DD25" s="611">
        <v>
13313348</v>
      </c>
      <c r="DE25" s="604"/>
      <c r="DF25" s="604"/>
      <c r="DG25" s="604"/>
      <c r="DH25" s="604"/>
      <c r="DI25" s="604"/>
      <c r="DJ25" s="604"/>
      <c r="DK25" s="605"/>
      <c r="DL25" s="611">
        <v>
13045477</v>
      </c>
      <c r="DM25" s="604"/>
      <c r="DN25" s="604"/>
      <c r="DO25" s="604"/>
      <c r="DP25" s="604"/>
      <c r="DQ25" s="604"/>
      <c r="DR25" s="604"/>
      <c r="DS25" s="604"/>
      <c r="DT25" s="604"/>
      <c r="DU25" s="604"/>
      <c r="DV25" s="605"/>
      <c r="DW25" s="608">
        <v>
22.7</v>
      </c>
      <c r="DX25" s="637"/>
      <c r="DY25" s="637"/>
      <c r="DZ25" s="637"/>
      <c r="EA25" s="637"/>
      <c r="EB25" s="637"/>
      <c r="EC25" s="639"/>
    </row>
    <row r="26" spans="2:133" ht="11.25" customHeight="1">
      <c r="B26" s="600" t="s">
        <v>
287</v>
      </c>
      <c r="C26" s="601"/>
      <c r="D26" s="601"/>
      <c r="E26" s="601"/>
      <c r="F26" s="601"/>
      <c r="G26" s="601"/>
      <c r="H26" s="601"/>
      <c r="I26" s="601"/>
      <c r="J26" s="601"/>
      <c r="K26" s="601"/>
      <c r="L26" s="601"/>
      <c r="M26" s="601"/>
      <c r="N26" s="601"/>
      <c r="O26" s="601"/>
      <c r="P26" s="601"/>
      <c r="Q26" s="602"/>
      <c r="R26" s="603">
        <v>
817603</v>
      </c>
      <c r="S26" s="606"/>
      <c r="T26" s="606"/>
      <c r="U26" s="606"/>
      <c r="V26" s="606"/>
      <c r="W26" s="606"/>
      <c r="X26" s="606"/>
      <c r="Y26" s="607"/>
      <c r="Z26" s="665">
        <v>
0.8</v>
      </c>
      <c r="AA26" s="665"/>
      <c r="AB26" s="665"/>
      <c r="AC26" s="665"/>
      <c r="AD26" s="666" t="s">
        <v>
219</v>
      </c>
      <c r="AE26" s="666"/>
      <c r="AF26" s="666"/>
      <c r="AG26" s="666"/>
      <c r="AH26" s="666"/>
      <c r="AI26" s="666"/>
      <c r="AJ26" s="666"/>
      <c r="AK26" s="666"/>
      <c r="AL26" s="608" t="s">
        <v>
228</v>
      </c>
      <c r="AM26" s="609"/>
      <c r="AN26" s="609"/>
      <c r="AO26" s="667"/>
      <c r="AP26" s="711" t="s">
        <v>
288</v>
      </c>
      <c r="AQ26" s="712"/>
      <c r="AR26" s="712"/>
      <c r="AS26" s="712"/>
      <c r="AT26" s="712"/>
      <c r="AU26" s="712"/>
      <c r="AV26" s="712"/>
      <c r="AW26" s="712"/>
      <c r="AX26" s="712"/>
      <c r="AY26" s="712"/>
      <c r="AZ26" s="712"/>
      <c r="BA26" s="712"/>
      <c r="BB26" s="712"/>
      <c r="BC26" s="712"/>
      <c r="BD26" s="712"/>
      <c r="BE26" s="712"/>
      <c r="BF26" s="713"/>
      <c r="BG26" s="603" t="s">
        <v>
119</v>
      </c>
      <c r="BH26" s="606"/>
      <c r="BI26" s="606"/>
      <c r="BJ26" s="606"/>
      <c r="BK26" s="606"/>
      <c r="BL26" s="606"/>
      <c r="BM26" s="606"/>
      <c r="BN26" s="607"/>
      <c r="BO26" s="665" t="s">
        <v>
219</v>
      </c>
      <c r="BP26" s="665"/>
      <c r="BQ26" s="665"/>
      <c r="BR26" s="665"/>
      <c r="BS26" s="611" t="s">
        <v>
219</v>
      </c>
      <c r="BT26" s="606"/>
      <c r="BU26" s="606"/>
      <c r="BV26" s="606"/>
      <c r="BW26" s="606"/>
      <c r="BX26" s="606"/>
      <c r="BY26" s="606"/>
      <c r="BZ26" s="606"/>
      <c r="CA26" s="606"/>
      <c r="CB26" s="646"/>
      <c r="CD26" s="647" t="s">
        <v>
289</v>
      </c>
      <c r="CE26" s="644"/>
      <c r="CF26" s="644"/>
      <c r="CG26" s="644"/>
      <c r="CH26" s="644"/>
      <c r="CI26" s="644"/>
      <c r="CJ26" s="644"/>
      <c r="CK26" s="644"/>
      <c r="CL26" s="644"/>
      <c r="CM26" s="644"/>
      <c r="CN26" s="644"/>
      <c r="CO26" s="644"/>
      <c r="CP26" s="644"/>
      <c r="CQ26" s="645"/>
      <c r="CR26" s="603">
        <v>
9626847</v>
      </c>
      <c r="CS26" s="606"/>
      <c r="CT26" s="606"/>
      <c r="CU26" s="606"/>
      <c r="CV26" s="606"/>
      <c r="CW26" s="606"/>
      <c r="CX26" s="606"/>
      <c r="CY26" s="607"/>
      <c r="CZ26" s="608">
        <v>
9.4</v>
      </c>
      <c r="DA26" s="637"/>
      <c r="DB26" s="637"/>
      <c r="DC26" s="638"/>
      <c r="DD26" s="611">
        <v>
8163605</v>
      </c>
      <c r="DE26" s="606"/>
      <c r="DF26" s="606"/>
      <c r="DG26" s="606"/>
      <c r="DH26" s="606"/>
      <c r="DI26" s="606"/>
      <c r="DJ26" s="606"/>
      <c r="DK26" s="607"/>
      <c r="DL26" s="611" t="s">
        <v>
119</v>
      </c>
      <c r="DM26" s="606"/>
      <c r="DN26" s="606"/>
      <c r="DO26" s="606"/>
      <c r="DP26" s="606"/>
      <c r="DQ26" s="606"/>
      <c r="DR26" s="606"/>
      <c r="DS26" s="606"/>
      <c r="DT26" s="606"/>
      <c r="DU26" s="606"/>
      <c r="DV26" s="607"/>
      <c r="DW26" s="608" t="s">
        <v>
228</v>
      </c>
      <c r="DX26" s="637"/>
      <c r="DY26" s="637"/>
      <c r="DZ26" s="637"/>
      <c r="EA26" s="637"/>
      <c r="EB26" s="637"/>
      <c r="EC26" s="639"/>
    </row>
    <row r="27" spans="2:133" ht="11.25" customHeight="1">
      <c r="B27" s="600" t="s">
        <v>
290</v>
      </c>
      <c r="C27" s="601"/>
      <c r="D27" s="601"/>
      <c r="E27" s="601"/>
      <c r="F27" s="601"/>
      <c r="G27" s="601"/>
      <c r="H27" s="601"/>
      <c r="I27" s="601"/>
      <c r="J27" s="601"/>
      <c r="K27" s="601"/>
      <c r="L27" s="601"/>
      <c r="M27" s="601"/>
      <c r="N27" s="601"/>
      <c r="O27" s="601"/>
      <c r="P27" s="601"/>
      <c r="Q27" s="602"/>
      <c r="R27" s="603">
        <v>
12922688</v>
      </c>
      <c r="S27" s="606"/>
      <c r="T27" s="606"/>
      <c r="U27" s="606"/>
      <c r="V27" s="606"/>
      <c r="W27" s="606"/>
      <c r="X27" s="606"/>
      <c r="Y27" s="607"/>
      <c r="Z27" s="665">
        <v>
12.4</v>
      </c>
      <c r="AA27" s="665"/>
      <c r="AB27" s="665"/>
      <c r="AC27" s="665"/>
      <c r="AD27" s="666" t="s">
        <v>
228</v>
      </c>
      <c r="AE27" s="666"/>
      <c r="AF27" s="666"/>
      <c r="AG27" s="666"/>
      <c r="AH27" s="666"/>
      <c r="AI27" s="666"/>
      <c r="AJ27" s="666"/>
      <c r="AK27" s="666"/>
      <c r="AL27" s="608" t="s">
        <v>
219</v>
      </c>
      <c r="AM27" s="609"/>
      <c r="AN27" s="609"/>
      <c r="AO27" s="667"/>
      <c r="AP27" s="600" t="s">
        <v>
291</v>
      </c>
      <c r="AQ27" s="601"/>
      <c r="AR27" s="601"/>
      <c r="AS27" s="601"/>
      <c r="AT27" s="601"/>
      <c r="AU27" s="601"/>
      <c r="AV27" s="601"/>
      <c r="AW27" s="601"/>
      <c r="AX27" s="601"/>
      <c r="AY27" s="601"/>
      <c r="AZ27" s="601"/>
      <c r="BA27" s="601"/>
      <c r="BB27" s="601"/>
      <c r="BC27" s="601"/>
      <c r="BD27" s="601"/>
      <c r="BE27" s="601"/>
      <c r="BF27" s="602"/>
      <c r="BG27" s="603">
        <v>
27712898</v>
      </c>
      <c r="BH27" s="606"/>
      <c r="BI27" s="606"/>
      <c r="BJ27" s="606"/>
      <c r="BK27" s="606"/>
      <c r="BL27" s="606"/>
      <c r="BM27" s="606"/>
      <c r="BN27" s="607"/>
      <c r="BO27" s="665">
        <v>
100</v>
      </c>
      <c r="BP27" s="665"/>
      <c r="BQ27" s="665"/>
      <c r="BR27" s="665"/>
      <c r="BS27" s="611" t="s">
        <v>
228</v>
      </c>
      <c r="BT27" s="606"/>
      <c r="BU27" s="606"/>
      <c r="BV27" s="606"/>
      <c r="BW27" s="606"/>
      <c r="BX27" s="606"/>
      <c r="BY27" s="606"/>
      <c r="BZ27" s="606"/>
      <c r="CA27" s="606"/>
      <c r="CB27" s="646"/>
      <c r="CD27" s="647" t="s">
        <v>
292</v>
      </c>
      <c r="CE27" s="644"/>
      <c r="CF27" s="644"/>
      <c r="CG27" s="644"/>
      <c r="CH27" s="644"/>
      <c r="CI27" s="644"/>
      <c r="CJ27" s="644"/>
      <c r="CK27" s="644"/>
      <c r="CL27" s="644"/>
      <c r="CM27" s="644"/>
      <c r="CN27" s="644"/>
      <c r="CO27" s="644"/>
      <c r="CP27" s="644"/>
      <c r="CQ27" s="645"/>
      <c r="CR27" s="603">
        <v>
14873365</v>
      </c>
      <c r="CS27" s="604"/>
      <c r="CT27" s="604"/>
      <c r="CU27" s="604"/>
      <c r="CV27" s="604"/>
      <c r="CW27" s="604"/>
      <c r="CX27" s="604"/>
      <c r="CY27" s="605"/>
      <c r="CZ27" s="608">
        <v>
14.5</v>
      </c>
      <c r="DA27" s="637"/>
      <c r="DB27" s="637"/>
      <c r="DC27" s="638"/>
      <c r="DD27" s="611">
        <v>
7317112</v>
      </c>
      <c r="DE27" s="604"/>
      <c r="DF27" s="604"/>
      <c r="DG27" s="604"/>
      <c r="DH27" s="604"/>
      <c r="DI27" s="604"/>
      <c r="DJ27" s="604"/>
      <c r="DK27" s="605"/>
      <c r="DL27" s="611">
        <v>
7317112</v>
      </c>
      <c r="DM27" s="604"/>
      <c r="DN27" s="604"/>
      <c r="DO27" s="604"/>
      <c r="DP27" s="604"/>
      <c r="DQ27" s="604"/>
      <c r="DR27" s="604"/>
      <c r="DS27" s="604"/>
      <c r="DT27" s="604"/>
      <c r="DU27" s="604"/>
      <c r="DV27" s="605"/>
      <c r="DW27" s="608">
        <v>
12.7</v>
      </c>
      <c r="DX27" s="637"/>
      <c r="DY27" s="637"/>
      <c r="DZ27" s="637"/>
      <c r="EA27" s="637"/>
      <c r="EB27" s="637"/>
      <c r="EC27" s="639"/>
    </row>
    <row r="28" spans="2:133" ht="11.25" customHeight="1">
      <c r="B28" s="708" t="s">
        <v>
293</v>
      </c>
      <c r="C28" s="709"/>
      <c r="D28" s="709"/>
      <c r="E28" s="709"/>
      <c r="F28" s="709"/>
      <c r="G28" s="709"/>
      <c r="H28" s="709"/>
      <c r="I28" s="709"/>
      <c r="J28" s="709"/>
      <c r="K28" s="709"/>
      <c r="L28" s="709"/>
      <c r="M28" s="709"/>
      <c r="N28" s="709"/>
      <c r="O28" s="709"/>
      <c r="P28" s="709"/>
      <c r="Q28" s="710"/>
      <c r="R28" s="603">
        <v>
14516503</v>
      </c>
      <c r="S28" s="606"/>
      <c r="T28" s="606"/>
      <c r="U28" s="606"/>
      <c r="V28" s="606"/>
      <c r="W28" s="606"/>
      <c r="X28" s="606"/>
      <c r="Y28" s="607"/>
      <c r="Z28" s="665">
        <v>
13.9</v>
      </c>
      <c r="AA28" s="665"/>
      <c r="AB28" s="665"/>
      <c r="AC28" s="665"/>
      <c r="AD28" s="666">
        <v>
13801303</v>
      </c>
      <c r="AE28" s="666"/>
      <c r="AF28" s="666"/>
      <c r="AG28" s="666"/>
      <c r="AH28" s="666"/>
      <c r="AI28" s="666"/>
      <c r="AJ28" s="666"/>
      <c r="AK28" s="666"/>
      <c r="AL28" s="608">
        <v>
24</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
294</v>
      </c>
      <c r="CE28" s="644"/>
      <c r="CF28" s="644"/>
      <c r="CG28" s="644"/>
      <c r="CH28" s="644"/>
      <c r="CI28" s="644"/>
      <c r="CJ28" s="644"/>
      <c r="CK28" s="644"/>
      <c r="CL28" s="644"/>
      <c r="CM28" s="644"/>
      <c r="CN28" s="644"/>
      <c r="CO28" s="644"/>
      <c r="CP28" s="644"/>
      <c r="CQ28" s="645"/>
      <c r="CR28" s="603">
        <v>
886858</v>
      </c>
      <c r="CS28" s="606"/>
      <c r="CT28" s="606"/>
      <c r="CU28" s="606"/>
      <c r="CV28" s="606"/>
      <c r="CW28" s="606"/>
      <c r="CX28" s="606"/>
      <c r="CY28" s="607"/>
      <c r="CZ28" s="608">
        <v>
0.9</v>
      </c>
      <c r="DA28" s="637"/>
      <c r="DB28" s="637"/>
      <c r="DC28" s="638"/>
      <c r="DD28" s="611">
        <v>
886858</v>
      </c>
      <c r="DE28" s="606"/>
      <c r="DF28" s="606"/>
      <c r="DG28" s="606"/>
      <c r="DH28" s="606"/>
      <c r="DI28" s="606"/>
      <c r="DJ28" s="606"/>
      <c r="DK28" s="607"/>
      <c r="DL28" s="611">
        <v>
886858</v>
      </c>
      <c r="DM28" s="606"/>
      <c r="DN28" s="606"/>
      <c r="DO28" s="606"/>
      <c r="DP28" s="606"/>
      <c r="DQ28" s="606"/>
      <c r="DR28" s="606"/>
      <c r="DS28" s="606"/>
      <c r="DT28" s="606"/>
      <c r="DU28" s="606"/>
      <c r="DV28" s="607"/>
      <c r="DW28" s="608">
        <v>
1.5</v>
      </c>
      <c r="DX28" s="637"/>
      <c r="DY28" s="637"/>
      <c r="DZ28" s="637"/>
      <c r="EA28" s="637"/>
      <c r="EB28" s="637"/>
      <c r="EC28" s="639"/>
    </row>
    <row r="29" spans="2:133" ht="11.25" customHeight="1">
      <c r="B29" s="600" t="s">
        <v>
295</v>
      </c>
      <c r="C29" s="601"/>
      <c r="D29" s="601"/>
      <c r="E29" s="601"/>
      <c r="F29" s="601"/>
      <c r="G29" s="601"/>
      <c r="H29" s="601"/>
      <c r="I29" s="601"/>
      <c r="J29" s="601"/>
      <c r="K29" s="601"/>
      <c r="L29" s="601"/>
      <c r="M29" s="601"/>
      <c r="N29" s="601"/>
      <c r="O29" s="601"/>
      <c r="P29" s="601"/>
      <c r="Q29" s="602"/>
      <c r="R29" s="603">
        <v>
7064062</v>
      </c>
      <c r="S29" s="606"/>
      <c r="T29" s="606"/>
      <c r="U29" s="606"/>
      <c r="V29" s="606"/>
      <c r="W29" s="606"/>
      <c r="X29" s="606"/>
      <c r="Y29" s="607"/>
      <c r="Z29" s="665">
        <v>
6.8</v>
      </c>
      <c r="AA29" s="665"/>
      <c r="AB29" s="665"/>
      <c r="AC29" s="665"/>
      <c r="AD29" s="666" t="s">
        <v>
228</v>
      </c>
      <c r="AE29" s="666"/>
      <c r="AF29" s="666"/>
      <c r="AG29" s="666"/>
      <c r="AH29" s="666"/>
      <c r="AI29" s="666"/>
      <c r="AJ29" s="666"/>
      <c r="AK29" s="666"/>
      <c r="AL29" s="608" t="s">
        <v>
219</v>
      </c>
      <c r="AM29" s="609"/>
      <c r="AN29" s="609"/>
      <c r="AO29" s="667"/>
      <c r="AP29" s="677" t="s">
        <v>
213</v>
      </c>
      <c r="AQ29" s="678"/>
      <c r="AR29" s="678"/>
      <c r="AS29" s="678"/>
      <c r="AT29" s="678"/>
      <c r="AU29" s="678"/>
      <c r="AV29" s="678"/>
      <c r="AW29" s="678"/>
      <c r="AX29" s="678"/>
      <c r="AY29" s="678"/>
      <c r="AZ29" s="678"/>
      <c r="BA29" s="678"/>
      <c r="BB29" s="678"/>
      <c r="BC29" s="678"/>
      <c r="BD29" s="678"/>
      <c r="BE29" s="678"/>
      <c r="BF29" s="679"/>
      <c r="BG29" s="677" t="s">
        <v>
296</v>
      </c>
      <c r="BH29" s="705"/>
      <c r="BI29" s="705"/>
      <c r="BJ29" s="705"/>
      <c r="BK29" s="705"/>
      <c r="BL29" s="705"/>
      <c r="BM29" s="705"/>
      <c r="BN29" s="705"/>
      <c r="BO29" s="705"/>
      <c r="BP29" s="705"/>
      <c r="BQ29" s="706"/>
      <c r="BR29" s="677" t="s">
        <v>
297</v>
      </c>
      <c r="BS29" s="705"/>
      <c r="BT29" s="705"/>
      <c r="BU29" s="705"/>
      <c r="BV29" s="705"/>
      <c r="BW29" s="705"/>
      <c r="BX29" s="705"/>
      <c r="BY29" s="705"/>
      <c r="BZ29" s="705"/>
      <c r="CA29" s="705"/>
      <c r="CB29" s="706"/>
      <c r="CD29" s="687" t="s">
        <v>
298</v>
      </c>
      <c r="CE29" s="688"/>
      <c r="CF29" s="647" t="s">
        <v>
299</v>
      </c>
      <c r="CG29" s="644"/>
      <c r="CH29" s="644"/>
      <c r="CI29" s="644"/>
      <c r="CJ29" s="644"/>
      <c r="CK29" s="644"/>
      <c r="CL29" s="644"/>
      <c r="CM29" s="644"/>
      <c r="CN29" s="644"/>
      <c r="CO29" s="644"/>
      <c r="CP29" s="644"/>
      <c r="CQ29" s="645"/>
      <c r="CR29" s="603">
        <v>
886858</v>
      </c>
      <c r="CS29" s="604"/>
      <c r="CT29" s="604"/>
      <c r="CU29" s="604"/>
      <c r="CV29" s="604"/>
      <c r="CW29" s="604"/>
      <c r="CX29" s="604"/>
      <c r="CY29" s="605"/>
      <c r="CZ29" s="608">
        <v>
0.9</v>
      </c>
      <c r="DA29" s="637"/>
      <c r="DB29" s="637"/>
      <c r="DC29" s="638"/>
      <c r="DD29" s="611">
        <v>
886858</v>
      </c>
      <c r="DE29" s="604"/>
      <c r="DF29" s="604"/>
      <c r="DG29" s="604"/>
      <c r="DH29" s="604"/>
      <c r="DI29" s="604"/>
      <c r="DJ29" s="604"/>
      <c r="DK29" s="605"/>
      <c r="DL29" s="611">
        <v>
886858</v>
      </c>
      <c r="DM29" s="604"/>
      <c r="DN29" s="604"/>
      <c r="DO29" s="604"/>
      <c r="DP29" s="604"/>
      <c r="DQ29" s="604"/>
      <c r="DR29" s="604"/>
      <c r="DS29" s="604"/>
      <c r="DT29" s="604"/>
      <c r="DU29" s="604"/>
      <c r="DV29" s="605"/>
      <c r="DW29" s="608">
        <v>
1.5</v>
      </c>
      <c r="DX29" s="637"/>
      <c r="DY29" s="637"/>
      <c r="DZ29" s="637"/>
      <c r="EA29" s="637"/>
      <c r="EB29" s="637"/>
      <c r="EC29" s="639"/>
    </row>
    <row r="30" spans="2:133" ht="11.25" customHeight="1">
      <c r="B30" s="600" t="s">
        <v>
300</v>
      </c>
      <c r="C30" s="601"/>
      <c r="D30" s="601"/>
      <c r="E30" s="601"/>
      <c r="F30" s="601"/>
      <c r="G30" s="601"/>
      <c r="H30" s="601"/>
      <c r="I30" s="601"/>
      <c r="J30" s="601"/>
      <c r="K30" s="601"/>
      <c r="L30" s="601"/>
      <c r="M30" s="601"/>
      <c r="N30" s="601"/>
      <c r="O30" s="601"/>
      <c r="P30" s="601"/>
      <c r="Q30" s="602"/>
      <c r="R30" s="603">
        <v>
13628127</v>
      </c>
      <c r="S30" s="606"/>
      <c r="T30" s="606"/>
      <c r="U30" s="606"/>
      <c r="V30" s="606"/>
      <c r="W30" s="606"/>
      <c r="X30" s="606"/>
      <c r="Y30" s="607"/>
      <c r="Z30" s="665">
        <v>
13.1</v>
      </c>
      <c r="AA30" s="665"/>
      <c r="AB30" s="665"/>
      <c r="AC30" s="665"/>
      <c r="AD30" s="666">
        <v>
1040679</v>
      </c>
      <c r="AE30" s="666"/>
      <c r="AF30" s="666"/>
      <c r="AG30" s="666"/>
      <c r="AH30" s="666"/>
      <c r="AI30" s="666"/>
      <c r="AJ30" s="666"/>
      <c r="AK30" s="666"/>
      <c r="AL30" s="608">
        <v>
1.8</v>
      </c>
      <c r="AM30" s="609"/>
      <c r="AN30" s="609"/>
      <c r="AO30" s="667"/>
      <c r="AP30" s="693" t="s">
        <v>
301</v>
      </c>
      <c r="AQ30" s="694"/>
      <c r="AR30" s="694"/>
      <c r="AS30" s="694"/>
      <c r="AT30" s="699" t="s">
        <v>
302</v>
      </c>
      <c r="AU30" s="210"/>
      <c r="AV30" s="210"/>
      <c r="AW30" s="210"/>
      <c r="AX30" s="702" t="s">
        <v>
179</v>
      </c>
      <c r="AY30" s="703"/>
      <c r="AZ30" s="703"/>
      <c r="BA30" s="703"/>
      <c r="BB30" s="703"/>
      <c r="BC30" s="703"/>
      <c r="BD30" s="703"/>
      <c r="BE30" s="703"/>
      <c r="BF30" s="704"/>
      <c r="BG30" s="683">
        <v>
98.8</v>
      </c>
      <c r="BH30" s="684"/>
      <c r="BI30" s="684"/>
      <c r="BJ30" s="684"/>
      <c r="BK30" s="684"/>
      <c r="BL30" s="684"/>
      <c r="BM30" s="685">
        <v>
95.7</v>
      </c>
      <c r="BN30" s="684"/>
      <c r="BO30" s="684"/>
      <c r="BP30" s="684"/>
      <c r="BQ30" s="686"/>
      <c r="BR30" s="683">
        <v>
98.5</v>
      </c>
      <c r="BS30" s="684"/>
      <c r="BT30" s="684"/>
      <c r="BU30" s="684"/>
      <c r="BV30" s="684"/>
      <c r="BW30" s="684"/>
      <c r="BX30" s="685">
        <v>
95.2</v>
      </c>
      <c r="BY30" s="684"/>
      <c r="BZ30" s="684"/>
      <c r="CA30" s="684"/>
      <c r="CB30" s="686"/>
      <c r="CD30" s="689"/>
      <c r="CE30" s="690"/>
      <c r="CF30" s="647" t="s">
        <v>
303</v>
      </c>
      <c r="CG30" s="644"/>
      <c r="CH30" s="644"/>
      <c r="CI30" s="644"/>
      <c r="CJ30" s="644"/>
      <c r="CK30" s="644"/>
      <c r="CL30" s="644"/>
      <c r="CM30" s="644"/>
      <c r="CN30" s="644"/>
      <c r="CO30" s="644"/>
      <c r="CP30" s="644"/>
      <c r="CQ30" s="645"/>
      <c r="CR30" s="603">
        <v>
763135</v>
      </c>
      <c r="CS30" s="606"/>
      <c r="CT30" s="606"/>
      <c r="CU30" s="606"/>
      <c r="CV30" s="606"/>
      <c r="CW30" s="606"/>
      <c r="CX30" s="606"/>
      <c r="CY30" s="607"/>
      <c r="CZ30" s="608">
        <v>
0.7</v>
      </c>
      <c r="DA30" s="637"/>
      <c r="DB30" s="637"/>
      <c r="DC30" s="638"/>
      <c r="DD30" s="611">
        <v>
763135</v>
      </c>
      <c r="DE30" s="606"/>
      <c r="DF30" s="606"/>
      <c r="DG30" s="606"/>
      <c r="DH30" s="606"/>
      <c r="DI30" s="606"/>
      <c r="DJ30" s="606"/>
      <c r="DK30" s="607"/>
      <c r="DL30" s="611">
        <v>
763135</v>
      </c>
      <c r="DM30" s="606"/>
      <c r="DN30" s="606"/>
      <c r="DO30" s="606"/>
      <c r="DP30" s="606"/>
      <c r="DQ30" s="606"/>
      <c r="DR30" s="606"/>
      <c r="DS30" s="606"/>
      <c r="DT30" s="606"/>
      <c r="DU30" s="606"/>
      <c r="DV30" s="607"/>
      <c r="DW30" s="608">
        <v>
1.3</v>
      </c>
      <c r="DX30" s="637"/>
      <c r="DY30" s="637"/>
      <c r="DZ30" s="637"/>
      <c r="EA30" s="637"/>
      <c r="EB30" s="637"/>
      <c r="EC30" s="639"/>
    </row>
    <row r="31" spans="2:133" ht="11.25" customHeight="1">
      <c r="B31" s="600" t="s">
        <v>
304</v>
      </c>
      <c r="C31" s="601"/>
      <c r="D31" s="601"/>
      <c r="E31" s="601"/>
      <c r="F31" s="601"/>
      <c r="G31" s="601"/>
      <c r="H31" s="601"/>
      <c r="I31" s="601"/>
      <c r="J31" s="601"/>
      <c r="K31" s="601"/>
      <c r="L31" s="601"/>
      <c r="M31" s="601"/>
      <c r="N31" s="601"/>
      <c r="O31" s="601"/>
      <c r="P31" s="601"/>
      <c r="Q31" s="602"/>
      <c r="R31" s="603">
        <v>
112498</v>
      </c>
      <c r="S31" s="606"/>
      <c r="T31" s="606"/>
      <c r="U31" s="606"/>
      <c r="V31" s="606"/>
      <c r="W31" s="606"/>
      <c r="X31" s="606"/>
      <c r="Y31" s="607"/>
      <c r="Z31" s="665">
        <v>
0.1</v>
      </c>
      <c r="AA31" s="665"/>
      <c r="AB31" s="665"/>
      <c r="AC31" s="665"/>
      <c r="AD31" s="666" t="s">
        <v>
219</v>
      </c>
      <c r="AE31" s="666"/>
      <c r="AF31" s="666"/>
      <c r="AG31" s="666"/>
      <c r="AH31" s="666"/>
      <c r="AI31" s="666"/>
      <c r="AJ31" s="666"/>
      <c r="AK31" s="666"/>
      <c r="AL31" s="608" t="s">
        <v>
119</v>
      </c>
      <c r="AM31" s="609"/>
      <c r="AN31" s="609"/>
      <c r="AO31" s="667"/>
      <c r="AP31" s="695"/>
      <c r="AQ31" s="696"/>
      <c r="AR31" s="696"/>
      <c r="AS31" s="696"/>
      <c r="AT31" s="700"/>
      <c r="AU31" s="209" t="s">
        <v>
305</v>
      </c>
      <c r="AV31" s="209"/>
      <c r="AW31" s="209"/>
      <c r="AX31" s="600" t="s">
        <v>
306</v>
      </c>
      <c r="AY31" s="601"/>
      <c r="AZ31" s="601"/>
      <c r="BA31" s="601"/>
      <c r="BB31" s="601"/>
      <c r="BC31" s="601"/>
      <c r="BD31" s="601"/>
      <c r="BE31" s="601"/>
      <c r="BF31" s="602"/>
      <c r="BG31" s="681">
        <v>
98.7</v>
      </c>
      <c r="BH31" s="604"/>
      <c r="BI31" s="604"/>
      <c r="BJ31" s="604"/>
      <c r="BK31" s="604"/>
      <c r="BL31" s="604"/>
      <c r="BM31" s="609">
        <v>
95.3</v>
      </c>
      <c r="BN31" s="682"/>
      <c r="BO31" s="682"/>
      <c r="BP31" s="682"/>
      <c r="BQ31" s="643"/>
      <c r="BR31" s="681">
        <v>
98.3</v>
      </c>
      <c r="BS31" s="604"/>
      <c r="BT31" s="604"/>
      <c r="BU31" s="604"/>
      <c r="BV31" s="604"/>
      <c r="BW31" s="604"/>
      <c r="BX31" s="609">
        <v>
94.7</v>
      </c>
      <c r="BY31" s="682"/>
      <c r="BZ31" s="682"/>
      <c r="CA31" s="682"/>
      <c r="CB31" s="643"/>
      <c r="CD31" s="689"/>
      <c r="CE31" s="690"/>
      <c r="CF31" s="647" t="s">
        <v>
307</v>
      </c>
      <c r="CG31" s="644"/>
      <c r="CH31" s="644"/>
      <c r="CI31" s="644"/>
      <c r="CJ31" s="644"/>
      <c r="CK31" s="644"/>
      <c r="CL31" s="644"/>
      <c r="CM31" s="644"/>
      <c r="CN31" s="644"/>
      <c r="CO31" s="644"/>
      <c r="CP31" s="644"/>
      <c r="CQ31" s="645"/>
      <c r="CR31" s="603">
        <v>
123723</v>
      </c>
      <c r="CS31" s="604"/>
      <c r="CT31" s="604"/>
      <c r="CU31" s="604"/>
      <c r="CV31" s="604"/>
      <c r="CW31" s="604"/>
      <c r="CX31" s="604"/>
      <c r="CY31" s="605"/>
      <c r="CZ31" s="608">
        <v>
0.1</v>
      </c>
      <c r="DA31" s="637"/>
      <c r="DB31" s="637"/>
      <c r="DC31" s="638"/>
      <c r="DD31" s="611">
        <v>
123723</v>
      </c>
      <c r="DE31" s="604"/>
      <c r="DF31" s="604"/>
      <c r="DG31" s="604"/>
      <c r="DH31" s="604"/>
      <c r="DI31" s="604"/>
      <c r="DJ31" s="604"/>
      <c r="DK31" s="605"/>
      <c r="DL31" s="611">
        <v>
123723</v>
      </c>
      <c r="DM31" s="604"/>
      <c r="DN31" s="604"/>
      <c r="DO31" s="604"/>
      <c r="DP31" s="604"/>
      <c r="DQ31" s="604"/>
      <c r="DR31" s="604"/>
      <c r="DS31" s="604"/>
      <c r="DT31" s="604"/>
      <c r="DU31" s="604"/>
      <c r="DV31" s="605"/>
      <c r="DW31" s="608">
        <v>
0.2</v>
      </c>
      <c r="DX31" s="637"/>
      <c r="DY31" s="637"/>
      <c r="DZ31" s="637"/>
      <c r="EA31" s="637"/>
      <c r="EB31" s="637"/>
      <c r="EC31" s="639"/>
    </row>
    <row r="32" spans="2:133" ht="11.25" customHeight="1">
      <c r="B32" s="600" t="s">
        <v>
308</v>
      </c>
      <c r="C32" s="601"/>
      <c r="D32" s="601"/>
      <c r="E32" s="601"/>
      <c r="F32" s="601"/>
      <c r="G32" s="601"/>
      <c r="H32" s="601"/>
      <c r="I32" s="601"/>
      <c r="J32" s="601"/>
      <c r="K32" s="601"/>
      <c r="L32" s="601"/>
      <c r="M32" s="601"/>
      <c r="N32" s="601"/>
      <c r="O32" s="601"/>
      <c r="P32" s="601"/>
      <c r="Q32" s="602"/>
      <c r="R32" s="603">
        <v>
2546568</v>
      </c>
      <c r="S32" s="606"/>
      <c r="T32" s="606"/>
      <c r="U32" s="606"/>
      <c r="V32" s="606"/>
      <c r="W32" s="606"/>
      <c r="X32" s="606"/>
      <c r="Y32" s="607"/>
      <c r="Z32" s="665">
        <v>
2.4</v>
      </c>
      <c r="AA32" s="665"/>
      <c r="AB32" s="665"/>
      <c r="AC32" s="665"/>
      <c r="AD32" s="666" t="s">
        <v>
228</v>
      </c>
      <c r="AE32" s="666"/>
      <c r="AF32" s="666"/>
      <c r="AG32" s="666"/>
      <c r="AH32" s="666"/>
      <c r="AI32" s="666"/>
      <c r="AJ32" s="666"/>
      <c r="AK32" s="666"/>
      <c r="AL32" s="608" t="s">
        <v>
119</v>
      </c>
      <c r="AM32" s="609"/>
      <c r="AN32" s="609"/>
      <c r="AO32" s="667"/>
      <c r="AP32" s="697"/>
      <c r="AQ32" s="698"/>
      <c r="AR32" s="698"/>
      <c r="AS32" s="698"/>
      <c r="AT32" s="701"/>
      <c r="AU32" s="211"/>
      <c r="AV32" s="211"/>
      <c r="AW32" s="211"/>
      <c r="AX32" s="615" t="s">
        <v>
309</v>
      </c>
      <c r="AY32" s="616"/>
      <c r="AZ32" s="616"/>
      <c r="BA32" s="616"/>
      <c r="BB32" s="616"/>
      <c r="BC32" s="616"/>
      <c r="BD32" s="616"/>
      <c r="BE32" s="616"/>
      <c r="BF32" s="617"/>
      <c r="BG32" s="680" t="s">
        <v>
228</v>
      </c>
      <c r="BH32" s="619"/>
      <c r="BI32" s="619"/>
      <c r="BJ32" s="619"/>
      <c r="BK32" s="619"/>
      <c r="BL32" s="619"/>
      <c r="BM32" s="663" t="s">
        <v>
228</v>
      </c>
      <c r="BN32" s="619"/>
      <c r="BO32" s="619"/>
      <c r="BP32" s="619"/>
      <c r="BQ32" s="656"/>
      <c r="BR32" s="680" t="s">
        <v>
219</v>
      </c>
      <c r="BS32" s="619"/>
      <c r="BT32" s="619"/>
      <c r="BU32" s="619"/>
      <c r="BV32" s="619"/>
      <c r="BW32" s="619"/>
      <c r="BX32" s="663" t="s">
        <v>
228</v>
      </c>
      <c r="BY32" s="619"/>
      <c r="BZ32" s="619"/>
      <c r="CA32" s="619"/>
      <c r="CB32" s="656"/>
      <c r="CD32" s="691"/>
      <c r="CE32" s="692"/>
      <c r="CF32" s="647" t="s">
        <v>
310</v>
      </c>
      <c r="CG32" s="644"/>
      <c r="CH32" s="644"/>
      <c r="CI32" s="644"/>
      <c r="CJ32" s="644"/>
      <c r="CK32" s="644"/>
      <c r="CL32" s="644"/>
      <c r="CM32" s="644"/>
      <c r="CN32" s="644"/>
      <c r="CO32" s="644"/>
      <c r="CP32" s="644"/>
      <c r="CQ32" s="645"/>
      <c r="CR32" s="603" t="s">
        <v>
219</v>
      </c>
      <c r="CS32" s="606"/>
      <c r="CT32" s="606"/>
      <c r="CU32" s="606"/>
      <c r="CV32" s="606"/>
      <c r="CW32" s="606"/>
      <c r="CX32" s="606"/>
      <c r="CY32" s="607"/>
      <c r="CZ32" s="608" t="s">
        <v>
228</v>
      </c>
      <c r="DA32" s="637"/>
      <c r="DB32" s="637"/>
      <c r="DC32" s="638"/>
      <c r="DD32" s="611" t="s">
        <v>
219</v>
      </c>
      <c r="DE32" s="606"/>
      <c r="DF32" s="606"/>
      <c r="DG32" s="606"/>
      <c r="DH32" s="606"/>
      <c r="DI32" s="606"/>
      <c r="DJ32" s="606"/>
      <c r="DK32" s="607"/>
      <c r="DL32" s="611" t="s">
        <v>
119</v>
      </c>
      <c r="DM32" s="606"/>
      <c r="DN32" s="606"/>
      <c r="DO32" s="606"/>
      <c r="DP32" s="606"/>
      <c r="DQ32" s="606"/>
      <c r="DR32" s="606"/>
      <c r="DS32" s="606"/>
      <c r="DT32" s="606"/>
      <c r="DU32" s="606"/>
      <c r="DV32" s="607"/>
      <c r="DW32" s="608" t="s">
        <v>
228</v>
      </c>
      <c r="DX32" s="637"/>
      <c r="DY32" s="637"/>
      <c r="DZ32" s="637"/>
      <c r="EA32" s="637"/>
      <c r="EB32" s="637"/>
      <c r="EC32" s="639"/>
    </row>
    <row r="33" spans="2:133" ht="11.25" customHeight="1">
      <c r="B33" s="600" t="s">
        <v>
311</v>
      </c>
      <c r="C33" s="601"/>
      <c r="D33" s="601"/>
      <c r="E33" s="601"/>
      <c r="F33" s="601"/>
      <c r="G33" s="601"/>
      <c r="H33" s="601"/>
      <c r="I33" s="601"/>
      <c r="J33" s="601"/>
      <c r="K33" s="601"/>
      <c r="L33" s="601"/>
      <c r="M33" s="601"/>
      <c r="N33" s="601"/>
      <c r="O33" s="601"/>
      <c r="P33" s="601"/>
      <c r="Q33" s="602"/>
      <c r="R33" s="603">
        <v>
2835009</v>
      </c>
      <c r="S33" s="606"/>
      <c r="T33" s="606"/>
      <c r="U33" s="606"/>
      <c r="V33" s="606"/>
      <c r="W33" s="606"/>
      <c r="X33" s="606"/>
      <c r="Y33" s="607"/>
      <c r="Z33" s="665">
        <v>
2.7</v>
      </c>
      <c r="AA33" s="665"/>
      <c r="AB33" s="665"/>
      <c r="AC33" s="665"/>
      <c r="AD33" s="666" t="s">
        <v>
119</v>
      </c>
      <c r="AE33" s="666"/>
      <c r="AF33" s="666"/>
      <c r="AG33" s="666"/>
      <c r="AH33" s="666"/>
      <c r="AI33" s="666"/>
      <c r="AJ33" s="666"/>
      <c r="AK33" s="666"/>
      <c r="AL33" s="608" t="s">
        <v>
219</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
312</v>
      </c>
      <c r="CE33" s="644"/>
      <c r="CF33" s="644"/>
      <c r="CG33" s="644"/>
      <c r="CH33" s="644"/>
      <c r="CI33" s="644"/>
      <c r="CJ33" s="644"/>
      <c r="CK33" s="644"/>
      <c r="CL33" s="644"/>
      <c r="CM33" s="644"/>
      <c r="CN33" s="644"/>
      <c r="CO33" s="644"/>
      <c r="CP33" s="644"/>
      <c r="CQ33" s="645"/>
      <c r="CR33" s="603">
        <v>
45963112</v>
      </c>
      <c r="CS33" s="604"/>
      <c r="CT33" s="604"/>
      <c r="CU33" s="604"/>
      <c r="CV33" s="604"/>
      <c r="CW33" s="604"/>
      <c r="CX33" s="604"/>
      <c r="CY33" s="605"/>
      <c r="CZ33" s="608">
        <v>
44.9</v>
      </c>
      <c r="DA33" s="637"/>
      <c r="DB33" s="637"/>
      <c r="DC33" s="638"/>
      <c r="DD33" s="611">
        <v>
36943071</v>
      </c>
      <c r="DE33" s="604"/>
      <c r="DF33" s="604"/>
      <c r="DG33" s="604"/>
      <c r="DH33" s="604"/>
      <c r="DI33" s="604"/>
      <c r="DJ33" s="604"/>
      <c r="DK33" s="605"/>
      <c r="DL33" s="611">
        <v>
20294107</v>
      </c>
      <c r="DM33" s="604"/>
      <c r="DN33" s="604"/>
      <c r="DO33" s="604"/>
      <c r="DP33" s="604"/>
      <c r="DQ33" s="604"/>
      <c r="DR33" s="604"/>
      <c r="DS33" s="604"/>
      <c r="DT33" s="604"/>
      <c r="DU33" s="604"/>
      <c r="DV33" s="605"/>
      <c r="DW33" s="608">
        <v>
35.299999999999997</v>
      </c>
      <c r="DX33" s="637"/>
      <c r="DY33" s="637"/>
      <c r="DZ33" s="637"/>
      <c r="EA33" s="637"/>
      <c r="EB33" s="637"/>
      <c r="EC33" s="639"/>
    </row>
    <row r="34" spans="2:133" ht="11.25" customHeight="1">
      <c r="B34" s="600" t="s">
        <v>
313</v>
      </c>
      <c r="C34" s="601"/>
      <c r="D34" s="601"/>
      <c r="E34" s="601"/>
      <c r="F34" s="601"/>
      <c r="G34" s="601"/>
      <c r="H34" s="601"/>
      <c r="I34" s="601"/>
      <c r="J34" s="601"/>
      <c r="K34" s="601"/>
      <c r="L34" s="601"/>
      <c r="M34" s="601"/>
      <c r="N34" s="601"/>
      <c r="O34" s="601"/>
      <c r="P34" s="601"/>
      <c r="Q34" s="602"/>
      <c r="R34" s="603">
        <v>
3916957</v>
      </c>
      <c r="S34" s="606"/>
      <c r="T34" s="606"/>
      <c r="U34" s="606"/>
      <c r="V34" s="606"/>
      <c r="W34" s="606"/>
      <c r="X34" s="606"/>
      <c r="Y34" s="607"/>
      <c r="Z34" s="665">
        <v>
3.8</v>
      </c>
      <c r="AA34" s="665"/>
      <c r="AB34" s="665"/>
      <c r="AC34" s="665"/>
      <c r="AD34" s="666">
        <v>
485</v>
      </c>
      <c r="AE34" s="666"/>
      <c r="AF34" s="666"/>
      <c r="AG34" s="666"/>
      <c r="AH34" s="666"/>
      <c r="AI34" s="666"/>
      <c r="AJ34" s="666"/>
      <c r="AK34" s="666"/>
      <c r="AL34" s="608">
        <v>
0</v>
      </c>
      <c r="AM34" s="609"/>
      <c r="AN34" s="609"/>
      <c r="AO34" s="667"/>
      <c r="AP34" s="214"/>
      <c r="AQ34" s="677" t="s">
        <v>
314</v>
      </c>
      <c r="AR34" s="678"/>
      <c r="AS34" s="678"/>
      <c r="AT34" s="678"/>
      <c r="AU34" s="678"/>
      <c r="AV34" s="678"/>
      <c r="AW34" s="678"/>
      <c r="AX34" s="678"/>
      <c r="AY34" s="678"/>
      <c r="AZ34" s="678"/>
      <c r="BA34" s="678"/>
      <c r="BB34" s="678"/>
      <c r="BC34" s="678"/>
      <c r="BD34" s="678"/>
      <c r="BE34" s="678"/>
      <c r="BF34" s="679"/>
      <c r="BG34" s="677" t="s">
        <v>
315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
316</v>
      </c>
      <c r="CE34" s="644"/>
      <c r="CF34" s="644"/>
      <c r="CG34" s="644"/>
      <c r="CH34" s="644"/>
      <c r="CI34" s="644"/>
      <c r="CJ34" s="644"/>
      <c r="CK34" s="644"/>
      <c r="CL34" s="644"/>
      <c r="CM34" s="644"/>
      <c r="CN34" s="644"/>
      <c r="CO34" s="644"/>
      <c r="CP34" s="644"/>
      <c r="CQ34" s="645"/>
      <c r="CR34" s="603">
        <v>
16772249</v>
      </c>
      <c r="CS34" s="606"/>
      <c r="CT34" s="606"/>
      <c r="CU34" s="606"/>
      <c r="CV34" s="606"/>
      <c r="CW34" s="606"/>
      <c r="CX34" s="606"/>
      <c r="CY34" s="607"/>
      <c r="CZ34" s="608">
        <v>
16.399999999999999</v>
      </c>
      <c r="DA34" s="637"/>
      <c r="DB34" s="637"/>
      <c r="DC34" s="638"/>
      <c r="DD34" s="611">
        <v>
14103769</v>
      </c>
      <c r="DE34" s="606"/>
      <c r="DF34" s="606"/>
      <c r="DG34" s="606"/>
      <c r="DH34" s="606"/>
      <c r="DI34" s="606"/>
      <c r="DJ34" s="606"/>
      <c r="DK34" s="607"/>
      <c r="DL34" s="611">
        <v>
13750976</v>
      </c>
      <c r="DM34" s="606"/>
      <c r="DN34" s="606"/>
      <c r="DO34" s="606"/>
      <c r="DP34" s="606"/>
      <c r="DQ34" s="606"/>
      <c r="DR34" s="606"/>
      <c r="DS34" s="606"/>
      <c r="DT34" s="606"/>
      <c r="DU34" s="606"/>
      <c r="DV34" s="607"/>
      <c r="DW34" s="608">
        <v>
23.9</v>
      </c>
      <c r="DX34" s="637"/>
      <c r="DY34" s="637"/>
      <c r="DZ34" s="637"/>
      <c r="EA34" s="637"/>
      <c r="EB34" s="637"/>
      <c r="EC34" s="639"/>
    </row>
    <row r="35" spans="2:133" ht="11.25" customHeight="1">
      <c r="B35" s="600" t="s">
        <v>
317</v>
      </c>
      <c r="C35" s="601"/>
      <c r="D35" s="601"/>
      <c r="E35" s="601"/>
      <c r="F35" s="601"/>
      <c r="G35" s="601"/>
      <c r="H35" s="601"/>
      <c r="I35" s="601"/>
      <c r="J35" s="601"/>
      <c r="K35" s="601"/>
      <c r="L35" s="601"/>
      <c r="M35" s="601"/>
      <c r="N35" s="601"/>
      <c r="O35" s="601"/>
      <c r="P35" s="601"/>
      <c r="Q35" s="602"/>
      <c r="R35" s="603" t="s">
        <v>
119</v>
      </c>
      <c r="S35" s="606"/>
      <c r="T35" s="606"/>
      <c r="U35" s="606"/>
      <c r="V35" s="606"/>
      <c r="W35" s="606"/>
      <c r="X35" s="606"/>
      <c r="Y35" s="607"/>
      <c r="Z35" s="665" t="s">
        <v>
219</v>
      </c>
      <c r="AA35" s="665"/>
      <c r="AB35" s="665"/>
      <c r="AC35" s="665"/>
      <c r="AD35" s="666" t="s">
        <v>
219</v>
      </c>
      <c r="AE35" s="666"/>
      <c r="AF35" s="666"/>
      <c r="AG35" s="666"/>
      <c r="AH35" s="666"/>
      <c r="AI35" s="666"/>
      <c r="AJ35" s="666"/>
      <c r="AK35" s="666"/>
      <c r="AL35" s="608" t="s">
        <v>
219</v>
      </c>
      <c r="AM35" s="609"/>
      <c r="AN35" s="609"/>
      <c r="AO35" s="667"/>
      <c r="AP35" s="214"/>
      <c r="AQ35" s="671" t="s">
        <v>
318</v>
      </c>
      <c r="AR35" s="672"/>
      <c r="AS35" s="672"/>
      <c r="AT35" s="672"/>
      <c r="AU35" s="672"/>
      <c r="AV35" s="672"/>
      <c r="AW35" s="672"/>
      <c r="AX35" s="672"/>
      <c r="AY35" s="673"/>
      <c r="AZ35" s="668">
        <v>
4602813</v>
      </c>
      <c r="BA35" s="669"/>
      <c r="BB35" s="669"/>
      <c r="BC35" s="669"/>
      <c r="BD35" s="669"/>
      <c r="BE35" s="669"/>
      <c r="BF35" s="670"/>
      <c r="BG35" s="674" t="s">
        <v>
319</v>
      </c>
      <c r="BH35" s="675"/>
      <c r="BI35" s="675"/>
      <c r="BJ35" s="675"/>
      <c r="BK35" s="675"/>
      <c r="BL35" s="675"/>
      <c r="BM35" s="675"/>
      <c r="BN35" s="675"/>
      <c r="BO35" s="675"/>
      <c r="BP35" s="675"/>
      <c r="BQ35" s="675"/>
      <c r="BR35" s="675"/>
      <c r="BS35" s="675"/>
      <c r="BT35" s="675"/>
      <c r="BU35" s="676"/>
      <c r="BV35" s="668">
        <v>
482095</v>
      </c>
      <c r="BW35" s="669"/>
      <c r="BX35" s="669"/>
      <c r="BY35" s="669"/>
      <c r="BZ35" s="669"/>
      <c r="CA35" s="669"/>
      <c r="CB35" s="670"/>
      <c r="CD35" s="647" t="s">
        <v>
320</v>
      </c>
      <c r="CE35" s="644"/>
      <c r="CF35" s="644"/>
      <c r="CG35" s="644"/>
      <c r="CH35" s="644"/>
      <c r="CI35" s="644"/>
      <c r="CJ35" s="644"/>
      <c r="CK35" s="644"/>
      <c r="CL35" s="644"/>
      <c r="CM35" s="644"/>
      <c r="CN35" s="644"/>
      <c r="CO35" s="644"/>
      <c r="CP35" s="644"/>
      <c r="CQ35" s="645"/>
      <c r="CR35" s="603">
        <v>
855246</v>
      </c>
      <c r="CS35" s="604"/>
      <c r="CT35" s="604"/>
      <c r="CU35" s="604"/>
      <c r="CV35" s="604"/>
      <c r="CW35" s="604"/>
      <c r="CX35" s="604"/>
      <c r="CY35" s="605"/>
      <c r="CZ35" s="608">
        <v>
0.8</v>
      </c>
      <c r="DA35" s="637"/>
      <c r="DB35" s="637"/>
      <c r="DC35" s="638"/>
      <c r="DD35" s="611">
        <v>
665430</v>
      </c>
      <c r="DE35" s="604"/>
      <c r="DF35" s="604"/>
      <c r="DG35" s="604"/>
      <c r="DH35" s="604"/>
      <c r="DI35" s="604"/>
      <c r="DJ35" s="604"/>
      <c r="DK35" s="605"/>
      <c r="DL35" s="611">
        <v>
665430</v>
      </c>
      <c r="DM35" s="604"/>
      <c r="DN35" s="604"/>
      <c r="DO35" s="604"/>
      <c r="DP35" s="604"/>
      <c r="DQ35" s="604"/>
      <c r="DR35" s="604"/>
      <c r="DS35" s="604"/>
      <c r="DT35" s="604"/>
      <c r="DU35" s="604"/>
      <c r="DV35" s="605"/>
      <c r="DW35" s="608">
        <v>
1.2</v>
      </c>
      <c r="DX35" s="637"/>
      <c r="DY35" s="637"/>
      <c r="DZ35" s="637"/>
      <c r="EA35" s="637"/>
      <c r="EB35" s="637"/>
      <c r="EC35" s="639"/>
    </row>
    <row r="36" spans="2:133" ht="11.25" customHeight="1">
      <c r="B36" s="600" t="s">
        <v>
321</v>
      </c>
      <c r="C36" s="601"/>
      <c r="D36" s="601"/>
      <c r="E36" s="601"/>
      <c r="F36" s="601"/>
      <c r="G36" s="601"/>
      <c r="H36" s="601"/>
      <c r="I36" s="601"/>
      <c r="J36" s="601"/>
      <c r="K36" s="601"/>
      <c r="L36" s="601"/>
      <c r="M36" s="601"/>
      <c r="N36" s="601"/>
      <c r="O36" s="601"/>
      <c r="P36" s="601"/>
      <c r="Q36" s="602"/>
      <c r="R36" s="603" t="s">
        <v>
219</v>
      </c>
      <c r="S36" s="606"/>
      <c r="T36" s="606"/>
      <c r="U36" s="606"/>
      <c r="V36" s="606"/>
      <c r="W36" s="606"/>
      <c r="X36" s="606"/>
      <c r="Y36" s="607"/>
      <c r="Z36" s="665" t="s">
        <v>
119</v>
      </c>
      <c r="AA36" s="665"/>
      <c r="AB36" s="665"/>
      <c r="AC36" s="665"/>
      <c r="AD36" s="666" t="s">
        <v>
119</v>
      </c>
      <c r="AE36" s="666"/>
      <c r="AF36" s="666"/>
      <c r="AG36" s="666"/>
      <c r="AH36" s="666"/>
      <c r="AI36" s="666"/>
      <c r="AJ36" s="666"/>
      <c r="AK36" s="666"/>
      <c r="AL36" s="608" t="s">
        <v>
228</v>
      </c>
      <c r="AM36" s="609"/>
      <c r="AN36" s="609"/>
      <c r="AO36" s="667"/>
      <c r="AQ36" s="640" t="s">
        <v>
322</v>
      </c>
      <c r="AR36" s="641"/>
      <c r="AS36" s="641"/>
      <c r="AT36" s="641"/>
      <c r="AU36" s="641"/>
      <c r="AV36" s="641"/>
      <c r="AW36" s="641"/>
      <c r="AX36" s="641"/>
      <c r="AY36" s="642"/>
      <c r="AZ36" s="603">
        <v>
1150538</v>
      </c>
      <c r="BA36" s="606"/>
      <c r="BB36" s="606"/>
      <c r="BC36" s="606"/>
      <c r="BD36" s="604"/>
      <c r="BE36" s="604"/>
      <c r="BF36" s="643"/>
      <c r="BG36" s="647" t="s">
        <v>
323</v>
      </c>
      <c r="BH36" s="644"/>
      <c r="BI36" s="644"/>
      <c r="BJ36" s="644"/>
      <c r="BK36" s="644"/>
      <c r="BL36" s="644"/>
      <c r="BM36" s="644"/>
      <c r="BN36" s="644"/>
      <c r="BO36" s="644"/>
      <c r="BP36" s="644"/>
      <c r="BQ36" s="644"/>
      <c r="BR36" s="644"/>
      <c r="BS36" s="644"/>
      <c r="BT36" s="644"/>
      <c r="BU36" s="645"/>
      <c r="BV36" s="603">
        <v>
389565</v>
      </c>
      <c r="BW36" s="606"/>
      <c r="BX36" s="606"/>
      <c r="BY36" s="606"/>
      <c r="BZ36" s="606"/>
      <c r="CA36" s="606"/>
      <c r="CB36" s="646"/>
      <c r="CD36" s="647" t="s">
        <v>
324</v>
      </c>
      <c r="CE36" s="644"/>
      <c r="CF36" s="644"/>
      <c r="CG36" s="644"/>
      <c r="CH36" s="644"/>
      <c r="CI36" s="644"/>
      <c r="CJ36" s="644"/>
      <c r="CK36" s="644"/>
      <c r="CL36" s="644"/>
      <c r="CM36" s="644"/>
      <c r="CN36" s="644"/>
      <c r="CO36" s="644"/>
      <c r="CP36" s="644"/>
      <c r="CQ36" s="645"/>
      <c r="CR36" s="603">
        <v>
6831838</v>
      </c>
      <c r="CS36" s="606"/>
      <c r="CT36" s="606"/>
      <c r="CU36" s="606"/>
      <c r="CV36" s="606"/>
      <c r="CW36" s="606"/>
      <c r="CX36" s="606"/>
      <c r="CY36" s="607"/>
      <c r="CZ36" s="608">
        <v>
6.7</v>
      </c>
      <c r="DA36" s="637"/>
      <c r="DB36" s="637"/>
      <c r="DC36" s="638"/>
      <c r="DD36" s="611">
        <v>
4248592</v>
      </c>
      <c r="DE36" s="606"/>
      <c r="DF36" s="606"/>
      <c r="DG36" s="606"/>
      <c r="DH36" s="606"/>
      <c r="DI36" s="606"/>
      <c r="DJ36" s="606"/>
      <c r="DK36" s="607"/>
      <c r="DL36" s="611">
        <v>
3405639</v>
      </c>
      <c r="DM36" s="606"/>
      <c r="DN36" s="606"/>
      <c r="DO36" s="606"/>
      <c r="DP36" s="606"/>
      <c r="DQ36" s="606"/>
      <c r="DR36" s="606"/>
      <c r="DS36" s="606"/>
      <c r="DT36" s="606"/>
      <c r="DU36" s="606"/>
      <c r="DV36" s="607"/>
      <c r="DW36" s="608">
        <v>
5.9</v>
      </c>
      <c r="DX36" s="637"/>
      <c r="DY36" s="637"/>
      <c r="DZ36" s="637"/>
      <c r="EA36" s="637"/>
      <c r="EB36" s="637"/>
      <c r="EC36" s="639"/>
    </row>
    <row r="37" spans="2:133" ht="11.25" customHeight="1">
      <c r="B37" s="600" t="s">
        <v>
325</v>
      </c>
      <c r="C37" s="601"/>
      <c r="D37" s="601"/>
      <c r="E37" s="601"/>
      <c r="F37" s="601"/>
      <c r="G37" s="601"/>
      <c r="H37" s="601"/>
      <c r="I37" s="601"/>
      <c r="J37" s="601"/>
      <c r="K37" s="601"/>
      <c r="L37" s="601"/>
      <c r="M37" s="601"/>
      <c r="N37" s="601"/>
      <c r="O37" s="601"/>
      <c r="P37" s="601"/>
      <c r="Q37" s="602"/>
      <c r="R37" s="603" t="s">
        <v>
219</v>
      </c>
      <c r="S37" s="606"/>
      <c r="T37" s="606"/>
      <c r="U37" s="606"/>
      <c r="V37" s="606"/>
      <c r="W37" s="606"/>
      <c r="X37" s="606"/>
      <c r="Y37" s="607"/>
      <c r="Z37" s="665" t="s">
        <v>
219</v>
      </c>
      <c r="AA37" s="665"/>
      <c r="AB37" s="665"/>
      <c r="AC37" s="665"/>
      <c r="AD37" s="666" t="s">
        <v>
119</v>
      </c>
      <c r="AE37" s="666"/>
      <c r="AF37" s="666"/>
      <c r="AG37" s="666"/>
      <c r="AH37" s="666"/>
      <c r="AI37" s="666"/>
      <c r="AJ37" s="666"/>
      <c r="AK37" s="666"/>
      <c r="AL37" s="608" t="s">
        <v>
228</v>
      </c>
      <c r="AM37" s="609"/>
      <c r="AN37" s="609"/>
      <c r="AO37" s="667"/>
      <c r="AQ37" s="640" t="s">
        <v>
326</v>
      </c>
      <c r="AR37" s="641"/>
      <c r="AS37" s="641"/>
      <c r="AT37" s="641"/>
      <c r="AU37" s="641"/>
      <c r="AV37" s="641"/>
      <c r="AW37" s="641"/>
      <c r="AX37" s="641"/>
      <c r="AY37" s="642"/>
      <c r="AZ37" s="603" t="s">
        <v>
119</v>
      </c>
      <c r="BA37" s="606"/>
      <c r="BB37" s="606"/>
      <c r="BC37" s="606"/>
      <c r="BD37" s="604"/>
      <c r="BE37" s="604"/>
      <c r="BF37" s="643"/>
      <c r="BG37" s="647" t="s">
        <v>
327</v>
      </c>
      <c r="BH37" s="644"/>
      <c r="BI37" s="644"/>
      <c r="BJ37" s="644"/>
      <c r="BK37" s="644"/>
      <c r="BL37" s="644"/>
      <c r="BM37" s="644"/>
      <c r="BN37" s="644"/>
      <c r="BO37" s="644"/>
      <c r="BP37" s="644"/>
      <c r="BQ37" s="644"/>
      <c r="BR37" s="644"/>
      <c r="BS37" s="644"/>
      <c r="BT37" s="644"/>
      <c r="BU37" s="645"/>
      <c r="BV37" s="603">
        <v>
21450</v>
      </c>
      <c r="BW37" s="606"/>
      <c r="BX37" s="606"/>
      <c r="BY37" s="606"/>
      <c r="BZ37" s="606"/>
      <c r="CA37" s="606"/>
      <c r="CB37" s="646"/>
      <c r="CD37" s="647" t="s">
        <v>
328</v>
      </c>
      <c r="CE37" s="644"/>
      <c r="CF37" s="644"/>
      <c r="CG37" s="644"/>
      <c r="CH37" s="644"/>
      <c r="CI37" s="644"/>
      <c r="CJ37" s="644"/>
      <c r="CK37" s="644"/>
      <c r="CL37" s="644"/>
      <c r="CM37" s="644"/>
      <c r="CN37" s="644"/>
      <c r="CO37" s="644"/>
      <c r="CP37" s="644"/>
      <c r="CQ37" s="645"/>
      <c r="CR37" s="603">
        <v>
926808</v>
      </c>
      <c r="CS37" s="604"/>
      <c r="CT37" s="604"/>
      <c r="CU37" s="604"/>
      <c r="CV37" s="604"/>
      <c r="CW37" s="604"/>
      <c r="CX37" s="604"/>
      <c r="CY37" s="605"/>
      <c r="CZ37" s="608">
        <v>
0.9</v>
      </c>
      <c r="DA37" s="637"/>
      <c r="DB37" s="637"/>
      <c r="DC37" s="638"/>
      <c r="DD37" s="611">
        <v>
926808</v>
      </c>
      <c r="DE37" s="604"/>
      <c r="DF37" s="604"/>
      <c r="DG37" s="604"/>
      <c r="DH37" s="604"/>
      <c r="DI37" s="604"/>
      <c r="DJ37" s="604"/>
      <c r="DK37" s="605"/>
      <c r="DL37" s="611">
        <v>
666843</v>
      </c>
      <c r="DM37" s="604"/>
      <c r="DN37" s="604"/>
      <c r="DO37" s="604"/>
      <c r="DP37" s="604"/>
      <c r="DQ37" s="604"/>
      <c r="DR37" s="604"/>
      <c r="DS37" s="604"/>
      <c r="DT37" s="604"/>
      <c r="DU37" s="604"/>
      <c r="DV37" s="605"/>
      <c r="DW37" s="608">
        <v>
1.2</v>
      </c>
      <c r="DX37" s="637"/>
      <c r="DY37" s="637"/>
      <c r="DZ37" s="637"/>
      <c r="EA37" s="637"/>
      <c r="EB37" s="637"/>
      <c r="EC37" s="639"/>
    </row>
    <row r="38" spans="2:133" ht="11.25" customHeight="1">
      <c r="B38" s="615" t="s">
        <v>
329</v>
      </c>
      <c r="C38" s="616"/>
      <c r="D38" s="616"/>
      <c r="E38" s="616"/>
      <c r="F38" s="616"/>
      <c r="G38" s="616"/>
      <c r="H38" s="616"/>
      <c r="I38" s="616"/>
      <c r="J38" s="616"/>
      <c r="K38" s="616"/>
      <c r="L38" s="616"/>
      <c r="M38" s="616"/>
      <c r="N38" s="616"/>
      <c r="O38" s="616"/>
      <c r="P38" s="616"/>
      <c r="Q38" s="617"/>
      <c r="R38" s="618">
        <v>
104417516</v>
      </c>
      <c r="S38" s="655"/>
      <c r="T38" s="655"/>
      <c r="U38" s="655"/>
      <c r="V38" s="655"/>
      <c r="W38" s="655"/>
      <c r="X38" s="655"/>
      <c r="Y38" s="660"/>
      <c r="Z38" s="661">
        <v>
100</v>
      </c>
      <c r="AA38" s="661"/>
      <c r="AB38" s="661"/>
      <c r="AC38" s="661"/>
      <c r="AD38" s="662">
        <v>
57479746</v>
      </c>
      <c r="AE38" s="662"/>
      <c r="AF38" s="662"/>
      <c r="AG38" s="662"/>
      <c r="AH38" s="662"/>
      <c r="AI38" s="662"/>
      <c r="AJ38" s="662"/>
      <c r="AK38" s="662"/>
      <c r="AL38" s="621">
        <v>
100</v>
      </c>
      <c r="AM38" s="663"/>
      <c r="AN38" s="663"/>
      <c r="AO38" s="664"/>
      <c r="AQ38" s="640" t="s">
        <v>
330</v>
      </c>
      <c r="AR38" s="641"/>
      <c r="AS38" s="641"/>
      <c r="AT38" s="641"/>
      <c r="AU38" s="641"/>
      <c r="AV38" s="641"/>
      <c r="AW38" s="641"/>
      <c r="AX38" s="641"/>
      <c r="AY38" s="642"/>
      <c r="AZ38" s="603" t="s">
        <v>
219</v>
      </c>
      <c r="BA38" s="606"/>
      <c r="BB38" s="606"/>
      <c r="BC38" s="606"/>
      <c r="BD38" s="604"/>
      <c r="BE38" s="604"/>
      <c r="BF38" s="643"/>
      <c r="BG38" s="647" t="s">
        <v>
331</v>
      </c>
      <c r="BH38" s="644"/>
      <c r="BI38" s="644"/>
      <c r="BJ38" s="644"/>
      <c r="BK38" s="644"/>
      <c r="BL38" s="644"/>
      <c r="BM38" s="644"/>
      <c r="BN38" s="644"/>
      <c r="BO38" s="644"/>
      <c r="BP38" s="644"/>
      <c r="BQ38" s="644"/>
      <c r="BR38" s="644"/>
      <c r="BS38" s="644"/>
      <c r="BT38" s="644"/>
      <c r="BU38" s="645"/>
      <c r="BV38" s="603">
        <v>
29473</v>
      </c>
      <c r="BW38" s="606"/>
      <c r="BX38" s="606"/>
      <c r="BY38" s="606"/>
      <c r="BZ38" s="606"/>
      <c r="CA38" s="606"/>
      <c r="CB38" s="646"/>
      <c r="CD38" s="647" t="s">
        <v>
332</v>
      </c>
      <c r="CE38" s="644"/>
      <c r="CF38" s="644"/>
      <c r="CG38" s="644"/>
      <c r="CH38" s="644"/>
      <c r="CI38" s="644"/>
      <c r="CJ38" s="644"/>
      <c r="CK38" s="644"/>
      <c r="CL38" s="644"/>
      <c r="CM38" s="644"/>
      <c r="CN38" s="644"/>
      <c r="CO38" s="644"/>
      <c r="CP38" s="644"/>
      <c r="CQ38" s="645"/>
      <c r="CR38" s="603">
        <v>
4602813</v>
      </c>
      <c r="CS38" s="606"/>
      <c r="CT38" s="606"/>
      <c r="CU38" s="606"/>
      <c r="CV38" s="606"/>
      <c r="CW38" s="606"/>
      <c r="CX38" s="606"/>
      <c r="CY38" s="607"/>
      <c r="CZ38" s="608">
        <v>
4.5</v>
      </c>
      <c r="DA38" s="637"/>
      <c r="DB38" s="637"/>
      <c r="DC38" s="638"/>
      <c r="DD38" s="611">
        <v>
3396934</v>
      </c>
      <c r="DE38" s="606"/>
      <c r="DF38" s="606"/>
      <c r="DG38" s="606"/>
      <c r="DH38" s="606"/>
      <c r="DI38" s="606"/>
      <c r="DJ38" s="606"/>
      <c r="DK38" s="607"/>
      <c r="DL38" s="611">
        <v>
2472062</v>
      </c>
      <c r="DM38" s="606"/>
      <c r="DN38" s="606"/>
      <c r="DO38" s="606"/>
      <c r="DP38" s="606"/>
      <c r="DQ38" s="606"/>
      <c r="DR38" s="606"/>
      <c r="DS38" s="606"/>
      <c r="DT38" s="606"/>
      <c r="DU38" s="606"/>
      <c r="DV38" s="607"/>
      <c r="DW38" s="608">
        <v>
4.3</v>
      </c>
      <c r="DX38" s="637"/>
      <c r="DY38" s="637"/>
      <c r="DZ38" s="637"/>
      <c r="EA38" s="637"/>
      <c r="EB38" s="637"/>
      <c r="EC38" s="639"/>
    </row>
    <row r="39" spans="2:133" ht="11.25" customHeight="1">
      <c r="AQ39" s="640" t="s">
        <v>
333</v>
      </c>
      <c r="AR39" s="641"/>
      <c r="AS39" s="641"/>
      <c r="AT39" s="641"/>
      <c r="AU39" s="641"/>
      <c r="AV39" s="641"/>
      <c r="AW39" s="641"/>
      <c r="AX39" s="641"/>
      <c r="AY39" s="642"/>
      <c r="AZ39" s="603" t="s">
        <v>
219</v>
      </c>
      <c r="BA39" s="606"/>
      <c r="BB39" s="606"/>
      <c r="BC39" s="606"/>
      <c r="BD39" s="604"/>
      <c r="BE39" s="604"/>
      <c r="BF39" s="643"/>
      <c r="BG39" s="648" t="s">
        <v>
334</v>
      </c>
      <c r="BH39" s="649"/>
      <c r="BI39" s="649"/>
      <c r="BJ39" s="649"/>
      <c r="BK39" s="649"/>
      <c r="BL39" s="215"/>
      <c r="BM39" s="644" t="s">
        <v>
335</v>
      </c>
      <c r="BN39" s="644"/>
      <c r="BO39" s="644"/>
      <c r="BP39" s="644"/>
      <c r="BQ39" s="644"/>
      <c r="BR39" s="644"/>
      <c r="BS39" s="644"/>
      <c r="BT39" s="644"/>
      <c r="BU39" s="645"/>
      <c r="BV39" s="603">
        <v>
132</v>
      </c>
      <c r="BW39" s="606"/>
      <c r="BX39" s="606"/>
      <c r="BY39" s="606"/>
      <c r="BZ39" s="606"/>
      <c r="CA39" s="606"/>
      <c r="CB39" s="646"/>
      <c r="CD39" s="647" t="s">
        <v>
336</v>
      </c>
      <c r="CE39" s="644"/>
      <c r="CF39" s="644"/>
      <c r="CG39" s="644"/>
      <c r="CH39" s="644"/>
      <c r="CI39" s="644"/>
      <c r="CJ39" s="644"/>
      <c r="CK39" s="644"/>
      <c r="CL39" s="644"/>
      <c r="CM39" s="644"/>
      <c r="CN39" s="644"/>
      <c r="CO39" s="644"/>
      <c r="CP39" s="644"/>
      <c r="CQ39" s="645"/>
      <c r="CR39" s="603">
        <v>
15676130</v>
      </c>
      <c r="CS39" s="604"/>
      <c r="CT39" s="604"/>
      <c r="CU39" s="604"/>
      <c r="CV39" s="604"/>
      <c r="CW39" s="604"/>
      <c r="CX39" s="604"/>
      <c r="CY39" s="605"/>
      <c r="CZ39" s="608">
        <v>
15.3</v>
      </c>
      <c r="DA39" s="637"/>
      <c r="DB39" s="637"/>
      <c r="DC39" s="638"/>
      <c r="DD39" s="611">
        <v>
14528346</v>
      </c>
      <c r="DE39" s="604"/>
      <c r="DF39" s="604"/>
      <c r="DG39" s="604"/>
      <c r="DH39" s="604"/>
      <c r="DI39" s="604"/>
      <c r="DJ39" s="604"/>
      <c r="DK39" s="605"/>
      <c r="DL39" s="611" t="s">
        <v>
119</v>
      </c>
      <c r="DM39" s="604"/>
      <c r="DN39" s="604"/>
      <c r="DO39" s="604"/>
      <c r="DP39" s="604"/>
      <c r="DQ39" s="604"/>
      <c r="DR39" s="604"/>
      <c r="DS39" s="604"/>
      <c r="DT39" s="604"/>
      <c r="DU39" s="604"/>
      <c r="DV39" s="605"/>
      <c r="DW39" s="608" t="s">
        <v>
219</v>
      </c>
      <c r="DX39" s="637"/>
      <c r="DY39" s="637"/>
      <c r="DZ39" s="637"/>
      <c r="EA39" s="637"/>
      <c r="EB39" s="637"/>
      <c r="EC39" s="639"/>
    </row>
    <row r="40" spans="2:133" ht="11.25" customHeight="1">
      <c r="AQ40" s="640" t="s">
        <v>
337</v>
      </c>
      <c r="AR40" s="641"/>
      <c r="AS40" s="641"/>
      <c r="AT40" s="641"/>
      <c r="AU40" s="641"/>
      <c r="AV40" s="641"/>
      <c r="AW40" s="641"/>
      <c r="AX40" s="641"/>
      <c r="AY40" s="642"/>
      <c r="AZ40" s="603">
        <v>
1052284</v>
      </c>
      <c r="BA40" s="606"/>
      <c r="BB40" s="606"/>
      <c r="BC40" s="606"/>
      <c r="BD40" s="604"/>
      <c r="BE40" s="604"/>
      <c r="BF40" s="643"/>
      <c r="BG40" s="648"/>
      <c r="BH40" s="649"/>
      <c r="BI40" s="649"/>
      <c r="BJ40" s="649"/>
      <c r="BK40" s="649"/>
      <c r="BL40" s="215"/>
      <c r="BM40" s="644" t="s">
        <v>
338</v>
      </c>
      <c r="BN40" s="644"/>
      <c r="BO40" s="644"/>
      <c r="BP40" s="644"/>
      <c r="BQ40" s="644"/>
      <c r="BR40" s="644"/>
      <c r="BS40" s="644"/>
      <c r="BT40" s="644"/>
      <c r="BU40" s="645"/>
      <c r="BV40" s="603">
        <v>
95</v>
      </c>
      <c r="BW40" s="606"/>
      <c r="BX40" s="606"/>
      <c r="BY40" s="606"/>
      <c r="BZ40" s="606"/>
      <c r="CA40" s="606"/>
      <c r="CB40" s="646"/>
      <c r="CD40" s="647" t="s">
        <v>
339</v>
      </c>
      <c r="CE40" s="644"/>
      <c r="CF40" s="644"/>
      <c r="CG40" s="644"/>
      <c r="CH40" s="644"/>
      <c r="CI40" s="644"/>
      <c r="CJ40" s="644"/>
      <c r="CK40" s="644"/>
      <c r="CL40" s="644"/>
      <c r="CM40" s="644"/>
      <c r="CN40" s="644"/>
      <c r="CO40" s="644"/>
      <c r="CP40" s="644"/>
      <c r="CQ40" s="645"/>
      <c r="CR40" s="603">
        <v>
1224836</v>
      </c>
      <c r="CS40" s="606"/>
      <c r="CT40" s="606"/>
      <c r="CU40" s="606"/>
      <c r="CV40" s="606"/>
      <c r="CW40" s="606"/>
      <c r="CX40" s="606"/>
      <c r="CY40" s="607"/>
      <c r="CZ40" s="608">
        <v>
1.2</v>
      </c>
      <c r="DA40" s="637"/>
      <c r="DB40" s="637"/>
      <c r="DC40" s="638"/>
      <c r="DD40" s="611" t="s">
        <v>
219</v>
      </c>
      <c r="DE40" s="606"/>
      <c r="DF40" s="606"/>
      <c r="DG40" s="606"/>
      <c r="DH40" s="606"/>
      <c r="DI40" s="606"/>
      <c r="DJ40" s="606"/>
      <c r="DK40" s="607"/>
      <c r="DL40" s="611" t="s">
        <v>
219</v>
      </c>
      <c r="DM40" s="606"/>
      <c r="DN40" s="606"/>
      <c r="DO40" s="606"/>
      <c r="DP40" s="606"/>
      <c r="DQ40" s="606"/>
      <c r="DR40" s="606"/>
      <c r="DS40" s="606"/>
      <c r="DT40" s="606"/>
      <c r="DU40" s="606"/>
      <c r="DV40" s="607"/>
      <c r="DW40" s="608" t="s">
        <v>
219</v>
      </c>
      <c r="DX40" s="637"/>
      <c r="DY40" s="637"/>
      <c r="DZ40" s="637"/>
      <c r="EA40" s="637"/>
      <c r="EB40" s="637"/>
      <c r="EC40" s="639"/>
    </row>
    <row r="41" spans="2:133" ht="11.25" customHeight="1">
      <c r="AQ41" s="652" t="s">
        <v>
340</v>
      </c>
      <c r="AR41" s="653"/>
      <c r="AS41" s="653"/>
      <c r="AT41" s="653"/>
      <c r="AU41" s="653"/>
      <c r="AV41" s="653"/>
      <c r="AW41" s="653"/>
      <c r="AX41" s="653"/>
      <c r="AY41" s="654"/>
      <c r="AZ41" s="618">
        <v>
2399991</v>
      </c>
      <c r="BA41" s="655"/>
      <c r="BB41" s="655"/>
      <c r="BC41" s="655"/>
      <c r="BD41" s="619"/>
      <c r="BE41" s="619"/>
      <c r="BF41" s="656"/>
      <c r="BG41" s="650"/>
      <c r="BH41" s="651"/>
      <c r="BI41" s="651"/>
      <c r="BJ41" s="651"/>
      <c r="BK41" s="651"/>
      <c r="BL41" s="216"/>
      <c r="BM41" s="657" t="s">
        <v>
341</v>
      </c>
      <c r="BN41" s="657"/>
      <c r="BO41" s="657"/>
      <c r="BP41" s="657"/>
      <c r="BQ41" s="657"/>
      <c r="BR41" s="657"/>
      <c r="BS41" s="657"/>
      <c r="BT41" s="657"/>
      <c r="BU41" s="658"/>
      <c r="BV41" s="618">
        <v>
248</v>
      </c>
      <c r="BW41" s="655"/>
      <c r="BX41" s="655"/>
      <c r="BY41" s="655"/>
      <c r="BZ41" s="655"/>
      <c r="CA41" s="655"/>
      <c r="CB41" s="659"/>
      <c r="CD41" s="647" t="s">
        <v>
342</v>
      </c>
      <c r="CE41" s="644"/>
      <c r="CF41" s="644"/>
      <c r="CG41" s="644"/>
      <c r="CH41" s="644"/>
      <c r="CI41" s="644"/>
      <c r="CJ41" s="644"/>
      <c r="CK41" s="644"/>
      <c r="CL41" s="644"/>
      <c r="CM41" s="644"/>
      <c r="CN41" s="644"/>
      <c r="CO41" s="644"/>
      <c r="CP41" s="644"/>
      <c r="CQ41" s="645"/>
      <c r="CR41" s="603" t="s">
        <v>
119</v>
      </c>
      <c r="CS41" s="604"/>
      <c r="CT41" s="604"/>
      <c r="CU41" s="604"/>
      <c r="CV41" s="604"/>
      <c r="CW41" s="604"/>
      <c r="CX41" s="604"/>
      <c r="CY41" s="605"/>
      <c r="CZ41" s="608" t="s">
        <v>
219</v>
      </c>
      <c r="DA41" s="637"/>
      <c r="DB41" s="637"/>
      <c r="DC41" s="638"/>
      <c r="DD41" s="611" t="s">
        <v>
219</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
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
344</v>
      </c>
      <c r="CE42" s="601"/>
      <c r="CF42" s="601"/>
      <c r="CG42" s="601"/>
      <c r="CH42" s="601"/>
      <c r="CI42" s="601"/>
      <c r="CJ42" s="601"/>
      <c r="CK42" s="601"/>
      <c r="CL42" s="601"/>
      <c r="CM42" s="601"/>
      <c r="CN42" s="601"/>
      <c r="CO42" s="601"/>
      <c r="CP42" s="601"/>
      <c r="CQ42" s="602"/>
      <c r="CR42" s="603">
        <v>
25890021</v>
      </c>
      <c r="CS42" s="606"/>
      <c r="CT42" s="606"/>
      <c r="CU42" s="606"/>
      <c r="CV42" s="606"/>
      <c r="CW42" s="606"/>
      <c r="CX42" s="606"/>
      <c r="CY42" s="607"/>
      <c r="CZ42" s="608">
        <v>
25.3</v>
      </c>
      <c r="DA42" s="609"/>
      <c r="DB42" s="609"/>
      <c r="DC42" s="610"/>
      <c r="DD42" s="611">
        <v>
13638790</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
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
346</v>
      </c>
      <c r="CE43" s="601"/>
      <c r="CF43" s="601"/>
      <c r="CG43" s="601"/>
      <c r="CH43" s="601"/>
      <c r="CI43" s="601"/>
      <c r="CJ43" s="601"/>
      <c r="CK43" s="601"/>
      <c r="CL43" s="601"/>
      <c r="CM43" s="601"/>
      <c r="CN43" s="601"/>
      <c r="CO43" s="601"/>
      <c r="CP43" s="601"/>
      <c r="CQ43" s="602"/>
      <c r="CR43" s="603">
        <v>
219142</v>
      </c>
      <c r="CS43" s="604"/>
      <c r="CT43" s="604"/>
      <c r="CU43" s="604"/>
      <c r="CV43" s="604"/>
      <c r="CW43" s="604"/>
      <c r="CX43" s="604"/>
      <c r="CY43" s="605"/>
      <c r="CZ43" s="608">
        <v>
0.2</v>
      </c>
      <c r="DA43" s="637"/>
      <c r="DB43" s="637"/>
      <c r="DC43" s="638"/>
      <c r="DD43" s="611">
        <v>
180517</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
347</v>
      </c>
      <c r="CD44" s="631" t="s">
        <v>
298</v>
      </c>
      <c r="CE44" s="632"/>
      <c r="CF44" s="600" t="s">
        <v>
348</v>
      </c>
      <c r="CG44" s="601"/>
      <c r="CH44" s="601"/>
      <c r="CI44" s="601"/>
      <c r="CJ44" s="601"/>
      <c r="CK44" s="601"/>
      <c r="CL44" s="601"/>
      <c r="CM44" s="601"/>
      <c r="CN44" s="601"/>
      <c r="CO44" s="601"/>
      <c r="CP44" s="601"/>
      <c r="CQ44" s="602"/>
      <c r="CR44" s="603">
        <v>
25890021</v>
      </c>
      <c r="CS44" s="606"/>
      <c r="CT44" s="606"/>
      <c r="CU44" s="606"/>
      <c r="CV44" s="606"/>
      <c r="CW44" s="606"/>
      <c r="CX44" s="606"/>
      <c r="CY44" s="607"/>
      <c r="CZ44" s="608">
        <v>
25.3</v>
      </c>
      <c r="DA44" s="609"/>
      <c r="DB44" s="609"/>
      <c r="DC44" s="610"/>
      <c r="DD44" s="611">
        <v>
13638790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
349</v>
      </c>
      <c r="CG45" s="601"/>
      <c r="CH45" s="601"/>
      <c r="CI45" s="601"/>
      <c r="CJ45" s="601"/>
      <c r="CK45" s="601"/>
      <c r="CL45" s="601"/>
      <c r="CM45" s="601"/>
      <c r="CN45" s="601"/>
      <c r="CO45" s="601"/>
      <c r="CP45" s="601"/>
      <c r="CQ45" s="602"/>
      <c r="CR45" s="603">
        <v>
13283386</v>
      </c>
      <c r="CS45" s="604"/>
      <c r="CT45" s="604"/>
      <c r="CU45" s="604"/>
      <c r="CV45" s="604"/>
      <c r="CW45" s="604"/>
      <c r="CX45" s="604"/>
      <c r="CY45" s="605"/>
      <c r="CZ45" s="608">
        <v>
13</v>
      </c>
      <c r="DA45" s="637"/>
      <c r="DB45" s="637"/>
      <c r="DC45" s="638"/>
      <c r="DD45" s="611">
        <v>
4064946</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
350</v>
      </c>
      <c r="CG46" s="601"/>
      <c r="CH46" s="601"/>
      <c r="CI46" s="601"/>
      <c r="CJ46" s="601"/>
      <c r="CK46" s="601"/>
      <c r="CL46" s="601"/>
      <c r="CM46" s="601"/>
      <c r="CN46" s="601"/>
      <c r="CO46" s="601"/>
      <c r="CP46" s="601"/>
      <c r="CQ46" s="602"/>
      <c r="CR46" s="603">
        <v>
12606635</v>
      </c>
      <c r="CS46" s="606"/>
      <c r="CT46" s="606"/>
      <c r="CU46" s="606"/>
      <c r="CV46" s="606"/>
      <c r="CW46" s="606"/>
      <c r="CX46" s="606"/>
      <c r="CY46" s="607"/>
      <c r="CZ46" s="608">
        <v>
12.3</v>
      </c>
      <c r="DA46" s="609"/>
      <c r="DB46" s="609"/>
      <c r="DC46" s="610"/>
      <c r="DD46" s="611">
        <v>
9573844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
351</v>
      </c>
      <c r="CG47" s="601"/>
      <c r="CH47" s="601"/>
      <c r="CI47" s="601"/>
      <c r="CJ47" s="601"/>
      <c r="CK47" s="601"/>
      <c r="CL47" s="601"/>
      <c r="CM47" s="601"/>
      <c r="CN47" s="601"/>
      <c r="CO47" s="601"/>
      <c r="CP47" s="601"/>
      <c r="CQ47" s="602"/>
      <c r="CR47" s="603" t="s">
        <v>
119</v>
      </c>
      <c r="CS47" s="604"/>
      <c r="CT47" s="604"/>
      <c r="CU47" s="604"/>
      <c r="CV47" s="604"/>
      <c r="CW47" s="604"/>
      <c r="CX47" s="604"/>
      <c r="CY47" s="605"/>
      <c r="CZ47" s="608" t="s">
        <v>
119</v>
      </c>
      <c r="DA47" s="637"/>
      <c r="DB47" s="637"/>
      <c r="DC47" s="638"/>
      <c r="DD47" s="611" t="s">
        <v>
119</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
352</v>
      </c>
      <c r="CG48" s="601"/>
      <c r="CH48" s="601"/>
      <c r="CI48" s="601"/>
      <c r="CJ48" s="601"/>
      <c r="CK48" s="601"/>
      <c r="CL48" s="601"/>
      <c r="CM48" s="601"/>
      <c r="CN48" s="601"/>
      <c r="CO48" s="601"/>
      <c r="CP48" s="601"/>
      <c r="CQ48" s="602"/>
      <c r="CR48" s="603" t="s">
        <v>
219</v>
      </c>
      <c r="CS48" s="606"/>
      <c r="CT48" s="606"/>
      <c r="CU48" s="606"/>
      <c r="CV48" s="606"/>
      <c r="CW48" s="606"/>
      <c r="CX48" s="606"/>
      <c r="CY48" s="607"/>
      <c r="CZ48" s="608" t="s">
        <v>
119</v>
      </c>
      <c r="DA48" s="609"/>
      <c r="DB48" s="609"/>
      <c r="DC48" s="610"/>
      <c r="DD48" s="611" t="s">
        <v>
119</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
353</v>
      </c>
      <c r="CE49" s="616"/>
      <c r="CF49" s="616"/>
      <c r="CG49" s="616"/>
      <c r="CH49" s="616"/>
      <c r="CI49" s="616"/>
      <c r="CJ49" s="616"/>
      <c r="CK49" s="616"/>
      <c r="CL49" s="616"/>
      <c r="CM49" s="616"/>
      <c r="CN49" s="616"/>
      <c r="CO49" s="616"/>
      <c r="CP49" s="616"/>
      <c r="CQ49" s="617"/>
      <c r="CR49" s="618">
        <v>
102456591</v>
      </c>
      <c r="CS49" s="619"/>
      <c r="CT49" s="619"/>
      <c r="CU49" s="619"/>
      <c r="CV49" s="619"/>
      <c r="CW49" s="619"/>
      <c r="CX49" s="619"/>
      <c r="CY49" s="620"/>
      <c r="CZ49" s="621">
        <v>
100</v>
      </c>
      <c r="DA49" s="622"/>
      <c r="DB49" s="622"/>
      <c r="DC49" s="623"/>
      <c r="DD49" s="624">
        <v>
72099179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plxDtx+lXTjVt4fRh6LEJd4H27pOIYvEOmOwFbT1L7vKek0LhHzOQKVIj1NSjOd44GQeISb2iSfRqzatNkgIQw==" saltValue="uUa4grUYnJ5Q4lDHuvFau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
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
355</v>
      </c>
      <c r="DK2" s="1142"/>
      <c r="DL2" s="1142"/>
      <c r="DM2" s="1142"/>
      <c r="DN2" s="1142"/>
      <c r="DO2" s="1143"/>
      <c r="DP2" s="229"/>
      <c r="DQ2" s="1141" t="s">
        <v>
356</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
357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
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
359</v>
      </c>
      <c r="B5" s="1027"/>
      <c r="C5" s="1027"/>
      <c r="D5" s="1027"/>
      <c r="E5" s="1027"/>
      <c r="F5" s="1027"/>
      <c r="G5" s="1027"/>
      <c r="H5" s="1027"/>
      <c r="I5" s="1027"/>
      <c r="J5" s="1027"/>
      <c r="K5" s="1027"/>
      <c r="L5" s="1027"/>
      <c r="M5" s="1027"/>
      <c r="N5" s="1027"/>
      <c r="O5" s="1027"/>
      <c r="P5" s="1028"/>
      <c r="Q5" s="1032" t="s">
        <v>
360</v>
      </c>
      <c r="R5" s="1033"/>
      <c r="S5" s="1033"/>
      <c r="T5" s="1033"/>
      <c r="U5" s="1034"/>
      <c r="V5" s="1032" t="s">
        <v>
361</v>
      </c>
      <c r="W5" s="1033"/>
      <c r="X5" s="1033"/>
      <c r="Y5" s="1033"/>
      <c r="Z5" s="1034"/>
      <c r="AA5" s="1032" t="s">
        <v>
362</v>
      </c>
      <c r="AB5" s="1033"/>
      <c r="AC5" s="1033"/>
      <c r="AD5" s="1033"/>
      <c r="AE5" s="1033"/>
      <c r="AF5" s="1144" t="s">
        <v>
363</v>
      </c>
      <c r="AG5" s="1033"/>
      <c r="AH5" s="1033"/>
      <c r="AI5" s="1033"/>
      <c r="AJ5" s="1048"/>
      <c r="AK5" s="1033" t="s">
        <v>
364</v>
      </c>
      <c r="AL5" s="1033"/>
      <c r="AM5" s="1033"/>
      <c r="AN5" s="1033"/>
      <c r="AO5" s="1034"/>
      <c r="AP5" s="1032" t="s">
        <v>
365</v>
      </c>
      <c r="AQ5" s="1033"/>
      <c r="AR5" s="1033"/>
      <c r="AS5" s="1033"/>
      <c r="AT5" s="1034"/>
      <c r="AU5" s="1032" t="s">
        <v>
366</v>
      </c>
      <c r="AV5" s="1033"/>
      <c r="AW5" s="1033"/>
      <c r="AX5" s="1033"/>
      <c r="AY5" s="1048"/>
      <c r="AZ5" s="236"/>
      <c r="BA5" s="236"/>
      <c r="BB5" s="236"/>
      <c r="BC5" s="236"/>
      <c r="BD5" s="236"/>
      <c r="BE5" s="237"/>
      <c r="BF5" s="237"/>
      <c r="BG5" s="237"/>
      <c r="BH5" s="237"/>
      <c r="BI5" s="237"/>
      <c r="BJ5" s="237"/>
      <c r="BK5" s="237"/>
      <c r="BL5" s="237"/>
      <c r="BM5" s="237"/>
      <c r="BN5" s="237"/>
      <c r="BO5" s="237"/>
      <c r="BP5" s="237"/>
      <c r="BQ5" s="1026" t="s">
        <v>
367</v>
      </c>
      <c r="BR5" s="1027"/>
      <c r="BS5" s="1027"/>
      <c r="BT5" s="1027"/>
      <c r="BU5" s="1027"/>
      <c r="BV5" s="1027"/>
      <c r="BW5" s="1027"/>
      <c r="BX5" s="1027"/>
      <c r="BY5" s="1027"/>
      <c r="BZ5" s="1027"/>
      <c r="CA5" s="1027"/>
      <c r="CB5" s="1027"/>
      <c r="CC5" s="1027"/>
      <c r="CD5" s="1027"/>
      <c r="CE5" s="1027"/>
      <c r="CF5" s="1027"/>
      <c r="CG5" s="1028"/>
      <c r="CH5" s="1032" t="s">
        <v>
368</v>
      </c>
      <c r="CI5" s="1033"/>
      <c r="CJ5" s="1033"/>
      <c r="CK5" s="1033"/>
      <c r="CL5" s="1034"/>
      <c r="CM5" s="1032" t="s">
        <v>
369</v>
      </c>
      <c r="CN5" s="1033"/>
      <c r="CO5" s="1033"/>
      <c r="CP5" s="1033"/>
      <c r="CQ5" s="1034"/>
      <c r="CR5" s="1032" t="s">
        <v>
370</v>
      </c>
      <c r="CS5" s="1033"/>
      <c r="CT5" s="1033"/>
      <c r="CU5" s="1033"/>
      <c r="CV5" s="1034"/>
      <c r="CW5" s="1032" t="s">
        <v>
371</v>
      </c>
      <c r="CX5" s="1033"/>
      <c r="CY5" s="1033"/>
      <c r="CZ5" s="1033"/>
      <c r="DA5" s="1034"/>
      <c r="DB5" s="1032" t="s">
        <v>
372</v>
      </c>
      <c r="DC5" s="1033"/>
      <c r="DD5" s="1033"/>
      <c r="DE5" s="1033"/>
      <c r="DF5" s="1034"/>
      <c r="DG5" s="1129" t="s">
        <v>
373</v>
      </c>
      <c r="DH5" s="1130"/>
      <c r="DI5" s="1130"/>
      <c r="DJ5" s="1130"/>
      <c r="DK5" s="1131"/>
      <c r="DL5" s="1129" t="s">
        <v>
374</v>
      </c>
      <c r="DM5" s="1130"/>
      <c r="DN5" s="1130"/>
      <c r="DO5" s="1130"/>
      <c r="DP5" s="1131"/>
      <c r="DQ5" s="1032" t="s">
        <v>
375</v>
      </c>
      <c r="DR5" s="1033"/>
      <c r="DS5" s="1033"/>
      <c r="DT5" s="1033"/>
      <c r="DU5" s="1034"/>
      <c r="DV5" s="1032" t="s">
        <v>
366</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
1</v>
      </c>
      <c r="B7" s="1081" t="s">
        <v>
376</v>
      </c>
      <c r="C7" s="1082"/>
      <c r="D7" s="1082"/>
      <c r="E7" s="1082"/>
      <c r="F7" s="1082"/>
      <c r="G7" s="1082"/>
      <c r="H7" s="1082"/>
      <c r="I7" s="1082"/>
      <c r="J7" s="1082"/>
      <c r="K7" s="1082"/>
      <c r="L7" s="1082"/>
      <c r="M7" s="1082"/>
      <c r="N7" s="1082"/>
      <c r="O7" s="1082"/>
      <c r="P7" s="1083"/>
      <c r="Q7" s="1135">
        <v>
105389</v>
      </c>
      <c r="R7" s="1136"/>
      <c r="S7" s="1136"/>
      <c r="T7" s="1136"/>
      <c r="U7" s="1136"/>
      <c r="V7" s="1136">
        <v>
103428</v>
      </c>
      <c r="W7" s="1136"/>
      <c r="X7" s="1136"/>
      <c r="Y7" s="1136"/>
      <c r="Z7" s="1136"/>
      <c r="AA7" s="1136">
        <v>
1961</v>
      </c>
      <c r="AB7" s="1136"/>
      <c r="AC7" s="1136"/>
      <c r="AD7" s="1136"/>
      <c r="AE7" s="1137"/>
      <c r="AF7" s="1138">
        <v>
1740</v>
      </c>
      <c r="AG7" s="1139"/>
      <c r="AH7" s="1139"/>
      <c r="AI7" s="1139"/>
      <c r="AJ7" s="1140"/>
      <c r="AK7" s="1122">
        <v>
2365</v>
      </c>
      <c r="AL7" s="1123"/>
      <c r="AM7" s="1123"/>
      <c r="AN7" s="1123"/>
      <c r="AO7" s="1123"/>
      <c r="AP7" s="1123">
        <v>
14946</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
1</v>
      </c>
      <c r="BR7" s="240"/>
      <c r="BS7" s="1126" t="s">
        <v>
555</v>
      </c>
      <c r="BT7" s="1127"/>
      <c r="BU7" s="1127"/>
      <c r="BV7" s="1127"/>
      <c r="BW7" s="1127"/>
      <c r="BX7" s="1127"/>
      <c r="BY7" s="1127"/>
      <c r="BZ7" s="1127"/>
      <c r="CA7" s="1127"/>
      <c r="CB7" s="1127"/>
      <c r="CC7" s="1127"/>
      <c r="CD7" s="1127"/>
      <c r="CE7" s="1127"/>
      <c r="CF7" s="1127"/>
      <c r="CG7" s="1128"/>
      <c r="CH7" s="1119">
        <v>
43</v>
      </c>
      <c r="CI7" s="1120"/>
      <c r="CJ7" s="1120"/>
      <c r="CK7" s="1120"/>
      <c r="CL7" s="1121"/>
      <c r="CM7" s="1119">
        <v>
259</v>
      </c>
      <c r="CN7" s="1120"/>
      <c r="CO7" s="1120"/>
      <c r="CP7" s="1120"/>
      <c r="CQ7" s="1121"/>
      <c r="CR7" s="1119">
        <v>
50</v>
      </c>
      <c r="CS7" s="1120"/>
      <c r="CT7" s="1120"/>
      <c r="CU7" s="1120"/>
      <c r="CV7" s="1121"/>
      <c r="CW7" s="1119">
        <v>
124</v>
      </c>
      <c r="CX7" s="1120"/>
      <c r="CY7" s="1120"/>
      <c r="CZ7" s="1120"/>
      <c r="DA7" s="1121"/>
      <c r="DB7" s="1119" t="s">
        <v>
560</v>
      </c>
      <c r="DC7" s="1120"/>
      <c r="DD7" s="1120"/>
      <c r="DE7" s="1120"/>
      <c r="DF7" s="1121"/>
      <c r="DG7" s="1119" t="s">
        <v>
561</v>
      </c>
      <c r="DH7" s="1120"/>
      <c r="DI7" s="1120"/>
      <c r="DJ7" s="1120"/>
      <c r="DK7" s="1121"/>
      <c r="DL7" s="1119" t="s">
        <v>
563</v>
      </c>
      <c r="DM7" s="1120"/>
      <c r="DN7" s="1120"/>
      <c r="DO7" s="1120"/>
      <c r="DP7" s="1121"/>
      <c r="DQ7" s="1119"/>
      <c r="DR7" s="1120"/>
      <c r="DS7" s="1120"/>
      <c r="DT7" s="1120"/>
      <c r="DU7" s="1121"/>
      <c r="DV7" s="1146"/>
      <c r="DW7" s="1147"/>
      <c r="DX7" s="1147"/>
      <c r="DY7" s="1147"/>
      <c r="DZ7" s="1148"/>
      <c r="EA7" s="234"/>
    </row>
    <row r="8" spans="1:131" s="235" customFormat="1" ht="26.25" customHeight="1">
      <c r="A8" s="241">
        <v>
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
2</v>
      </c>
      <c r="BR8" s="243"/>
      <c r="BS8" s="1045" t="s">
        <v>
556</v>
      </c>
      <c r="BT8" s="1046"/>
      <c r="BU8" s="1046"/>
      <c r="BV8" s="1046"/>
      <c r="BW8" s="1046"/>
      <c r="BX8" s="1046"/>
      <c r="BY8" s="1046"/>
      <c r="BZ8" s="1046"/>
      <c r="CA8" s="1046"/>
      <c r="CB8" s="1046"/>
      <c r="CC8" s="1046"/>
      <c r="CD8" s="1046"/>
      <c r="CE8" s="1046"/>
      <c r="CF8" s="1046"/>
      <c r="CG8" s="1047"/>
      <c r="CH8" s="1020" t="s">
        <v>
570</v>
      </c>
      <c r="CI8" s="1021"/>
      <c r="CJ8" s="1021"/>
      <c r="CK8" s="1021"/>
      <c r="CL8" s="1022"/>
      <c r="CM8" s="1020">
        <v>
523</v>
      </c>
      <c r="CN8" s="1021"/>
      <c r="CO8" s="1021"/>
      <c r="CP8" s="1021"/>
      <c r="CQ8" s="1022"/>
      <c r="CR8" s="1020">
        <v>
500</v>
      </c>
      <c r="CS8" s="1021"/>
      <c r="CT8" s="1021"/>
      <c r="CU8" s="1021"/>
      <c r="CV8" s="1022"/>
      <c r="CW8" s="1020">
        <v>
83</v>
      </c>
      <c r="CX8" s="1021"/>
      <c r="CY8" s="1021"/>
      <c r="CZ8" s="1021"/>
      <c r="DA8" s="1022"/>
      <c r="DB8" s="1020">
        <v>
7</v>
      </c>
      <c r="DC8" s="1021"/>
      <c r="DD8" s="1021"/>
      <c r="DE8" s="1021"/>
      <c r="DF8" s="1022"/>
      <c r="DG8" s="1020" t="s">
        <v>
562</v>
      </c>
      <c r="DH8" s="1021"/>
      <c r="DI8" s="1021"/>
      <c r="DJ8" s="1021"/>
      <c r="DK8" s="1022"/>
      <c r="DL8" s="1020" t="s">
        <v>
563</v>
      </c>
      <c r="DM8" s="1021"/>
      <c r="DN8" s="1021"/>
      <c r="DO8" s="1021"/>
      <c r="DP8" s="1022"/>
      <c r="DQ8" s="1020"/>
      <c r="DR8" s="1021"/>
      <c r="DS8" s="1021"/>
      <c r="DT8" s="1021"/>
      <c r="DU8" s="1022"/>
      <c r="DV8" s="1023"/>
      <c r="DW8" s="1024"/>
      <c r="DX8" s="1024"/>
      <c r="DY8" s="1024"/>
      <c r="DZ8" s="1025"/>
      <c r="EA8" s="234"/>
    </row>
    <row r="9" spans="1:131" s="235" customFormat="1" ht="26.25" customHeight="1">
      <c r="A9" s="241">
        <v>
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
3</v>
      </c>
      <c r="BR9" s="243"/>
      <c r="BS9" s="1045" t="s">
        <v>
557</v>
      </c>
      <c r="BT9" s="1046"/>
      <c r="BU9" s="1046"/>
      <c r="BV9" s="1046"/>
      <c r="BW9" s="1046"/>
      <c r="BX9" s="1046"/>
      <c r="BY9" s="1046"/>
      <c r="BZ9" s="1046"/>
      <c r="CA9" s="1046"/>
      <c r="CB9" s="1046"/>
      <c r="CC9" s="1046"/>
      <c r="CD9" s="1046"/>
      <c r="CE9" s="1046"/>
      <c r="CF9" s="1046"/>
      <c r="CG9" s="1047"/>
      <c r="CH9" s="1020">
        <v>
231</v>
      </c>
      <c r="CI9" s="1021"/>
      <c r="CJ9" s="1021"/>
      <c r="CK9" s="1021"/>
      <c r="CL9" s="1022"/>
      <c r="CM9" s="1020">
        <v>
3288</v>
      </c>
      <c r="CN9" s="1021"/>
      <c r="CO9" s="1021"/>
      <c r="CP9" s="1021"/>
      <c r="CQ9" s="1022"/>
      <c r="CR9" s="1020">
        <v>
550</v>
      </c>
      <c r="CS9" s="1021"/>
      <c r="CT9" s="1021"/>
      <c r="CU9" s="1021"/>
      <c r="CV9" s="1022"/>
      <c r="CW9" s="1020" t="s">
        <v>
560</v>
      </c>
      <c r="CX9" s="1021"/>
      <c r="CY9" s="1021"/>
      <c r="CZ9" s="1021"/>
      <c r="DA9" s="1022"/>
      <c r="DB9" s="1020" t="s">
        <v>
560</v>
      </c>
      <c r="DC9" s="1021"/>
      <c r="DD9" s="1021"/>
      <c r="DE9" s="1021"/>
      <c r="DF9" s="1022"/>
      <c r="DG9" s="1020" t="s">
        <v>
562</v>
      </c>
      <c r="DH9" s="1021"/>
      <c r="DI9" s="1021"/>
      <c r="DJ9" s="1021"/>
      <c r="DK9" s="1022"/>
      <c r="DL9" s="1020" t="s">
        <v>
563</v>
      </c>
      <c r="DM9" s="1021"/>
      <c r="DN9" s="1021"/>
      <c r="DO9" s="1021"/>
      <c r="DP9" s="1022"/>
      <c r="DQ9" s="1020"/>
      <c r="DR9" s="1021"/>
      <c r="DS9" s="1021"/>
      <c r="DT9" s="1021"/>
      <c r="DU9" s="1022"/>
      <c r="DV9" s="1023"/>
      <c r="DW9" s="1024"/>
      <c r="DX9" s="1024"/>
      <c r="DY9" s="1024"/>
      <c r="DZ9" s="1025"/>
      <c r="EA9" s="234"/>
    </row>
    <row r="10" spans="1:131" s="235" customFormat="1" ht="26.25" customHeight="1">
      <c r="A10" s="241">
        <v>
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
4</v>
      </c>
      <c r="BR10" s="243" t="s">
        <v>
559</v>
      </c>
      <c r="BS10" s="1045" t="s">
        <v>
558</v>
      </c>
      <c r="BT10" s="1046"/>
      <c r="BU10" s="1046"/>
      <c r="BV10" s="1046"/>
      <c r="BW10" s="1046"/>
      <c r="BX10" s="1046"/>
      <c r="BY10" s="1046"/>
      <c r="BZ10" s="1046"/>
      <c r="CA10" s="1046"/>
      <c r="CB10" s="1046"/>
      <c r="CC10" s="1046"/>
      <c r="CD10" s="1046"/>
      <c r="CE10" s="1046"/>
      <c r="CF10" s="1046"/>
      <c r="CG10" s="1047"/>
      <c r="CH10" s="1020">
        <v>
0</v>
      </c>
      <c r="CI10" s="1021"/>
      <c r="CJ10" s="1021"/>
      <c r="CK10" s="1021"/>
      <c r="CL10" s="1022"/>
      <c r="CM10" s="1020">
        <v>
11</v>
      </c>
      <c r="CN10" s="1021"/>
      <c r="CO10" s="1021"/>
      <c r="CP10" s="1021"/>
      <c r="CQ10" s="1022"/>
      <c r="CR10" s="1020">
        <v>
10</v>
      </c>
      <c r="CS10" s="1021"/>
      <c r="CT10" s="1021"/>
      <c r="CU10" s="1021"/>
      <c r="CV10" s="1022"/>
      <c r="CW10" s="1020" t="s">
        <v>
560</v>
      </c>
      <c r="CX10" s="1021"/>
      <c r="CY10" s="1021"/>
      <c r="CZ10" s="1021"/>
      <c r="DA10" s="1022"/>
      <c r="DB10" s="1020" t="s">
        <v>
560</v>
      </c>
      <c r="DC10" s="1021"/>
      <c r="DD10" s="1021"/>
      <c r="DE10" s="1021"/>
      <c r="DF10" s="1022"/>
      <c r="DG10" s="1020" t="s">
        <v>
562</v>
      </c>
      <c r="DH10" s="1021"/>
      <c r="DI10" s="1021"/>
      <c r="DJ10" s="1021"/>
      <c r="DK10" s="1022"/>
      <c r="DL10" s="1020" t="s">
        <v>
563</v>
      </c>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
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
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
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
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
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
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
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
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
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
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
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
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
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
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
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
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
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
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
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
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
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
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
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
377</v>
      </c>
      <c r="BA22" s="1066"/>
      <c r="BB22" s="1066"/>
      <c r="BC22" s="1066"/>
      <c r="BD22" s="1067"/>
      <c r="BE22" s="233"/>
      <c r="BF22" s="233"/>
      <c r="BG22" s="233"/>
      <c r="BH22" s="233"/>
      <c r="BI22" s="233"/>
      <c r="BJ22" s="233"/>
      <c r="BK22" s="233"/>
      <c r="BL22" s="233"/>
      <c r="BM22" s="233"/>
      <c r="BN22" s="233"/>
      <c r="BO22" s="233"/>
      <c r="BP22" s="233"/>
      <c r="BQ22" s="242">
        <v>
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
378</v>
      </c>
      <c r="B23" s="975" t="s">
        <v>
379</v>
      </c>
      <c r="C23" s="976"/>
      <c r="D23" s="976"/>
      <c r="E23" s="976"/>
      <c r="F23" s="976"/>
      <c r="G23" s="976"/>
      <c r="H23" s="976"/>
      <c r="I23" s="976"/>
      <c r="J23" s="976"/>
      <c r="K23" s="976"/>
      <c r="L23" s="976"/>
      <c r="M23" s="976"/>
      <c r="N23" s="976"/>
      <c r="O23" s="976"/>
      <c r="P23" s="977"/>
      <c r="Q23" s="1099">
        <v>
105389</v>
      </c>
      <c r="R23" s="1100"/>
      <c r="S23" s="1100"/>
      <c r="T23" s="1100"/>
      <c r="U23" s="1100"/>
      <c r="V23" s="1100">
        <v>
103428</v>
      </c>
      <c r="W23" s="1100"/>
      <c r="X23" s="1100"/>
      <c r="Y23" s="1100"/>
      <c r="Z23" s="1100"/>
      <c r="AA23" s="1100">
        <v>
1961</v>
      </c>
      <c r="AB23" s="1100"/>
      <c r="AC23" s="1100"/>
      <c r="AD23" s="1100"/>
      <c r="AE23" s="1101"/>
      <c r="AF23" s="1102">
        <v>
1740</v>
      </c>
      <c r="AG23" s="1100"/>
      <c r="AH23" s="1100"/>
      <c r="AI23" s="1100"/>
      <c r="AJ23" s="1103"/>
      <c r="AK23" s="1104"/>
      <c r="AL23" s="1105"/>
      <c r="AM23" s="1105"/>
      <c r="AN23" s="1105"/>
      <c r="AO23" s="1105"/>
      <c r="AP23" s="1100">
        <v>
14946</v>
      </c>
      <c r="AQ23" s="1100"/>
      <c r="AR23" s="1100"/>
      <c r="AS23" s="1100"/>
      <c r="AT23" s="1100"/>
      <c r="AU23" s="1106"/>
      <c r="AV23" s="1106"/>
      <c r="AW23" s="1106"/>
      <c r="AX23" s="1106"/>
      <c r="AY23" s="1107"/>
      <c r="AZ23" s="1096" t="s">
        <v>
119</v>
      </c>
      <c r="BA23" s="1097"/>
      <c r="BB23" s="1097"/>
      <c r="BC23" s="1097"/>
      <c r="BD23" s="1098"/>
      <c r="BE23" s="233"/>
      <c r="BF23" s="233"/>
      <c r="BG23" s="233"/>
      <c r="BH23" s="233"/>
      <c r="BI23" s="233"/>
      <c r="BJ23" s="233"/>
      <c r="BK23" s="233"/>
      <c r="BL23" s="233"/>
      <c r="BM23" s="233"/>
      <c r="BN23" s="233"/>
      <c r="BO23" s="233"/>
      <c r="BP23" s="233"/>
      <c r="BQ23" s="242">
        <v>
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
380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
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
381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
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
359</v>
      </c>
      <c r="B26" s="1027"/>
      <c r="C26" s="1027"/>
      <c r="D26" s="1027"/>
      <c r="E26" s="1027"/>
      <c r="F26" s="1027"/>
      <c r="G26" s="1027"/>
      <c r="H26" s="1027"/>
      <c r="I26" s="1027"/>
      <c r="J26" s="1027"/>
      <c r="K26" s="1027"/>
      <c r="L26" s="1027"/>
      <c r="M26" s="1027"/>
      <c r="N26" s="1027"/>
      <c r="O26" s="1027"/>
      <c r="P26" s="1028"/>
      <c r="Q26" s="1032" t="s">
        <v>
382</v>
      </c>
      <c r="R26" s="1033"/>
      <c r="S26" s="1033"/>
      <c r="T26" s="1033"/>
      <c r="U26" s="1034"/>
      <c r="V26" s="1032" t="s">
        <v>
383</v>
      </c>
      <c r="W26" s="1033"/>
      <c r="X26" s="1033"/>
      <c r="Y26" s="1033"/>
      <c r="Z26" s="1034"/>
      <c r="AA26" s="1032" t="s">
        <v>
384</v>
      </c>
      <c r="AB26" s="1033"/>
      <c r="AC26" s="1033"/>
      <c r="AD26" s="1033"/>
      <c r="AE26" s="1033"/>
      <c r="AF26" s="1090" t="s">
        <v>
385</v>
      </c>
      <c r="AG26" s="1039"/>
      <c r="AH26" s="1039"/>
      <c r="AI26" s="1039"/>
      <c r="AJ26" s="1091"/>
      <c r="AK26" s="1033" t="s">
        <v>
386</v>
      </c>
      <c r="AL26" s="1033"/>
      <c r="AM26" s="1033"/>
      <c r="AN26" s="1033"/>
      <c r="AO26" s="1034"/>
      <c r="AP26" s="1032" t="s">
        <v>
387</v>
      </c>
      <c r="AQ26" s="1033"/>
      <c r="AR26" s="1033"/>
      <c r="AS26" s="1033"/>
      <c r="AT26" s="1034"/>
      <c r="AU26" s="1032" t="s">
        <v>
388</v>
      </c>
      <c r="AV26" s="1033"/>
      <c r="AW26" s="1033"/>
      <c r="AX26" s="1033"/>
      <c r="AY26" s="1034"/>
      <c r="AZ26" s="1032" t="s">
        <v>
389</v>
      </c>
      <c r="BA26" s="1033"/>
      <c r="BB26" s="1033"/>
      <c r="BC26" s="1033"/>
      <c r="BD26" s="1034"/>
      <c r="BE26" s="1032" t="s">
        <v>
366</v>
      </c>
      <c r="BF26" s="1033"/>
      <c r="BG26" s="1033"/>
      <c r="BH26" s="1033"/>
      <c r="BI26" s="1048"/>
      <c r="BJ26" s="232"/>
      <c r="BK26" s="232"/>
      <c r="BL26" s="232"/>
      <c r="BM26" s="232"/>
      <c r="BN26" s="232"/>
      <c r="BO26" s="245"/>
      <c r="BP26" s="245"/>
      <c r="BQ26" s="242">
        <v>
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
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
1</v>
      </c>
      <c r="B28" s="1081" t="s">
        <v>
390</v>
      </c>
      <c r="C28" s="1082"/>
      <c r="D28" s="1082"/>
      <c r="E28" s="1082"/>
      <c r="F28" s="1082"/>
      <c r="G28" s="1082"/>
      <c r="H28" s="1082"/>
      <c r="I28" s="1082"/>
      <c r="J28" s="1082"/>
      <c r="K28" s="1082"/>
      <c r="L28" s="1082"/>
      <c r="M28" s="1082"/>
      <c r="N28" s="1082"/>
      <c r="O28" s="1082"/>
      <c r="P28" s="1083"/>
      <c r="Q28" s="1084">
        <v>
14088</v>
      </c>
      <c r="R28" s="1085"/>
      <c r="S28" s="1085"/>
      <c r="T28" s="1085"/>
      <c r="U28" s="1085"/>
      <c r="V28" s="1085">
        <v>
13606</v>
      </c>
      <c r="W28" s="1085"/>
      <c r="X28" s="1085"/>
      <c r="Y28" s="1085"/>
      <c r="Z28" s="1085"/>
      <c r="AA28" s="1085">
        <v>
482</v>
      </c>
      <c r="AB28" s="1085"/>
      <c r="AC28" s="1085"/>
      <c r="AD28" s="1085"/>
      <c r="AE28" s="1086"/>
      <c r="AF28" s="1087">
        <v>
482</v>
      </c>
      <c r="AG28" s="1085"/>
      <c r="AH28" s="1085"/>
      <c r="AI28" s="1085"/>
      <c r="AJ28" s="1088"/>
      <c r="AK28" s="1089">
        <v>
1050</v>
      </c>
      <c r="AL28" s="1077"/>
      <c r="AM28" s="1077"/>
      <c r="AN28" s="1077"/>
      <c r="AO28" s="1077"/>
      <c r="AP28" s="1077" t="s">
        <v>
494</v>
      </c>
      <c r="AQ28" s="1077"/>
      <c r="AR28" s="1077"/>
      <c r="AS28" s="1077"/>
      <c r="AT28" s="1077"/>
      <c r="AU28" s="1077" t="s">
        <v>
494</v>
      </c>
      <c r="AV28" s="1077"/>
      <c r="AW28" s="1077"/>
      <c r="AX28" s="1077"/>
      <c r="AY28" s="1077"/>
      <c r="AZ28" s="1078" t="s">
        <v>
494</v>
      </c>
      <c r="BA28" s="1078"/>
      <c r="BB28" s="1078"/>
      <c r="BC28" s="1078"/>
      <c r="BD28" s="1078"/>
      <c r="BE28" s="1079"/>
      <c r="BF28" s="1079"/>
      <c r="BG28" s="1079"/>
      <c r="BH28" s="1079"/>
      <c r="BI28" s="1080"/>
      <c r="BJ28" s="232"/>
      <c r="BK28" s="232"/>
      <c r="BL28" s="232"/>
      <c r="BM28" s="232"/>
      <c r="BN28" s="232"/>
      <c r="BO28" s="245"/>
      <c r="BP28" s="245"/>
      <c r="BQ28" s="242">
        <v>
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
2</v>
      </c>
      <c r="B29" s="1068" t="s">
        <v>
391</v>
      </c>
      <c r="C29" s="1069"/>
      <c r="D29" s="1069"/>
      <c r="E29" s="1069"/>
      <c r="F29" s="1069"/>
      <c r="G29" s="1069"/>
      <c r="H29" s="1069"/>
      <c r="I29" s="1069"/>
      <c r="J29" s="1069"/>
      <c r="K29" s="1069"/>
      <c r="L29" s="1069"/>
      <c r="M29" s="1069"/>
      <c r="N29" s="1069"/>
      <c r="O29" s="1069"/>
      <c r="P29" s="1070"/>
      <c r="Q29" s="1074">
        <v>
8337</v>
      </c>
      <c r="R29" s="1075"/>
      <c r="S29" s="1075"/>
      <c r="T29" s="1075"/>
      <c r="U29" s="1075"/>
      <c r="V29" s="1075">
        <v>
8059</v>
      </c>
      <c r="W29" s="1075"/>
      <c r="X29" s="1075"/>
      <c r="Y29" s="1075"/>
      <c r="Z29" s="1075"/>
      <c r="AA29" s="1075">
        <v>
278</v>
      </c>
      <c r="AB29" s="1075"/>
      <c r="AC29" s="1075"/>
      <c r="AD29" s="1075"/>
      <c r="AE29" s="1076"/>
      <c r="AF29" s="1050">
        <v>
278</v>
      </c>
      <c r="AG29" s="1051"/>
      <c r="AH29" s="1051"/>
      <c r="AI29" s="1051"/>
      <c r="AJ29" s="1052"/>
      <c r="AK29" s="1011">
        <v>
1303</v>
      </c>
      <c r="AL29" s="1002"/>
      <c r="AM29" s="1002"/>
      <c r="AN29" s="1002"/>
      <c r="AO29" s="1002"/>
      <c r="AP29" s="1002" t="s">
        <v>
494</v>
      </c>
      <c r="AQ29" s="1002"/>
      <c r="AR29" s="1002"/>
      <c r="AS29" s="1002"/>
      <c r="AT29" s="1002"/>
      <c r="AU29" s="1002" t="s">
        <v>
494</v>
      </c>
      <c r="AV29" s="1002"/>
      <c r="AW29" s="1002"/>
      <c r="AX29" s="1002"/>
      <c r="AY29" s="1002"/>
      <c r="AZ29" s="1073" t="s">
        <v>
494</v>
      </c>
      <c r="BA29" s="1073"/>
      <c r="BB29" s="1073"/>
      <c r="BC29" s="1073"/>
      <c r="BD29" s="1073"/>
      <c r="BE29" s="1063"/>
      <c r="BF29" s="1063"/>
      <c r="BG29" s="1063"/>
      <c r="BH29" s="1063"/>
      <c r="BI29" s="1064"/>
      <c r="BJ29" s="232"/>
      <c r="BK29" s="232"/>
      <c r="BL29" s="232"/>
      <c r="BM29" s="232"/>
      <c r="BN29" s="232"/>
      <c r="BO29" s="245"/>
      <c r="BP29" s="245"/>
      <c r="BQ29" s="242">
        <v>
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
3</v>
      </c>
      <c r="B30" s="1068" t="s">
        <v>
392</v>
      </c>
      <c r="C30" s="1069"/>
      <c r="D30" s="1069"/>
      <c r="E30" s="1069"/>
      <c r="F30" s="1069"/>
      <c r="G30" s="1069"/>
      <c r="H30" s="1069"/>
      <c r="I30" s="1069"/>
      <c r="J30" s="1069"/>
      <c r="K30" s="1069"/>
      <c r="L30" s="1069"/>
      <c r="M30" s="1069"/>
      <c r="N30" s="1069"/>
      <c r="O30" s="1069"/>
      <c r="P30" s="1070"/>
      <c r="Q30" s="1074">
        <v>
2667</v>
      </c>
      <c r="R30" s="1075"/>
      <c r="S30" s="1075"/>
      <c r="T30" s="1075"/>
      <c r="U30" s="1075"/>
      <c r="V30" s="1075">
        <v>
2619</v>
      </c>
      <c r="W30" s="1075"/>
      <c r="X30" s="1075"/>
      <c r="Y30" s="1075"/>
      <c r="Z30" s="1075"/>
      <c r="AA30" s="1075">
        <v>
49</v>
      </c>
      <c r="AB30" s="1075"/>
      <c r="AC30" s="1075"/>
      <c r="AD30" s="1075"/>
      <c r="AE30" s="1076"/>
      <c r="AF30" s="1050">
        <v>
49</v>
      </c>
      <c r="AG30" s="1051"/>
      <c r="AH30" s="1051"/>
      <c r="AI30" s="1051"/>
      <c r="AJ30" s="1052"/>
      <c r="AK30" s="1011">
        <v>
1086</v>
      </c>
      <c r="AL30" s="1002"/>
      <c r="AM30" s="1002"/>
      <c r="AN30" s="1002"/>
      <c r="AO30" s="1002"/>
      <c r="AP30" s="1002" t="s">
        <v>
494</v>
      </c>
      <c r="AQ30" s="1002"/>
      <c r="AR30" s="1002"/>
      <c r="AS30" s="1002"/>
      <c r="AT30" s="1002"/>
      <c r="AU30" s="1002" t="s">
        <v>
494</v>
      </c>
      <c r="AV30" s="1002"/>
      <c r="AW30" s="1002"/>
      <c r="AX30" s="1002"/>
      <c r="AY30" s="1002"/>
      <c r="AZ30" s="1073" t="s">
        <v>
494</v>
      </c>
      <c r="BA30" s="1073"/>
      <c r="BB30" s="1073"/>
      <c r="BC30" s="1073"/>
      <c r="BD30" s="1073"/>
      <c r="BE30" s="1063"/>
      <c r="BF30" s="1063"/>
      <c r="BG30" s="1063"/>
      <c r="BH30" s="1063"/>
      <c r="BI30" s="1064"/>
      <c r="BJ30" s="232"/>
      <c r="BK30" s="232"/>
      <c r="BL30" s="232"/>
      <c r="BM30" s="232"/>
      <c r="BN30" s="232"/>
      <c r="BO30" s="245"/>
      <c r="BP30" s="245"/>
      <c r="BQ30" s="242">
        <v>
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
4</v>
      </c>
      <c r="B31" s="1068"/>
      <c r="C31" s="1069"/>
      <c r="D31" s="1069"/>
      <c r="E31" s="1069"/>
      <c r="F31" s="1069"/>
      <c r="G31" s="1069"/>
      <c r="H31" s="1069"/>
      <c r="I31" s="1069"/>
      <c r="J31" s="1069"/>
      <c r="K31" s="1069"/>
      <c r="L31" s="1069"/>
      <c r="M31" s="1069"/>
      <c r="N31" s="1069"/>
      <c r="O31" s="1069"/>
      <c r="P31" s="1070"/>
      <c r="Q31" s="1074"/>
      <c r="R31" s="1075"/>
      <c r="S31" s="1075"/>
      <c r="T31" s="1075"/>
      <c r="U31" s="1075"/>
      <c r="V31" s="1075"/>
      <c r="W31" s="1075"/>
      <c r="X31" s="1075"/>
      <c r="Y31" s="1075"/>
      <c r="Z31" s="1075"/>
      <c r="AA31" s="1075"/>
      <c r="AB31" s="1075"/>
      <c r="AC31" s="1075"/>
      <c r="AD31" s="1075"/>
      <c r="AE31" s="1076"/>
      <c r="AF31" s="1050"/>
      <c r="AG31" s="1051"/>
      <c r="AH31" s="1051"/>
      <c r="AI31" s="1051"/>
      <c r="AJ31" s="1052"/>
      <c r="AK31" s="1011"/>
      <c r="AL31" s="1002"/>
      <c r="AM31" s="1002"/>
      <c r="AN31" s="1002"/>
      <c r="AO31" s="1002"/>
      <c r="AP31" s="1002"/>
      <c r="AQ31" s="1002"/>
      <c r="AR31" s="1002"/>
      <c r="AS31" s="1002"/>
      <c r="AT31" s="1002"/>
      <c r="AU31" s="1002"/>
      <c r="AV31" s="1002"/>
      <c r="AW31" s="1002"/>
      <c r="AX31" s="1002"/>
      <c r="AY31" s="1002"/>
      <c r="AZ31" s="1073"/>
      <c r="BA31" s="1073"/>
      <c r="BB31" s="1073"/>
      <c r="BC31" s="1073"/>
      <c r="BD31" s="1073"/>
      <c r="BE31" s="1063"/>
      <c r="BF31" s="1063"/>
      <c r="BG31" s="1063"/>
      <c r="BH31" s="1063"/>
      <c r="BI31" s="1064"/>
      <c r="BJ31" s="232"/>
      <c r="BK31" s="232"/>
      <c r="BL31" s="232"/>
      <c r="BM31" s="232"/>
      <c r="BN31" s="232"/>
      <c r="BO31" s="245"/>
      <c r="BP31" s="245"/>
      <c r="BQ31" s="242">
        <v>
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
5</v>
      </c>
      <c r="B32" s="1068"/>
      <c r="C32" s="1069"/>
      <c r="D32" s="1069"/>
      <c r="E32" s="1069"/>
      <c r="F32" s="1069"/>
      <c r="G32" s="1069"/>
      <c r="H32" s="1069"/>
      <c r="I32" s="1069"/>
      <c r="J32" s="1069"/>
      <c r="K32" s="1069"/>
      <c r="L32" s="1069"/>
      <c r="M32" s="1069"/>
      <c r="N32" s="1069"/>
      <c r="O32" s="1069"/>
      <c r="P32" s="1070"/>
      <c r="Q32" s="1074"/>
      <c r="R32" s="1075"/>
      <c r="S32" s="1075"/>
      <c r="T32" s="1075"/>
      <c r="U32" s="1075"/>
      <c r="V32" s="1075"/>
      <c r="W32" s="1075"/>
      <c r="X32" s="1075"/>
      <c r="Y32" s="1075"/>
      <c r="Z32" s="1075"/>
      <c r="AA32" s="1075"/>
      <c r="AB32" s="1075"/>
      <c r="AC32" s="1075"/>
      <c r="AD32" s="1075"/>
      <c r="AE32" s="1076"/>
      <c r="AF32" s="1050"/>
      <c r="AG32" s="1051"/>
      <c r="AH32" s="1051"/>
      <c r="AI32" s="1051"/>
      <c r="AJ32" s="1052"/>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63"/>
      <c r="BF32" s="1063"/>
      <c r="BG32" s="1063"/>
      <c r="BH32" s="1063"/>
      <c r="BI32" s="1064"/>
      <c r="BJ32" s="232"/>
      <c r="BK32" s="232"/>
      <c r="BL32" s="232"/>
      <c r="BM32" s="232"/>
      <c r="BN32" s="232"/>
      <c r="BO32" s="245"/>
      <c r="BP32" s="245"/>
      <c r="BQ32" s="242">
        <v>
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
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
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
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
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
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
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
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
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
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
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
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
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
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
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
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
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
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
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
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
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
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
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
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
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
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
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
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
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
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
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
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
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
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
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
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
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
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
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
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
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
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
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
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
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
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
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
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
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
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
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
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
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
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
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
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
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
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
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
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
393</v>
      </c>
      <c r="BK62" s="1066"/>
      <c r="BL62" s="1066"/>
      <c r="BM62" s="1066"/>
      <c r="BN62" s="1067"/>
      <c r="BO62" s="245"/>
      <c r="BP62" s="245"/>
      <c r="BQ62" s="242">
        <v>
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
378</v>
      </c>
      <c r="B63" s="975" t="s">
        <v>
394</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
809</v>
      </c>
      <c r="AG63" s="990"/>
      <c r="AH63" s="990"/>
      <c r="AI63" s="990"/>
      <c r="AJ63" s="1061"/>
      <c r="AK63" s="1062"/>
      <c r="AL63" s="994"/>
      <c r="AM63" s="994"/>
      <c r="AN63" s="994"/>
      <c r="AO63" s="994"/>
      <c r="AP63" s="990" t="s">
        <v>
494</v>
      </c>
      <c r="AQ63" s="990"/>
      <c r="AR63" s="990"/>
      <c r="AS63" s="990"/>
      <c r="AT63" s="990"/>
      <c r="AU63" s="990" t="s">
        <v>
494</v>
      </c>
      <c r="AV63" s="990"/>
      <c r="AW63" s="990"/>
      <c r="AX63" s="990"/>
      <c r="AY63" s="990"/>
      <c r="AZ63" s="1056"/>
      <c r="BA63" s="1056"/>
      <c r="BB63" s="1056"/>
      <c r="BC63" s="1056"/>
      <c r="BD63" s="1056"/>
      <c r="BE63" s="991"/>
      <c r="BF63" s="991"/>
      <c r="BG63" s="991"/>
      <c r="BH63" s="991"/>
      <c r="BI63" s="992"/>
      <c r="BJ63" s="1057" t="s">
        <v>
119</v>
      </c>
      <c r="BK63" s="982"/>
      <c r="BL63" s="982"/>
      <c r="BM63" s="982"/>
      <c r="BN63" s="1058"/>
      <c r="BO63" s="245"/>
      <c r="BP63" s="245"/>
      <c r="BQ63" s="242">
        <v>
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
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
395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
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
396</v>
      </c>
      <c r="B66" s="1027"/>
      <c r="C66" s="1027"/>
      <c r="D66" s="1027"/>
      <c r="E66" s="1027"/>
      <c r="F66" s="1027"/>
      <c r="G66" s="1027"/>
      <c r="H66" s="1027"/>
      <c r="I66" s="1027"/>
      <c r="J66" s="1027"/>
      <c r="K66" s="1027"/>
      <c r="L66" s="1027"/>
      <c r="M66" s="1027"/>
      <c r="N66" s="1027"/>
      <c r="O66" s="1027"/>
      <c r="P66" s="1028"/>
      <c r="Q66" s="1032" t="s">
        <v>
397</v>
      </c>
      <c r="R66" s="1033"/>
      <c r="S66" s="1033"/>
      <c r="T66" s="1033"/>
      <c r="U66" s="1034"/>
      <c r="V66" s="1032" t="s">
        <v>
383</v>
      </c>
      <c r="W66" s="1033"/>
      <c r="X66" s="1033"/>
      <c r="Y66" s="1033"/>
      <c r="Z66" s="1034"/>
      <c r="AA66" s="1032" t="s">
        <v>
398</v>
      </c>
      <c r="AB66" s="1033"/>
      <c r="AC66" s="1033"/>
      <c r="AD66" s="1033"/>
      <c r="AE66" s="1034"/>
      <c r="AF66" s="1038" t="s">
        <v>
399</v>
      </c>
      <c r="AG66" s="1039"/>
      <c r="AH66" s="1039"/>
      <c r="AI66" s="1039"/>
      <c r="AJ66" s="1040"/>
      <c r="AK66" s="1032" t="s">
        <v>
400</v>
      </c>
      <c r="AL66" s="1027"/>
      <c r="AM66" s="1027"/>
      <c r="AN66" s="1027"/>
      <c r="AO66" s="1028"/>
      <c r="AP66" s="1032" t="s">
        <v>
401</v>
      </c>
      <c r="AQ66" s="1033"/>
      <c r="AR66" s="1033"/>
      <c r="AS66" s="1033"/>
      <c r="AT66" s="1034"/>
      <c r="AU66" s="1032" t="s">
        <v>
402</v>
      </c>
      <c r="AV66" s="1033"/>
      <c r="AW66" s="1033"/>
      <c r="AX66" s="1033"/>
      <c r="AY66" s="1034"/>
      <c r="AZ66" s="1032" t="s">
        <v>
366</v>
      </c>
      <c r="BA66" s="1033"/>
      <c r="BB66" s="1033"/>
      <c r="BC66" s="1033"/>
      <c r="BD66" s="1048"/>
      <c r="BE66" s="245"/>
      <c r="BF66" s="245"/>
      <c r="BG66" s="245"/>
      <c r="BH66" s="245"/>
      <c r="BI66" s="245"/>
      <c r="BJ66" s="245"/>
      <c r="BK66" s="245"/>
      <c r="BL66" s="245"/>
      <c r="BM66" s="245"/>
      <c r="BN66" s="245"/>
      <c r="BO66" s="245"/>
      <c r="BP66" s="245"/>
      <c r="BQ66" s="242">
        <v>
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
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
1</v>
      </c>
      <c r="B68" s="1016" t="s">
        <v>
548</v>
      </c>
      <c r="C68" s="1017"/>
      <c r="D68" s="1017"/>
      <c r="E68" s="1017"/>
      <c r="F68" s="1017"/>
      <c r="G68" s="1017"/>
      <c r="H68" s="1017"/>
      <c r="I68" s="1017"/>
      <c r="J68" s="1017"/>
      <c r="K68" s="1017"/>
      <c r="L68" s="1017"/>
      <c r="M68" s="1017"/>
      <c r="N68" s="1017"/>
      <c r="O68" s="1017"/>
      <c r="P68" s="1018"/>
      <c r="Q68" s="1019">
        <v>
8495</v>
      </c>
      <c r="R68" s="1013"/>
      <c r="S68" s="1013"/>
      <c r="T68" s="1013"/>
      <c r="U68" s="1013"/>
      <c r="V68" s="1013">
        <v>
8007</v>
      </c>
      <c r="W68" s="1013"/>
      <c r="X68" s="1013"/>
      <c r="Y68" s="1013"/>
      <c r="Z68" s="1013"/>
      <c r="AA68" s="1013">
        <v>
488</v>
      </c>
      <c r="AB68" s="1013"/>
      <c r="AC68" s="1013"/>
      <c r="AD68" s="1013"/>
      <c r="AE68" s="1013"/>
      <c r="AF68" s="1013">
        <v>
488</v>
      </c>
      <c r="AG68" s="1013"/>
      <c r="AH68" s="1013"/>
      <c r="AI68" s="1013"/>
      <c r="AJ68" s="1013"/>
      <c r="AK68" s="1013">
        <v>
213</v>
      </c>
      <c r="AL68" s="1013"/>
      <c r="AM68" s="1013"/>
      <c r="AN68" s="1013"/>
      <c r="AO68" s="1013"/>
      <c r="AP68" s="1013">
        <v>
4589</v>
      </c>
      <c r="AQ68" s="1013"/>
      <c r="AR68" s="1013"/>
      <c r="AS68" s="1013"/>
      <c r="AT68" s="1013"/>
      <c r="AU68" s="1013">
        <v>
197</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
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
2</v>
      </c>
      <c r="B69" s="1005" t="s">
        <v>
551</v>
      </c>
      <c r="C69" s="1006"/>
      <c r="D69" s="1006"/>
      <c r="E69" s="1006"/>
      <c r="F69" s="1006"/>
      <c r="G69" s="1006"/>
      <c r="H69" s="1006"/>
      <c r="I69" s="1006"/>
      <c r="J69" s="1006"/>
      <c r="K69" s="1006"/>
      <c r="L69" s="1006"/>
      <c r="M69" s="1006"/>
      <c r="N69" s="1006"/>
      <c r="O69" s="1006"/>
      <c r="P69" s="1007"/>
      <c r="Q69" s="1008">
        <v>
136148</v>
      </c>
      <c r="R69" s="1002"/>
      <c r="S69" s="1002"/>
      <c r="T69" s="1002"/>
      <c r="U69" s="1002"/>
      <c r="V69" s="1002">
        <v>
130598</v>
      </c>
      <c r="W69" s="1002"/>
      <c r="X69" s="1002"/>
      <c r="Y69" s="1002"/>
      <c r="Z69" s="1002"/>
      <c r="AA69" s="1002">
        <v>
5550</v>
      </c>
      <c r="AB69" s="1002"/>
      <c r="AC69" s="1002"/>
      <c r="AD69" s="1002"/>
      <c r="AE69" s="1002"/>
      <c r="AF69" s="1002">
        <v>
29367</v>
      </c>
      <c r="AG69" s="1002"/>
      <c r="AH69" s="1002"/>
      <c r="AI69" s="1002"/>
      <c r="AJ69" s="1002"/>
      <c r="AK69" s="1002" t="s">
        <v>
549</v>
      </c>
      <c r="AL69" s="1002"/>
      <c r="AM69" s="1002"/>
      <c r="AN69" s="1002"/>
      <c r="AO69" s="1002"/>
      <c r="AP69" s="1002" t="s">
        <v>
549</v>
      </c>
      <c r="AQ69" s="1002"/>
      <c r="AR69" s="1002"/>
      <c r="AS69" s="1002"/>
      <c r="AT69" s="1002"/>
      <c r="AU69" s="1002" t="s">
        <v>
549</v>
      </c>
      <c r="AV69" s="1002"/>
      <c r="AW69" s="1002"/>
      <c r="AX69" s="1002"/>
      <c r="AY69" s="1002"/>
      <c r="AZ69" s="1003" t="s">
        <v>
550</v>
      </c>
      <c r="BA69" s="1003"/>
      <c r="BB69" s="1003"/>
      <c r="BC69" s="1003"/>
      <c r="BD69" s="1004"/>
      <c r="BE69" s="245"/>
      <c r="BF69" s="245"/>
      <c r="BG69" s="245"/>
      <c r="BH69" s="245"/>
      <c r="BI69" s="245"/>
      <c r="BJ69" s="245"/>
      <c r="BK69" s="245"/>
      <c r="BL69" s="245"/>
      <c r="BM69" s="245"/>
      <c r="BN69" s="245"/>
      <c r="BO69" s="245"/>
      <c r="BP69" s="245"/>
      <c r="BQ69" s="242">
        <v>
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
3</v>
      </c>
      <c r="B70" s="1005" t="s">
        <v>
552</v>
      </c>
      <c r="C70" s="1006"/>
      <c r="D70" s="1006"/>
      <c r="E70" s="1006"/>
      <c r="F70" s="1006"/>
      <c r="G70" s="1006"/>
      <c r="H70" s="1006"/>
      <c r="I70" s="1006"/>
      <c r="J70" s="1006"/>
      <c r="K70" s="1006"/>
      <c r="L70" s="1006"/>
      <c r="M70" s="1006"/>
      <c r="N70" s="1006"/>
      <c r="O70" s="1006"/>
      <c r="P70" s="1007"/>
      <c r="Q70" s="1008">
        <v>
78446</v>
      </c>
      <c r="R70" s="1002"/>
      <c r="S70" s="1002"/>
      <c r="T70" s="1002"/>
      <c r="U70" s="1002"/>
      <c r="V70" s="1002">
        <v>
74825</v>
      </c>
      <c r="W70" s="1002"/>
      <c r="X70" s="1002"/>
      <c r="Y70" s="1002"/>
      <c r="Z70" s="1002"/>
      <c r="AA70" s="1002">
        <v>
3621</v>
      </c>
      <c r="AB70" s="1002"/>
      <c r="AC70" s="1002"/>
      <c r="AD70" s="1002"/>
      <c r="AE70" s="1002"/>
      <c r="AF70" s="1002">
        <v>
3621</v>
      </c>
      <c r="AG70" s="1002"/>
      <c r="AH70" s="1002"/>
      <c r="AI70" s="1002"/>
      <c r="AJ70" s="1002"/>
      <c r="AK70" s="1002">
        <v>
4898</v>
      </c>
      <c r="AL70" s="1002"/>
      <c r="AM70" s="1002"/>
      <c r="AN70" s="1002"/>
      <c r="AO70" s="1002"/>
      <c r="AP70" s="1002">
        <v>
41374</v>
      </c>
      <c r="AQ70" s="1002"/>
      <c r="AR70" s="1002"/>
      <c r="AS70" s="1002"/>
      <c r="AT70" s="1002"/>
      <c r="AU70" s="1002">
        <v>
621</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
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
4</v>
      </c>
      <c r="B71" s="1005" t="s">
        <v>
553</v>
      </c>
      <c r="C71" s="1006"/>
      <c r="D71" s="1006"/>
      <c r="E71" s="1006"/>
      <c r="F71" s="1006"/>
      <c r="G71" s="1006"/>
      <c r="H71" s="1006"/>
      <c r="I71" s="1006"/>
      <c r="J71" s="1006"/>
      <c r="K71" s="1006"/>
      <c r="L71" s="1006"/>
      <c r="M71" s="1006"/>
      <c r="N71" s="1006"/>
      <c r="O71" s="1006"/>
      <c r="P71" s="1007"/>
      <c r="Q71" s="1008">
        <v>
5409</v>
      </c>
      <c r="R71" s="1002"/>
      <c r="S71" s="1002"/>
      <c r="T71" s="1002"/>
      <c r="U71" s="1002"/>
      <c r="V71" s="1002">
        <v>
5339</v>
      </c>
      <c r="W71" s="1002"/>
      <c r="X71" s="1002"/>
      <c r="Y71" s="1002"/>
      <c r="Z71" s="1002"/>
      <c r="AA71" s="1002">
        <v>
70</v>
      </c>
      <c r="AB71" s="1002"/>
      <c r="AC71" s="1002"/>
      <c r="AD71" s="1002"/>
      <c r="AE71" s="1002"/>
      <c r="AF71" s="1002">
        <v>
70</v>
      </c>
      <c r="AG71" s="1002"/>
      <c r="AH71" s="1002"/>
      <c r="AI71" s="1002"/>
      <c r="AJ71" s="1002"/>
      <c r="AK71" s="1002">
        <v>
1105</v>
      </c>
      <c r="AL71" s="1002"/>
      <c r="AM71" s="1002"/>
      <c r="AN71" s="1002"/>
      <c r="AO71" s="1002"/>
      <c r="AP71" s="1002" t="s">
        <v>
549</v>
      </c>
      <c r="AQ71" s="1002"/>
      <c r="AR71" s="1002"/>
      <c r="AS71" s="1002"/>
      <c r="AT71" s="1002"/>
      <c r="AU71" s="1002" t="s">
        <v>
549</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
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
5</v>
      </c>
      <c r="B72" s="1005" t="s">
        <v>
554</v>
      </c>
      <c r="C72" s="1006"/>
      <c r="D72" s="1006"/>
      <c r="E72" s="1006"/>
      <c r="F72" s="1006"/>
      <c r="G72" s="1006"/>
      <c r="H72" s="1006"/>
      <c r="I72" s="1006"/>
      <c r="J72" s="1006"/>
      <c r="K72" s="1006"/>
      <c r="L72" s="1006"/>
      <c r="M72" s="1006"/>
      <c r="N72" s="1006"/>
      <c r="O72" s="1006"/>
      <c r="P72" s="1007"/>
      <c r="Q72" s="1008">
        <v>
1349819</v>
      </c>
      <c r="R72" s="1002"/>
      <c r="S72" s="1002"/>
      <c r="T72" s="1002"/>
      <c r="U72" s="1002"/>
      <c r="V72" s="1002">
        <v>
1314493</v>
      </c>
      <c r="W72" s="1002"/>
      <c r="X72" s="1002"/>
      <c r="Y72" s="1002"/>
      <c r="Z72" s="1002"/>
      <c r="AA72" s="1002">
        <v>
35326</v>
      </c>
      <c r="AB72" s="1002"/>
      <c r="AC72" s="1002"/>
      <c r="AD72" s="1002"/>
      <c r="AE72" s="1002"/>
      <c r="AF72" s="1002">
        <v>
35326</v>
      </c>
      <c r="AG72" s="1002"/>
      <c r="AH72" s="1002"/>
      <c r="AI72" s="1002"/>
      <c r="AJ72" s="1002"/>
      <c r="AK72" s="1002">
        <v>
9983</v>
      </c>
      <c r="AL72" s="1002"/>
      <c r="AM72" s="1002"/>
      <c r="AN72" s="1002"/>
      <c r="AO72" s="1002"/>
      <c r="AP72" s="1002" t="s">
        <v>
549</v>
      </c>
      <c r="AQ72" s="1002"/>
      <c r="AR72" s="1002"/>
      <c r="AS72" s="1002"/>
      <c r="AT72" s="1002"/>
      <c r="AU72" s="1002" t="s">
        <v>
549</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
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
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
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
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
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
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
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
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
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
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
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
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
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
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
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
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
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
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
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
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
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
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
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
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
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
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
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
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
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
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
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
378</v>
      </c>
      <c r="B88" s="975" t="s">
        <v>
403</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
68872</v>
      </c>
      <c r="AG88" s="990"/>
      <c r="AH88" s="990"/>
      <c r="AI88" s="990"/>
      <c r="AJ88" s="990"/>
      <c r="AK88" s="994"/>
      <c r="AL88" s="994"/>
      <c r="AM88" s="994"/>
      <c r="AN88" s="994"/>
      <c r="AO88" s="994"/>
      <c r="AP88" s="990">
        <v>
45963</v>
      </c>
      <c r="AQ88" s="990"/>
      <c r="AR88" s="990"/>
      <c r="AS88" s="990"/>
      <c r="AT88" s="990"/>
      <c r="AU88" s="990">
        <v>
818</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
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
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
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
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
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
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
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
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
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
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
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
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
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
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
378</v>
      </c>
      <c r="BR102" s="975" t="s">
        <v>
404</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
1110</v>
      </c>
      <c r="CS102" s="982"/>
      <c r="CT102" s="982"/>
      <c r="CU102" s="982"/>
      <c r="CV102" s="983"/>
      <c r="CW102" s="981">
        <v>
208</v>
      </c>
      <c r="CX102" s="982"/>
      <c r="CY102" s="982"/>
      <c r="CZ102" s="982"/>
      <c r="DA102" s="983"/>
      <c r="DB102" s="981">
        <v>
7</v>
      </c>
      <c r="DC102" s="982"/>
      <c r="DD102" s="982"/>
      <c r="DE102" s="982"/>
      <c r="DF102" s="983"/>
      <c r="DG102" s="981" t="s">
        <v>
549</v>
      </c>
      <c r="DH102" s="982"/>
      <c r="DI102" s="982"/>
      <c r="DJ102" s="982"/>
      <c r="DK102" s="983"/>
      <c r="DL102" s="981" t="s">
        <v>
564</v>
      </c>
      <c r="DM102" s="982"/>
      <c r="DN102" s="982"/>
      <c r="DO102" s="982"/>
      <c r="DP102" s="983"/>
      <c r="DQ102" s="981" t="s">
        <v>
564</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
405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
406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
407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
408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
409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
410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
411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
412</v>
      </c>
      <c r="AB109" s="925"/>
      <c r="AC109" s="925"/>
      <c r="AD109" s="925"/>
      <c r="AE109" s="926"/>
      <c r="AF109" s="927" t="s">
        <v>
297</v>
      </c>
      <c r="AG109" s="925"/>
      <c r="AH109" s="925"/>
      <c r="AI109" s="925"/>
      <c r="AJ109" s="926"/>
      <c r="AK109" s="927" t="s">
        <v>
296</v>
      </c>
      <c r="AL109" s="925"/>
      <c r="AM109" s="925"/>
      <c r="AN109" s="925"/>
      <c r="AO109" s="926"/>
      <c r="AP109" s="927" t="s">
        <v>
413</v>
      </c>
      <c r="AQ109" s="925"/>
      <c r="AR109" s="925"/>
      <c r="AS109" s="925"/>
      <c r="AT109" s="956"/>
      <c r="AU109" s="924" t="s">
        <v>
411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
412</v>
      </c>
      <c r="BR109" s="925"/>
      <c r="BS109" s="925"/>
      <c r="BT109" s="925"/>
      <c r="BU109" s="926"/>
      <c r="BV109" s="927" t="s">
        <v>
297</v>
      </c>
      <c r="BW109" s="925"/>
      <c r="BX109" s="925"/>
      <c r="BY109" s="925"/>
      <c r="BZ109" s="926"/>
      <c r="CA109" s="927" t="s">
        <v>
296</v>
      </c>
      <c r="CB109" s="925"/>
      <c r="CC109" s="925"/>
      <c r="CD109" s="925"/>
      <c r="CE109" s="926"/>
      <c r="CF109" s="963" t="s">
        <v>
413</v>
      </c>
      <c r="CG109" s="963"/>
      <c r="CH109" s="963"/>
      <c r="CI109" s="963"/>
      <c r="CJ109" s="963"/>
      <c r="CK109" s="927" t="s">
        <v>
414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
412</v>
      </c>
      <c r="DH109" s="925"/>
      <c r="DI109" s="925"/>
      <c r="DJ109" s="925"/>
      <c r="DK109" s="926"/>
      <c r="DL109" s="927" t="s">
        <v>
297</v>
      </c>
      <c r="DM109" s="925"/>
      <c r="DN109" s="925"/>
      <c r="DO109" s="925"/>
      <c r="DP109" s="926"/>
      <c r="DQ109" s="927" t="s">
        <v>
296</v>
      </c>
      <c r="DR109" s="925"/>
      <c r="DS109" s="925"/>
      <c r="DT109" s="925"/>
      <c r="DU109" s="926"/>
      <c r="DV109" s="927" t="s">
        <v>
413</v>
      </c>
      <c r="DW109" s="925"/>
      <c r="DX109" s="925"/>
      <c r="DY109" s="925"/>
      <c r="DZ109" s="956"/>
    </row>
    <row r="110" spans="1:131" s="226" customFormat="1" ht="26.25" customHeight="1">
      <c r="A110" s="827" t="s">
        <v>
415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
637124</v>
      </c>
      <c r="AB110" s="918"/>
      <c r="AC110" s="918"/>
      <c r="AD110" s="918"/>
      <c r="AE110" s="919"/>
      <c r="AF110" s="920">
        <v>
823059</v>
      </c>
      <c r="AG110" s="918"/>
      <c r="AH110" s="918"/>
      <c r="AI110" s="918"/>
      <c r="AJ110" s="919"/>
      <c r="AK110" s="920">
        <v>
816158</v>
      </c>
      <c r="AL110" s="918"/>
      <c r="AM110" s="918"/>
      <c r="AN110" s="918"/>
      <c r="AO110" s="919"/>
      <c r="AP110" s="921">
        <v>
1.7</v>
      </c>
      <c r="AQ110" s="922"/>
      <c r="AR110" s="922"/>
      <c r="AS110" s="922"/>
      <c r="AT110" s="923"/>
      <c r="AU110" s="957" t="s">
        <v>
66</v>
      </c>
      <c r="AV110" s="958"/>
      <c r="AW110" s="958"/>
      <c r="AX110" s="958"/>
      <c r="AY110" s="958"/>
      <c r="AZ110" s="883" t="s">
        <v>
416</v>
      </c>
      <c r="BA110" s="828"/>
      <c r="BB110" s="828"/>
      <c r="BC110" s="828"/>
      <c r="BD110" s="828"/>
      <c r="BE110" s="828"/>
      <c r="BF110" s="828"/>
      <c r="BG110" s="828"/>
      <c r="BH110" s="828"/>
      <c r="BI110" s="828"/>
      <c r="BJ110" s="828"/>
      <c r="BK110" s="828"/>
      <c r="BL110" s="828"/>
      <c r="BM110" s="828"/>
      <c r="BN110" s="828"/>
      <c r="BO110" s="828"/>
      <c r="BP110" s="829"/>
      <c r="BQ110" s="884">
        <v>
13081591</v>
      </c>
      <c r="BR110" s="865"/>
      <c r="BS110" s="865"/>
      <c r="BT110" s="865"/>
      <c r="BU110" s="865"/>
      <c r="BV110" s="865">
        <v>
15638620</v>
      </c>
      <c r="BW110" s="865"/>
      <c r="BX110" s="865"/>
      <c r="BY110" s="865"/>
      <c r="BZ110" s="865"/>
      <c r="CA110" s="865">
        <v>
14946184</v>
      </c>
      <c r="CB110" s="865"/>
      <c r="CC110" s="865"/>
      <c r="CD110" s="865"/>
      <c r="CE110" s="865"/>
      <c r="CF110" s="889">
        <v>
30.9</v>
      </c>
      <c r="CG110" s="890"/>
      <c r="CH110" s="890"/>
      <c r="CI110" s="890"/>
      <c r="CJ110" s="890"/>
      <c r="CK110" s="953" t="s">
        <v>
417</v>
      </c>
      <c r="CL110" s="839"/>
      <c r="CM110" s="914" t="s">
        <v>
418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v>
2281647</v>
      </c>
      <c r="DH110" s="865"/>
      <c r="DI110" s="865"/>
      <c r="DJ110" s="865"/>
      <c r="DK110" s="865"/>
      <c r="DL110" s="865">
        <v>
2128813</v>
      </c>
      <c r="DM110" s="865"/>
      <c r="DN110" s="865"/>
      <c r="DO110" s="865"/>
      <c r="DP110" s="865"/>
      <c r="DQ110" s="865">
        <v>
1967871</v>
      </c>
      <c r="DR110" s="865"/>
      <c r="DS110" s="865"/>
      <c r="DT110" s="865"/>
      <c r="DU110" s="865"/>
      <c r="DV110" s="866">
        <v>
4.0999999999999996</v>
      </c>
      <c r="DW110" s="866"/>
      <c r="DX110" s="866"/>
      <c r="DY110" s="866"/>
      <c r="DZ110" s="867"/>
    </row>
    <row r="111" spans="1:131" s="226" customFormat="1" ht="26.25" customHeight="1">
      <c r="A111" s="794" t="s">
        <v>
419</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
420</v>
      </c>
      <c r="AB111" s="946"/>
      <c r="AC111" s="946"/>
      <c r="AD111" s="946"/>
      <c r="AE111" s="947"/>
      <c r="AF111" s="948" t="s">
        <v>
119</v>
      </c>
      <c r="AG111" s="946"/>
      <c r="AH111" s="946"/>
      <c r="AI111" s="946"/>
      <c r="AJ111" s="947"/>
      <c r="AK111" s="948" t="s">
        <v>
421</v>
      </c>
      <c r="AL111" s="946"/>
      <c r="AM111" s="946"/>
      <c r="AN111" s="946"/>
      <c r="AO111" s="947"/>
      <c r="AP111" s="949" t="s">
        <v>
421</v>
      </c>
      <c r="AQ111" s="950"/>
      <c r="AR111" s="950"/>
      <c r="AS111" s="950"/>
      <c r="AT111" s="951"/>
      <c r="AU111" s="959"/>
      <c r="AV111" s="960"/>
      <c r="AW111" s="960"/>
      <c r="AX111" s="960"/>
      <c r="AY111" s="960"/>
      <c r="AZ111" s="835" t="s">
        <v>
422</v>
      </c>
      <c r="BA111" s="770"/>
      <c r="BB111" s="770"/>
      <c r="BC111" s="770"/>
      <c r="BD111" s="770"/>
      <c r="BE111" s="770"/>
      <c r="BF111" s="770"/>
      <c r="BG111" s="770"/>
      <c r="BH111" s="770"/>
      <c r="BI111" s="770"/>
      <c r="BJ111" s="770"/>
      <c r="BK111" s="770"/>
      <c r="BL111" s="770"/>
      <c r="BM111" s="770"/>
      <c r="BN111" s="770"/>
      <c r="BO111" s="770"/>
      <c r="BP111" s="771"/>
      <c r="BQ111" s="836">
        <v>
6553433</v>
      </c>
      <c r="BR111" s="837"/>
      <c r="BS111" s="837"/>
      <c r="BT111" s="837"/>
      <c r="BU111" s="837"/>
      <c r="BV111" s="837">
        <v>
6013026</v>
      </c>
      <c r="BW111" s="837"/>
      <c r="BX111" s="837"/>
      <c r="BY111" s="837"/>
      <c r="BZ111" s="837"/>
      <c r="CA111" s="837">
        <v>
5464183</v>
      </c>
      <c r="CB111" s="837"/>
      <c r="CC111" s="837"/>
      <c r="CD111" s="837"/>
      <c r="CE111" s="837"/>
      <c r="CF111" s="898">
        <v>
11.3</v>
      </c>
      <c r="CG111" s="899"/>
      <c r="CH111" s="899"/>
      <c r="CI111" s="899"/>
      <c r="CJ111" s="899"/>
      <c r="CK111" s="954"/>
      <c r="CL111" s="841"/>
      <c r="CM111" s="844" t="s">
        <v>
423</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
420</v>
      </c>
      <c r="DH111" s="837"/>
      <c r="DI111" s="837"/>
      <c r="DJ111" s="837"/>
      <c r="DK111" s="837"/>
      <c r="DL111" s="837" t="s">
        <v>
420</v>
      </c>
      <c r="DM111" s="837"/>
      <c r="DN111" s="837"/>
      <c r="DO111" s="837"/>
      <c r="DP111" s="837"/>
      <c r="DQ111" s="837" t="s">
        <v>
424</v>
      </c>
      <c r="DR111" s="837"/>
      <c r="DS111" s="837"/>
      <c r="DT111" s="837"/>
      <c r="DU111" s="837"/>
      <c r="DV111" s="814" t="s">
        <v>
421</v>
      </c>
      <c r="DW111" s="814"/>
      <c r="DX111" s="814"/>
      <c r="DY111" s="814"/>
      <c r="DZ111" s="815"/>
    </row>
    <row r="112" spans="1:131" s="226" customFormat="1" ht="26.25" customHeight="1">
      <c r="A112" s="939" t="s">
        <v>
425</v>
      </c>
      <c r="B112" s="940"/>
      <c r="C112" s="770" t="s">
        <v>
426</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
6133</v>
      </c>
      <c r="AB112" s="800"/>
      <c r="AC112" s="800"/>
      <c r="AD112" s="800"/>
      <c r="AE112" s="801"/>
      <c r="AF112" s="802">
        <v>
6133</v>
      </c>
      <c r="AG112" s="800"/>
      <c r="AH112" s="800"/>
      <c r="AI112" s="800"/>
      <c r="AJ112" s="801"/>
      <c r="AK112" s="802">
        <v>
23567</v>
      </c>
      <c r="AL112" s="800"/>
      <c r="AM112" s="800"/>
      <c r="AN112" s="800"/>
      <c r="AO112" s="801"/>
      <c r="AP112" s="847">
        <v>
0</v>
      </c>
      <c r="AQ112" s="848"/>
      <c r="AR112" s="848"/>
      <c r="AS112" s="848"/>
      <c r="AT112" s="849"/>
      <c r="AU112" s="959"/>
      <c r="AV112" s="960"/>
      <c r="AW112" s="960"/>
      <c r="AX112" s="960"/>
      <c r="AY112" s="960"/>
      <c r="AZ112" s="835" t="s">
        <v>
427</v>
      </c>
      <c r="BA112" s="770"/>
      <c r="BB112" s="770"/>
      <c r="BC112" s="770"/>
      <c r="BD112" s="770"/>
      <c r="BE112" s="770"/>
      <c r="BF112" s="770"/>
      <c r="BG112" s="770"/>
      <c r="BH112" s="770"/>
      <c r="BI112" s="770"/>
      <c r="BJ112" s="770"/>
      <c r="BK112" s="770"/>
      <c r="BL112" s="770"/>
      <c r="BM112" s="770"/>
      <c r="BN112" s="770"/>
      <c r="BO112" s="770"/>
      <c r="BP112" s="771"/>
      <c r="BQ112" s="836" t="s">
        <v>
119</v>
      </c>
      <c r="BR112" s="837"/>
      <c r="BS112" s="837"/>
      <c r="BT112" s="837"/>
      <c r="BU112" s="837"/>
      <c r="BV112" s="837" t="s">
        <v>
421</v>
      </c>
      <c r="BW112" s="837"/>
      <c r="BX112" s="837"/>
      <c r="BY112" s="837"/>
      <c r="BZ112" s="837"/>
      <c r="CA112" s="837" t="s">
        <v>
424</v>
      </c>
      <c r="CB112" s="837"/>
      <c r="CC112" s="837"/>
      <c r="CD112" s="837"/>
      <c r="CE112" s="837"/>
      <c r="CF112" s="898" t="s">
        <v>
421</v>
      </c>
      <c r="CG112" s="899"/>
      <c r="CH112" s="899"/>
      <c r="CI112" s="899"/>
      <c r="CJ112" s="899"/>
      <c r="CK112" s="954"/>
      <c r="CL112" s="841"/>
      <c r="CM112" s="844" t="s">
        <v>
428</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
119</v>
      </c>
      <c r="DH112" s="837"/>
      <c r="DI112" s="837"/>
      <c r="DJ112" s="837"/>
      <c r="DK112" s="837"/>
      <c r="DL112" s="837" t="s">
        <v>
420</v>
      </c>
      <c r="DM112" s="837"/>
      <c r="DN112" s="837"/>
      <c r="DO112" s="837"/>
      <c r="DP112" s="837"/>
      <c r="DQ112" s="837" t="s">
        <v>
420</v>
      </c>
      <c r="DR112" s="837"/>
      <c r="DS112" s="837"/>
      <c r="DT112" s="837"/>
      <c r="DU112" s="837"/>
      <c r="DV112" s="814" t="s">
        <v>
119</v>
      </c>
      <c r="DW112" s="814"/>
      <c r="DX112" s="814"/>
      <c r="DY112" s="814"/>
      <c r="DZ112" s="815"/>
    </row>
    <row r="113" spans="1:130" s="226" customFormat="1" ht="26.25" customHeight="1">
      <c r="A113" s="941"/>
      <c r="B113" s="942"/>
      <c r="C113" s="770" t="s">
        <v>
429</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t="s">
        <v>
119</v>
      </c>
      <c r="AB113" s="946"/>
      <c r="AC113" s="946"/>
      <c r="AD113" s="946"/>
      <c r="AE113" s="947"/>
      <c r="AF113" s="948" t="s">
        <v>
421</v>
      </c>
      <c r="AG113" s="946"/>
      <c r="AH113" s="946"/>
      <c r="AI113" s="946"/>
      <c r="AJ113" s="947"/>
      <c r="AK113" s="948" t="s">
        <v>
420</v>
      </c>
      <c r="AL113" s="946"/>
      <c r="AM113" s="946"/>
      <c r="AN113" s="946"/>
      <c r="AO113" s="947"/>
      <c r="AP113" s="949" t="s">
        <v>
421</v>
      </c>
      <c r="AQ113" s="950"/>
      <c r="AR113" s="950"/>
      <c r="AS113" s="950"/>
      <c r="AT113" s="951"/>
      <c r="AU113" s="959"/>
      <c r="AV113" s="960"/>
      <c r="AW113" s="960"/>
      <c r="AX113" s="960"/>
      <c r="AY113" s="960"/>
      <c r="AZ113" s="835" t="s">
        <v>
430</v>
      </c>
      <c r="BA113" s="770"/>
      <c r="BB113" s="770"/>
      <c r="BC113" s="770"/>
      <c r="BD113" s="770"/>
      <c r="BE113" s="770"/>
      <c r="BF113" s="770"/>
      <c r="BG113" s="770"/>
      <c r="BH113" s="770"/>
      <c r="BI113" s="770"/>
      <c r="BJ113" s="770"/>
      <c r="BK113" s="770"/>
      <c r="BL113" s="770"/>
      <c r="BM113" s="770"/>
      <c r="BN113" s="770"/>
      <c r="BO113" s="770"/>
      <c r="BP113" s="771"/>
      <c r="BQ113" s="836">
        <v>
663734</v>
      </c>
      <c r="BR113" s="837"/>
      <c r="BS113" s="837"/>
      <c r="BT113" s="837"/>
      <c r="BU113" s="837"/>
      <c r="BV113" s="837">
        <v>
693515</v>
      </c>
      <c r="BW113" s="837"/>
      <c r="BX113" s="837"/>
      <c r="BY113" s="837"/>
      <c r="BZ113" s="837"/>
      <c r="CA113" s="837">
        <v>
817947</v>
      </c>
      <c r="CB113" s="837"/>
      <c r="CC113" s="837"/>
      <c r="CD113" s="837"/>
      <c r="CE113" s="837"/>
      <c r="CF113" s="898">
        <v>
1.7</v>
      </c>
      <c r="CG113" s="899"/>
      <c r="CH113" s="899"/>
      <c r="CI113" s="899"/>
      <c r="CJ113" s="899"/>
      <c r="CK113" s="954"/>
      <c r="CL113" s="841"/>
      <c r="CM113" s="844" t="s">
        <v>
431</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
119</v>
      </c>
      <c r="DH113" s="800"/>
      <c r="DI113" s="800"/>
      <c r="DJ113" s="800"/>
      <c r="DK113" s="801"/>
      <c r="DL113" s="802" t="s">
        <v>
424</v>
      </c>
      <c r="DM113" s="800"/>
      <c r="DN113" s="800"/>
      <c r="DO113" s="800"/>
      <c r="DP113" s="801"/>
      <c r="DQ113" s="802" t="s">
        <v>
424</v>
      </c>
      <c r="DR113" s="800"/>
      <c r="DS113" s="800"/>
      <c r="DT113" s="800"/>
      <c r="DU113" s="801"/>
      <c r="DV113" s="847" t="s">
        <v>
420</v>
      </c>
      <c r="DW113" s="848"/>
      <c r="DX113" s="848"/>
      <c r="DY113" s="848"/>
      <c r="DZ113" s="849"/>
    </row>
    <row r="114" spans="1:130" s="226" customFormat="1" ht="26.25" customHeight="1">
      <c r="A114" s="941"/>
      <c r="B114" s="942"/>
      <c r="C114" s="770" t="s">
        <v>
432</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
101653</v>
      </c>
      <c r="AB114" s="800"/>
      <c r="AC114" s="800"/>
      <c r="AD114" s="800"/>
      <c r="AE114" s="801"/>
      <c r="AF114" s="802">
        <v>
66449</v>
      </c>
      <c r="AG114" s="800"/>
      <c r="AH114" s="800"/>
      <c r="AI114" s="800"/>
      <c r="AJ114" s="801"/>
      <c r="AK114" s="802">
        <v>
62325</v>
      </c>
      <c r="AL114" s="800"/>
      <c r="AM114" s="800"/>
      <c r="AN114" s="800"/>
      <c r="AO114" s="801"/>
      <c r="AP114" s="847">
        <v>
0.1</v>
      </c>
      <c r="AQ114" s="848"/>
      <c r="AR114" s="848"/>
      <c r="AS114" s="848"/>
      <c r="AT114" s="849"/>
      <c r="AU114" s="959"/>
      <c r="AV114" s="960"/>
      <c r="AW114" s="960"/>
      <c r="AX114" s="960"/>
      <c r="AY114" s="960"/>
      <c r="AZ114" s="835" t="s">
        <v>
433</v>
      </c>
      <c r="BA114" s="770"/>
      <c r="BB114" s="770"/>
      <c r="BC114" s="770"/>
      <c r="BD114" s="770"/>
      <c r="BE114" s="770"/>
      <c r="BF114" s="770"/>
      <c r="BG114" s="770"/>
      <c r="BH114" s="770"/>
      <c r="BI114" s="770"/>
      <c r="BJ114" s="770"/>
      <c r="BK114" s="770"/>
      <c r="BL114" s="770"/>
      <c r="BM114" s="770"/>
      <c r="BN114" s="770"/>
      <c r="BO114" s="770"/>
      <c r="BP114" s="771"/>
      <c r="BQ114" s="836">
        <v>
10456765</v>
      </c>
      <c r="BR114" s="837"/>
      <c r="BS114" s="837"/>
      <c r="BT114" s="837"/>
      <c r="BU114" s="837"/>
      <c r="BV114" s="837">
        <v>
10097860</v>
      </c>
      <c r="BW114" s="837"/>
      <c r="BX114" s="837"/>
      <c r="BY114" s="837"/>
      <c r="BZ114" s="837"/>
      <c r="CA114" s="837">
        <v>
9535842</v>
      </c>
      <c r="CB114" s="837"/>
      <c r="CC114" s="837"/>
      <c r="CD114" s="837"/>
      <c r="CE114" s="837"/>
      <c r="CF114" s="898">
        <v>
19.7</v>
      </c>
      <c r="CG114" s="899"/>
      <c r="CH114" s="899"/>
      <c r="CI114" s="899"/>
      <c r="CJ114" s="899"/>
      <c r="CK114" s="954"/>
      <c r="CL114" s="841"/>
      <c r="CM114" s="844" t="s">
        <v>
434</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
421</v>
      </c>
      <c r="DH114" s="800"/>
      <c r="DI114" s="800"/>
      <c r="DJ114" s="800"/>
      <c r="DK114" s="801"/>
      <c r="DL114" s="802" t="s">
        <v>
421</v>
      </c>
      <c r="DM114" s="800"/>
      <c r="DN114" s="800"/>
      <c r="DO114" s="800"/>
      <c r="DP114" s="801"/>
      <c r="DQ114" s="802" t="s">
        <v>
420</v>
      </c>
      <c r="DR114" s="800"/>
      <c r="DS114" s="800"/>
      <c r="DT114" s="800"/>
      <c r="DU114" s="801"/>
      <c r="DV114" s="847" t="s">
        <v>
424</v>
      </c>
      <c r="DW114" s="848"/>
      <c r="DX114" s="848"/>
      <c r="DY114" s="848"/>
      <c r="DZ114" s="849"/>
    </row>
    <row r="115" spans="1:130" s="226" customFormat="1" ht="26.25" customHeight="1">
      <c r="A115" s="941"/>
      <c r="B115" s="942"/>
      <c r="C115" s="770" t="s">
        <v>
435</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
1118382</v>
      </c>
      <c r="AB115" s="946"/>
      <c r="AC115" s="946"/>
      <c r="AD115" s="946"/>
      <c r="AE115" s="947"/>
      <c r="AF115" s="948">
        <v>
996856</v>
      </c>
      <c r="AG115" s="946"/>
      <c r="AH115" s="946"/>
      <c r="AI115" s="946"/>
      <c r="AJ115" s="947"/>
      <c r="AK115" s="948">
        <v>
908379</v>
      </c>
      <c r="AL115" s="946"/>
      <c r="AM115" s="946"/>
      <c r="AN115" s="946"/>
      <c r="AO115" s="947"/>
      <c r="AP115" s="949">
        <v>
1.9</v>
      </c>
      <c r="AQ115" s="950"/>
      <c r="AR115" s="950"/>
      <c r="AS115" s="950"/>
      <c r="AT115" s="951"/>
      <c r="AU115" s="959"/>
      <c r="AV115" s="960"/>
      <c r="AW115" s="960"/>
      <c r="AX115" s="960"/>
      <c r="AY115" s="960"/>
      <c r="AZ115" s="835" t="s">
        <v>
436</v>
      </c>
      <c r="BA115" s="770"/>
      <c r="BB115" s="770"/>
      <c r="BC115" s="770"/>
      <c r="BD115" s="770"/>
      <c r="BE115" s="770"/>
      <c r="BF115" s="770"/>
      <c r="BG115" s="770"/>
      <c r="BH115" s="770"/>
      <c r="BI115" s="770"/>
      <c r="BJ115" s="770"/>
      <c r="BK115" s="770"/>
      <c r="BL115" s="770"/>
      <c r="BM115" s="770"/>
      <c r="BN115" s="770"/>
      <c r="BO115" s="770"/>
      <c r="BP115" s="771"/>
      <c r="BQ115" s="836" t="s">
        <v>
420</v>
      </c>
      <c r="BR115" s="837"/>
      <c r="BS115" s="837"/>
      <c r="BT115" s="837"/>
      <c r="BU115" s="837"/>
      <c r="BV115" s="837" t="s">
        <v>
119</v>
      </c>
      <c r="BW115" s="837"/>
      <c r="BX115" s="837"/>
      <c r="BY115" s="837"/>
      <c r="BZ115" s="837"/>
      <c r="CA115" s="837" t="s">
        <v>
119</v>
      </c>
      <c r="CB115" s="837"/>
      <c r="CC115" s="837"/>
      <c r="CD115" s="837"/>
      <c r="CE115" s="837"/>
      <c r="CF115" s="898" t="s">
        <v>
119</v>
      </c>
      <c r="CG115" s="899"/>
      <c r="CH115" s="899"/>
      <c r="CI115" s="899"/>
      <c r="CJ115" s="899"/>
      <c r="CK115" s="954"/>
      <c r="CL115" s="841"/>
      <c r="CM115" s="835" t="s">
        <v>
437</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
420</v>
      </c>
      <c r="DH115" s="800"/>
      <c r="DI115" s="800"/>
      <c r="DJ115" s="800"/>
      <c r="DK115" s="801"/>
      <c r="DL115" s="802" t="s">
        <v>
421</v>
      </c>
      <c r="DM115" s="800"/>
      <c r="DN115" s="800"/>
      <c r="DO115" s="800"/>
      <c r="DP115" s="801"/>
      <c r="DQ115" s="802" t="s">
        <v>
420</v>
      </c>
      <c r="DR115" s="800"/>
      <c r="DS115" s="800"/>
      <c r="DT115" s="800"/>
      <c r="DU115" s="801"/>
      <c r="DV115" s="847" t="s">
        <v>
119</v>
      </c>
      <c r="DW115" s="848"/>
      <c r="DX115" s="848"/>
      <c r="DY115" s="848"/>
      <c r="DZ115" s="849"/>
    </row>
    <row r="116" spans="1:130" s="226" customFormat="1" ht="26.25" customHeight="1">
      <c r="A116" s="943"/>
      <c r="B116" s="944"/>
      <c r="C116" s="903" t="s">
        <v>
438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
420</v>
      </c>
      <c r="AB116" s="800"/>
      <c r="AC116" s="800"/>
      <c r="AD116" s="800"/>
      <c r="AE116" s="801"/>
      <c r="AF116" s="802">
        <v>
1986</v>
      </c>
      <c r="AG116" s="800"/>
      <c r="AH116" s="800"/>
      <c r="AI116" s="800"/>
      <c r="AJ116" s="801"/>
      <c r="AK116" s="802" t="s">
        <v>
119</v>
      </c>
      <c r="AL116" s="800"/>
      <c r="AM116" s="800"/>
      <c r="AN116" s="800"/>
      <c r="AO116" s="801"/>
      <c r="AP116" s="847" t="s">
        <v>
421</v>
      </c>
      <c r="AQ116" s="848"/>
      <c r="AR116" s="848"/>
      <c r="AS116" s="848"/>
      <c r="AT116" s="849"/>
      <c r="AU116" s="959"/>
      <c r="AV116" s="960"/>
      <c r="AW116" s="960"/>
      <c r="AX116" s="960"/>
      <c r="AY116" s="960"/>
      <c r="AZ116" s="886" t="s">
        <v>
439</v>
      </c>
      <c r="BA116" s="887"/>
      <c r="BB116" s="887"/>
      <c r="BC116" s="887"/>
      <c r="BD116" s="887"/>
      <c r="BE116" s="887"/>
      <c r="BF116" s="887"/>
      <c r="BG116" s="887"/>
      <c r="BH116" s="887"/>
      <c r="BI116" s="887"/>
      <c r="BJ116" s="887"/>
      <c r="BK116" s="887"/>
      <c r="BL116" s="887"/>
      <c r="BM116" s="887"/>
      <c r="BN116" s="887"/>
      <c r="BO116" s="887"/>
      <c r="BP116" s="888"/>
      <c r="BQ116" s="836" t="s">
        <v>
420</v>
      </c>
      <c r="BR116" s="837"/>
      <c r="BS116" s="837"/>
      <c r="BT116" s="837"/>
      <c r="BU116" s="837"/>
      <c r="BV116" s="837" t="s">
        <v>
421</v>
      </c>
      <c r="BW116" s="837"/>
      <c r="BX116" s="837"/>
      <c r="BY116" s="837"/>
      <c r="BZ116" s="837"/>
      <c r="CA116" s="837" t="s">
        <v>
420</v>
      </c>
      <c r="CB116" s="837"/>
      <c r="CC116" s="837"/>
      <c r="CD116" s="837"/>
      <c r="CE116" s="837"/>
      <c r="CF116" s="898" t="s">
        <v>
421</v>
      </c>
      <c r="CG116" s="899"/>
      <c r="CH116" s="899"/>
      <c r="CI116" s="899"/>
      <c r="CJ116" s="899"/>
      <c r="CK116" s="954"/>
      <c r="CL116" s="841"/>
      <c r="CM116" s="844" t="s">
        <v>
440</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
424</v>
      </c>
      <c r="DH116" s="800"/>
      <c r="DI116" s="800"/>
      <c r="DJ116" s="800"/>
      <c r="DK116" s="801"/>
      <c r="DL116" s="802" t="s">
        <v>
420</v>
      </c>
      <c r="DM116" s="800"/>
      <c r="DN116" s="800"/>
      <c r="DO116" s="800"/>
      <c r="DP116" s="801"/>
      <c r="DQ116" s="802" t="s">
        <v>
119</v>
      </c>
      <c r="DR116" s="800"/>
      <c r="DS116" s="800"/>
      <c r="DT116" s="800"/>
      <c r="DU116" s="801"/>
      <c r="DV116" s="847" t="s">
        <v>
421</v>
      </c>
      <c r="DW116" s="848"/>
      <c r="DX116" s="848"/>
      <c r="DY116" s="848"/>
      <c r="DZ116" s="849"/>
    </row>
    <row r="117" spans="1:130" s="226" customFormat="1" ht="26.25" customHeight="1">
      <c r="A117" s="924" t="s">
        <v>
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
441</v>
      </c>
      <c r="Z117" s="926"/>
      <c r="AA117" s="931">
        <v>
1863292</v>
      </c>
      <c r="AB117" s="932"/>
      <c r="AC117" s="932"/>
      <c r="AD117" s="932"/>
      <c r="AE117" s="933"/>
      <c r="AF117" s="934">
        <v>
1894483</v>
      </c>
      <c r="AG117" s="932"/>
      <c r="AH117" s="932"/>
      <c r="AI117" s="932"/>
      <c r="AJ117" s="933"/>
      <c r="AK117" s="934">
        <v>
1810429</v>
      </c>
      <c r="AL117" s="932"/>
      <c r="AM117" s="932"/>
      <c r="AN117" s="932"/>
      <c r="AO117" s="933"/>
      <c r="AP117" s="935"/>
      <c r="AQ117" s="936"/>
      <c r="AR117" s="936"/>
      <c r="AS117" s="936"/>
      <c r="AT117" s="937"/>
      <c r="AU117" s="959"/>
      <c r="AV117" s="960"/>
      <c r="AW117" s="960"/>
      <c r="AX117" s="960"/>
      <c r="AY117" s="960"/>
      <c r="AZ117" s="886" t="s">
        <v>
442</v>
      </c>
      <c r="BA117" s="887"/>
      <c r="BB117" s="887"/>
      <c r="BC117" s="887"/>
      <c r="BD117" s="887"/>
      <c r="BE117" s="887"/>
      <c r="BF117" s="887"/>
      <c r="BG117" s="887"/>
      <c r="BH117" s="887"/>
      <c r="BI117" s="887"/>
      <c r="BJ117" s="887"/>
      <c r="BK117" s="887"/>
      <c r="BL117" s="887"/>
      <c r="BM117" s="887"/>
      <c r="BN117" s="887"/>
      <c r="BO117" s="887"/>
      <c r="BP117" s="888"/>
      <c r="BQ117" s="836" t="s">
        <v>
421</v>
      </c>
      <c r="BR117" s="837"/>
      <c r="BS117" s="837"/>
      <c r="BT117" s="837"/>
      <c r="BU117" s="837"/>
      <c r="BV117" s="837" t="s">
        <v>
421</v>
      </c>
      <c r="BW117" s="837"/>
      <c r="BX117" s="837"/>
      <c r="BY117" s="837"/>
      <c r="BZ117" s="837"/>
      <c r="CA117" s="837" t="s">
        <v>
421</v>
      </c>
      <c r="CB117" s="837"/>
      <c r="CC117" s="837"/>
      <c r="CD117" s="837"/>
      <c r="CE117" s="837"/>
      <c r="CF117" s="898" t="s">
        <v>
421</v>
      </c>
      <c r="CG117" s="899"/>
      <c r="CH117" s="899"/>
      <c r="CI117" s="899"/>
      <c r="CJ117" s="899"/>
      <c r="CK117" s="954"/>
      <c r="CL117" s="841"/>
      <c r="CM117" s="844" t="s">
        <v>
443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
421</v>
      </c>
      <c r="DH117" s="800"/>
      <c r="DI117" s="800"/>
      <c r="DJ117" s="800"/>
      <c r="DK117" s="801"/>
      <c r="DL117" s="802" t="s">
        <v>
421</v>
      </c>
      <c r="DM117" s="800"/>
      <c r="DN117" s="800"/>
      <c r="DO117" s="800"/>
      <c r="DP117" s="801"/>
      <c r="DQ117" s="802" t="s">
        <v>
421</v>
      </c>
      <c r="DR117" s="800"/>
      <c r="DS117" s="800"/>
      <c r="DT117" s="800"/>
      <c r="DU117" s="801"/>
      <c r="DV117" s="847" t="s">
        <v>
421</v>
      </c>
      <c r="DW117" s="848"/>
      <c r="DX117" s="848"/>
      <c r="DY117" s="848"/>
      <c r="DZ117" s="849"/>
    </row>
    <row r="118" spans="1:130" s="226" customFormat="1" ht="26.25" customHeight="1">
      <c r="A118" s="924" t="s">
        <v>
414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
412</v>
      </c>
      <c r="AB118" s="925"/>
      <c r="AC118" s="925"/>
      <c r="AD118" s="925"/>
      <c r="AE118" s="926"/>
      <c r="AF118" s="927" t="s">
        <v>
297</v>
      </c>
      <c r="AG118" s="925"/>
      <c r="AH118" s="925"/>
      <c r="AI118" s="925"/>
      <c r="AJ118" s="926"/>
      <c r="AK118" s="927" t="s">
        <v>
296</v>
      </c>
      <c r="AL118" s="925"/>
      <c r="AM118" s="925"/>
      <c r="AN118" s="925"/>
      <c r="AO118" s="926"/>
      <c r="AP118" s="928" t="s">
        <v>
413</v>
      </c>
      <c r="AQ118" s="929"/>
      <c r="AR118" s="929"/>
      <c r="AS118" s="929"/>
      <c r="AT118" s="930"/>
      <c r="AU118" s="959"/>
      <c r="AV118" s="960"/>
      <c r="AW118" s="960"/>
      <c r="AX118" s="960"/>
      <c r="AY118" s="960"/>
      <c r="AZ118" s="902" t="s">
        <v>
444</v>
      </c>
      <c r="BA118" s="903"/>
      <c r="BB118" s="903"/>
      <c r="BC118" s="903"/>
      <c r="BD118" s="903"/>
      <c r="BE118" s="903"/>
      <c r="BF118" s="903"/>
      <c r="BG118" s="903"/>
      <c r="BH118" s="903"/>
      <c r="BI118" s="903"/>
      <c r="BJ118" s="903"/>
      <c r="BK118" s="903"/>
      <c r="BL118" s="903"/>
      <c r="BM118" s="903"/>
      <c r="BN118" s="903"/>
      <c r="BO118" s="903"/>
      <c r="BP118" s="904"/>
      <c r="BQ118" s="905" t="s">
        <v>
119</v>
      </c>
      <c r="BR118" s="868"/>
      <c r="BS118" s="868"/>
      <c r="BT118" s="868"/>
      <c r="BU118" s="868"/>
      <c r="BV118" s="868" t="s">
        <v>
119</v>
      </c>
      <c r="BW118" s="868"/>
      <c r="BX118" s="868"/>
      <c r="BY118" s="868"/>
      <c r="BZ118" s="868"/>
      <c r="CA118" s="868" t="s">
        <v>
119</v>
      </c>
      <c r="CB118" s="868"/>
      <c r="CC118" s="868"/>
      <c r="CD118" s="868"/>
      <c r="CE118" s="868"/>
      <c r="CF118" s="898" t="s">
        <v>
119</v>
      </c>
      <c r="CG118" s="899"/>
      <c r="CH118" s="899"/>
      <c r="CI118" s="899"/>
      <c r="CJ118" s="899"/>
      <c r="CK118" s="954"/>
      <c r="CL118" s="841"/>
      <c r="CM118" s="844" t="s">
        <v>
445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
119</v>
      </c>
      <c r="DH118" s="800"/>
      <c r="DI118" s="800"/>
      <c r="DJ118" s="800"/>
      <c r="DK118" s="801"/>
      <c r="DL118" s="802" t="s">
        <v>
119</v>
      </c>
      <c r="DM118" s="800"/>
      <c r="DN118" s="800"/>
      <c r="DO118" s="800"/>
      <c r="DP118" s="801"/>
      <c r="DQ118" s="802" t="s">
        <v>
119</v>
      </c>
      <c r="DR118" s="800"/>
      <c r="DS118" s="800"/>
      <c r="DT118" s="800"/>
      <c r="DU118" s="801"/>
      <c r="DV118" s="847" t="s">
        <v>
119</v>
      </c>
      <c r="DW118" s="848"/>
      <c r="DX118" s="848"/>
      <c r="DY118" s="848"/>
      <c r="DZ118" s="849"/>
    </row>
    <row r="119" spans="1:130" s="226" customFormat="1" ht="26.25" customHeight="1">
      <c r="A119" s="838" t="s">
        <v>
417</v>
      </c>
      <c r="B119" s="839"/>
      <c r="C119" s="914" t="s">
        <v>
418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v>
155331</v>
      </c>
      <c r="AB119" s="918"/>
      <c r="AC119" s="918"/>
      <c r="AD119" s="918"/>
      <c r="AE119" s="919"/>
      <c r="AF119" s="920">
        <v>
152833</v>
      </c>
      <c r="AG119" s="918"/>
      <c r="AH119" s="918"/>
      <c r="AI119" s="918"/>
      <c r="AJ119" s="919"/>
      <c r="AK119" s="920">
        <v>
160942</v>
      </c>
      <c r="AL119" s="918"/>
      <c r="AM119" s="918"/>
      <c r="AN119" s="918"/>
      <c r="AO119" s="919"/>
      <c r="AP119" s="921">
        <v>
0.3</v>
      </c>
      <c r="AQ119" s="922"/>
      <c r="AR119" s="922"/>
      <c r="AS119" s="922"/>
      <c r="AT119" s="923"/>
      <c r="AU119" s="961"/>
      <c r="AV119" s="962"/>
      <c r="AW119" s="962"/>
      <c r="AX119" s="962"/>
      <c r="AY119" s="962"/>
      <c r="AZ119" s="257" t="s">
        <v>
179</v>
      </c>
      <c r="BA119" s="257"/>
      <c r="BB119" s="257"/>
      <c r="BC119" s="257"/>
      <c r="BD119" s="257"/>
      <c r="BE119" s="257"/>
      <c r="BF119" s="257"/>
      <c r="BG119" s="257"/>
      <c r="BH119" s="257"/>
      <c r="BI119" s="257"/>
      <c r="BJ119" s="257"/>
      <c r="BK119" s="257"/>
      <c r="BL119" s="257"/>
      <c r="BM119" s="257"/>
      <c r="BN119" s="257"/>
      <c r="BO119" s="900" t="s">
        <v>
446</v>
      </c>
      <c r="BP119" s="901"/>
      <c r="BQ119" s="905">
        <v>
30755523</v>
      </c>
      <c r="BR119" s="868"/>
      <c r="BS119" s="868"/>
      <c r="BT119" s="868"/>
      <c r="BU119" s="868"/>
      <c r="BV119" s="868">
        <v>
32443021</v>
      </c>
      <c r="BW119" s="868"/>
      <c r="BX119" s="868"/>
      <c r="BY119" s="868"/>
      <c r="BZ119" s="868"/>
      <c r="CA119" s="868">
        <v>
30764156</v>
      </c>
      <c r="CB119" s="868"/>
      <c r="CC119" s="868"/>
      <c r="CD119" s="868"/>
      <c r="CE119" s="868"/>
      <c r="CF119" s="766"/>
      <c r="CG119" s="767"/>
      <c r="CH119" s="767"/>
      <c r="CI119" s="767"/>
      <c r="CJ119" s="857"/>
      <c r="CK119" s="955"/>
      <c r="CL119" s="843"/>
      <c r="CM119" s="861" t="s">
        <v>
447</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
4271786</v>
      </c>
      <c r="DH119" s="783"/>
      <c r="DI119" s="783"/>
      <c r="DJ119" s="783"/>
      <c r="DK119" s="784"/>
      <c r="DL119" s="785">
        <v>
3884213</v>
      </c>
      <c r="DM119" s="783"/>
      <c r="DN119" s="783"/>
      <c r="DO119" s="783"/>
      <c r="DP119" s="784"/>
      <c r="DQ119" s="785">
        <v>
3496312</v>
      </c>
      <c r="DR119" s="783"/>
      <c r="DS119" s="783"/>
      <c r="DT119" s="783"/>
      <c r="DU119" s="784"/>
      <c r="DV119" s="871">
        <v>
7.2</v>
      </c>
      <c r="DW119" s="872"/>
      <c r="DX119" s="872"/>
      <c r="DY119" s="872"/>
      <c r="DZ119" s="873"/>
    </row>
    <row r="120" spans="1:130" s="226" customFormat="1" ht="26.25" customHeight="1">
      <c r="A120" s="840"/>
      <c r="B120" s="841"/>
      <c r="C120" s="844" t="s">
        <v>
423</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
119</v>
      </c>
      <c r="AB120" s="800"/>
      <c r="AC120" s="800"/>
      <c r="AD120" s="800"/>
      <c r="AE120" s="801"/>
      <c r="AF120" s="802" t="s">
        <v>
119</v>
      </c>
      <c r="AG120" s="800"/>
      <c r="AH120" s="800"/>
      <c r="AI120" s="800"/>
      <c r="AJ120" s="801"/>
      <c r="AK120" s="802" t="s">
        <v>
420</v>
      </c>
      <c r="AL120" s="800"/>
      <c r="AM120" s="800"/>
      <c r="AN120" s="800"/>
      <c r="AO120" s="801"/>
      <c r="AP120" s="847" t="s">
        <v>
119</v>
      </c>
      <c r="AQ120" s="848"/>
      <c r="AR120" s="848"/>
      <c r="AS120" s="848"/>
      <c r="AT120" s="849"/>
      <c r="AU120" s="906" t="s">
        <v>
448</v>
      </c>
      <c r="AV120" s="907"/>
      <c r="AW120" s="907"/>
      <c r="AX120" s="907"/>
      <c r="AY120" s="908"/>
      <c r="AZ120" s="883" t="s">
        <v>
449</v>
      </c>
      <c r="BA120" s="828"/>
      <c r="BB120" s="828"/>
      <c r="BC120" s="828"/>
      <c r="BD120" s="828"/>
      <c r="BE120" s="828"/>
      <c r="BF120" s="828"/>
      <c r="BG120" s="828"/>
      <c r="BH120" s="828"/>
      <c r="BI120" s="828"/>
      <c r="BJ120" s="828"/>
      <c r="BK120" s="828"/>
      <c r="BL120" s="828"/>
      <c r="BM120" s="828"/>
      <c r="BN120" s="828"/>
      <c r="BO120" s="828"/>
      <c r="BP120" s="829"/>
      <c r="BQ120" s="884">
        <v>
45611495</v>
      </c>
      <c r="BR120" s="865"/>
      <c r="BS120" s="865"/>
      <c r="BT120" s="865"/>
      <c r="BU120" s="865"/>
      <c r="BV120" s="865">
        <v>
43832843</v>
      </c>
      <c r="BW120" s="865"/>
      <c r="BX120" s="865"/>
      <c r="BY120" s="865"/>
      <c r="BZ120" s="865"/>
      <c r="CA120" s="865">
        <v>
57427465</v>
      </c>
      <c r="CB120" s="865"/>
      <c r="CC120" s="865"/>
      <c r="CD120" s="865"/>
      <c r="CE120" s="865"/>
      <c r="CF120" s="889">
        <v>
118.7</v>
      </c>
      <c r="CG120" s="890"/>
      <c r="CH120" s="890"/>
      <c r="CI120" s="890"/>
      <c r="CJ120" s="890"/>
      <c r="CK120" s="891" t="s">
        <v>
450</v>
      </c>
      <c r="CL120" s="875"/>
      <c r="CM120" s="875"/>
      <c r="CN120" s="875"/>
      <c r="CO120" s="876"/>
      <c r="CP120" s="895" t="s">
        <v>
391</v>
      </c>
      <c r="CQ120" s="896"/>
      <c r="CR120" s="896"/>
      <c r="CS120" s="896"/>
      <c r="CT120" s="896"/>
      <c r="CU120" s="896"/>
      <c r="CV120" s="896"/>
      <c r="CW120" s="896"/>
      <c r="CX120" s="896"/>
      <c r="CY120" s="896"/>
      <c r="CZ120" s="896"/>
      <c r="DA120" s="896"/>
      <c r="DB120" s="896"/>
      <c r="DC120" s="896"/>
      <c r="DD120" s="896"/>
      <c r="DE120" s="896"/>
      <c r="DF120" s="897"/>
      <c r="DG120" s="884" t="s">
        <v>
451</v>
      </c>
      <c r="DH120" s="865"/>
      <c r="DI120" s="865"/>
      <c r="DJ120" s="865"/>
      <c r="DK120" s="865"/>
      <c r="DL120" s="865" t="s">
        <v>
119</v>
      </c>
      <c r="DM120" s="865"/>
      <c r="DN120" s="865"/>
      <c r="DO120" s="865"/>
      <c r="DP120" s="865"/>
      <c r="DQ120" s="865" t="s">
        <v>
119</v>
      </c>
      <c r="DR120" s="865"/>
      <c r="DS120" s="865"/>
      <c r="DT120" s="865"/>
      <c r="DU120" s="865"/>
      <c r="DV120" s="866" t="s">
        <v>
119</v>
      </c>
      <c r="DW120" s="866"/>
      <c r="DX120" s="866"/>
      <c r="DY120" s="866"/>
      <c r="DZ120" s="867"/>
    </row>
    <row r="121" spans="1:130" s="226" customFormat="1" ht="26.25" customHeight="1">
      <c r="A121" s="840"/>
      <c r="B121" s="841"/>
      <c r="C121" s="886" t="s">
        <v>
452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
420</v>
      </c>
      <c r="AB121" s="800"/>
      <c r="AC121" s="800"/>
      <c r="AD121" s="800"/>
      <c r="AE121" s="801"/>
      <c r="AF121" s="802" t="s">
        <v>
119</v>
      </c>
      <c r="AG121" s="800"/>
      <c r="AH121" s="800"/>
      <c r="AI121" s="800"/>
      <c r="AJ121" s="801"/>
      <c r="AK121" s="802" t="s">
        <v>
119</v>
      </c>
      <c r="AL121" s="800"/>
      <c r="AM121" s="800"/>
      <c r="AN121" s="800"/>
      <c r="AO121" s="801"/>
      <c r="AP121" s="847" t="s">
        <v>
119</v>
      </c>
      <c r="AQ121" s="848"/>
      <c r="AR121" s="848"/>
      <c r="AS121" s="848"/>
      <c r="AT121" s="849"/>
      <c r="AU121" s="909"/>
      <c r="AV121" s="910"/>
      <c r="AW121" s="910"/>
      <c r="AX121" s="910"/>
      <c r="AY121" s="911"/>
      <c r="AZ121" s="835" t="s">
        <v>
453</v>
      </c>
      <c r="BA121" s="770"/>
      <c r="BB121" s="770"/>
      <c r="BC121" s="770"/>
      <c r="BD121" s="770"/>
      <c r="BE121" s="770"/>
      <c r="BF121" s="770"/>
      <c r="BG121" s="770"/>
      <c r="BH121" s="770"/>
      <c r="BI121" s="770"/>
      <c r="BJ121" s="770"/>
      <c r="BK121" s="770"/>
      <c r="BL121" s="770"/>
      <c r="BM121" s="770"/>
      <c r="BN121" s="770"/>
      <c r="BO121" s="770"/>
      <c r="BP121" s="771"/>
      <c r="BQ121" s="836" t="s">
        <v>
420</v>
      </c>
      <c r="BR121" s="837"/>
      <c r="BS121" s="837"/>
      <c r="BT121" s="837"/>
      <c r="BU121" s="837"/>
      <c r="BV121" s="837" t="s">
        <v>
119</v>
      </c>
      <c r="BW121" s="837"/>
      <c r="BX121" s="837"/>
      <c r="BY121" s="837"/>
      <c r="BZ121" s="837"/>
      <c r="CA121" s="837" t="s">
        <v>
119</v>
      </c>
      <c r="CB121" s="837"/>
      <c r="CC121" s="837"/>
      <c r="CD121" s="837"/>
      <c r="CE121" s="837"/>
      <c r="CF121" s="898" t="s">
        <v>
119</v>
      </c>
      <c r="CG121" s="899"/>
      <c r="CH121" s="899"/>
      <c r="CI121" s="899"/>
      <c r="CJ121" s="899"/>
      <c r="CK121" s="892"/>
      <c r="CL121" s="878"/>
      <c r="CM121" s="878"/>
      <c r="CN121" s="878"/>
      <c r="CO121" s="879"/>
      <c r="CP121" s="858" t="s">
        <v>
454</v>
      </c>
      <c r="CQ121" s="859"/>
      <c r="CR121" s="859"/>
      <c r="CS121" s="859"/>
      <c r="CT121" s="859"/>
      <c r="CU121" s="859"/>
      <c r="CV121" s="859"/>
      <c r="CW121" s="859"/>
      <c r="CX121" s="859"/>
      <c r="CY121" s="859"/>
      <c r="CZ121" s="859"/>
      <c r="DA121" s="859"/>
      <c r="DB121" s="859"/>
      <c r="DC121" s="859"/>
      <c r="DD121" s="859"/>
      <c r="DE121" s="859"/>
      <c r="DF121" s="860"/>
      <c r="DG121" s="836" t="s">
        <v>
119</v>
      </c>
      <c r="DH121" s="837"/>
      <c r="DI121" s="837"/>
      <c r="DJ121" s="837"/>
      <c r="DK121" s="837"/>
      <c r="DL121" s="837" t="s">
        <v>
119</v>
      </c>
      <c r="DM121" s="837"/>
      <c r="DN121" s="837"/>
      <c r="DO121" s="837"/>
      <c r="DP121" s="837"/>
      <c r="DQ121" s="837" t="s">
        <v>
119</v>
      </c>
      <c r="DR121" s="837"/>
      <c r="DS121" s="837"/>
      <c r="DT121" s="837"/>
      <c r="DU121" s="837"/>
      <c r="DV121" s="814" t="s">
        <v>
451</v>
      </c>
      <c r="DW121" s="814"/>
      <c r="DX121" s="814"/>
      <c r="DY121" s="814"/>
      <c r="DZ121" s="815"/>
    </row>
    <row r="122" spans="1:130" s="226" customFormat="1" ht="26.25" customHeight="1">
      <c r="A122" s="840"/>
      <c r="B122" s="841"/>
      <c r="C122" s="844" t="s">
        <v>
434</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
119</v>
      </c>
      <c r="AB122" s="800"/>
      <c r="AC122" s="800"/>
      <c r="AD122" s="800"/>
      <c r="AE122" s="801"/>
      <c r="AF122" s="802" t="s">
        <v>
119</v>
      </c>
      <c r="AG122" s="800"/>
      <c r="AH122" s="800"/>
      <c r="AI122" s="800"/>
      <c r="AJ122" s="801"/>
      <c r="AK122" s="802" t="s">
        <v>
119</v>
      </c>
      <c r="AL122" s="800"/>
      <c r="AM122" s="800"/>
      <c r="AN122" s="800"/>
      <c r="AO122" s="801"/>
      <c r="AP122" s="847" t="s">
        <v>
119</v>
      </c>
      <c r="AQ122" s="848"/>
      <c r="AR122" s="848"/>
      <c r="AS122" s="848"/>
      <c r="AT122" s="849"/>
      <c r="AU122" s="909"/>
      <c r="AV122" s="910"/>
      <c r="AW122" s="910"/>
      <c r="AX122" s="910"/>
      <c r="AY122" s="911"/>
      <c r="AZ122" s="902" t="s">
        <v>
455</v>
      </c>
      <c r="BA122" s="903"/>
      <c r="BB122" s="903"/>
      <c r="BC122" s="903"/>
      <c r="BD122" s="903"/>
      <c r="BE122" s="903"/>
      <c r="BF122" s="903"/>
      <c r="BG122" s="903"/>
      <c r="BH122" s="903"/>
      <c r="BI122" s="903"/>
      <c r="BJ122" s="903"/>
      <c r="BK122" s="903"/>
      <c r="BL122" s="903"/>
      <c r="BM122" s="903"/>
      <c r="BN122" s="903"/>
      <c r="BO122" s="903"/>
      <c r="BP122" s="904"/>
      <c r="BQ122" s="905">
        <v>
21603922</v>
      </c>
      <c r="BR122" s="868"/>
      <c r="BS122" s="868"/>
      <c r="BT122" s="868"/>
      <c r="BU122" s="868"/>
      <c r="BV122" s="868">
        <v>
20469492</v>
      </c>
      <c r="BW122" s="868"/>
      <c r="BX122" s="868"/>
      <c r="BY122" s="868"/>
      <c r="BZ122" s="868"/>
      <c r="CA122" s="868">
        <v>
18898904</v>
      </c>
      <c r="CB122" s="868"/>
      <c r="CC122" s="868"/>
      <c r="CD122" s="868"/>
      <c r="CE122" s="868"/>
      <c r="CF122" s="869">
        <v>
39.1</v>
      </c>
      <c r="CG122" s="870"/>
      <c r="CH122" s="870"/>
      <c r="CI122" s="870"/>
      <c r="CJ122" s="870"/>
      <c r="CK122" s="892"/>
      <c r="CL122" s="878"/>
      <c r="CM122" s="878"/>
      <c r="CN122" s="878"/>
      <c r="CO122" s="879"/>
      <c r="CP122" s="858" t="s">
        <v>
390</v>
      </c>
      <c r="CQ122" s="859"/>
      <c r="CR122" s="859"/>
      <c r="CS122" s="859"/>
      <c r="CT122" s="859"/>
      <c r="CU122" s="859"/>
      <c r="CV122" s="859"/>
      <c r="CW122" s="859"/>
      <c r="CX122" s="859"/>
      <c r="CY122" s="859"/>
      <c r="CZ122" s="859"/>
      <c r="DA122" s="859"/>
      <c r="DB122" s="859"/>
      <c r="DC122" s="859"/>
      <c r="DD122" s="859"/>
      <c r="DE122" s="859"/>
      <c r="DF122" s="860"/>
      <c r="DG122" s="836" t="s">
        <v>
119</v>
      </c>
      <c r="DH122" s="837"/>
      <c r="DI122" s="837"/>
      <c r="DJ122" s="837"/>
      <c r="DK122" s="837"/>
      <c r="DL122" s="837" t="s">
        <v>
119</v>
      </c>
      <c r="DM122" s="837"/>
      <c r="DN122" s="837"/>
      <c r="DO122" s="837"/>
      <c r="DP122" s="837"/>
      <c r="DQ122" s="837" t="s">
        <v>
119</v>
      </c>
      <c r="DR122" s="837"/>
      <c r="DS122" s="837"/>
      <c r="DT122" s="837"/>
      <c r="DU122" s="837"/>
      <c r="DV122" s="814" t="s">
        <v>
119</v>
      </c>
      <c r="DW122" s="814"/>
      <c r="DX122" s="814"/>
      <c r="DY122" s="814"/>
      <c r="DZ122" s="815"/>
    </row>
    <row r="123" spans="1:130" s="226" customFormat="1" ht="26.25" customHeight="1">
      <c r="A123" s="840"/>
      <c r="B123" s="841"/>
      <c r="C123" s="844" t="s">
        <v>
440</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
119</v>
      </c>
      <c r="AB123" s="800"/>
      <c r="AC123" s="800"/>
      <c r="AD123" s="800"/>
      <c r="AE123" s="801"/>
      <c r="AF123" s="802" t="s">
        <v>
119</v>
      </c>
      <c r="AG123" s="800"/>
      <c r="AH123" s="800"/>
      <c r="AI123" s="800"/>
      <c r="AJ123" s="801"/>
      <c r="AK123" s="802" t="s">
        <v>
119</v>
      </c>
      <c r="AL123" s="800"/>
      <c r="AM123" s="800"/>
      <c r="AN123" s="800"/>
      <c r="AO123" s="801"/>
      <c r="AP123" s="847" t="s">
        <v>
119</v>
      </c>
      <c r="AQ123" s="848"/>
      <c r="AR123" s="848"/>
      <c r="AS123" s="848"/>
      <c r="AT123" s="849"/>
      <c r="AU123" s="912"/>
      <c r="AV123" s="913"/>
      <c r="AW123" s="913"/>
      <c r="AX123" s="913"/>
      <c r="AY123" s="913"/>
      <c r="AZ123" s="257" t="s">
        <v>
179</v>
      </c>
      <c r="BA123" s="257"/>
      <c r="BB123" s="257"/>
      <c r="BC123" s="257"/>
      <c r="BD123" s="257"/>
      <c r="BE123" s="257"/>
      <c r="BF123" s="257"/>
      <c r="BG123" s="257"/>
      <c r="BH123" s="257"/>
      <c r="BI123" s="257"/>
      <c r="BJ123" s="257"/>
      <c r="BK123" s="257"/>
      <c r="BL123" s="257"/>
      <c r="BM123" s="257"/>
      <c r="BN123" s="257"/>
      <c r="BO123" s="900" t="s">
        <v>
456</v>
      </c>
      <c r="BP123" s="901"/>
      <c r="BQ123" s="855">
        <v>
67215417</v>
      </c>
      <c r="BR123" s="856"/>
      <c r="BS123" s="856"/>
      <c r="BT123" s="856"/>
      <c r="BU123" s="856"/>
      <c r="BV123" s="856">
        <v>
64302335</v>
      </c>
      <c r="BW123" s="856"/>
      <c r="BX123" s="856"/>
      <c r="BY123" s="856"/>
      <c r="BZ123" s="856"/>
      <c r="CA123" s="856">
        <v>
76326369</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c r="A124" s="840"/>
      <c r="B124" s="841"/>
      <c r="C124" s="844" t="s">
        <v>
443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
119</v>
      </c>
      <c r="AB124" s="800"/>
      <c r="AC124" s="800"/>
      <c r="AD124" s="800"/>
      <c r="AE124" s="801"/>
      <c r="AF124" s="802" t="s">
        <v>
119</v>
      </c>
      <c r="AG124" s="800"/>
      <c r="AH124" s="800"/>
      <c r="AI124" s="800"/>
      <c r="AJ124" s="801"/>
      <c r="AK124" s="802" t="s">
        <v>
119</v>
      </c>
      <c r="AL124" s="800"/>
      <c r="AM124" s="800"/>
      <c r="AN124" s="800"/>
      <c r="AO124" s="801"/>
      <c r="AP124" s="847" t="s">
        <v>
119</v>
      </c>
      <c r="AQ124" s="848"/>
      <c r="AR124" s="848"/>
      <c r="AS124" s="848"/>
      <c r="AT124" s="849"/>
      <c r="AU124" s="850" t="s">
        <v>
457</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
451</v>
      </c>
      <c r="BR124" s="854"/>
      <c r="BS124" s="854"/>
      <c r="BT124" s="854"/>
      <c r="BU124" s="854"/>
      <c r="BV124" s="854" t="s">
        <v>
119</v>
      </c>
      <c r="BW124" s="854"/>
      <c r="BX124" s="854"/>
      <c r="BY124" s="854"/>
      <c r="BZ124" s="854"/>
      <c r="CA124" s="854" t="s">
        <v>
119</v>
      </c>
      <c r="CB124" s="854"/>
      <c r="CC124" s="854"/>
      <c r="CD124" s="854"/>
      <c r="CE124" s="854"/>
      <c r="CF124" s="744"/>
      <c r="CG124" s="745"/>
      <c r="CH124" s="745"/>
      <c r="CI124" s="745"/>
      <c r="CJ124" s="885"/>
      <c r="CK124" s="893"/>
      <c r="CL124" s="893"/>
      <c r="CM124" s="893"/>
      <c r="CN124" s="893"/>
      <c r="CO124" s="894"/>
      <c r="CP124" s="858" t="s">
        <v>
458</v>
      </c>
      <c r="CQ124" s="859"/>
      <c r="CR124" s="859"/>
      <c r="CS124" s="859"/>
      <c r="CT124" s="859"/>
      <c r="CU124" s="859"/>
      <c r="CV124" s="859"/>
      <c r="CW124" s="859"/>
      <c r="CX124" s="859"/>
      <c r="CY124" s="859"/>
      <c r="CZ124" s="859"/>
      <c r="DA124" s="859"/>
      <c r="DB124" s="859"/>
      <c r="DC124" s="859"/>
      <c r="DD124" s="859"/>
      <c r="DE124" s="859"/>
      <c r="DF124" s="860"/>
      <c r="DG124" s="782" t="s">
        <v>
119</v>
      </c>
      <c r="DH124" s="783"/>
      <c r="DI124" s="783"/>
      <c r="DJ124" s="783"/>
      <c r="DK124" s="784"/>
      <c r="DL124" s="785" t="s">
        <v>
119</v>
      </c>
      <c r="DM124" s="783"/>
      <c r="DN124" s="783"/>
      <c r="DO124" s="783"/>
      <c r="DP124" s="784"/>
      <c r="DQ124" s="785" t="s">
        <v>
420</v>
      </c>
      <c r="DR124" s="783"/>
      <c r="DS124" s="783"/>
      <c r="DT124" s="783"/>
      <c r="DU124" s="784"/>
      <c r="DV124" s="871" t="s">
        <v>
119</v>
      </c>
      <c r="DW124" s="872"/>
      <c r="DX124" s="872"/>
      <c r="DY124" s="872"/>
      <c r="DZ124" s="873"/>
    </row>
    <row r="125" spans="1:130" s="226" customFormat="1" ht="26.25" customHeight="1">
      <c r="A125" s="840"/>
      <c r="B125" s="841"/>
      <c r="C125" s="844" t="s">
        <v>
445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
119</v>
      </c>
      <c r="AB125" s="800"/>
      <c r="AC125" s="800"/>
      <c r="AD125" s="800"/>
      <c r="AE125" s="801"/>
      <c r="AF125" s="802" t="s">
        <v>
119</v>
      </c>
      <c r="AG125" s="800"/>
      <c r="AH125" s="800"/>
      <c r="AI125" s="800"/>
      <c r="AJ125" s="801"/>
      <c r="AK125" s="802" t="s">
        <v>
119</v>
      </c>
      <c r="AL125" s="800"/>
      <c r="AM125" s="800"/>
      <c r="AN125" s="800"/>
      <c r="AO125" s="801"/>
      <c r="AP125" s="847" t="s">
        <v>
119</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
459</v>
      </c>
      <c r="CL125" s="875"/>
      <c r="CM125" s="875"/>
      <c r="CN125" s="875"/>
      <c r="CO125" s="876"/>
      <c r="CP125" s="883" t="s">
        <v>
460</v>
      </c>
      <c r="CQ125" s="828"/>
      <c r="CR125" s="828"/>
      <c r="CS125" s="828"/>
      <c r="CT125" s="828"/>
      <c r="CU125" s="828"/>
      <c r="CV125" s="828"/>
      <c r="CW125" s="828"/>
      <c r="CX125" s="828"/>
      <c r="CY125" s="828"/>
      <c r="CZ125" s="828"/>
      <c r="DA125" s="828"/>
      <c r="DB125" s="828"/>
      <c r="DC125" s="828"/>
      <c r="DD125" s="828"/>
      <c r="DE125" s="828"/>
      <c r="DF125" s="829"/>
      <c r="DG125" s="884" t="s">
        <v>
420</v>
      </c>
      <c r="DH125" s="865"/>
      <c r="DI125" s="865"/>
      <c r="DJ125" s="865"/>
      <c r="DK125" s="865"/>
      <c r="DL125" s="865" t="s">
        <v>
119</v>
      </c>
      <c r="DM125" s="865"/>
      <c r="DN125" s="865"/>
      <c r="DO125" s="865"/>
      <c r="DP125" s="865"/>
      <c r="DQ125" s="865" t="s">
        <v>
119</v>
      </c>
      <c r="DR125" s="865"/>
      <c r="DS125" s="865"/>
      <c r="DT125" s="865"/>
      <c r="DU125" s="865"/>
      <c r="DV125" s="866" t="s">
        <v>
119</v>
      </c>
      <c r="DW125" s="866"/>
      <c r="DX125" s="866"/>
      <c r="DY125" s="866"/>
      <c r="DZ125" s="867"/>
    </row>
    <row r="126" spans="1:130" s="226" customFormat="1" ht="26.25" customHeight="1" thickBot="1">
      <c r="A126" s="840"/>
      <c r="B126" s="841"/>
      <c r="C126" s="844" t="s">
        <v>
447</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
389052</v>
      </c>
      <c r="AB126" s="800"/>
      <c r="AC126" s="800"/>
      <c r="AD126" s="800"/>
      <c r="AE126" s="801"/>
      <c r="AF126" s="802">
        <v>
387573</v>
      </c>
      <c r="AG126" s="800"/>
      <c r="AH126" s="800"/>
      <c r="AI126" s="800"/>
      <c r="AJ126" s="801"/>
      <c r="AK126" s="802">
        <v>
387902</v>
      </c>
      <c r="AL126" s="800"/>
      <c r="AM126" s="800"/>
      <c r="AN126" s="800"/>
      <c r="AO126" s="801"/>
      <c r="AP126" s="847">
        <v>
0.8</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
461</v>
      </c>
      <c r="CQ126" s="770"/>
      <c r="CR126" s="770"/>
      <c r="CS126" s="770"/>
      <c r="CT126" s="770"/>
      <c r="CU126" s="770"/>
      <c r="CV126" s="770"/>
      <c r="CW126" s="770"/>
      <c r="CX126" s="770"/>
      <c r="CY126" s="770"/>
      <c r="CZ126" s="770"/>
      <c r="DA126" s="770"/>
      <c r="DB126" s="770"/>
      <c r="DC126" s="770"/>
      <c r="DD126" s="770"/>
      <c r="DE126" s="770"/>
      <c r="DF126" s="771"/>
      <c r="DG126" s="836" t="s">
        <v>
420</v>
      </c>
      <c r="DH126" s="837"/>
      <c r="DI126" s="837"/>
      <c r="DJ126" s="837"/>
      <c r="DK126" s="837"/>
      <c r="DL126" s="837" t="s">
        <v>
119</v>
      </c>
      <c r="DM126" s="837"/>
      <c r="DN126" s="837"/>
      <c r="DO126" s="837"/>
      <c r="DP126" s="837"/>
      <c r="DQ126" s="837" t="s">
        <v>
119</v>
      </c>
      <c r="DR126" s="837"/>
      <c r="DS126" s="837"/>
      <c r="DT126" s="837"/>
      <c r="DU126" s="837"/>
      <c r="DV126" s="814" t="s">
        <v>
420</v>
      </c>
      <c r="DW126" s="814"/>
      <c r="DX126" s="814"/>
      <c r="DY126" s="814"/>
      <c r="DZ126" s="815"/>
    </row>
    <row r="127" spans="1:130" s="226" customFormat="1" ht="26.25" customHeight="1">
      <c r="A127" s="842"/>
      <c r="B127" s="843"/>
      <c r="C127" s="861" t="s">
        <v>
462</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
573999</v>
      </c>
      <c r="AB127" s="800"/>
      <c r="AC127" s="800"/>
      <c r="AD127" s="800"/>
      <c r="AE127" s="801"/>
      <c r="AF127" s="802">
        <v>
456450</v>
      </c>
      <c r="AG127" s="800"/>
      <c r="AH127" s="800"/>
      <c r="AI127" s="800"/>
      <c r="AJ127" s="801"/>
      <c r="AK127" s="802">
        <v>
359535</v>
      </c>
      <c r="AL127" s="800"/>
      <c r="AM127" s="800"/>
      <c r="AN127" s="800"/>
      <c r="AO127" s="801"/>
      <c r="AP127" s="847">
        <v>
0.7</v>
      </c>
      <c r="AQ127" s="848"/>
      <c r="AR127" s="848"/>
      <c r="AS127" s="848"/>
      <c r="AT127" s="849"/>
      <c r="AU127" s="262"/>
      <c r="AV127" s="262"/>
      <c r="AW127" s="262"/>
      <c r="AX127" s="864" t="s">
        <v>
463</v>
      </c>
      <c r="AY127" s="832"/>
      <c r="AZ127" s="832"/>
      <c r="BA127" s="832"/>
      <c r="BB127" s="832"/>
      <c r="BC127" s="832"/>
      <c r="BD127" s="832"/>
      <c r="BE127" s="833"/>
      <c r="BF127" s="831" t="s">
        <v>
464</v>
      </c>
      <c r="BG127" s="832"/>
      <c r="BH127" s="832"/>
      <c r="BI127" s="832"/>
      <c r="BJ127" s="832"/>
      <c r="BK127" s="832"/>
      <c r="BL127" s="833"/>
      <c r="BM127" s="831" t="s">
        <v>
465</v>
      </c>
      <c r="BN127" s="832"/>
      <c r="BO127" s="832"/>
      <c r="BP127" s="832"/>
      <c r="BQ127" s="832"/>
      <c r="BR127" s="832"/>
      <c r="BS127" s="833"/>
      <c r="BT127" s="831" t="s">
        <v>
466</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
467</v>
      </c>
      <c r="CQ127" s="770"/>
      <c r="CR127" s="770"/>
      <c r="CS127" s="770"/>
      <c r="CT127" s="770"/>
      <c r="CU127" s="770"/>
      <c r="CV127" s="770"/>
      <c r="CW127" s="770"/>
      <c r="CX127" s="770"/>
      <c r="CY127" s="770"/>
      <c r="CZ127" s="770"/>
      <c r="DA127" s="770"/>
      <c r="DB127" s="770"/>
      <c r="DC127" s="770"/>
      <c r="DD127" s="770"/>
      <c r="DE127" s="770"/>
      <c r="DF127" s="771"/>
      <c r="DG127" s="836" t="s">
        <v>
119</v>
      </c>
      <c r="DH127" s="837"/>
      <c r="DI127" s="837"/>
      <c r="DJ127" s="837"/>
      <c r="DK127" s="837"/>
      <c r="DL127" s="837" t="s">
        <v>
119</v>
      </c>
      <c r="DM127" s="837"/>
      <c r="DN127" s="837"/>
      <c r="DO127" s="837"/>
      <c r="DP127" s="837"/>
      <c r="DQ127" s="837" t="s">
        <v>
119</v>
      </c>
      <c r="DR127" s="837"/>
      <c r="DS127" s="837"/>
      <c r="DT127" s="837"/>
      <c r="DU127" s="837"/>
      <c r="DV127" s="814" t="s">
        <v>
119</v>
      </c>
      <c r="DW127" s="814"/>
      <c r="DX127" s="814"/>
      <c r="DY127" s="814"/>
      <c r="DZ127" s="815"/>
    </row>
    <row r="128" spans="1:130" s="226" customFormat="1" ht="26.25" customHeight="1" thickBot="1">
      <c r="A128" s="816" t="s">
        <v>
468</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
469</v>
      </c>
      <c r="X128" s="818"/>
      <c r="Y128" s="818"/>
      <c r="Z128" s="819"/>
      <c r="AA128" s="820" t="s">
        <v>
119</v>
      </c>
      <c r="AB128" s="821"/>
      <c r="AC128" s="821"/>
      <c r="AD128" s="821"/>
      <c r="AE128" s="822"/>
      <c r="AF128" s="823" t="s">
        <v>
119</v>
      </c>
      <c r="AG128" s="821"/>
      <c r="AH128" s="821"/>
      <c r="AI128" s="821"/>
      <c r="AJ128" s="822"/>
      <c r="AK128" s="823" t="s">
        <v>
420</v>
      </c>
      <c r="AL128" s="821"/>
      <c r="AM128" s="821"/>
      <c r="AN128" s="821"/>
      <c r="AO128" s="822"/>
      <c r="AP128" s="824"/>
      <c r="AQ128" s="825"/>
      <c r="AR128" s="825"/>
      <c r="AS128" s="825"/>
      <c r="AT128" s="826"/>
      <c r="AU128" s="262"/>
      <c r="AV128" s="262"/>
      <c r="AW128" s="262"/>
      <c r="AX128" s="827" t="s">
        <v>
470</v>
      </c>
      <c r="AY128" s="828"/>
      <c r="AZ128" s="828"/>
      <c r="BA128" s="828"/>
      <c r="BB128" s="828"/>
      <c r="BC128" s="828"/>
      <c r="BD128" s="828"/>
      <c r="BE128" s="829"/>
      <c r="BF128" s="806" t="s">
        <v>
420</v>
      </c>
      <c r="BG128" s="807"/>
      <c r="BH128" s="807"/>
      <c r="BI128" s="807"/>
      <c r="BJ128" s="807"/>
      <c r="BK128" s="807"/>
      <c r="BL128" s="830"/>
      <c r="BM128" s="806">
        <v>
11.25</v>
      </c>
      <c r="BN128" s="807"/>
      <c r="BO128" s="807"/>
      <c r="BP128" s="807"/>
      <c r="BQ128" s="807"/>
      <c r="BR128" s="807"/>
      <c r="BS128" s="830"/>
      <c r="BT128" s="806">
        <v>
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
471</v>
      </c>
      <c r="CQ128" s="748"/>
      <c r="CR128" s="748"/>
      <c r="CS128" s="748"/>
      <c r="CT128" s="748"/>
      <c r="CU128" s="748"/>
      <c r="CV128" s="748"/>
      <c r="CW128" s="748"/>
      <c r="CX128" s="748"/>
      <c r="CY128" s="748"/>
      <c r="CZ128" s="748"/>
      <c r="DA128" s="748"/>
      <c r="DB128" s="748"/>
      <c r="DC128" s="748"/>
      <c r="DD128" s="748"/>
      <c r="DE128" s="748"/>
      <c r="DF128" s="749"/>
      <c r="DG128" s="810" t="s">
        <v>
119</v>
      </c>
      <c r="DH128" s="811"/>
      <c r="DI128" s="811"/>
      <c r="DJ128" s="811"/>
      <c r="DK128" s="811"/>
      <c r="DL128" s="811" t="s">
        <v>
420</v>
      </c>
      <c r="DM128" s="811"/>
      <c r="DN128" s="811"/>
      <c r="DO128" s="811"/>
      <c r="DP128" s="811"/>
      <c r="DQ128" s="811" t="s">
        <v>
420</v>
      </c>
      <c r="DR128" s="811"/>
      <c r="DS128" s="811"/>
      <c r="DT128" s="811"/>
      <c r="DU128" s="811"/>
      <c r="DV128" s="812" t="s">
        <v>
119</v>
      </c>
      <c r="DW128" s="812"/>
      <c r="DX128" s="812"/>
      <c r="DY128" s="812"/>
      <c r="DZ128" s="813"/>
    </row>
    <row r="129" spans="1:131" s="226" customFormat="1" ht="26.25" customHeight="1">
      <c r="A129" s="794" t="s">
        <v>
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
472</v>
      </c>
      <c r="X129" s="797"/>
      <c r="Y129" s="797"/>
      <c r="Z129" s="798"/>
      <c r="AA129" s="799">
        <v>
48008540</v>
      </c>
      <c r="AB129" s="800"/>
      <c r="AC129" s="800"/>
      <c r="AD129" s="800"/>
      <c r="AE129" s="801"/>
      <c r="AF129" s="802">
        <v>
48862304</v>
      </c>
      <c r="AG129" s="800"/>
      <c r="AH129" s="800"/>
      <c r="AI129" s="800"/>
      <c r="AJ129" s="801"/>
      <c r="AK129" s="802">
        <v>
50150300</v>
      </c>
      <c r="AL129" s="800"/>
      <c r="AM129" s="800"/>
      <c r="AN129" s="800"/>
      <c r="AO129" s="801"/>
      <c r="AP129" s="803"/>
      <c r="AQ129" s="804"/>
      <c r="AR129" s="804"/>
      <c r="AS129" s="804"/>
      <c r="AT129" s="805"/>
      <c r="AU129" s="264"/>
      <c r="AV129" s="264"/>
      <c r="AW129" s="264"/>
      <c r="AX129" s="769" t="s">
        <v>
473</v>
      </c>
      <c r="AY129" s="770"/>
      <c r="AZ129" s="770"/>
      <c r="BA129" s="770"/>
      <c r="BB129" s="770"/>
      <c r="BC129" s="770"/>
      <c r="BD129" s="770"/>
      <c r="BE129" s="771"/>
      <c r="BF129" s="789" t="s">
        <v>
119</v>
      </c>
      <c r="BG129" s="790"/>
      <c r="BH129" s="790"/>
      <c r="BI129" s="790"/>
      <c r="BJ129" s="790"/>
      <c r="BK129" s="790"/>
      <c r="BL129" s="791"/>
      <c r="BM129" s="789">
        <v>
16.25</v>
      </c>
      <c r="BN129" s="790"/>
      <c r="BO129" s="790"/>
      <c r="BP129" s="790"/>
      <c r="BQ129" s="790"/>
      <c r="BR129" s="790"/>
      <c r="BS129" s="791"/>
      <c r="BT129" s="789">
        <v>
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
474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
475</v>
      </c>
      <c r="X130" s="797"/>
      <c r="Y130" s="797"/>
      <c r="Z130" s="798"/>
      <c r="AA130" s="799">
        <v>
1848330</v>
      </c>
      <c r="AB130" s="800"/>
      <c r="AC130" s="800"/>
      <c r="AD130" s="800"/>
      <c r="AE130" s="801"/>
      <c r="AF130" s="802">
        <v>
1837002</v>
      </c>
      <c r="AG130" s="800"/>
      <c r="AH130" s="800"/>
      <c r="AI130" s="800"/>
      <c r="AJ130" s="801"/>
      <c r="AK130" s="802">
        <v>
1783289</v>
      </c>
      <c r="AL130" s="800"/>
      <c r="AM130" s="800"/>
      <c r="AN130" s="800"/>
      <c r="AO130" s="801"/>
      <c r="AP130" s="803"/>
      <c r="AQ130" s="804"/>
      <c r="AR130" s="804"/>
      <c r="AS130" s="804"/>
      <c r="AT130" s="805"/>
      <c r="AU130" s="264"/>
      <c r="AV130" s="264"/>
      <c r="AW130" s="264"/>
      <c r="AX130" s="769" t="s">
        <v>
476</v>
      </c>
      <c r="AY130" s="770"/>
      <c r="AZ130" s="770"/>
      <c r="BA130" s="770"/>
      <c r="BB130" s="770"/>
      <c r="BC130" s="770"/>
      <c r="BD130" s="770"/>
      <c r="BE130" s="771"/>
      <c r="BF130" s="772">
        <v>
0</v>
      </c>
      <c r="BG130" s="773"/>
      <c r="BH130" s="773"/>
      <c r="BI130" s="773"/>
      <c r="BJ130" s="773"/>
      <c r="BK130" s="773"/>
      <c r="BL130" s="774"/>
      <c r="BM130" s="772">
        <v>
25</v>
      </c>
      <c r="BN130" s="773"/>
      <c r="BO130" s="773"/>
      <c r="BP130" s="773"/>
      <c r="BQ130" s="773"/>
      <c r="BR130" s="773"/>
      <c r="BS130" s="774"/>
      <c r="BT130" s="772">
        <v>
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
477</v>
      </c>
      <c r="X131" s="780"/>
      <c r="Y131" s="780"/>
      <c r="Z131" s="781"/>
      <c r="AA131" s="782">
        <v>
46160210</v>
      </c>
      <c r="AB131" s="783"/>
      <c r="AC131" s="783"/>
      <c r="AD131" s="783"/>
      <c r="AE131" s="784"/>
      <c r="AF131" s="785">
        <v>
47025302</v>
      </c>
      <c r="AG131" s="783"/>
      <c r="AH131" s="783"/>
      <c r="AI131" s="783"/>
      <c r="AJ131" s="784"/>
      <c r="AK131" s="785">
        <v>
48367011</v>
      </c>
      <c r="AL131" s="783"/>
      <c r="AM131" s="783"/>
      <c r="AN131" s="783"/>
      <c r="AO131" s="784"/>
      <c r="AP131" s="786"/>
      <c r="AQ131" s="787"/>
      <c r="AR131" s="787"/>
      <c r="AS131" s="787"/>
      <c r="AT131" s="788"/>
      <c r="AU131" s="264"/>
      <c r="AV131" s="264"/>
      <c r="AW131" s="264"/>
      <c r="AX131" s="747" t="s">
        <v>
478</v>
      </c>
      <c r="AY131" s="748"/>
      <c r="AZ131" s="748"/>
      <c r="BA131" s="748"/>
      <c r="BB131" s="748"/>
      <c r="BC131" s="748"/>
      <c r="BD131" s="748"/>
      <c r="BE131" s="749"/>
      <c r="BF131" s="750" t="s">
        <v>
420</v>
      </c>
      <c r="BG131" s="751"/>
      <c r="BH131" s="751"/>
      <c r="BI131" s="751"/>
      <c r="BJ131" s="751"/>
      <c r="BK131" s="751"/>
      <c r="BL131" s="752"/>
      <c r="BM131" s="750">
        <v>
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
479</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
480</v>
      </c>
      <c r="W132" s="760"/>
      <c r="X132" s="760"/>
      <c r="Y132" s="760"/>
      <c r="Z132" s="761"/>
      <c r="AA132" s="762">
        <v>
3.2413196999999998E-2</v>
      </c>
      <c r="AB132" s="763"/>
      <c r="AC132" s="763"/>
      <c r="AD132" s="763"/>
      <c r="AE132" s="764"/>
      <c r="AF132" s="765">
        <v>
0.122234196</v>
      </c>
      <c r="AG132" s="763"/>
      <c r="AH132" s="763"/>
      <c r="AI132" s="763"/>
      <c r="AJ132" s="764"/>
      <c r="AK132" s="765">
        <v>
5.6112625999999999E-2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
481</v>
      </c>
      <c r="W133" s="739"/>
      <c r="X133" s="739"/>
      <c r="Y133" s="739"/>
      <c r="Z133" s="740"/>
      <c r="AA133" s="741">
        <v>
0.6</v>
      </c>
      <c r="AB133" s="742"/>
      <c r="AC133" s="742"/>
      <c r="AD133" s="742"/>
      <c r="AE133" s="743"/>
      <c r="AF133" s="741">
        <v>
0.2</v>
      </c>
      <c r="AG133" s="742"/>
      <c r="AH133" s="742"/>
      <c r="AI133" s="742"/>
      <c r="AJ133" s="743"/>
      <c r="AK133" s="741">
        <v>
0</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a+CaDKZGVzmmMFrrPauDC9XAU6FkecJu5sOPrRETfxTV6M45mKSadHnMs3IToVAv1hQ+gyPBZRhuhSL2os67wQ==" saltValue="DP8oGR6uqO0zb7JbnN6p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
482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H944y07c7p6SVG66KgpZ+S/auRPTgkwrzVm1J0AGbACIhqGSmI/i7nrsjf14PsTpz+k91989heJo0gwdV8xrg==" saltValue="Daza1OcvJ2VYki4p+XJzu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cGv7eyQ8isknE4XFFtMKHaukYaUXxSnSHr5q584R/G6kZ1v63LhnvmjFBlYd/ItXMEI1C99zO6JnPivgsDorg==" saltValue="j2P8dmuBNch684bfs5J+P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
483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
484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
485</v>
      </c>
      <c r="AP7" s="283"/>
      <c r="AQ7" s="284" t="s">
        <v>
486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
487</v>
      </c>
      <c r="AQ8" s="290" t="s">
        <v>
488</v>
      </c>
      <c r="AR8" s="291" t="s">
        <v>
489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
490</v>
      </c>
      <c r="AL9" s="1169"/>
      <c r="AM9" s="1169"/>
      <c r="AN9" s="1170"/>
      <c r="AO9" s="292">
        <v>
14843235</v>
      </c>
      <c r="AP9" s="292">
        <v>
94650</v>
      </c>
      <c r="AQ9" s="293">
        <v>
62872</v>
      </c>
      <c r="AR9" s="294">
        <v>
50.5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
491</v>
      </c>
      <c r="AL10" s="1169"/>
      <c r="AM10" s="1169"/>
      <c r="AN10" s="1170"/>
      <c r="AO10" s="295">
        <v>
144314</v>
      </c>
      <c r="AP10" s="295">
        <v>
920</v>
      </c>
      <c r="AQ10" s="296">
        <v>
1100</v>
      </c>
      <c r="AR10" s="297">
        <v>
-16.399999999999999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
492</v>
      </c>
      <c r="AL11" s="1169"/>
      <c r="AM11" s="1169"/>
      <c r="AN11" s="1170"/>
      <c r="AO11" s="295">
        <v>
229207</v>
      </c>
      <c r="AP11" s="295">
        <v>
1462</v>
      </c>
      <c r="AQ11" s="296">
        <v>
909</v>
      </c>
      <c r="AR11" s="297">
        <v>
60.8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
493</v>
      </c>
      <c r="AL12" s="1169"/>
      <c r="AM12" s="1169"/>
      <c r="AN12" s="1170"/>
      <c r="AO12" s="295" t="s">
        <v>
494</v>
      </c>
      <c r="AP12" s="295" t="s">
        <v>
494</v>
      </c>
      <c r="AQ12" s="296" t="s">
        <v>
494</v>
      </c>
      <c r="AR12" s="297" t="s">
        <v>
494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
495</v>
      </c>
      <c r="AL13" s="1169"/>
      <c r="AM13" s="1169"/>
      <c r="AN13" s="1170"/>
      <c r="AO13" s="295" t="s">
        <v>
494</v>
      </c>
      <c r="AP13" s="295" t="s">
        <v>
494</v>
      </c>
      <c r="AQ13" s="296" t="s">
        <v>
494</v>
      </c>
      <c r="AR13" s="297" t="s">
        <v>
494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
496</v>
      </c>
      <c r="AL14" s="1169"/>
      <c r="AM14" s="1169"/>
      <c r="AN14" s="1170"/>
      <c r="AO14" s="295">
        <v>
365253</v>
      </c>
      <c r="AP14" s="295">
        <v>
2329</v>
      </c>
      <c r="AQ14" s="296">
        <v>
2296</v>
      </c>
      <c r="AR14" s="297">
        <v>
1.4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
497</v>
      </c>
      <c r="AL15" s="1169"/>
      <c r="AM15" s="1169"/>
      <c r="AN15" s="1170"/>
      <c r="AO15" s="295">
        <v>
219142</v>
      </c>
      <c r="AP15" s="295">
        <v>
1397</v>
      </c>
      <c r="AQ15" s="296">
        <v>
1417</v>
      </c>
      <c r="AR15" s="297">
        <v>
-1.4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
498</v>
      </c>
      <c r="AL16" s="1172"/>
      <c r="AM16" s="1172"/>
      <c r="AN16" s="1173"/>
      <c r="AO16" s="295">
        <v>
-913613</v>
      </c>
      <c r="AP16" s="295">
        <v>
-5826</v>
      </c>
      <c r="AQ16" s="296">
        <v>
-4503</v>
      </c>
      <c r="AR16" s="297">
        <v>
29.4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
179</v>
      </c>
      <c r="AL17" s="1172"/>
      <c r="AM17" s="1172"/>
      <c r="AN17" s="1173"/>
      <c r="AO17" s="295">
        <v>
14887538</v>
      </c>
      <c r="AP17" s="295">
        <v>
94932</v>
      </c>
      <c r="AQ17" s="296">
        <v>
64090</v>
      </c>
      <c r="AR17" s="297">
        <v>
48.1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
499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
500</v>
      </c>
      <c r="AP20" s="303" t="s">
        <v>
501</v>
      </c>
      <c r="AQ20" s="304" t="s">
        <v>
502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
503</v>
      </c>
      <c r="AL21" s="1166"/>
      <c r="AM21" s="1166"/>
      <c r="AN21" s="1167"/>
      <c r="AO21" s="307">
        <v>
9.24</v>
      </c>
      <c r="AP21" s="308">
        <v>
6.17</v>
      </c>
      <c r="AQ21" s="309">
        <v>
3.07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
504</v>
      </c>
      <c r="AL22" s="1166"/>
      <c r="AM22" s="1166"/>
      <c r="AN22" s="1167"/>
      <c r="AO22" s="312">
        <v>
101.1</v>
      </c>
      <c r="AP22" s="313">
        <v>
99.6</v>
      </c>
      <c r="AQ22" s="314">
        <v>
1.5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
505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
506</v>
      </c>
      <c r="AO27" s="273"/>
      <c r="AP27" s="273"/>
      <c r="AQ27" s="273"/>
      <c r="AR27" s="273"/>
      <c r="AS27" s="273"/>
      <c r="AT27" s="273"/>
    </row>
    <row r="28" spans="1:46" ht="17.25">
      <c r="A28" s="274" t="s">
        <v>
507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
508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
485</v>
      </c>
      <c r="AP30" s="283"/>
      <c r="AQ30" s="284" t="s">
        <v>
486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
487</v>
      </c>
      <c r="AQ31" s="290" t="s">
        <v>
488</v>
      </c>
      <c r="AR31" s="291" t="s">
        <v>
489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
509</v>
      </c>
      <c r="AL32" s="1157"/>
      <c r="AM32" s="1157"/>
      <c r="AN32" s="1158"/>
      <c r="AO32" s="322">
        <v>
816158</v>
      </c>
      <c r="AP32" s="322">
        <v>
5204</v>
      </c>
      <c r="AQ32" s="323">
        <v>
6256</v>
      </c>
      <c r="AR32" s="324">
        <v>
-16.8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
510</v>
      </c>
      <c r="AL33" s="1157"/>
      <c r="AM33" s="1157"/>
      <c r="AN33" s="1158"/>
      <c r="AO33" s="322" t="s">
        <v>
494</v>
      </c>
      <c r="AP33" s="322" t="s">
        <v>
494</v>
      </c>
      <c r="AQ33" s="323" t="s">
        <v>
494</v>
      </c>
      <c r="AR33" s="324" t="s">
        <v>
494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
511</v>
      </c>
      <c r="AL34" s="1157"/>
      <c r="AM34" s="1157"/>
      <c r="AN34" s="1158"/>
      <c r="AO34" s="322">
        <v>
23567</v>
      </c>
      <c r="AP34" s="322">
        <v>
150</v>
      </c>
      <c r="AQ34" s="323">
        <v>
301</v>
      </c>
      <c r="AR34" s="324">
        <v>
-50.2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
512</v>
      </c>
      <c r="AL35" s="1157"/>
      <c r="AM35" s="1157"/>
      <c r="AN35" s="1158"/>
      <c r="AO35" s="322" t="s">
        <v>
494</v>
      </c>
      <c r="AP35" s="322" t="s">
        <v>
494</v>
      </c>
      <c r="AQ35" s="323">
        <v>
32</v>
      </c>
      <c r="AR35" s="324" t="s">
        <v>
494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
513</v>
      </c>
      <c r="AL36" s="1157"/>
      <c r="AM36" s="1157"/>
      <c r="AN36" s="1158"/>
      <c r="AO36" s="322">
        <v>
62325</v>
      </c>
      <c r="AP36" s="322">
        <v>
397</v>
      </c>
      <c r="AQ36" s="323">
        <v>
285</v>
      </c>
      <c r="AR36" s="324">
        <v>
39.299999999999997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
514</v>
      </c>
      <c r="AL37" s="1157"/>
      <c r="AM37" s="1157"/>
      <c r="AN37" s="1158"/>
      <c r="AO37" s="322">
        <v>
908379</v>
      </c>
      <c r="AP37" s="322">
        <v>
5792</v>
      </c>
      <c r="AQ37" s="323">
        <v>
2213</v>
      </c>
      <c r="AR37" s="324">
        <v>
161.69999999999999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
515</v>
      </c>
      <c r="AL38" s="1160"/>
      <c r="AM38" s="1160"/>
      <c r="AN38" s="1161"/>
      <c r="AO38" s="325" t="s">
        <v>
494</v>
      </c>
      <c r="AP38" s="325" t="s">
        <v>
494</v>
      </c>
      <c r="AQ38" s="326" t="s">
        <v>
494</v>
      </c>
      <c r="AR38" s="314" t="s">
        <v>
494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
516</v>
      </c>
      <c r="AL39" s="1160"/>
      <c r="AM39" s="1160"/>
      <c r="AN39" s="1161"/>
      <c r="AO39" s="322" t="s">
        <v>
494</v>
      </c>
      <c r="AP39" s="322" t="s">
        <v>
494</v>
      </c>
      <c r="AQ39" s="323">
        <v>
-15</v>
      </c>
      <c r="AR39" s="324" t="s">
        <v>
494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
517</v>
      </c>
      <c r="AL40" s="1157"/>
      <c r="AM40" s="1157"/>
      <c r="AN40" s="1158"/>
      <c r="AO40" s="322" t="s">
        <v>
494</v>
      </c>
      <c r="AP40" s="322" t="s">
        <v>
494</v>
      </c>
      <c r="AQ40" s="323" t="s">
        <v>
494</v>
      </c>
      <c r="AR40" s="324" t="s">
        <v>
494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
291</v>
      </c>
      <c r="AL41" s="1163"/>
      <c r="AM41" s="1163"/>
      <c r="AN41" s="1164"/>
      <c r="AO41" s="322">
        <v>
1810429</v>
      </c>
      <c r="AP41" s="322">
        <v>
11544</v>
      </c>
      <c r="AQ41" s="323">
        <v>
9072</v>
      </c>
      <c r="AR41" s="324">
        <v>
27.2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
518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
519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
520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
485</v>
      </c>
      <c r="AN49" s="1151" t="s">
        <v>
521</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
522</v>
      </c>
      <c r="AO50" s="339" t="s">
        <v>
523</v>
      </c>
      <c r="AP50" s="340" t="s">
        <v>
524</v>
      </c>
      <c r="AQ50" s="341" t="s">
        <v>
525</v>
      </c>
      <c r="AR50" s="342" t="s">
        <v>
526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
527</v>
      </c>
      <c r="AL51" s="335"/>
      <c r="AM51" s="343">
        <v>
16631994</v>
      </c>
      <c r="AN51" s="344">
        <v>
125420</v>
      </c>
      <c r="AO51" s="345">
        <v>
-11.9</v>
      </c>
      <c r="AP51" s="346">
        <v>
36861</v>
      </c>
      <c r="AQ51" s="347">
        <v>
-2.1</v>
      </c>
      <c r="AR51" s="348">
        <v>
-9.8000000000000007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
528</v>
      </c>
      <c r="AM52" s="351">
        <v>
11058892</v>
      </c>
      <c r="AN52" s="352">
        <v>
83394</v>
      </c>
      <c r="AO52" s="353">
        <v>
-4.2</v>
      </c>
      <c r="AP52" s="354">
        <v>
23990</v>
      </c>
      <c r="AQ52" s="355">
        <v>
-6.8</v>
      </c>
      <c r="AR52" s="356">
        <v>
2.6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
529</v>
      </c>
      <c r="AL53" s="335"/>
      <c r="AM53" s="343">
        <v>
19996098</v>
      </c>
      <c r="AN53" s="344">
        <v>
144807</v>
      </c>
      <c r="AO53" s="345">
        <v>
15.5</v>
      </c>
      <c r="AP53" s="346">
        <v>
47064</v>
      </c>
      <c r="AQ53" s="347">
        <v>
27.7</v>
      </c>
      <c r="AR53" s="348">
        <v>
-12.2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
528</v>
      </c>
      <c r="AM54" s="351">
        <v>
10222905</v>
      </c>
      <c r="AN54" s="352">
        <v>
74032</v>
      </c>
      <c r="AO54" s="353">
        <v>
-11.2</v>
      </c>
      <c r="AP54" s="354">
        <v>
32508</v>
      </c>
      <c r="AQ54" s="355">
        <v>
35.5</v>
      </c>
      <c r="AR54" s="356">
        <v>
-46.7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
530</v>
      </c>
      <c r="AL55" s="335"/>
      <c r="AM55" s="343">
        <v>
23160204</v>
      </c>
      <c r="AN55" s="344">
        <v>
161965</v>
      </c>
      <c r="AO55" s="345">
        <v>
11.8</v>
      </c>
      <c r="AP55" s="346">
        <v>
43773</v>
      </c>
      <c r="AQ55" s="347">
        <v>
-7</v>
      </c>
      <c r="AR55" s="348">
        <v>
18.8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
528</v>
      </c>
      <c r="AM56" s="351">
        <v>
14276669</v>
      </c>
      <c r="AN56" s="352">
        <v>
99840</v>
      </c>
      <c r="AO56" s="353">
        <v>
34.9</v>
      </c>
      <c r="AP56" s="354">
        <v>
30346</v>
      </c>
      <c r="AQ56" s="355">
        <v>
-6.7</v>
      </c>
      <c r="AR56" s="356">
        <v>
41.6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
531</v>
      </c>
      <c r="AL57" s="335"/>
      <c r="AM57" s="343">
        <v>
33375841</v>
      </c>
      <c r="AN57" s="344">
        <v>
223041</v>
      </c>
      <c r="AO57" s="345">
        <v>
37.700000000000003</v>
      </c>
      <c r="AP57" s="346">
        <v>
51565</v>
      </c>
      <c r="AQ57" s="347">
        <v>
17.8</v>
      </c>
      <c r="AR57" s="348">
        <v>
19.899999999999999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
528</v>
      </c>
      <c r="AM58" s="351">
        <v>
17923773</v>
      </c>
      <c r="AN58" s="352">
        <v>
119779</v>
      </c>
      <c r="AO58" s="353">
        <v>
20</v>
      </c>
      <c r="AP58" s="354">
        <v>
35359</v>
      </c>
      <c r="AQ58" s="355">
        <v>
16.5</v>
      </c>
      <c r="AR58" s="356">
        <v>
3.5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
532</v>
      </c>
      <c r="AL59" s="335"/>
      <c r="AM59" s="343">
        <v>
25890021</v>
      </c>
      <c r="AN59" s="344">
        <v>
165091</v>
      </c>
      <c r="AO59" s="345">
        <v>
-26</v>
      </c>
      <c r="AP59" s="346">
        <v>
46686</v>
      </c>
      <c r="AQ59" s="347">
        <v>
-9.5</v>
      </c>
      <c r="AR59" s="348">
        <v>
-16.5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
528</v>
      </c>
      <c r="AM60" s="351">
        <v>
12606635</v>
      </c>
      <c r="AN60" s="352">
        <v>
80388</v>
      </c>
      <c r="AO60" s="353">
        <v>
-32.9</v>
      </c>
      <c r="AP60" s="354">
        <v>
32595</v>
      </c>
      <c r="AQ60" s="355">
        <v>
-7.8</v>
      </c>
      <c r="AR60" s="356">
        <v>
-25.1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
533</v>
      </c>
      <c r="AL61" s="357"/>
      <c r="AM61" s="358">
        <v>
23810832</v>
      </c>
      <c r="AN61" s="359">
        <v>
164065</v>
      </c>
      <c r="AO61" s="360">
        <v>
5.4</v>
      </c>
      <c r="AP61" s="361">
        <v>
45190</v>
      </c>
      <c r="AQ61" s="362">
        <v>
5.4</v>
      </c>
      <c r="AR61" s="348">
        <v>
0</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
528</v>
      </c>
      <c r="AM62" s="351">
        <v>
13217775</v>
      </c>
      <c r="AN62" s="352">
        <v>
91487</v>
      </c>
      <c r="AO62" s="353">
        <v>
1.3</v>
      </c>
      <c r="AP62" s="354">
        <v>
30960</v>
      </c>
      <c r="AQ62" s="355">
        <v>
6.1</v>
      </c>
      <c r="AR62" s="356">
        <v>
-4.8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9GGtIwSjDHO31OwkX4awXR7jU+2zynGk3KtCQX2+gFyFoOtTtP+cvQr2G9AIcDaUqpgW5eGDoRRmZVrAAG2PRQ==" saltValue="IwPx4YMArC9lla5rd4RVT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
535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zSaCr1lArMVn+hkA/KkdpqoMhwGSXBztIs12mKiECueHV2dD/2H4KTaY3e1ekmtq7w8BB7EfS+ntahhP3c9ZQ==" saltValue="wU5vKXMkWCkAjPib9PIxJ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
536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RiokjXNT85OIaqYA4Gk/DBYgqWvBasb4xo1poeRwdd6ObfTdUXf/2jM4zeIADr2tMTmC90edXLI65VU1EVEAQ==" saltValue="AA+WzlRb5W9CMTpxx0Sd2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0</v>
      </c>
    </row>
    <row r="46" spans="2:10" ht="29.25" customHeight="1" thickBot="1">
      <c r="B46" s="4" t="s">
        <v>
1</v>
      </c>
      <c r="C46" s="5"/>
      <c r="D46" s="5"/>
      <c r="E46" s="6" t="s">
        <v>
2</v>
      </c>
      <c r="F46" s="7" t="s">
        <v>
537</v>
      </c>
      <c r="G46" s="8" t="s">
        <v>
538</v>
      </c>
      <c r="H46" s="8" t="s">
        <v>
539</v>
      </c>
      <c r="I46" s="8" t="s">
        <v>
540</v>
      </c>
      <c r="J46" s="9" t="s">
        <v>
541</v>
      </c>
    </row>
    <row r="47" spans="2:10" ht="57.75" customHeight="1">
      <c r="B47" s="10"/>
      <c r="C47" s="1174" t="s">
        <v>
3</v>
      </c>
      <c r="D47" s="1174"/>
      <c r="E47" s="1175"/>
      <c r="F47" s="11">
        <v>
43.54</v>
      </c>
      <c r="G47" s="12">
        <v>
41.56</v>
      </c>
      <c r="H47" s="12">
        <v>
40.6</v>
      </c>
      <c r="I47" s="12">
        <v>
40</v>
      </c>
      <c r="J47" s="13">
        <v>
39.82</v>
      </c>
    </row>
    <row r="48" spans="2:10" ht="57.75" customHeight="1">
      <c r="B48" s="14"/>
      <c r="C48" s="1176" t="s">
        <v>
4</v>
      </c>
      <c r="D48" s="1176"/>
      <c r="E48" s="1177"/>
      <c r="F48" s="15">
        <v>
4.12</v>
      </c>
      <c r="G48" s="16">
        <v>
4.66</v>
      </c>
      <c r="H48" s="16">
        <v>
3.67</v>
      </c>
      <c r="I48" s="16">
        <v>
3.8</v>
      </c>
      <c r="J48" s="17">
        <v>
3.47</v>
      </c>
    </row>
    <row r="49" spans="2:10" ht="57.75" customHeight="1" thickBot="1">
      <c r="B49" s="18"/>
      <c r="C49" s="1178" t="s">
        <v>
5</v>
      </c>
      <c r="D49" s="1178"/>
      <c r="E49" s="1179"/>
      <c r="F49" s="19">
        <v>
0.82</v>
      </c>
      <c r="G49" s="20">
        <v>
1.2</v>
      </c>
      <c r="H49" s="20">
        <v>
2.39</v>
      </c>
      <c r="I49" s="20">
        <v>
0.31</v>
      </c>
      <c r="J49" s="21">
        <v>
0.62</v>
      </c>
    </row>
    <row r="50" spans="2:10" ht="13.5" customHeight="1"/>
    <row r="51" spans="2:10" ht="13.5" hidden="1" customHeight="1"/>
    <row r="52" spans="2:10" ht="13.5" hidden="1" customHeight="1"/>
    <row r="53" spans="2:10" ht="13.5" hidden="1" customHeight="1"/>
  </sheetData>
  <sheetProtection algorithmName="SHA-512" hashValue="+Z62bPAPV2mRzfb/EmdmtTNYcwobnBpIB8fWq4RlNYYl4lN4mpkCjPSK0YLLyRvEG61OspxVDTtD/X7TC4ckFw==" saltValue="4ASmf5DnCP7iOYfJMRQg+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財政課財政係-藤原</cp:lastModifiedBy>
  <cp:lastPrinted>2019-03-13T02:17:42Z</cp:lastPrinted>
  <dcterms:created xsi:type="dcterms:W3CDTF">2019-02-14T02:18:46Z</dcterms:created>
  <dcterms:modified xsi:type="dcterms:W3CDTF">2019-10-28T07:13:51Z</dcterms:modified>
</cp:coreProperties>
</file>