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2" r:id="rId1"/>
    <sheet name="29右" sheetId="1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calcChain.xml><?xml version="1.0" encoding="utf-8"?>
<calcChain xmlns="http://schemas.openxmlformats.org/spreadsheetml/2006/main">
  <c r="AD51" i="2" l="1"/>
  <c r="AA51" i="2"/>
  <c r="X51" i="2"/>
  <c r="AH49" i="2"/>
  <c r="O49" i="2"/>
  <c r="O52" i="2" s="1"/>
  <c r="L49" i="2"/>
  <c r="L52" i="2" s="1"/>
  <c r="E49" i="2"/>
  <c r="E52" i="2" s="1"/>
  <c r="AH47" i="2"/>
  <c r="X45" i="2"/>
  <c r="AH45" i="2" s="1"/>
  <c r="AH51" i="2" s="1"/>
  <c r="G28" i="2"/>
  <c r="S26" i="2"/>
  <c r="S22" i="2"/>
  <c r="S18" i="2"/>
  <c r="S16" i="2"/>
  <c r="S14" i="2"/>
  <c r="S12" i="2"/>
  <c r="S10" i="2"/>
  <c r="G50" i="1"/>
  <c r="J51" i="1" s="1"/>
  <c r="D50" i="1"/>
  <c r="E50" i="1" s="1"/>
  <c r="E49" i="1"/>
  <c r="E48" i="1"/>
  <c r="E47" i="1"/>
  <c r="E46" i="1"/>
  <c r="E45" i="1"/>
  <c r="E44" i="1"/>
  <c r="E43" i="1"/>
  <c r="N42" i="1"/>
  <c r="P42" i="1" s="1"/>
  <c r="E42" i="1"/>
  <c r="E41" i="1"/>
  <c r="P40" i="1"/>
  <c r="E40" i="1"/>
  <c r="P39" i="1"/>
  <c r="J39" i="1"/>
  <c r="P38" i="1"/>
  <c r="E38" i="1"/>
  <c r="E37" i="1"/>
  <c r="P36" i="1"/>
  <c r="D31" i="1"/>
  <c r="O29" i="1"/>
  <c r="J29" i="1"/>
  <c r="P25" i="1"/>
  <c r="O24" i="1"/>
  <c r="J24" i="1"/>
  <c r="R22" i="1"/>
  <c r="P22" i="1"/>
  <c r="O22" i="1"/>
  <c r="J22" i="1"/>
  <c r="J32" i="1" s="1"/>
  <c r="R21" i="1"/>
  <c r="R20" i="1"/>
  <c r="R19" i="1"/>
  <c r="D19" i="1"/>
  <c r="D32" i="1" s="1"/>
  <c r="R16" i="1"/>
  <c r="R15" i="1"/>
  <c r="R14" i="1"/>
  <c r="P13" i="1"/>
  <c r="R13" i="1" s="1"/>
  <c r="O13" i="1"/>
  <c r="O32" i="1" s="1"/>
  <c r="J13" i="1"/>
  <c r="R12" i="1"/>
  <c r="R11" i="1"/>
  <c r="R10" i="1"/>
  <c r="R9" i="1"/>
  <c r="R8" i="1"/>
  <c r="R7" i="1"/>
  <c r="R6" i="1"/>
  <c r="E25" i="1" l="1"/>
  <c r="E24" i="1"/>
  <c r="E22" i="1"/>
  <c r="E18" i="1"/>
  <c r="E15" i="1"/>
  <c r="E12" i="1"/>
  <c r="E8" i="1"/>
  <c r="E28" i="1"/>
  <c r="E26" i="1"/>
  <c r="E16" i="1"/>
  <c r="E13" i="1"/>
  <c r="E9" i="1"/>
  <c r="E23" i="1"/>
  <c r="E20" i="1"/>
  <c r="E17" i="1"/>
  <c r="E10" i="1"/>
  <c r="E6" i="1"/>
  <c r="E32" i="1"/>
  <c r="E30" i="1"/>
  <c r="E29" i="1"/>
  <c r="E27" i="1"/>
  <c r="E21" i="1"/>
  <c r="E14" i="1"/>
  <c r="E11" i="1"/>
  <c r="E7" i="1"/>
  <c r="L28" i="1"/>
  <c r="L26" i="1"/>
  <c r="L19" i="1"/>
  <c r="L16" i="1"/>
  <c r="L9" i="1"/>
  <c r="L32" i="1"/>
  <c r="L23" i="1"/>
  <c r="L20" i="1"/>
  <c r="L17" i="1"/>
  <c r="L10" i="1"/>
  <c r="L6" i="1"/>
  <c r="L27" i="1"/>
  <c r="L21" i="1"/>
  <c r="L14" i="1"/>
  <c r="L11" i="1"/>
  <c r="L7" i="1"/>
  <c r="L25" i="1"/>
  <c r="L18" i="1"/>
  <c r="L13" i="1"/>
  <c r="L12" i="1"/>
  <c r="L15" i="1"/>
  <c r="L8" i="1"/>
  <c r="L24" i="1"/>
  <c r="E31" i="1"/>
  <c r="L29" i="1"/>
  <c r="L22" i="1"/>
  <c r="J38" i="1"/>
  <c r="J42" i="1"/>
  <c r="J43" i="1"/>
  <c r="J45" i="1"/>
  <c r="J47" i="1"/>
  <c r="J49" i="1"/>
  <c r="J50" i="1"/>
  <c r="E19" i="1"/>
  <c r="J37" i="1"/>
  <c r="J41" i="1"/>
  <c r="E51" i="1"/>
  <c r="P37" i="1"/>
  <c r="E39" i="1"/>
  <c r="J40" i="1"/>
  <c r="P41" i="1"/>
  <c r="J44" i="1"/>
  <c r="J46" i="1"/>
  <c r="J48" i="1"/>
</calcChain>
</file>

<file path=xl/sharedStrings.xml><?xml version="1.0" encoding="utf-8"?>
<sst xmlns="http://schemas.openxmlformats.org/spreadsheetml/2006/main" count="353" uniqueCount="204">
  <si>
    <t>　　　　　　　　</t>
  </si>
  <si>
    <t>区　名</t>
  </si>
  <si>
    <t>豊島区</t>
    <rPh sb="0" eb="2">
      <t>トシマ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</si>
  <si>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</si>
  <si>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</si>
  <si>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</si>
  <si>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</si>
  <si>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</si>
  <si>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</si>
  <si>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</si>
  <si>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</si>
  <si>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</si>
  <si>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</si>
  <si>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</si>
  <si>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</si>
  <si>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</si>
  <si>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</si>
  <si>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</si>
  <si>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</si>
  <si>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</si>
  <si>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</si>
  <si>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</si>
  <si>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</si>
  <si>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</si>
  <si>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</si>
  <si>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</si>
  <si>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</si>
  <si>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</si>
  <si>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</si>
  <si>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  <phoneticPr fontId="12"/>
  </si>
  <si>
    <t>一時借入金利子</t>
    <phoneticPr fontId="10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</si>
  <si>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</si>
  <si>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</si>
  <si>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</si>
  <si>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</si>
  <si>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</si>
  <si>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</si>
  <si>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</si>
  <si>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</si>
  <si>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</si>
  <si>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</si>
  <si>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</si>
  <si>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</si>
  <si>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</si>
  <si>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</si>
  <si>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</si>
  <si>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</si>
  <si>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</si>
  <si>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</si>
  <si>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</si>
  <si>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</si>
  <si>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</si>
  <si>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</si>
  <si>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</si>
  <si>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</si>
  <si>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</si>
  <si>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</si>
  <si>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</si>
  <si>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</si>
  <si>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</si>
  <si>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</si>
  <si>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</si>
  <si>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</si>
  <si>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</si>
  <si>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</si>
  <si>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</si>
  <si>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</si>
  <si>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</si>
  <si>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</si>
  <si>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</si>
  <si>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</si>
  <si>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</si>
  <si>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</si>
  <si>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</si>
  <si>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</si>
  <si>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</si>
  <si>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</si>
  <si>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</si>
  <si>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</si>
  <si>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</si>
  <si>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</si>
  <si>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</si>
  <si>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</si>
  <si>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</si>
  <si>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</si>
  <si>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</si>
  <si>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</si>
  <si>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</si>
  <si>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</si>
  <si>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</si>
  <si>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</si>
  <si>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</si>
  <si>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</si>
  <si>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</si>
  <si>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</si>
  <si>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</si>
  <si>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</si>
  <si>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</si>
  <si>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</si>
  <si>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</si>
  <si>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</si>
  <si>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</si>
  <si>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</si>
  <si>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</si>
  <si>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</si>
  <si>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</si>
  <si>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</si>
  <si>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</si>
  <si>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</si>
  <si>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</si>
  <si>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</si>
  <si>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</si>
  <si>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―</t>
    <phoneticPr fontId="12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</si>
  <si>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</si>
  <si>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</si>
  <si>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（駐車場整備事業）</t>
    <phoneticPr fontId="10"/>
  </si>
  <si>
    <t>（豊島区）</t>
    <rPh sb="1" eb="3">
      <t>トシマ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</si>
  <si>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</si>
  <si>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</si>
  <si>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</si>
  <si>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</si>
  <si>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</si>
  <si>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</si>
  <si>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</si>
  <si>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</si>
  <si>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30.4.1</t>
    <phoneticPr fontId="10"/>
  </si>
  <si>
    <t>22年　　　　　　　　</t>
    <phoneticPr fontId="10"/>
  </si>
  <si>
    <t>29.4.1</t>
    <phoneticPr fontId="10"/>
  </si>
  <si>
    <t>平成29年度</t>
    <phoneticPr fontId="10"/>
  </si>
  <si>
    <t>平成28年度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</si>
  <si>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</si>
  <si>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</si>
  <si>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</si>
  <si>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</si>
  <si>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</si>
  <si>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</si>
  <si>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</si>
  <si>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</si>
  <si>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</si>
  <si>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</si>
  <si>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</si>
  <si>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</si>
  <si>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</si>
  <si>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</si>
  <si>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</si>
  <si>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</si>
  <si>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</si>
  <si>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</si>
  <si>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</si>
  <si>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</si>
  <si>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</si>
  <si>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</si>
  <si>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</si>
  <si>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</si>
  <si>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</si>
  <si>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</si>
  <si>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</si>
  <si>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</si>
  <si>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</si>
  <si>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</si>
  <si>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</si>
  <si>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</si>
  <si>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</si>
  <si>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</si>
  <si>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</si>
  <si>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</si>
  <si>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</si>
  <si>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</si>
  <si>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平成28年度</t>
    <phoneticPr fontId="10"/>
  </si>
  <si>
    <t>区分</t>
    <phoneticPr fontId="10"/>
  </si>
  <si>
    <t>実質赤字比率</t>
    <phoneticPr fontId="10"/>
  </si>
  <si>
    <t>―</t>
    <phoneticPr fontId="5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</si>
  <si>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</si>
  <si>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</si>
  <si>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</si>
  <si>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</si>
  <si>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</si>
  <si>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</si>
  <si>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</si>
  <si>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</si>
  <si>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</si>
  <si>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</si>
  <si>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</si>
  <si>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30.4.1</t>
    <phoneticPr fontId="10"/>
  </si>
  <si>
    <t>29.4.1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</si>
  <si>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</si>
  <si>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</si>
  <si>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</si>
  <si>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</si>
  <si>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</si>
  <si>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28年度末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</si>
  <si>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</si>
  <si>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</si>
  <si>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</si>
  <si>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</si>
  <si>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29年度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</si>
  <si>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</si>
  <si>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</si>
  <si>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</si>
  <si>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</si>
  <si>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</si>
  <si>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</si>
  <si>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</si>
  <si>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29年度末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</si>
</sst>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0.0"/>
    <numFmt numFmtId="179" formatCode="&quot;¥&quot;#,##0;[Red]\-&quot;¥&quot;#,##0"/>
    <numFmt numFmtId="180" formatCode="#,##0.00;&quot;△ &quot;#,##0.00"/>
    <numFmt numFmtId="181" formatCode="0.0;&quot;△ &quot;0.0"/>
  </numFmts>
  <fonts count="42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ＤＨＰ平成明朝体W3"/>
      <family val="3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8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" fillId="4" borderId="85" applyNumberFormat="0" applyFont="0" applyAlignment="0" applyProtection="0">
      <alignment vertical="center"/>
    </xf>
    <xf numFmtId="0" fontId="25" fillId="0" borderId="8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8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1" fillId="0" borderId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29" fillId="0" borderId="88" applyNumberFormat="0" applyFill="0" applyAlignment="0" applyProtection="0">
      <alignment vertical="center"/>
    </xf>
    <xf numFmtId="0" fontId="30" fillId="0" borderId="89" applyNumberFormat="0" applyFill="0" applyAlignment="0" applyProtection="0">
      <alignment vertical="center"/>
    </xf>
    <xf numFmtId="0" fontId="31" fillId="0" borderId="9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1" applyNumberFormat="0" applyFill="0" applyAlignment="0" applyProtection="0">
      <alignment vertical="center"/>
    </xf>
    <xf numFmtId="0" fontId="33" fillId="17" borderId="9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5" fillId="7" borderId="87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8" fillId="0" borderId="0">
      <alignment vertical="center"/>
    </xf>
    <xf numFmtId="0" fontId="14" fillId="0" borderId="0">
      <alignment horizont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36" fillId="6" borderId="0" applyNumberFormat="0" applyBorder="0" applyAlignment="0" applyProtection="0">
      <alignment vertical="center"/>
    </xf>
  </cellStyleXfs>
  <cellXfs count="719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0" fontId="1" fillId="0" borderId="11" xfId="1" applyFont="1" applyFill="1" applyBorder="1" applyAlignment="1" applyProtection="1">
      <alignment horizontal="distributed"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3" fontId="1" fillId="0" borderId="0" xfId="1" applyNumberFormat="1" applyFont="1" applyFill="1"/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176" fontId="1" fillId="0" borderId="0" xfId="1" applyNumberFormat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0" fontId="1" fillId="0" borderId="0" xfId="1" applyFont="1" applyFill="1" applyAlignment="1">
      <alignment wrapText="1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/>
    <xf numFmtId="176" fontId="1" fillId="0" borderId="0" xfId="1" applyNumberFormat="1" applyFont="1" applyFill="1"/>
    <xf numFmtId="0" fontId="9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4" fillId="0" borderId="51" xfId="1" applyFont="1" applyFill="1" applyBorder="1" applyAlignment="1" applyProtection="1">
      <alignment horizontal="distributed" vertical="center"/>
    </xf>
    <xf numFmtId="0" fontId="14" fillId="0" borderId="51" xfId="1" applyFont="1" applyFill="1" applyBorder="1" applyAlignment="1">
      <alignment horizontal="distributed" vertical="center"/>
    </xf>
    <xf numFmtId="0" fontId="14" fillId="0" borderId="51" xfId="1" applyFont="1" applyFill="1" applyBorder="1" applyAlignment="1" applyProtection="1"/>
    <xf numFmtId="0" fontId="14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4" fillId="0" borderId="0" xfId="1" applyFont="1" applyFill="1" applyBorder="1"/>
    <xf numFmtId="0" fontId="14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15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6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distributed" vertical="center" wrapText="1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37" fillId="0" borderId="0" xfId="1" applyNumberFormat="1" applyFont="1" applyFill="1" applyBorder="1" applyAlignment="1" applyProtection="1"/>
    <xf numFmtId="176" fontId="38" fillId="0" borderId="0" xfId="1" applyNumberFormat="1" applyFont="1" applyFill="1"/>
    <xf numFmtId="0" fontId="38" fillId="0" borderId="0" xfId="1" applyFont="1" applyFill="1"/>
    <xf numFmtId="176" fontId="1" fillId="0" borderId="1" xfId="1" applyNumberFormat="1" applyFont="1" applyFill="1" applyBorder="1"/>
    <xf numFmtId="176" fontId="39" fillId="0" borderId="2" xfId="1" applyNumberFormat="1" applyFont="1" applyFill="1" applyBorder="1" applyAlignment="1" applyProtection="1"/>
    <xf numFmtId="0" fontId="39" fillId="0" borderId="0" xfId="1" applyFont="1" applyFill="1" applyBorder="1" applyAlignment="1">
      <alignment horizontal="distributed" vertical="center"/>
    </xf>
    <xf numFmtId="0" fontId="39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4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6" fillId="0" borderId="95" xfId="1" applyNumberFormat="1" applyFont="1" applyFill="1" applyBorder="1" applyAlignment="1" applyProtection="1">
      <alignment vertical="center"/>
    </xf>
    <xf numFmtId="176" fontId="1" fillId="0" borderId="95" xfId="1" applyNumberFormat="1" applyFont="1" applyFill="1" applyBorder="1" applyAlignment="1">
      <alignment vertical="center"/>
    </xf>
    <xf numFmtId="176" fontId="1" fillId="0" borderId="95" xfId="1" applyNumberFormat="1" applyFont="1" applyFill="1" applyBorder="1" applyAlignment="1">
      <alignment horizontal="right" vertical="center"/>
    </xf>
    <xf numFmtId="176" fontId="1" fillId="0" borderId="95" xfId="1" applyNumberFormat="1" applyFont="1" applyFill="1" applyBorder="1" applyAlignment="1" applyProtection="1">
      <alignment horizontal="right" vertical="center"/>
    </xf>
    <xf numFmtId="176" fontId="17" fillId="0" borderId="95" xfId="1" applyNumberFormat="1" applyFont="1" applyFill="1" applyBorder="1" applyAlignment="1">
      <alignment vertical="center"/>
    </xf>
    <xf numFmtId="176" fontId="16" fillId="0" borderId="95" xfId="1" applyNumberFormat="1" applyFont="1" applyFill="1" applyBorder="1" applyAlignment="1">
      <alignment vertical="center"/>
    </xf>
    <xf numFmtId="176" fontId="41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41" fillId="0" borderId="0" xfId="1" applyFont="1" applyFill="1"/>
    <xf numFmtId="176" fontId="1" fillId="0" borderId="2" xfId="1" applyNumberFormat="1" applyFont="1" applyFill="1" applyBorder="1" applyAlignment="1" applyProtection="1"/>
    <xf numFmtId="176" fontId="14" fillId="0" borderId="50" xfId="1" quotePrefix="1" applyNumberFormat="1" applyFont="1" applyFill="1" applyBorder="1" applyAlignment="1" applyProtection="1"/>
    <xf numFmtId="176" fontId="14" fillId="0" borderId="0" xfId="1" quotePrefix="1" applyNumberFormat="1" applyFont="1" applyFill="1" applyBorder="1" applyAlignment="1" applyProtection="1"/>
    <xf numFmtId="176" fontId="14" fillId="0" borderId="0" xfId="1" applyNumberFormat="1" applyFont="1" applyFill="1" applyBorder="1"/>
    <xf numFmtId="176" fontId="14" fillId="0" borderId="0" xfId="1" applyNumberFormat="1" applyFont="1" applyFill="1" applyBorder="1" applyAlignment="1">
      <alignment horizontal="right"/>
    </xf>
    <xf numFmtId="176" fontId="14" fillId="0" borderId="39" xfId="1" applyNumberFormat="1" applyFont="1" applyFill="1" applyBorder="1" applyAlignment="1" applyProtection="1">
      <alignment horizontal="right"/>
    </xf>
    <xf numFmtId="176" fontId="14" fillId="0" borderId="0" xfId="1" applyNumberFormat="1" applyFont="1" applyFill="1" applyBorder="1" applyAlignment="1" applyProtection="1">
      <alignment horizontal="right"/>
    </xf>
    <xf numFmtId="176" fontId="14" fillId="0" borderId="17" xfId="1" applyNumberFormat="1" applyFont="1" applyFill="1" applyBorder="1" applyAlignment="1" applyProtection="1">
      <alignment horizontal="right"/>
    </xf>
    <xf numFmtId="176" fontId="14" fillId="0" borderId="20" xfId="1" applyNumberFormat="1" applyFont="1" applyFill="1" applyBorder="1" applyAlignment="1" applyProtection="1">
      <alignment horizontal="right"/>
    </xf>
    <xf numFmtId="176" fontId="14" fillId="0" borderId="17" xfId="1" applyNumberFormat="1" applyFont="1" applyFill="1" applyBorder="1" applyAlignment="1">
      <alignment horizontal="right"/>
    </xf>
    <xf numFmtId="176" fontId="14" fillId="0" borderId="21" xfId="1" applyNumberFormat="1" applyFont="1" applyFill="1" applyBorder="1" applyAlignment="1" applyProtection="1">
      <alignment horizontal="right"/>
    </xf>
    <xf numFmtId="176" fontId="14" fillId="0" borderId="30" xfId="1" applyNumberFormat="1" applyFont="1" applyFill="1" applyBorder="1" applyAlignment="1" applyProtection="1"/>
    <xf numFmtId="176" fontId="14" fillId="0" borderId="17" xfId="1" quotePrefix="1" applyNumberFormat="1" applyFont="1" applyFill="1" applyBorder="1" applyAlignment="1" applyProtection="1">
      <alignment horizontal="right"/>
    </xf>
    <xf numFmtId="176" fontId="14" fillId="0" borderId="0" xfId="1" quotePrefix="1" applyNumberFormat="1" applyFont="1" applyFill="1" applyBorder="1" applyAlignment="1" applyProtection="1">
      <alignment horizontal="right"/>
    </xf>
    <xf numFmtId="176" fontId="14" fillId="0" borderId="20" xfId="1" quotePrefix="1" applyNumberFormat="1" applyFont="1" applyFill="1" applyBorder="1" applyAlignment="1" applyProtection="1">
      <alignment horizontal="right"/>
    </xf>
    <xf numFmtId="176" fontId="13" fillId="0" borderId="21" xfId="1" applyNumberFormat="1" applyFont="1" applyFill="1" applyBorder="1" applyAlignment="1">
      <alignment horizontal="right"/>
    </xf>
    <xf numFmtId="176" fontId="14" fillId="0" borderId="0" xfId="1" applyNumberFormat="1" applyFont="1" applyFill="1" applyBorder="1" applyAlignment="1" applyProtection="1"/>
    <xf numFmtId="176" fontId="14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176" fontId="14" fillId="0" borderId="0" xfId="1" applyNumberFormat="1" applyFont="1" applyFill="1" applyAlignment="1">
      <alignment horizontal="center" vertical="center"/>
    </xf>
    <xf numFmtId="176" fontId="14" fillId="0" borderId="40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176" fontId="14" fillId="0" borderId="11" xfId="1" applyNumberFormat="1" applyFont="1" applyFill="1" applyBorder="1" applyAlignment="1">
      <alignment horizontal="center" vertical="top"/>
    </xf>
    <xf numFmtId="176" fontId="14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4" fillId="0" borderId="63" xfId="1" applyFont="1" applyFill="1" applyBorder="1" applyAlignment="1">
      <alignment horizontal="center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 applyProtection="1">
      <alignment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0" fontId="14" fillId="0" borderId="11" xfId="1" applyFont="1" applyFill="1" applyBorder="1" applyAlignment="1">
      <alignment horizontal="center" vertical="top"/>
    </xf>
    <xf numFmtId="0" fontId="14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4" fillId="0" borderId="63" xfId="1" applyFont="1" applyFill="1" applyBorder="1" applyAlignment="1">
      <alignment horizontal="right" vertical="top"/>
    </xf>
    <xf numFmtId="176" fontId="13" fillId="0" borderId="17" xfId="1" applyNumberFormat="1" applyFont="1" applyFill="1" applyBorder="1" applyAlignment="1">
      <alignment horizontal="right" vertical="center"/>
    </xf>
    <xf numFmtId="0" fontId="14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80" fontId="14" fillId="0" borderId="11" xfId="1" applyNumberFormat="1" applyFont="1" applyFill="1" applyBorder="1" applyAlignment="1">
      <alignment horizontal="right" vertical="center"/>
    </xf>
    <xf numFmtId="180" fontId="14" fillId="0" borderId="24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176" fontId="14" fillId="0" borderId="63" xfId="1" applyNumberFormat="1" applyFont="1" applyFill="1" applyBorder="1" applyAlignment="1">
      <alignment horizontal="right" vertical="center"/>
    </xf>
    <xf numFmtId="176" fontId="14" fillId="0" borderId="39" xfId="1" applyNumberFormat="1" applyFont="1" applyFill="1" applyBorder="1" applyAlignment="1"/>
    <xf numFmtId="176" fontId="14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 applyProtection="1">
      <alignment horizontal="right" vertical="center"/>
    </xf>
    <xf numFmtId="176" fontId="14" fillId="0" borderId="28" xfId="1" applyNumberFormat="1" applyFont="1" applyFill="1" applyBorder="1" applyAlignment="1">
      <alignment vertical="center"/>
    </xf>
    <xf numFmtId="181" fontId="14" fillId="0" borderId="11" xfId="1" applyNumberFormat="1" applyFont="1" applyFill="1" applyBorder="1" applyAlignment="1">
      <alignment vertical="top"/>
    </xf>
    <xf numFmtId="181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top"/>
    </xf>
    <xf numFmtId="0" fontId="14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4" fillId="0" borderId="2" xfId="1" applyFont="1" applyFill="1" applyBorder="1" applyAlignment="1">
      <alignment horizontal="center" vertical="top"/>
    </xf>
    <xf numFmtId="176" fontId="14" fillId="0" borderId="95" xfId="1" applyNumberFormat="1" applyFont="1" applyFill="1" applyBorder="1" applyAlignment="1" applyProtection="1"/>
    <xf numFmtId="176" fontId="14" fillId="0" borderId="95" xfId="1" applyNumberFormat="1" applyFont="1" applyFill="1" applyBorder="1"/>
    <xf numFmtId="176" fontId="14" fillId="0" borderId="95" xfId="1" applyNumberFormat="1" applyFont="1" applyFill="1" applyBorder="1" applyAlignment="1">
      <alignment horizontal="right"/>
    </xf>
    <xf numFmtId="176" fontId="14" fillId="0" borderId="95" xfId="1" applyNumberFormat="1" applyFont="1" applyFill="1" applyBorder="1" applyAlignment="1" applyProtection="1">
      <alignment vertical="center"/>
    </xf>
    <xf numFmtId="176" fontId="14" fillId="0" borderId="95" xfId="1" applyNumberFormat="1" applyFont="1" applyFill="1" applyBorder="1" applyAlignment="1">
      <alignment vertical="center"/>
    </xf>
    <xf numFmtId="176" fontId="14" fillId="0" borderId="95" xfId="1" quotePrefix="1" applyNumberFormat="1" applyFont="1" applyFill="1" applyBorder="1" applyAlignment="1" applyProtection="1">
      <alignment vertical="center"/>
    </xf>
    <xf numFmtId="176" fontId="14" fillId="0" borderId="95" xfId="1" applyNumberFormat="1" applyFont="1" applyFill="1" applyBorder="1" applyAlignment="1"/>
    <xf numFmtId="176" fontId="14" fillId="0" borderId="95" xfId="1" applyNumberFormat="1" applyFont="1" applyFill="1" applyBorder="1" applyAlignment="1">
      <alignment horizontal="right" vertical="center"/>
    </xf>
    <xf numFmtId="176" fontId="14" fillId="0" borderId="95" xfId="1" applyNumberFormat="1" applyFont="1" applyFill="1" applyBorder="1" applyAlignment="1" applyProtection="1">
      <alignment horizontal="right" vertical="center"/>
    </xf>
    <xf numFmtId="176" fontId="40" fillId="0" borderId="51" xfId="1" applyNumberFormat="1" applyFont="1" applyFill="1" applyBorder="1" applyAlignment="1" applyProtection="1">
      <alignment vertical="center"/>
    </xf>
    <xf numFmtId="176" fontId="40" fillId="0" borderId="11" xfId="1" applyNumberFormat="1" applyFont="1" applyFill="1" applyBorder="1" applyAlignment="1" applyProtection="1">
      <alignment horizontal="left" vertical="center"/>
    </xf>
    <xf numFmtId="176" fontId="14" fillId="0" borderId="39" xfId="1" applyNumberFormat="1" applyFont="1" applyFill="1" applyBorder="1" applyAlignment="1" applyProtection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98" xfId="1" applyFont="1" applyFill="1" applyBorder="1" applyAlignment="1">
      <alignment vertical="center"/>
    </xf>
    <xf numFmtId="181" fontId="14" fillId="0" borderId="0" xfId="1" applyNumberFormat="1" applyFont="1" applyFill="1" applyBorder="1" applyAlignment="1">
      <alignment horizontal="left" vertical="center"/>
    </xf>
    <xf numFmtId="176" fontId="14" fillId="0" borderId="28" xfId="1" applyNumberFormat="1" applyFont="1" applyFill="1" applyBorder="1" applyAlignment="1" applyProtection="1">
      <alignment vertical="center"/>
    </xf>
    <xf numFmtId="176" fontId="14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" fillId="0" borderId="97" xfId="1" applyFont="1" applyFill="1" applyBorder="1" applyAlignment="1">
      <alignment vertical="center"/>
    </xf>
    <xf numFmtId="181" fontId="14" fillId="0" borderId="11" xfId="1" applyNumberFormat="1" applyFont="1" applyFill="1" applyBorder="1" applyAlignment="1">
      <alignment horizontal="center" vertical="center"/>
    </xf>
    <xf numFmtId="181" fontId="14" fillId="0" borderId="11" xfId="1" applyNumberFormat="1" applyFont="1" applyFill="1" applyBorder="1" applyAlignment="1">
      <alignment horizontal="left" vertical="center"/>
    </xf>
    <xf numFmtId="181" fontId="14" fillId="0" borderId="17" xfId="1" applyNumberFormat="1" applyFont="1" applyFill="1" applyBorder="1" applyAlignment="1">
      <alignment horizontal="left" vertical="center"/>
    </xf>
    <xf numFmtId="176" fontId="14" fillId="0" borderId="48" xfId="1" applyNumberFormat="1" applyFont="1" applyFill="1" applyBorder="1" applyAlignment="1" applyProtection="1">
      <alignment vertical="center"/>
    </xf>
    <xf numFmtId="176" fontId="14" fillId="0" borderId="1" xfId="1" applyNumberFormat="1" applyFont="1" applyFill="1" applyBorder="1" applyAlignment="1" applyProtection="1">
      <alignment vertical="center"/>
    </xf>
    <xf numFmtId="0" fontId="14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111" xfId="1" applyFont="1" applyFill="1" applyBorder="1" applyAlignment="1">
      <alignment vertical="center"/>
    </xf>
    <xf numFmtId="176" fontId="14" fillId="0" borderId="48" xfId="1" applyNumberFormat="1" applyFont="1" applyFill="1" applyBorder="1" applyAlignment="1">
      <alignment vertical="center"/>
    </xf>
    <xf numFmtId="181" fontId="14" fillId="0" borderId="1" xfId="1" applyNumberFormat="1" applyFont="1" applyFill="1" applyBorder="1" applyAlignment="1">
      <alignment horizontal="left" vertical="center"/>
    </xf>
    <xf numFmtId="176" fontId="14" fillId="0" borderId="11" xfId="1" applyNumberFormat="1" applyFont="1" applyFill="1" applyBorder="1" applyAlignment="1" applyProtection="1">
      <alignment horizontal="distributed" vertical="center"/>
    </xf>
    <xf numFmtId="176" fontId="14" fillId="0" borderId="0" xfId="1" applyNumberFormat="1" applyFont="1" applyFill="1" applyBorder="1" applyAlignment="1" applyProtection="1">
      <alignment vertical="center"/>
    </xf>
    <xf numFmtId="180" fontId="14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distributed" vertical="center" shrinkToFit="1"/>
    </xf>
    <xf numFmtId="176" fontId="14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4" fillId="0" borderId="20" xfId="1" applyNumberFormat="1" applyFont="1" applyFill="1" applyBorder="1" applyAlignment="1" applyProtection="1">
      <alignment horizontal="right" vertical="top"/>
    </xf>
    <xf numFmtId="176" fontId="14" fillId="0" borderId="17" xfId="1" applyNumberFormat="1" applyFont="1" applyFill="1" applyBorder="1" applyAlignment="1" applyProtection="1">
      <alignment horizontal="right" vertical="top"/>
    </xf>
    <xf numFmtId="176" fontId="14" fillId="0" borderId="21" xfId="1" applyNumberFormat="1" applyFont="1" applyFill="1" applyBorder="1" applyAlignment="1" applyProtection="1">
      <alignment horizontal="right" vertical="top"/>
    </xf>
    <xf numFmtId="176" fontId="14" fillId="0" borderId="17" xfId="1" applyNumberFormat="1" applyFont="1" applyFill="1" applyBorder="1" applyAlignment="1"/>
    <xf numFmtId="176" fontId="14" fillId="0" borderId="20" xfId="1" quotePrefix="1" applyNumberFormat="1" applyFont="1" applyFill="1" applyBorder="1" applyAlignment="1" applyProtection="1"/>
    <xf numFmtId="176" fontId="14" fillId="0" borderId="20" xfId="1" applyNumberFormat="1" applyFont="1" applyFill="1" applyBorder="1" applyAlignment="1" applyProtection="1"/>
    <xf numFmtId="176" fontId="14" fillId="0" borderId="17" xfId="1" applyNumberFormat="1" applyFont="1" applyFill="1" applyBorder="1"/>
    <xf numFmtId="176" fontId="14" fillId="0" borderId="21" xfId="1" applyNumberFormat="1" applyFont="1" applyFill="1" applyBorder="1" applyAlignment="1">
      <alignment horizontal="right"/>
    </xf>
    <xf numFmtId="176" fontId="14" fillId="0" borderId="20" xfId="1" applyNumberFormat="1" applyFont="1" applyFill="1" applyBorder="1" applyAlignment="1">
      <alignment horizontal="right"/>
    </xf>
    <xf numFmtId="176" fontId="14" fillId="0" borderId="40" xfId="1" applyNumberFormat="1" applyFont="1" applyFill="1" applyBorder="1" applyAlignment="1">
      <alignment horizontal="right" vertical="center"/>
    </xf>
    <xf numFmtId="176" fontId="14" fillId="0" borderId="2" xfId="1" applyNumberFormat="1" applyFont="1" applyFill="1" applyBorder="1" applyAlignment="1" applyProtection="1">
      <alignment horizontal="right" vertical="center"/>
    </xf>
    <xf numFmtId="176" fontId="14" fillId="0" borderId="28" xfId="1" applyNumberFormat="1" applyFont="1" applyFill="1" applyBorder="1" applyAlignment="1" applyProtection="1">
      <alignment horizontal="right" vertical="center"/>
    </xf>
    <xf numFmtId="176" fontId="14" fillId="0" borderId="24" xfId="1" applyNumberFormat="1" applyFont="1" applyFill="1" applyBorder="1" applyAlignment="1">
      <alignment horizontal="right" vertical="center"/>
    </xf>
    <xf numFmtId="176" fontId="14" fillId="0" borderId="63" xfId="1" applyNumberFormat="1" applyFont="1" applyFill="1" applyBorder="1" applyAlignment="1" applyProtection="1">
      <alignment horizontal="right" vertical="center"/>
    </xf>
    <xf numFmtId="176" fontId="14" fillId="0" borderId="14" xfId="1" quotePrefix="1" applyNumberFormat="1" applyFont="1" applyFill="1" applyBorder="1" applyAlignment="1" applyProtection="1"/>
    <xf numFmtId="176" fontId="14" fillId="0" borderId="14" xfId="1" applyNumberFormat="1" applyFont="1" applyFill="1" applyBorder="1" applyAlignment="1" applyProtection="1">
      <alignment horizontal="right" vertical="center"/>
    </xf>
    <xf numFmtId="0" fontId="14" fillId="0" borderId="9" xfId="1" applyFont="1" applyFill="1" applyBorder="1" applyAlignment="1">
      <alignment horizontal="center" vertical="center"/>
    </xf>
    <xf numFmtId="176" fontId="14" fillId="0" borderId="20" xfId="1" applyNumberFormat="1" applyFont="1" applyFill="1" applyBorder="1" applyAlignment="1">
      <alignment horizontal="right" vertical="center"/>
    </xf>
    <xf numFmtId="176" fontId="14" fillId="0" borderId="17" xfId="1" applyNumberFormat="1" applyFont="1" applyFill="1" applyBorder="1" applyAlignment="1">
      <alignment horizontal="right" vertical="center"/>
    </xf>
    <xf numFmtId="176" fontId="14" fillId="0" borderId="38" xfId="1" applyNumberFormat="1" applyFont="1" applyFill="1" applyBorder="1" applyAlignment="1" applyProtection="1">
      <alignment horizontal="right" vertical="center"/>
    </xf>
    <xf numFmtId="0" fontId="14" fillId="0" borderId="21" xfId="1" applyFont="1" applyFill="1" applyBorder="1" applyAlignment="1">
      <alignment horizontal="center" vertical="center"/>
    </xf>
    <xf numFmtId="176" fontId="14" fillId="0" borderId="14" xfId="1" applyNumberFormat="1" applyFont="1" applyFill="1" applyBorder="1" applyAlignment="1" applyProtection="1">
      <alignment horizontal="distributed" vertical="center"/>
    </xf>
    <xf numFmtId="176" fontId="14" fillId="0" borderId="14" xfId="1" applyNumberFormat="1" applyFont="1" applyFill="1" applyBorder="1" applyAlignment="1" applyProtection="1">
      <alignment vertical="center"/>
    </xf>
    <xf numFmtId="176" fontId="14" fillId="0" borderId="9" xfId="1" applyNumberFormat="1" applyFont="1" applyFill="1" applyBorder="1" applyAlignment="1" applyProtection="1">
      <alignment vertical="center"/>
    </xf>
    <xf numFmtId="176" fontId="14" fillId="0" borderId="46" xfId="1" applyNumberFormat="1" applyFont="1" applyFill="1" applyBorder="1" applyAlignment="1" applyProtection="1">
      <alignment vertical="center"/>
    </xf>
    <xf numFmtId="176" fontId="14" fillId="0" borderId="42" xfId="1" applyNumberFormat="1" applyFont="1" applyFill="1" applyBorder="1" applyAlignment="1" applyProtection="1">
      <alignment vertical="center"/>
    </xf>
    <xf numFmtId="176" fontId="14" fillId="0" borderId="1" xfId="1" applyNumberFormat="1" applyFont="1" applyFill="1" applyBorder="1" applyAlignment="1">
      <alignment horizontal="right" vertical="center"/>
    </xf>
    <xf numFmtId="176" fontId="14" fillId="0" borderId="75" xfId="1" applyNumberFormat="1" applyFont="1" applyFill="1" applyBorder="1" applyAlignment="1">
      <alignment horizontal="right" vertical="center"/>
    </xf>
    <xf numFmtId="176" fontId="14" fillId="0" borderId="49" xfId="1" applyNumberFormat="1" applyFont="1" applyFill="1" applyBorder="1" applyAlignment="1" applyProtection="1">
      <alignment horizontal="right" vertical="center"/>
    </xf>
    <xf numFmtId="176" fontId="14" fillId="0" borderId="51" xfId="1" applyNumberFormat="1" applyFont="1" applyFill="1" applyBorder="1" applyAlignment="1" applyProtection="1"/>
    <xf numFmtId="176" fontId="13" fillId="0" borderId="0" xfId="1" quotePrefix="1" applyNumberFormat="1" applyFont="1" applyFill="1" applyBorder="1" applyAlignment="1" applyProtection="1"/>
    <xf numFmtId="176" fontId="13" fillId="0" borderId="0" xfId="1" applyNumberFormat="1" applyFont="1" applyFill="1" applyBorder="1" applyAlignment="1" applyProtection="1"/>
    <xf numFmtId="176" fontId="14" fillId="0" borderId="0" xfId="1" applyNumberFormat="1" applyFont="1" applyFill="1"/>
    <xf numFmtId="176" fontId="13" fillId="0" borderId="0" xfId="1" applyNumberFormat="1" applyFont="1" applyFill="1"/>
    <xf numFmtId="0" fontId="13" fillId="0" borderId="0" xfId="1" applyFont="1" applyFill="1"/>
    <xf numFmtId="176" fontId="14" fillId="0" borderId="0" xfId="1" applyNumberFormat="1" applyFont="1" applyFill="1" applyAlignment="1">
      <alignment horizontal="distributed"/>
    </xf>
    <xf numFmtId="176" fontId="40" fillId="0" borderId="3" xfId="1" applyNumberFormat="1" applyFont="1" applyFill="1" applyBorder="1" applyAlignment="1" applyProtection="1">
      <alignment horizontal="distributed" vertical="center"/>
    </xf>
    <xf numFmtId="176" fontId="40" fillId="0" borderId="4" xfId="1" applyNumberFormat="1" applyFont="1" applyFill="1" applyBorder="1" applyAlignment="1" applyProtection="1">
      <alignment horizontal="distributed" vertical="center"/>
    </xf>
    <xf numFmtId="176" fontId="40" fillId="0" borderId="93" xfId="1" applyNumberFormat="1" applyFont="1" applyFill="1" applyBorder="1" applyAlignment="1" applyProtection="1">
      <alignment horizontal="distributed" vertical="center"/>
    </xf>
    <xf numFmtId="176" fontId="40" fillId="0" borderId="94" xfId="1" applyNumberFormat="1" applyFont="1" applyFill="1" applyBorder="1" applyAlignment="1">
      <alignment horizontal="distributed" vertical="center"/>
    </xf>
    <xf numFmtId="176" fontId="40" fillId="0" borderId="4" xfId="1" applyNumberFormat="1" applyFont="1" applyFill="1" applyBorder="1" applyAlignment="1">
      <alignment horizontal="distributed" vertical="center"/>
    </xf>
    <xf numFmtId="176" fontId="40" fillId="0" borderId="93" xfId="1" applyNumberFormat="1" applyFont="1" applyFill="1" applyBorder="1" applyAlignment="1">
      <alignment horizontal="distributed" vertical="center"/>
    </xf>
    <xf numFmtId="176" fontId="40" fillId="0" borderId="94" xfId="1" applyNumberFormat="1" applyFont="1" applyFill="1" applyBorder="1" applyAlignment="1" applyProtection="1">
      <alignment horizontal="distributed" vertical="center"/>
    </xf>
    <xf numFmtId="176" fontId="40" fillId="0" borderId="7" xfId="1" applyNumberFormat="1" applyFont="1" applyFill="1" applyBorder="1" applyAlignment="1">
      <alignment horizontal="distributed" vertical="center"/>
    </xf>
    <xf numFmtId="176" fontId="14" fillId="0" borderId="13" xfId="1" applyNumberFormat="1" applyFont="1" applyFill="1" applyBorder="1" applyAlignment="1">
      <alignment vertical="center"/>
    </xf>
    <xf numFmtId="176" fontId="16" fillId="0" borderId="41" xfId="1" applyNumberFormat="1" applyFont="1" applyFill="1" applyBorder="1" applyAlignment="1" applyProtection="1">
      <alignment vertical="center"/>
    </xf>
    <xf numFmtId="176" fontId="16" fillId="0" borderId="45" xfId="1" applyNumberFormat="1" applyFont="1" applyFill="1" applyBorder="1" applyAlignment="1" applyProtection="1">
      <alignment vertical="center"/>
    </xf>
    <xf numFmtId="176" fontId="14" fillId="0" borderId="45" xfId="1" applyNumberFormat="1" applyFont="1" applyFill="1" applyBorder="1" applyAlignment="1">
      <alignment vertical="center"/>
    </xf>
    <xf numFmtId="180" fontId="14" fillId="0" borderId="46" xfId="1" applyNumberFormat="1" applyFont="1" applyFill="1" applyBorder="1" applyAlignment="1">
      <alignment vertical="center"/>
    </xf>
    <xf numFmtId="180" fontId="14" fillId="0" borderId="45" xfId="1" applyNumberFormat="1" applyFont="1" applyFill="1" applyBorder="1" applyAlignment="1">
      <alignment vertical="center"/>
    </xf>
    <xf numFmtId="176" fontId="14" fillId="0" borderId="46" xfId="1" applyNumberFormat="1" applyFont="1" applyFill="1" applyBorder="1" applyAlignment="1">
      <alignment vertical="center"/>
    </xf>
    <xf numFmtId="176" fontId="16" fillId="0" borderId="46" xfId="1" quotePrefix="1" applyNumberFormat="1" applyFont="1" applyFill="1" applyBorder="1" applyAlignment="1">
      <alignment vertical="center"/>
    </xf>
    <xf numFmtId="176" fontId="16" fillId="0" borderId="45" xfId="1" quotePrefix="1" applyNumberFormat="1" applyFont="1" applyFill="1" applyBorder="1" applyAlignment="1">
      <alignment vertical="center"/>
    </xf>
    <xf numFmtId="176" fontId="16" fillId="0" borderId="8" xfId="1" applyNumberFormat="1" applyFont="1" applyFill="1" applyBorder="1" applyAlignment="1" applyProtection="1">
      <alignment vertical="center"/>
    </xf>
    <xf numFmtId="176" fontId="16" fillId="0" borderId="13" xfId="1" applyNumberFormat="1" applyFont="1" applyFill="1" applyBorder="1" applyAlignment="1" applyProtection="1">
      <alignment vertical="center"/>
    </xf>
    <xf numFmtId="180" fontId="14" fillId="0" borderId="14" xfId="1" applyNumberFormat="1" applyFont="1" applyFill="1" applyBorder="1" applyAlignment="1">
      <alignment vertical="center"/>
    </xf>
    <xf numFmtId="180" fontId="14" fillId="0" borderId="13" xfId="1" applyNumberFormat="1" applyFont="1" applyFill="1" applyBorder="1" applyAlignment="1">
      <alignment vertical="center"/>
    </xf>
    <xf numFmtId="176" fontId="14" fillId="0" borderId="14" xfId="1" applyNumberFormat="1" applyFont="1" applyFill="1" applyBorder="1" applyAlignment="1">
      <alignment vertical="center"/>
    </xf>
    <xf numFmtId="176" fontId="16" fillId="0" borderId="14" xfId="1" quotePrefix="1" applyNumberFormat="1" applyFont="1" applyFill="1" applyBorder="1" applyAlignment="1">
      <alignment vertical="center"/>
    </xf>
    <xf numFmtId="176" fontId="16" fillId="0" borderId="13" xfId="1" quotePrefix="1" applyNumberFormat="1" applyFont="1" applyFill="1" applyBorder="1" applyAlignment="1">
      <alignment vertical="center"/>
    </xf>
    <xf numFmtId="176" fontId="40" fillId="0" borderId="94" xfId="1" applyNumberFormat="1" applyFont="1" applyFill="1" applyBorder="1" applyAlignment="1" applyProtection="1">
      <alignment horizontal="distributed" vertical="center" wrapText="1"/>
    </xf>
    <xf numFmtId="176" fontId="40" fillId="0" borderId="4" xfId="1" applyNumberFormat="1" applyFont="1" applyFill="1" applyBorder="1" applyAlignment="1" applyProtection="1">
      <alignment horizontal="distributed" vertical="center" wrapText="1"/>
    </xf>
    <xf numFmtId="176" fontId="40" fillId="0" borderId="93" xfId="1" applyNumberFormat="1" applyFont="1" applyFill="1" applyBorder="1" applyAlignment="1" applyProtection="1">
      <alignment horizontal="distributed" vertical="center" wrapText="1"/>
    </xf>
    <xf numFmtId="176" fontId="13" fillId="0" borderId="17" xfId="1" applyNumberFormat="1" applyFont="1" applyFill="1" applyBorder="1" applyAlignment="1" applyProtection="1">
      <alignment horizontal="right"/>
    </xf>
    <xf numFmtId="176" fontId="13" fillId="0" borderId="38" xfId="1" applyNumberFormat="1" applyFont="1" applyFill="1" applyBorder="1" applyAlignment="1" applyProtection="1">
      <alignment horizontal="right"/>
    </xf>
    <xf numFmtId="176" fontId="14" fillId="0" borderId="50" xfId="1" applyNumberFormat="1" applyFont="1" applyFill="1" applyBorder="1" applyAlignment="1" applyProtection="1">
      <alignment horizontal="distributed" vertical="center"/>
    </xf>
    <xf numFmtId="176" fontId="14" fillId="0" borderId="0" xfId="1" applyNumberFormat="1" applyFont="1" applyFill="1" applyBorder="1" applyAlignment="1" applyProtection="1">
      <alignment horizontal="distributed" vertical="center"/>
    </xf>
    <xf numFmtId="176" fontId="14" fillId="0" borderId="23" xfId="1" applyNumberFormat="1" applyFont="1" applyFill="1" applyBorder="1" applyAlignment="1" applyProtection="1">
      <alignment horizontal="distributed" vertical="center"/>
    </xf>
    <xf numFmtId="176" fontId="14" fillId="0" borderId="11" xfId="1" applyNumberFormat="1" applyFont="1" applyFill="1" applyBorder="1" applyAlignment="1" applyProtection="1">
      <alignment horizontal="distributed" vertical="center"/>
    </xf>
    <xf numFmtId="176" fontId="14" fillId="0" borderId="40" xfId="1" applyNumberFormat="1" applyFont="1" applyFill="1" applyBorder="1" applyAlignment="1">
      <alignment horizontal="distributed" vertical="center"/>
    </xf>
    <xf numFmtId="176" fontId="14" fillId="0" borderId="24" xfId="1" applyNumberFormat="1" applyFont="1" applyFill="1" applyBorder="1" applyAlignment="1">
      <alignment horizontal="distributed" vertical="center"/>
    </xf>
    <xf numFmtId="176" fontId="14" fillId="0" borderId="39" xfId="1" applyNumberFormat="1" applyFont="1" applyFill="1" applyBorder="1" applyAlignment="1" applyProtection="1">
      <alignment horizontal="right" vertical="center"/>
    </xf>
    <xf numFmtId="176" fontId="14" fillId="0" borderId="0" xfId="1" applyNumberFormat="1" applyFont="1" applyFill="1" applyBorder="1" applyAlignment="1" applyProtection="1">
      <alignment horizontal="right" vertical="center"/>
    </xf>
    <xf numFmtId="176" fontId="14" fillId="0" borderId="28" xfId="1" applyNumberFormat="1" applyFont="1" applyFill="1" applyBorder="1" applyAlignment="1" applyProtection="1">
      <alignment horizontal="right" vertical="center"/>
    </xf>
    <xf numFmtId="176" fontId="14" fillId="0" borderId="11" xfId="1" applyNumberFormat="1" applyFont="1" applyFill="1" applyBorder="1" applyAlignment="1" applyProtection="1">
      <alignment horizontal="right" vertical="center"/>
    </xf>
    <xf numFmtId="177" fontId="14" fillId="0" borderId="39" xfId="1" quotePrefix="1" applyNumberFormat="1" applyFont="1" applyFill="1" applyBorder="1" applyAlignment="1" applyProtection="1">
      <alignment horizontal="center" vertical="center"/>
    </xf>
    <xf numFmtId="177" fontId="14" fillId="0" borderId="96" xfId="1" quotePrefix="1" applyNumberFormat="1" applyFont="1" applyFill="1" applyBorder="1" applyAlignment="1" applyProtection="1">
      <alignment horizontal="center" vertical="center"/>
    </xf>
    <xf numFmtId="177" fontId="14" fillId="0" borderId="28" xfId="1" quotePrefix="1" applyNumberFormat="1" applyFont="1" applyFill="1" applyBorder="1" applyAlignment="1" applyProtection="1">
      <alignment horizontal="center" vertical="center"/>
    </xf>
    <xf numFmtId="177" fontId="14" fillId="0" borderId="97" xfId="1" quotePrefix="1" applyNumberFormat="1" applyFont="1" applyFill="1" applyBorder="1" applyAlignment="1" applyProtection="1">
      <alignment horizontal="center" vertical="center"/>
    </xf>
    <xf numFmtId="176" fontId="14" fillId="0" borderId="30" xfId="1" applyNumberFormat="1" applyFont="1" applyFill="1" applyBorder="1" applyAlignment="1" applyProtection="1">
      <alignment horizontal="distributed" vertical="center"/>
    </xf>
    <xf numFmtId="176" fontId="14" fillId="0" borderId="40" xfId="1" applyNumberFormat="1" applyFont="1" applyFill="1" applyBorder="1" applyAlignment="1" applyProtection="1">
      <alignment horizontal="distributed" vertical="center"/>
    </xf>
    <xf numFmtId="176" fontId="14" fillId="0" borderId="27" xfId="1" applyNumberFormat="1" applyFont="1" applyFill="1" applyBorder="1" applyAlignment="1" applyProtection="1">
      <alignment horizontal="distributed" vertical="center"/>
    </xf>
    <xf numFmtId="176" fontId="14" fillId="0" borderId="24" xfId="1" applyNumberFormat="1" applyFont="1" applyFill="1" applyBorder="1" applyAlignment="1" applyProtection="1">
      <alignment horizontal="distributed" vertical="center"/>
    </xf>
    <xf numFmtId="176" fontId="14" fillId="0" borderId="39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28" xfId="1" applyNumberFormat="1" applyFont="1" applyFill="1" applyBorder="1" applyAlignment="1">
      <alignment horizontal="right" vertical="center"/>
    </xf>
    <xf numFmtId="176" fontId="14" fillId="0" borderId="11" xfId="1" applyNumberFormat="1" applyFont="1" applyFill="1" applyBorder="1" applyAlignment="1">
      <alignment horizontal="right" vertical="center"/>
    </xf>
    <xf numFmtId="176" fontId="40" fillId="0" borderId="5" xfId="1" applyNumberFormat="1" applyFont="1" applyFill="1" applyBorder="1" applyAlignment="1" applyProtection="1">
      <alignment horizontal="distributed" vertical="center" wrapText="1"/>
    </xf>
    <xf numFmtId="176" fontId="40" fillId="0" borderId="6" xfId="1" applyNumberFormat="1" applyFont="1" applyFill="1" applyBorder="1" applyAlignment="1" applyProtection="1">
      <alignment horizontal="distributed" vertical="center"/>
    </xf>
    <xf numFmtId="176" fontId="14" fillId="0" borderId="23" xfId="1" applyNumberFormat="1" applyFont="1" applyFill="1" applyBorder="1" applyAlignment="1" applyProtection="1">
      <alignment horizontal="distributed" vertical="top"/>
    </xf>
    <xf numFmtId="176" fontId="14" fillId="0" borderId="11" xfId="1" applyNumberFormat="1" applyFont="1" applyFill="1" applyBorder="1" applyAlignment="1" applyProtection="1">
      <alignment horizontal="distributed" vertical="top"/>
    </xf>
    <xf numFmtId="176" fontId="14" fillId="0" borderId="16" xfId="1" applyNumberFormat="1" applyFont="1" applyFill="1" applyBorder="1" applyAlignment="1" applyProtection="1">
      <alignment horizontal="distributed"/>
    </xf>
    <xf numFmtId="176" fontId="14" fillId="0" borderId="17" xfId="1" applyNumberFormat="1" applyFont="1" applyFill="1" applyBorder="1" applyAlignment="1" applyProtection="1">
      <alignment horizontal="distributed"/>
    </xf>
    <xf numFmtId="176" fontId="14" fillId="0" borderId="21" xfId="1" applyNumberFormat="1" applyFont="1" applyFill="1" applyBorder="1" applyAlignment="1">
      <alignment horizontal="distributed" vertical="center"/>
    </xf>
    <xf numFmtId="177" fontId="14" fillId="0" borderId="20" xfId="1" quotePrefix="1" applyNumberFormat="1" applyFont="1" applyFill="1" applyBorder="1" applyAlignment="1" applyProtection="1">
      <alignment horizontal="center" vertical="center"/>
    </xf>
    <xf numFmtId="177" fontId="14" fillId="0" borderId="98" xfId="1" quotePrefix="1" applyNumberFormat="1" applyFont="1" applyFill="1" applyBorder="1" applyAlignment="1" applyProtection="1">
      <alignment horizontal="center" vertical="center"/>
    </xf>
    <xf numFmtId="176" fontId="14" fillId="0" borderId="20" xfId="1" applyNumberFormat="1" applyFont="1" applyFill="1" applyBorder="1" applyAlignment="1" applyProtection="1">
      <alignment horizontal="right" vertical="center"/>
    </xf>
    <xf numFmtId="176" fontId="14" fillId="0" borderId="17" xfId="1" applyNumberFormat="1" applyFont="1" applyFill="1" applyBorder="1" applyAlignment="1" applyProtection="1">
      <alignment horizontal="right" vertical="center"/>
    </xf>
    <xf numFmtId="176" fontId="14" fillId="0" borderId="19" xfId="1" applyNumberFormat="1" applyFont="1" applyFill="1" applyBorder="1" applyAlignment="1" applyProtection="1">
      <alignment horizontal="distributed" vertical="center"/>
    </xf>
    <xf numFmtId="176" fontId="14" fillId="0" borderId="17" xfId="1" applyNumberFormat="1" applyFont="1" applyFill="1" applyBorder="1" applyAlignment="1" applyProtection="1">
      <alignment horizontal="distributed" vertical="center"/>
    </xf>
    <xf numFmtId="176" fontId="14" fillId="0" borderId="21" xfId="1" applyNumberFormat="1" applyFont="1" applyFill="1" applyBorder="1" applyAlignment="1" applyProtection="1">
      <alignment horizontal="distributed" vertical="center"/>
    </xf>
    <xf numFmtId="176" fontId="14" fillId="0" borderId="16" xfId="1" applyNumberFormat="1" applyFont="1" applyFill="1" applyBorder="1" applyAlignment="1" applyProtection="1">
      <alignment horizontal="distributed" vertical="center"/>
    </xf>
    <xf numFmtId="176" fontId="14" fillId="0" borderId="19" xfId="1" applyNumberFormat="1" applyFont="1" applyFill="1" applyBorder="1" applyAlignment="1" applyProtection="1">
      <alignment horizontal="distributed" vertical="center" wrapText="1"/>
    </xf>
    <xf numFmtId="176" fontId="14" fillId="0" borderId="17" xfId="1" applyNumberFormat="1" applyFont="1" applyFill="1" applyBorder="1" applyAlignment="1" applyProtection="1">
      <alignment horizontal="distributed" vertical="center" wrapText="1"/>
    </xf>
    <xf numFmtId="176" fontId="14" fillId="0" borderId="21" xfId="1" applyNumberFormat="1" applyFont="1" applyFill="1" applyBorder="1" applyAlignment="1" applyProtection="1">
      <alignment horizontal="distributed" vertical="center" wrapText="1"/>
    </xf>
    <xf numFmtId="176" fontId="14" fillId="0" borderId="27" xfId="1" applyNumberFormat="1" applyFont="1" applyFill="1" applyBorder="1" applyAlignment="1" applyProtection="1">
      <alignment horizontal="distributed" vertical="center" wrapText="1"/>
    </xf>
    <xf numFmtId="176" fontId="14" fillId="0" borderId="11" xfId="1" applyNumberFormat="1" applyFont="1" applyFill="1" applyBorder="1" applyAlignment="1" applyProtection="1">
      <alignment horizontal="distributed" vertical="center" wrapText="1"/>
    </xf>
    <xf numFmtId="176" fontId="14" fillId="0" borderId="24" xfId="1" applyNumberFormat="1" applyFont="1" applyFill="1" applyBorder="1" applyAlignment="1" applyProtection="1">
      <alignment horizontal="distributed" vertical="center" wrapText="1"/>
    </xf>
    <xf numFmtId="176" fontId="14" fillId="0" borderId="20" xfId="1" applyNumberFormat="1" applyFont="1" applyFill="1" applyBorder="1" applyAlignment="1">
      <alignment horizontal="center" vertical="center"/>
    </xf>
    <xf numFmtId="176" fontId="14" fillId="0" borderId="17" xfId="1" applyNumberFormat="1" applyFont="1" applyFill="1" applyBorder="1" applyAlignment="1">
      <alignment horizontal="center" vertical="center"/>
    </xf>
    <xf numFmtId="176" fontId="14" fillId="0" borderId="28" xfId="1" applyNumberFormat="1" applyFont="1" applyFill="1" applyBorder="1" applyAlignment="1">
      <alignment horizontal="center" vertical="center"/>
    </xf>
    <xf numFmtId="176" fontId="14" fillId="0" borderId="11" xfId="1" applyNumberFormat="1" applyFont="1" applyFill="1" applyBorder="1" applyAlignment="1">
      <alignment horizontal="center" vertical="center"/>
    </xf>
    <xf numFmtId="176" fontId="14" fillId="0" borderId="20" xfId="1" applyNumberFormat="1" applyFont="1" applyFill="1" applyBorder="1" applyAlignment="1" applyProtection="1">
      <alignment horizontal="center" vertical="center"/>
    </xf>
    <xf numFmtId="176" fontId="14" fillId="0" borderId="17" xfId="1" applyNumberFormat="1" applyFont="1" applyFill="1" applyBorder="1" applyAlignment="1" applyProtection="1">
      <alignment horizontal="center" vertical="center"/>
    </xf>
    <xf numFmtId="176" fontId="14" fillId="0" borderId="28" xfId="1" applyNumberFormat="1" applyFont="1" applyFill="1" applyBorder="1" applyAlignment="1" applyProtection="1">
      <alignment horizontal="center" vertical="center"/>
    </xf>
    <xf numFmtId="176" fontId="14" fillId="0" borderId="11" xfId="1" applyNumberFormat="1" applyFont="1" applyFill="1" applyBorder="1" applyAlignment="1" applyProtection="1">
      <alignment horizontal="center" vertical="center"/>
    </xf>
    <xf numFmtId="176" fontId="14" fillId="0" borderId="16" xfId="1" applyNumberFormat="1" applyFont="1" applyFill="1" applyBorder="1" applyAlignment="1" applyProtection="1">
      <alignment horizontal="distributed" vertical="center" wrapText="1"/>
    </xf>
    <xf numFmtId="176" fontId="14" fillId="0" borderId="23" xfId="1" applyNumberFormat="1" applyFont="1" applyFill="1" applyBorder="1" applyAlignment="1" applyProtection="1">
      <alignment horizontal="distributed" vertical="center" wrapText="1"/>
    </xf>
    <xf numFmtId="180" fontId="14" fillId="0" borderId="20" xfId="1" applyNumberFormat="1" applyFont="1" applyFill="1" applyBorder="1" applyAlignment="1">
      <alignment horizontal="center" vertical="center"/>
    </xf>
    <xf numFmtId="180" fontId="14" fillId="0" borderId="17" xfId="1" applyNumberFormat="1" applyFont="1" applyFill="1" applyBorder="1" applyAlignment="1">
      <alignment horizontal="center" vertical="center"/>
    </xf>
    <xf numFmtId="180" fontId="14" fillId="0" borderId="21" xfId="1" applyNumberFormat="1" applyFont="1" applyFill="1" applyBorder="1" applyAlignment="1">
      <alignment horizontal="center" vertical="center"/>
    </xf>
    <xf numFmtId="180" fontId="14" fillId="0" borderId="28" xfId="1" applyNumberFormat="1" applyFont="1" applyFill="1" applyBorder="1" applyAlignment="1">
      <alignment horizontal="center" vertical="center"/>
    </xf>
    <xf numFmtId="180" fontId="14" fillId="0" borderId="11" xfId="1" applyNumberFormat="1" applyFont="1" applyFill="1" applyBorder="1" applyAlignment="1">
      <alignment horizontal="center" vertical="center"/>
    </xf>
    <xf numFmtId="180" fontId="14" fillId="0" borderId="24" xfId="1" applyNumberFormat="1" applyFont="1" applyFill="1" applyBorder="1" applyAlignment="1">
      <alignment horizontal="center" vertical="center"/>
    </xf>
    <xf numFmtId="180" fontId="14" fillId="0" borderId="38" xfId="1" applyNumberFormat="1" applyFont="1" applyFill="1" applyBorder="1" applyAlignment="1">
      <alignment horizontal="center" vertical="center"/>
    </xf>
    <xf numFmtId="180" fontId="14" fillId="0" borderId="63" xfId="1" applyNumberFormat="1" applyFont="1" applyFill="1" applyBorder="1" applyAlignment="1">
      <alignment horizontal="center" vertical="center"/>
    </xf>
    <xf numFmtId="177" fontId="14" fillId="0" borderId="32" xfId="1" quotePrefix="1" applyNumberFormat="1" applyFont="1" applyFill="1" applyBorder="1" applyAlignment="1" applyProtection="1">
      <alignment horizontal="center" vertical="center"/>
    </xf>
    <xf numFmtId="177" fontId="14" fillId="0" borderId="99" xfId="1" quotePrefix="1" applyNumberFormat="1" applyFont="1" applyFill="1" applyBorder="1" applyAlignment="1" applyProtection="1">
      <alignment horizontal="center" vertical="center"/>
    </xf>
    <xf numFmtId="177" fontId="14" fillId="0" borderId="35" xfId="1" quotePrefix="1" applyNumberFormat="1" applyFont="1" applyFill="1" applyBorder="1" applyAlignment="1" applyProtection="1">
      <alignment horizontal="center" vertical="center"/>
    </xf>
    <xf numFmtId="177" fontId="14" fillId="0" borderId="100" xfId="1" quotePrefix="1" applyNumberFormat="1" applyFont="1" applyFill="1" applyBorder="1" applyAlignment="1" applyProtection="1">
      <alignment horizontal="center" vertical="center"/>
    </xf>
    <xf numFmtId="177" fontId="14" fillId="0" borderId="17" xfId="1" applyNumberFormat="1" applyFont="1" applyFill="1" applyBorder="1" applyAlignment="1">
      <alignment horizontal="center" vertical="center" wrapText="1"/>
    </xf>
    <xf numFmtId="177" fontId="14" fillId="0" borderId="11" xfId="1" applyNumberFormat="1" applyFont="1" applyFill="1" applyBorder="1" applyAlignment="1">
      <alignment horizontal="center" vertical="center" wrapText="1"/>
    </xf>
    <xf numFmtId="181" fontId="14" fillId="0" borderId="17" xfId="1" applyNumberFormat="1" applyFont="1" applyFill="1" applyBorder="1" applyAlignment="1">
      <alignment horizontal="center" vertical="center" wrapText="1"/>
    </xf>
    <xf numFmtId="181" fontId="14" fillId="0" borderId="11" xfId="1" applyNumberFormat="1" applyFont="1" applyFill="1" applyBorder="1" applyAlignment="1">
      <alignment horizontal="center" vertical="center" wrapText="1"/>
    </xf>
    <xf numFmtId="176" fontId="14" fillId="0" borderId="20" xfId="1" applyNumberFormat="1" applyFont="1" applyFill="1" applyBorder="1" applyAlignment="1">
      <alignment horizontal="right" vertical="center" wrapText="1"/>
    </xf>
    <xf numFmtId="176" fontId="14" fillId="0" borderId="17" xfId="1" applyNumberFormat="1" applyFont="1" applyFill="1" applyBorder="1" applyAlignment="1">
      <alignment horizontal="right" vertical="center" wrapText="1"/>
    </xf>
    <xf numFmtId="176" fontId="14" fillId="0" borderId="28" xfId="1" applyNumberFormat="1" applyFont="1" applyFill="1" applyBorder="1" applyAlignment="1">
      <alignment horizontal="right" vertical="center" wrapText="1"/>
    </xf>
    <xf numFmtId="176" fontId="14" fillId="0" borderId="11" xfId="1" applyNumberFormat="1" applyFont="1" applyFill="1" applyBorder="1" applyAlignment="1">
      <alignment horizontal="right" vertical="center" wrapText="1"/>
    </xf>
    <xf numFmtId="176" fontId="14" fillId="0" borderId="75" xfId="1" applyNumberFormat="1" applyFont="1" applyFill="1" applyBorder="1" applyAlignment="1">
      <alignment horizontal="distributed" vertical="center"/>
    </xf>
    <xf numFmtId="176" fontId="14" fillId="0" borderId="48" xfId="1" applyNumberFormat="1" applyFont="1" applyFill="1" applyBorder="1" applyAlignment="1" applyProtection="1">
      <alignment horizontal="right" vertical="center"/>
    </xf>
    <xf numFmtId="176" fontId="14" fillId="0" borderId="1" xfId="1" applyNumberFormat="1" applyFont="1" applyFill="1" applyBorder="1" applyAlignment="1" applyProtection="1">
      <alignment horizontal="right" vertical="center"/>
    </xf>
    <xf numFmtId="177" fontId="14" fillId="0" borderId="103" xfId="1" quotePrefix="1" applyNumberFormat="1" applyFont="1" applyFill="1" applyBorder="1" applyAlignment="1" applyProtection="1">
      <alignment horizontal="center" vertical="center"/>
    </xf>
    <xf numFmtId="177" fontId="14" fillId="0" borderId="104" xfId="1" quotePrefix="1" applyNumberFormat="1" applyFont="1" applyFill="1" applyBorder="1" applyAlignment="1" applyProtection="1">
      <alignment horizontal="center" vertical="center"/>
    </xf>
    <xf numFmtId="176" fontId="14" fillId="0" borderId="101" xfId="1" applyNumberFormat="1" applyFont="1" applyFill="1" applyBorder="1" applyAlignment="1" applyProtection="1">
      <alignment horizontal="distributed" vertical="center" wrapText="1"/>
    </xf>
    <xf numFmtId="176" fontId="14" fillId="0" borderId="33" xfId="1" applyNumberFormat="1" applyFont="1" applyFill="1" applyBorder="1" applyAlignment="1" applyProtection="1">
      <alignment horizontal="distributed" vertical="center" wrapText="1"/>
    </xf>
    <xf numFmtId="176" fontId="14" fillId="0" borderId="102" xfId="1" applyNumberFormat="1" applyFont="1" applyFill="1" applyBorder="1" applyAlignment="1" applyProtection="1">
      <alignment horizontal="distributed" vertical="center" wrapText="1"/>
    </xf>
    <xf numFmtId="176" fontId="14" fillId="0" borderId="105" xfId="1" applyNumberFormat="1" applyFont="1" applyFill="1" applyBorder="1" applyAlignment="1" applyProtection="1">
      <alignment horizontal="distributed" vertical="center" wrapText="1"/>
    </xf>
    <xf numFmtId="176" fontId="14" fillId="0" borderId="106" xfId="1" applyNumberFormat="1" applyFont="1" applyFill="1" applyBorder="1" applyAlignment="1" applyProtection="1">
      <alignment horizontal="distributed" vertical="center" wrapText="1"/>
    </xf>
    <xf numFmtId="176" fontId="14" fillId="0" borderId="107" xfId="1" applyNumberFormat="1" applyFont="1" applyFill="1" applyBorder="1" applyAlignment="1" applyProtection="1">
      <alignment horizontal="distributed" vertical="center" wrapText="1"/>
    </xf>
    <xf numFmtId="176" fontId="14" fillId="0" borderId="32" xfId="1" applyNumberFormat="1" applyFont="1" applyFill="1" applyBorder="1" applyAlignment="1">
      <alignment horizontal="center" vertical="center" wrapText="1"/>
    </xf>
    <xf numFmtId="176" fontId="14" fillId="0" borderId="33" xfId="1" applyNumberFormat="1" applyFont="1" applyFill="1" applyBorder="1" applyAlignment="1">
      <alignment horizontal="center" vertical="center" wrapText="1"/>
    </xf>
    <xf numFmtId="176" fontId="14" fillId="0" borderId="102" xfId="1" applyNumberFormat="1" applyFont="1" applyFill="1" applyBorder="1" applyAlignment="1">
      <alignment horizontal="center" vertical="center" wrapText="1"/>
    </xf>
    <xf numFmtId="176" fontId="14" fillId="0" borderId="103" xfId="1" applyNumberFormat="1" applyFont="1" applyFill="1" applyBorder="1" applyAlignment="1">
      <alignment horizontal="center" vertical="center" wrapText="1"/>
    </xf>
    <xf numFmtId="176" fontId="14" fillId="0" borderId="106" xfId="1" applyNumberFormat="1" applyFont="1" applyFill="1" applyBorder="1" applyAlignment="1">
      <alignment horizontal="center" vertical="center" wrapText="1"/>
    </xf>
    <xf numFmtId="176" fontId="14" fillId="0" borderId="107" xfId="1" applyNumberFormat="1" applyFont="1" applyFill="1" applyBorder="1" applyAlignment="1">
      <alignment horizontal="center" vertical="center" wrapText="1"/>
    </xf>
    <xf numFmtId="176" fontId="14" fillId="0" borderId="34" xfId="1" applyNumberFormat="1" applyFont="1" applyFill="1" applyBorder="1" applyAlignment="1">
      <alignment horizontal="center" vertical="center" wrapText="1"/>
    </xf>
    <xf numFmtId="176" fontId="14" fillId="0" borderId="108" xfId="1" applyNumberFormat="1" applyFont="1" applyFill="1" applyBorder="1" applyAlignment="1">
      <alignment horizontal="center" vertical="center" wrapText="1"/>
    </xf>
    <xf numFmtId="177" fontId="14" fillId="0" borderId="20" xfId="1" applyNumberFormat="1" applyFont="1" applyFill="1" applyBorder="1" applyAlignment="1" applyProtection="1">
      <alignment horizontal="center" vertical="center"/>
    </xf>
    <xf numFmtId="177" fontId="14" fillId="0" borderId="98" xfId="1" applyNumberFormat="1" applyFont="1" applyFill="1" applyBorder="1" applyAlignment="1" applyProtection="1">
      <alignment horizontal="center" vertical="center"/>
    </xf>
    <xf numFmtId="177" fontId="14" fillId="0" borderId="28" xfId="1" applyNumberFormat="1" applyFont="1" applyFill="1" applyBorder="1" applyAlignment="1" applyProtection="1">
      <alignment horizontal="center" vertical="center"/>
    </xf>
    <xf numFmtId="177" fontId="14" fillId="0" borderId="97" xfId="1" applyNumberFormat="1" applyFont="1" applyFill="1" applyBorder="1" applyAlignment="1" applyProtection="1">
      <alignment horizontal="center" vertical="center"/>
    </xf>
    <xf numFmtId="176" fontId="14" fillId="0" borderId="74" xfId="1" applyNumberFormat="1" applyFont="1" applyFill="1" applyBorder="1" applyAlignment="1" applyProtection="1">
      <alignment horizontal="center" vertical="center"/>
    </xf>
    <xf numFmtId="176" fontId="14" fillId="0" borderId="1" xfId="1" applyNumberFormat="1" applyFont="1" applyFill="1" applyBorder="1" applyAlignment="1" applyProtection="1">
      <alignment horizontal="center" vertical="center"/>
    </xf>
    <xf numFmtId="176" fontId="14" fillId="0" borderId="95" xfId="1" applyNumberFormat="1" applyFont="1" applyFill="1" applyBorder="1" applyAlignment="1" applyProtection="1">
      <alignment horizontal="right" vertical="center"/>
    </xf>
    <xf numFmtId="176" fontId="40" fillId="0" borderId="109" xfId="1" applyNumberFormat="1" applyFont="1" applyFill="1" applyBorder="1" applyAlignment="1" applyProtection="1">
      <alignment horizontal="left" vertical="center"/>
    </xf>
    <xf numFmtId="176" fontId="40" fillId="0" borderId="51" xfId="1" applyNumberFormat="1" applyFont="1" applyFill="1" applyBorder="1" applyAlignment="1" applyProtection="1">
      <alignment horizontal="left" vertical="center"/>
    </xf>
    <xf numFmtId="176" fontId="40" fillId="0" borderId="23" xfId="1" applyNumberFormat="1" applyFont="1" applyFill="1" applyBorder="1" applyAlignment="1" applyProtection="1">
      <alignment horizontal="left" vertical="center"/>
    </xf>
    <xf numFmtId="176" fontId="40" fillId="0" borderId="11" xfId="1" applyNumberFormat="1" applyFont="1" applyFill="1" applyBorder="1" applyAlignment="1" applyProtection="1">
      <alignment horizontal="left" vertical="center"/>
    </xf>
    <xf numFmtId="176" fontId="14" fillId="0" borderId="51" xfId="1" applyNumberFormat="1" applyFont="1" applyFill="1" applyBorder="1" applyAlignment="1" applyProtection="1">
      <alignment horizontal="right"/>
    </xf>
    <xf numFmtId="176" fontId="14" fillId="0" borderId="78" xfId="1" applyNumberFormat="1" applyFont="1" applyFill="1" applyBorder="1" applyAlignment="1" applyProtection="1">
      <alignment horizontal="right"/>
    </xf>
    <xf numFmtId="176" fontId="14" fillId="0" borderId="11" xfId="1" applyNumberFormat="1" applyFont="1" applyFill="1" applyBorder="1" applyAlignment="1" applyProtection="1">
      <alignment horizontal="right"/>
    </xf>
    <xf numFmtId="176" fontId="14" fillId="0" borderId="63" xfId="1" applyNumberFormat="1" applyFont="1" applyFill="1" applyBorder="1" applyAlignment="1" applyProtection="1">
      <alignment horizontal="right"/>
    </xf>
    <xf numFmtId="176" fontId="40" fillId="0" borderId="8" xfId="1" applyNumberFormat="1" applyFont="1" applyFill="1" applyBorder="1" applyAlignment="1" applyProtection="1">
      <alignment horizontal="distributed" vertical="center"/>
    </xf>
    <xf numFmtId="176" fontId="40" fillId="0" borderId="13" xfId="1" applyNumberFormat="1" applyFont="1" applyFill="1" applyBorder="1" applyAlignment="1" applyProtection="1">
      <alignment horizontal="distributed" vertical="center"/>
    </xf>
    <xf numFmtId="176" fontId="40" fillId="0" borderId="9" xfId="1" applyNumberFormat="1" applyFont="1" applyFill="1" applyBorder="1" applyAlignment="1" applyProtection="1">
      <alignment horizontal="distributed" vertical="center"/>
    </xf>
    <xf numFmtId="176" fontId="40" fillId="0" borderId="14" xfId="1" applyNumberFormat="1" applyFont="1" applyFill="1" applyBorder="1" applyAlignment="1" applyProtection="1">
      <alignment horizontal="distributed" vertical="center"/>
    </xf>
    <xf numFmtId="176" fontId="40" fillId="0" borderId="14" xfId="1" applyNumberFormat="1" applyFont="1" applyFill="1" applyBorder="1" applyAlignment="1" applyProtection="1">
      <alignment horizontal="distributed" vertical="center" wrapText="1"/>
    </xf>
    <xf numFmtId="176" fontId="40" fillId="0" borderId="13" xfId="1" applyNumberFormat="1" applyFont="1" applyFill="1" applyBorder="1" applyAlignment="1" applyProtection="1">
      <alignment horizontal="distributed" vertical="center" wrapText="1"/>
    </xf>
    <xf numFmtId="176" fontId="40" fillId="0" borderId="110" xfId="1" applyNumberFormat="1" applyFont="1" applyFill="1" applyBorder="1" applyAlignment="1" applyProtection="1">
      <alignment horizontal="distributed" vertical="center" wrapText="1"/>
    </xf>
    <xf numFmtId="176" fontId="40" fillId="0" borderId="12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4" fillId="0" borderId="19" xfId="1" applyNumberFormat="1" applyFont="1" applyFill="1" applyBorder="1" applyAlignment="1">
      <alignment horizontal="distributed" vertical="center" shrinkToFit="1"/>
    </xf>
    <xf numFmtId="176" fontId="14" fillId="0" borderId="17" xfId="1" applyNumberFormat="1" applyFont="1" applyFill="1" applyBorder="1" applyAlignment="1">
      <alignment horizontal="distributed" vertical="center" shrinkToFit="1"/>
    </xf>
    <xf numFmtId="176" fontId="14" fillId="0" borderId="21" xfId="1" applyNumberFormat="1" applyFont="1" applyFill="1" applyBorder="1" applyAlignment="1">
      <alignment horizontal="distributed" vertical="center" shrinkToFit="1"/>
    </xf>
    <xf numFmtId="176" fontId="14" fillId="0" borderId="27" xfId="1" applyNumberFormat="1" applyFont="1" applyFill="1" applyBorder="1" applyAlignment="1">
      <alignment horizontal="distributed" vertical="center" shrinkToFit="1"/>
    </xf>
    <xf numFmtId="176" fontId="14" fillId="0" borderId="11" xfId="1" applyNumberFormat="1" applyFont="1" applyFill="1" applyBorder="1" applyAlignment="1">
      <alignment horizontal="distributed" vertical="center" shrinkToFit="1"/>
    </xf>
    <xf numFmtId="176" fontId="14" fillId="0" borderId="24" xfId="1" applyNumberFormat="1" applyFont="1" applyFill="1" applyBorder="1" applyAlignment="1">
      <alignment horizontal="distributed" vertical="center" shrinkToFit="1"/>
    </xf>
    <xf numFmtId="181" fontId="14" fillId="0" borderId="17" xfId="1" applyNumberFormat="1" applyFont="1" applyFill="1" applyBorder="1" applyAlignment="1">
      <alignment horizontal="center" vertical="center"/>
    </xf>
    <xf numFmtId="180" fontId="14" fillId="0" borderId="11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81" fontId="14" fillId="0" borderId="11" xfId="1" applyNumberFormat="1" applyFont="1" applyFill="1" applyBorder="1" applyAlignment="1">
      <alignment horizontal="center" vertical="center"/>
    </xf>
    <xf numFmtId="176" fontId="14" fillId="0" borderId="74" xfId="1" applyNumberFormat="1" applyFont="1" applyFill="1" applyBorder="1" applyAlignment="1" applyProtection="1">
      <alignment horizontal="distributed" vertical="center"/>
    </xf>
    <xf numFmtId="176" fontId="14" fillId="0" borderId="1" xfId="1" applyNumberFormat="1" applyFont="1" applyFill="1" applyBorder="1" applyAlignment="1" applyProtection="1">
      <alignment horizontal="distributed" vertical="center"/>
    </xf>
    <xf numFmtId="176" fontId="14" fillId="0" borderId="75" xfId="1" applyNumberFormat="1" applyFont="1" applyFill="1" applyBorder="1" applyAlignment="1" applyProtection="1">
      <alignment horizontal="distributed" vertical="center"/>
    </xf>
    <xf numFmtId="176" fontId="14" fillId="0" borderId="112" xfId="1" applyNumberFormat="1" applyFont="1" applyFill="1" applyBorder="1" applyAlignment="1">
      <alignment horizontal="distributed" vertical="center" shrinkToFit="1"/>
    </xf>
    <xf numFmtId="176" fontId="14" fillId="0" borderId="1" xfId="1" applyNumberFormat="1" applyFont="1" applyFill="1" applyBorder="1" applyAlignment="1">
      <alignment horizontal="distributed" vertical="center" shrinkToFit="1"/>
    </xf>
    <xf numFmtId="176" fontId="14" fillId="0" borderId="75" xfId="1" applyNumberFormat="1" applyFont="1" applyFill="1" applyBorder="1" applyAlignment="1">
      <alignment horizontal="distributed" vertical="center" shrinkToFit="1"/>
    </xf>
    <xf numFmtId="180" fontId="14" fillId="0" borderId="1" xfId="1" applyNumberFormat="1" applyFont="1" applyFill="1" applyBorder="1" applyAlignment="1" applyProtection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181" fontId="14" fillId="0" borderId="1" xfId="1" applyNumberFormat="1" applyFont="1" applyFill="1" applyBorder="1" applyAlignment="1">
      <alignment horizontal="center" vertical="center"/>
    </xf>
    <xf numFmtId="176" fontId="41" fillId="0" borderId="114" xfId="1" applyNumberFormat="1" applyFont="1" applyFill="1" applyBorder="1" applyAlignment="1">
      <alignment horizontal="distributed" vertical="center"/>
    </xf>
    <xf numFmtId="176" fontId="41" fillId="0" borderId="51" xfId="1" applyNumberFormat="1" applyFont="1" applyFill="1" applyBorder="1" applyAlignment="1">
      <alignment horizontal="distributed" vertical="center"/>
    </xf>
    <xf numFmtId="176" fontId="41" fillId="0" borderId="78" xfId="1" applyNumberFormat="1" applyFont="1" applyFill="1" applyBorder="1" applyAlignment="1">
      <alignment horizontal="distributed" vertical="center"/>
    </xf>
    <xf numFmtId="176" fontId="41" fillId="0" borderId="39" xfId="1" applyNumberFormat="1" applyFont="1" applyFill="1" applyBorder="1" applyAlignment="1">
      <alignment horizontal="distributed" vertical="center"/>
    </xf>
    <xf numFmtId="176" fontId="41" fillId="0" borderId="0" xfId="1" applyNumberFormat="1" applyFont="1" applyFill="1" applyBorder="1" applyAlignment="1">
      <alignment horizontal="distributed" vertical="center"/>
    </xf>
    <xf numFmtId="176" fontId="41" fillId="0" borderId="2" xfId="1" applyNumberFormat="1" applyFont="1" applyFill="1" applyBorder="1" applyAlignment="1">
      <alignment horizontal="distributed" vertical="center"/>
    </xf>
    <xf numFmtId="176" fontId="41" fillId="0" borderId="28" xfId="1" applyNumberFormat="1" applyFont="1" applyFill="1" applyBorder="1" applyAlignment="1">
      <alignment horizontal="distributed" vertical="center"/>
    </xf>
    <xf numFmtId="176" fontId="41" fillId="0" borderId="11" xfId="1" applyNumberFormat="1" applyFont="1" applyFill="1" applyBorder="1" applyAlignment="1">
      <alignment horizontal="distributed" vertical="center"/>
    </xf>
    <xf numFmtId="176" fontId="41" fillId="0" borderId="63" xfId="1" applyNumberFormat="1" applyFont="1" applyFill="1" applyBorder="1" applyAlignment="1">
      <alignment horizontal="distributed" vertical="center"/>
    </xf>
    <xf numFmtId="176" fontId="40" fillId="0" borderId="14" xfId="1" quotePrefix="1" applyNumberFormat="1" applyFont="1" applyFill="1" applyBorder="1" applyAlignment="1" applyProtection="1">
      <alignment horizontal="center" vertical="center"/>
    </xf>
    <xf numFmtId="176" fontId="40" fillId="0" borderId="13" xfId="1" quotePrefix="1" applyNumberFormat="1" applyFont="1" applyFill="1" applyBorder="1" applyAlignment="1" applyProtection="1">
      <alignment horizontal="center" vertical="center"/>
    </xf>
    <xf numFmtId="176" fontId="40" fillId="0" borderId="9" xfId="1" quotePrefix="1" applyNumberFormat="1" applyFont="1" applyFill="1" applyBorder="1" applyAlignment="1" applyProtection="1">
      <alignment horizontal="center" vertical="center"/>
    </xf>
    <xf numFmtId="176" fontId="40" fillId="0" borderId="110" xfId="1" quotePrefix="1" applyNumberFormat="1" applyFont="1" applyFill="1" applyBorder="1" applyAlignment="1" applyProtection="1">
      <alignment horizontal="center" vertical="center"/>
    </xf>
    <xf numFmtId="176" fontId="14" fillId="0" borderId="20" xfId="1" applyNumberFormat="1" applyFont="1" applyFill="1" applyBorder="1" applyAlignment="1" applyProtection="1">
      <alignment horizontal="distributed" vertical="center"/>
    </xf>
    <xf numFmtId="176" fontId="14" fillId="0" borderId="28" xfId="1" applyNumberFormat="1" applyFont="1" applyFill="1" applyBorder="1" applyAlignment="1" applyProtection="1">
      <alignment horizontal="distributed" vertical="center"/>
    </xf>
    <xf numFmtId="176" fontId="14" fillId="0" borderId="20" xfId="1" applyNumberFormat="1" applyFont="1" applyFill="1" applyBorder="1" applyAlignment="1">
      <alignment horizontal="distributed" vertical="center"/>
    </xf>
    <xf numFmtId="176" fontId="14" fillId="0" borderId="17" xfId="1" applyNumberFormat="1" applyFont="1" applyFill="1" applyBorder="1" applyAlignment="1">
      <alignment horizontal="distributed" vertical="center"/>
    </xf>
    <xf numFmtId="176" fontId="8" fillId="0" borderId="2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21" xfId="1" applyNumberFormat="1" applyFont="1" applyFill="1" applyBorder="1" applyAlignment="1">
      <alignment horizontal="distributed" vertical="center"/>
    </xf>
    <xf numFmtId="176" fontId="14" fillId="0" borderId="28" xfId="1" applyNumberFormat="1" applyFont="1" applyFill="1" applyBorder="1" applyAlignment="1">
      <alignment horizontal="distributed" vertical="center"/>
    </xf>
    <xf numFmtId="176" fontId="14" fillId="0" borderId="98" xfId="1" applyNumberFormat="1" applyFont="1" applyFill="1" applyBorder="1" applyAlignment="1">
      <alignment horizontal="distributed" vertical="center"/>
    </xf>
    <xf numFmtId="176" fontId="14" fillId="0" borderId="28" xfId="1" applyNumberFormat="1" applyFont="1" applyFill="1" applyBorder="1" applyAlignment="1">
      <alignment horizontal="distributed" vertical="top"/>
    </xf>
    <xf numFmtId="176" fontId="14" fillId="0" borderId="11" xfId="1" applyNumberFormat="1" applyFont="1" applyFill="1" applyBorder="1" applyAlignment="1">
      <alignment horizontal="distributed" vertical="top"/>
    </xf>
    <xf numFmtId="176" fontId="14" fillId="0" borderId="24" xfId="1" applyNumberFormat="1" applyFont="1" applyFill="1" applyBorder="1" applyAlignment="1">
      <alignment horizontal="distributed" vertical="top"/>
    </xf>
    <xf numFmtId="176" fontId="40" fillId="0" borderId="3" xfId="1" applyNumberFormat="1" applyFont="1" applyFill="1" applyBorder="1" applyAlignment="1" applyProtection="1">
      <alignment horizontal="distributed" vertical="center" justifyLastLine="1"/>
    </xf>
    <xf numFmtId="176" fontId="40" fillId="0" borderId="4" xfId="1" applyNumberFormat="1" applyFont="1" applyFill="1" applyBorder="1" applyAlignment="1" applyProtection="1">
      <alignment horizontal="distributed" vertical="center" justifyLastLine="1"/>
    </xf>
    <xf numFmtId="176" fontId="40" fillId="0" borderId="5" xfId="1" applyNumberFormat="1" applyFont="1" applyFill="1" applyBorder="1" applyAlignment="1" applyProtection="1">
      <alignment horizontal="distributed" vertical="center" justifyLastLine="1"/>
    </xf>
    <xf numFmtId="176" fontId="14" fillId="0" borderId="113" xfId="1" applyNumberFormat="1" applyFont="1" applyFill="1" applyBorder="1" applyAlignment="1" applyProtection="1">
      <alignment horizontal="center" vertical="center" textRotation="255"/>
    </xf>
    <xf numFmtId="176" fontId="14" fillId="0" borderId="116" xfId="1" applyNumberFormat="1" applyFont="1" applyFill="1" applyBorder="1" applyAlignment="1" applyProtection="1">
      <alignment horizontal="center" vertical="center" textRotation="255"/>
    </xf>
    <xf numFmtId="176" fontId="14" fillId="0" borderId="121" xfId="1" applyNumberFormat="1" applyFont="1" applyFill="1" applyBorder="1" applyAlignment="1" applyProtection="1">
      <alignment horizontal="center" vertical="center" textRotation="255"/>
    </xf>
    <xf numFmtId="176" fontId="40" fillId="0" borderId="114" xfId="1" applyNumberFormat="1" applyFont="1" applyFill="1" applyBorder="1" applyAlignment="1">
      <alignment horizontal="distributed" vertical="center"/>
    </xf>
    <xf numFmtId="176" fontId="40" fillId="0" borderId="51" xfId="1" applyNumberFormat="1" applyFont="1" applyFill="1" applyBorder="1" applyAlignment="1">
      <alignment horizontal="distributed" vertical="center"/>
    </xf>
    <xf numFmtId="176" fontId="40" fillId="0" borderId="115" xfId="1" applyNumberFormat="1" applyFont="1" applyFill="1" applyBorder="1" applyAlignment="1">
      <alignment horizontal="distributed" vertical="center"/>
    </xf>
    <xf numFmtId="176" fontId="40" fillId="0" borderId="39" xfId="1" applyNumberFormat="1" applyFont="1" applyFill="1" applyBorder="1" applyAlignment="1">
      <alignment horizontal="distributed" vertical="center"/>
    </xf>
    <xf numFmtId="176" fontId="40" fillId="0" borderId="0" xfId="1" applyNumberFormat="1" applyFont="1" applyFill="1" applyBorder="1" applyAlignment="1">
      <alignment horizontal="distributed" vertical="center"/>
    </xf>
    <xf numFmtId="176" fontId="40" fillId="0" borderId="40" xfId="1" applyNumberFormat="1" applyFont="1" applyFill="1" applyBorder="1" applyAlignment="1">
      <alignment horizontal="distributed" vertical="center"/>
    </xf>
    <xf numFmtId="176" fontId="40" fillId="0" borderId="28" xfId="1" applyNumberFormat="1" applyFont="1" applyFill="1" applyBorder="1" applyAlignment="1">
      <alignment horizontal="distributed" vertical="center"/>
    </xf>
    <xf numFmtId="176" fontId="40" fillId="0" borderId="11" xfId="1" applyNumberFormat="1" applyFont="1" applyFill="1" applyBorder="1" applyAlignment="1">
      <alignment horizontal="distributed" vertical="center"/>
    </xf>
    <xf numFmtId="176" fontId="40" fillId="0" borderId="24" xfId="1" applyNumberFormat="1" applyFont="1" applyFill="1" applyBorder="1" applyAlignment="1">
      <alignment horizontal="distributed" vertical="center"/>
    </xf>
    <xf numFmtId="176" fontId="41" fillId="0" borderId="114" xfId="1" applyNumberFormat="1" applyFont="1" applyFill="1" applyBorder="1" applyAlignment="1">
      <alignment horizontal="distributed" vertical="center" wrapText="1"/>
    </xf>
    <xf numFmtId="176" fontId="41" fillId="0" borderId="51" xfId="1" applyNumberFormat="1" applyFont="1" applyFill="1" applyBorder="1" applyAlignment="1">
      <alignment horizontal="distributed" vertical="center" wrapText="1"/>
    </xf>
    <xf numFmtId="176" fontId="41" fillId="0" borderId="115" xfId="1" applyNumberFormat="1" applyFont="1" applyFill="1" applyBorder="1" applyAlignment="1">
      <alignment horizontal="distributed" vertical="center" wrapText="1"/>
    </xf>
    <xf numFmtId="176" fontId="41" fillId="0" borderId="39" xfId="1" applyNumberFormat="1" applyFont="1" applyFill="1" applyBorder="1" applyAlignment="1">
      <alignment horizontal="distributed" vertical="center" wrapText="1"/>
    </xf>
    <xf numFmtId="176" fontId="41" fillId="0" borderId="0" xfId="1" applyNumberFormat="1" applyFont="1" applyFill="1" applyBorder="1" applyAlignment="1">
      <alignment horizontal="distributed" vertical="center" wrapText="1"/>
    </xf>
    <xf numFmtId="176" fontId="41" fillId="0" borderId="40" xfId="1" applyNumberFormat="1" applyFont="1" applyFill="1" applyBorder="1" applyAlignment="1">
      <alignment horizontal="distributed" vertical="center" wrapText="1"/>
    </xf>
    <xf numFmtId="176" fontId="41" fillId="0" borderId="28" xfId="1" applyNumberFormat="1" applyFont="1" applyFill="1" applyBorder="1" applyAlignment="1">
      <alignment horizontal="distributed" vertical="center" wrapText="1"/>
    </xf>
    <xf numFmtId="176" fontId="41" fillId="0" borderId="11" xfId="1" applyNumberFormat="1" applyFont="1" applyFill="1" applyBorder="1" applyAlignment="1">
      <alignment horizontal="distributed" vertical="center" wrapText="1"/>
    </xf>
    <xf numFmtId="176" fontId="41" fillId="0" borderId="24" xfId="1" applyNumberFormat="1" applyFont="1" applyFill="1" applyBorder="1" applyAlignment="1">
      <alignment horizontal="distributed" vertical="center" wrapText="1"/>
    </xf>
    <xf numFmtId="176" fontId="41" fillId="0" borderId="115" xfId="1" applyNumberFormat="1" applyFont="1" applyFill="1" applyBorder="1" applyAlignment="1">
      <alignment horizontal="distributed" vertical="center"/>
    </xf>
    <xf numFmtId="176" fontId="41" fillId="0" borderId="40" xfId="1" applyNumberFormat="1" applyFont="1" applyFill="1" applyBorder="1" applyAlignment="1">
      <alignment horizontal="distributed" vertical="center"/>
    </xf>
    <xf numFmtId="176" fontId="41" fillId="0" borderId="24" xfId="1" applyNumberFormat="1" applyFont="1" applyFill="1" applyBorder="1" applyAlignment="1">
      <alignment horizontal="distributed" vertical="center"/>
    </xf>
    <xf numFmtId="176" fontId="8" fillId="0" borderId="28" xfId="1" applyNumberFormat="1" applyFont="1" applyFill="1" applyBorder="1" applyAlignment="1">
      <alignment horizontal="distributed" vertical="top"/>
    </xf>
    <xf numFmtId="176" fontId="8" fillId="0" borderId="11" xfId="1" applyNumberFormat="1" applyFont="1" applyFill="1" applyBorder="1" applyAlignment="1">
      <alignment horizontal="distributed" vertical="top"/>
    </xf>
    <xf numFmtId="176" fontId="8" fillId="0" borderId="24" xfId="1" applyNumberFormat="1" applyFont="1" applyFill="1" applyBorder="1" applyAlignment="1">
      <alignment horizontal="distributed" vertical="top"/>
    </xf>
    <xf numFmtId="176" fontId="14" fillId="0" borderId="97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4" fillId="0" borderId="117" xfId="1" applyNumberFormat="1" applyFont="1" applyFill="1" applyBorder="1" applyAlignment="1" applyProtection="1">
      <alignment horizontal="center" vertical="center" textRotation="255"/>
    </xf>
    <xf numFmtId="176" fontId="14" fillId="0" borderId="118" xfId="1" applyNumberFormat="1" applyFont="1" applyFill="1" applyBorder="1" applyAlignment="1" applyProtection="1">
      <alignment horizontal="center" vertical="center" textRotation="255"/>
    </xf>
    <xf numFmtId="176" fontId="14" fillId="0" borderId="119" xfId="1" applyNumberFormat="1" applyFont="1" applyFill="1" applyBorder="1" applyAlignment="1" applyProtection="1">
      <alignment horizontal="center" vertical="center" textRotation="255"/>
    </xf>
    <xf numFmtId="176" fontId="14" fillId="0" borderId="40" xfId="1" applyNumberFormat="1" applyFont="1" applyFill="1" applyBorder="1" applyAlignment="1">
      <alignment horizontal="right" vertical="center"/>
    </xf>
    <xf numFmtId="176" fontId="14" fillId="0" borderId="24" xfId="1" applyNumberFormat="1" applyFont="1" applyFill="1" applyBorder="1" applyAlignment="1">
      <alignment horizontal="right" vertical="center"/>
    </xf>
    <xf numFmtId="176" fontId="14" fillId="0" borderId="40" xfId="1" applyNumberFormat="1" applyFont="1" applyFill="1" applyBorder="1" applyAlignment="1" applyProtection="1">
      <alignment horizontal="right" vertical="center"/>
    </xf>
    <xf numFmtId="176" fontId="14" fillId="0" borderId="24" xfId="1" applyNumberFormat="1" applyFont="1" applyFill="1" applyBorder="1" applyAlignment="1" applyProtection="1">
      <alignment horizontal="right" vertical="center"/>
    </xf>
    <xf numFmtId="176" fontId="14" fillId="0" borderId="2" xfId="1" applyNumberFormat="1" applyFont="1" applyFill="1" applyBorder="1" applyAlignment="1" applyProtection="1">
      <alignment horizontal="right" vertical="center"/>
    </xf>
    <xf numFmtId="176" fontId="14" fillId="0" borderId="63" xfId="1" applyNumberFormat="1" applyFont="1" applyFill="1" applyBorder="1" applyAlignment="1" applyProtection="1">
      <alignment horizontal="right" vertical="center"/>
    </xf>
    <xf numFmtId="176" fontId="14" fillId="0" borderId="24" xfId="1" applyNumberFormat="1" applyFont="1" applyFill="1" applyBorder="1" applyAlignment="1" applyProtection="1">
      <alignment horizontal="center" vertical="center"/>
    </xf>
    <xf numFmtId="176" fontId="14" fillId="0" borderId="97" xfId="1" applyNumberFormat="1" applyFont="1" applyFill="1" applyBorder="1" applyAlignment="1">
      <alignment horizontal="center" vertical="center"/>
    </xf>
    <xf numFmtId="176" fontId="14" fillId="0" borderId="20" xfId="1" applyNumberFormat="1" applyFont="1" applyFill="1" applyBorder="1" applyAlignment="1">
      <alignment horizontal="right" vertical="center"/>
    </xf>
    <xf numFmtId="176" fontId="14" fillId="0" borderId="17" xfId="1" applyNumberFormat="1" applyFont="1" applyFill="1" applyBorder="1" applyAlignment="1">
      <alignment horizontal="right" vertical="center"/>
    </xf>
    <xf numFmtId="176" fontId="14" fillId="0" borderId="21" xfId="1" applyNumberFormat="1" applyFont="1" applyFill="1" applyBorder="1" applyAlignment="1">
      <alignment horizontal="right" vertical="center"/>
    </xf>
    <xf numFmtId="176" fontId="14" fillId="0" borderId="21" xfId="1" applyNumberFormat="1" applyFont="1" applyFill="1" applyBorder="1" applyAlignment="1" applyProtection="1">
      <alignment horizontal="right" vertical="center"/>
    </xf>
    <xf numFmtId="176" fontId="14" fillId="0" borderId="38" xfId="1" applyNumberFormat="1" applyFont="1" applyFill="1" applyBorder="1" applyAlignment="1" applyProtection="1">
      <alignment horizontal="right" vertical="center"/>
    </xf>
    <xf numFmtId="176" fontId="14" fillId="0" borderId="21" xfId="1" applyNumberFormat="1" applyFont="1" applyFill="1" applyBorder="1" applyAlignment="1" applyProtection="1">
      <alignment horizontal="center" vertical="center"/>
    </xf>
    <xf numFmtId="176" fontId="14" fillId="0" borderId="98" xfId="1" applyNumberFormat="1" applyFont="1" applyFill="1" applyBorder="1" applyAlignment="1">
      <alignment horizontal="center" vertical="center"/>
    </xf>
    <xf numFmtId="176" fontId="14" fillId="0" borderId="14" xfId="1" applyNumberFormat="1" applyFont="1" applyFill="1" applyBorder="1" applyAlignment="1" applyProtection="1">
      <alignment horizontal="right" vertical="center"/>
    </xf>
    <xf numFmtId="176" fontId="14" fillId="0" borderId="13" xfId="1" applyNumberFormat="1" applyFont="1" applyFill="1" applyBorder="1" applyAlignment="1" applyProtection="1">
      <alignment horizontal="right" vertical="center"/>
    </xf>
    <xf numFmtId="176" fontId="14" fillId="0" borderId="14" xfId="1" applyNumberFormat="1" applyFont="1" applyFill="1" applyBorder="1" applyAlignment="1" applyProtection="1">
      <alignment horizontal="center" vertical="center"/>
    </xf>
    <xf numFmtId="176" fontId="14" fillId="0" borderId="13" xfId="1" applyNumberFormat="1" applyFont="1" applyFill="1" applyBorder="1" applyAlignment="1" applyProtection="1">
      <alignment horizontal="center" vertical="center"/>
    </xf>
    <xf numFmtId="176" fontId="14" fillId="0" borderId="9" xfId="1" applyNumberFormat="1" applyFont="1" applyFill="1" applyBorder="1" applyAlignment="1" applyProtection="1">
      <alignment horizontal="center" vertical="center"/>
    </xf>
    <xf numFmtId="176" fontId="14" fillId="0" borderId="14" xfId="1" applyNumberFormat="1" applyFont="1" applyFill="1" applyBorder="1" applyAlignment="1">
      <alignment horizontal="center" vertical="center"/>
    </xf>
    <xf numFmtId="176" fontId="14" fillId="0" borderId="13" xfId="1" applyNumberFormat="1" applyFont="1" applyFill="1" applyBorder="1" applyAlignment="1">
      <alignment horizontal="center" vertical="center"/>
    </xf>
    <xf numFmtId="176" fontId="14" fillId="0" borderId="110" xfId="1" applyNumberFormat="1" applyFont="1" applyFill="1" applyBorder="1" applyAlignment="1">
      <alignment horizontal="center" vertical="center"/>
    </xf>
    <xf numFmtId="176" fontId="14" fillId="0" borderId="18" xfId="1" applyNumberFormat="1" applyFont="1" applyFill="1" applyBorder="1" applyAlignment="1" applyProtection="1">
      <alignment horizontal="center" vertical="center" wrapText="1"/>
    </xf>
    <xf numFmtId="176" fontId="14" fillId="0" borderId="43" xfId="1" applyNumberFormat="1" applyFont="1" applyFill="1" applyBorder="1" applyAlignment="1" applyProtection="1">
      <alignment horizontal="center" vertical="center" wrapText="1"/>
    </xf>
    <xf numFmtId="176" fontId="14" fillId="0" borderId="25" xfId="1" applyNumberFormat="1" applyFont="1" applyFill="1" applyBorder="1" applyAlignment="1" applyProtection="1">
      <alignment horizontal="center" vertical="center" wrapText="1"/>
    </xf>
    <xf numFmtId="176" fontId="14" fillId="0" borderId="20" xfId="1" applyNumberFormat="1" applyFont="1" applyFill="1" applyBorder="1" applyAlignment="1" applyProtection="1">
      <alignment horizontal="center" vertical="center" textRotation="255"/>
    </xf>
    <xf numFmtId="176" fontId="14" fillId="0" borderId="21" xfId="1" applyNumberFormat="1" applyFont="1" applyFill="1" applyBorder="1" applyAlignment="1" applyProtection="1">
      <alignment horizontal="center" vertical="center" textRotation="255"/>
    </xf>
    <xf numFmtId="176" fontId="14" fillId="0" borderId="28" xfId="1" applyNumberFormat="1" applyFont="1" applyFill="1" applyBorder="1" applyAlignment="1" applyProtection="1">
      <alignment horizontal="center" vertical="center" textRotation="255"/>
    </xf>
    <xf numFmtId="176" fontId="14" fillId="0" borderId="24" xfId="1" applyNumberFormat="1" applyFont="1" applyFill="1" applyBorder="1" applyAlignment="1" applyProtection="1">
      <alignment horizontal="center" vertical="center" textRotation="255"/>
    </xf>
    <xf numFmtId="176" fontId="14" fillId="0" borderId="14" xfId="1" applyNumberFormat="1" applyFont="1" applyFill="1" applyBorder="1" applyAlignment="1" applyProtection="1">
      <alignment horizontal="distributed" vertical="center"/>
    </xf>
    <xf numFmtId="176" fontId="14" fillId="0" borderId="9" xfId="1" applyNumberFormat="1" applyFont="1" applyFill="1" applyBorder="1" applyAlignment="1" applyProtection="1">
      <alignment horizontal="distributed" vertical="center"/>
    </xf>
    <xf numFmtId="176" fontId="14" fillId="0" borderId="20" xfId="1" applyNumberFormat="1" applyFont="1" applyFill="1" applyBorder="1" applyAlignment="1">
      <alignment horizontal="center" vertical="center" textRotation="255" wrapText="1"/>
    </xf>
    <xf numFmtId="176" fontId="14" fillId="0" borderId="21" xfId="1" applyNumberFormat="1" applyFont="1" applyFill="1" applyBorder="1" applyAlignment="1">
      <alignment horizontal="center" vertical="center" textRotation="255" wrapText="1"/>
    </xf>
    <xf numFmtId="176" fontId="14" fillId="0" borderId="28" xfId="1" applyNumberFormat="1" applyFont="1" applyFill="1" applyBorder="1" applyAlignment="1">
      <alignment horizontal="center" vertical="center" textRotation="255" wrapText="1"/>
    </xf>
    <xf numFmtId="176" fontId="14" fillId="0" borderId="24" xfId="1" applyNumberFormat="1" applyFont="1" applyFill="1" applyBorder="1" applyAlignment="1">
      <alignment horizontal="center" vertical="center" textRotation="255" wrapText="1"/>
    </xf>
    <xf numFmtId="176" fontId="9" fillId="0" borderId="20" xfId="1" applyNumberFormat="1" applyFont="1" applyFill="1" applyBorder="1" applyAlignment="1" applyProtection="1">
      <alignment vertical="center" wrapText="1"/>
    </xf>
    <xf numFmtId="176" fontId="9" fillId="0" borderId="17" xfId="1" applyNumberFormat="1" applyFont="1" applyFill="1" applyBorder="1" applyAlignment="1" applyProtection="1">
      <alignment vertical="center" wrapText="1"/>
    </xf>
    <xf numFmtId="176" fontId="9" fillId="0" borderId="21" xfId="1" applyNumberFormat="1" applyFont="1" applyFill="1" applyBorder="1" applyAlignment="1" applyProtection="1">
      <alignment vertical="center" wrapText="1"/>
    </xf>
    <xf numFmtId="176" fontId="9" fillId="0" borderId="48" xfId="1" applyNumberFormat="1" applyFont="1" applyFill="1" applyBorder="1" applyAlignment="1" applyProtection="1">
      <alignment vertical="center" wrapText="1"/>
    </xf>
    <xf numFmtId="176" fontId="9" fillId="0" borderId="1" xfId="1" applyNumberFormat="1" applyFont="1" applyFill="1" applyBorder="1" applyAlignment="1" applyProtection="1">
      <alignment vertical="center" wrapText="1"/>
    </xf>
    <xf numFmtId="176" fontId="9" fillId="0" borderId="75" xfId="1" applyNumberFormat="1" applyFont="1" applyFill="1" applyBorder="1" applyAlignment="1" applyProtection="1">
      <alignment vertical="center" wrapText="1"/>
    </xf>
    <xf numFmtId="176" fontId="14" fillId="0" borderId="48" xfId="1" applyNumberFormat="1" applyFont="1" applyFill="1" applyBorder="1" applyAlignment="1">
      <alignment horizontal="right" vertical="center"/>
    </xf>
    <xf numFmtId="176" fontId="14" fillId="0" borderId="1" xfId="1" applyNumberFormat="1" applyFont="1" applyFill="1" applyBorder="1" applyAlignment="1">
      <alignment horizontal="right" vertical="center"/>
    </xf>
    <xf numFmtId="176" fontId="14" fillId="0" borderId="75" xfId="1" applyNumberFormat="1" applyFont="1" applyFill="1" applyBorder="1" applyAlignment="1">
      <alignment horizontal="right" vertical="center"/>
    </xf>
    <xf numFmtId="176" fontId="14" fillId="0" borderId="20" xfId="1" quotePrefix="1" applyNumberFormat="1" applyFont="1" applyFill="1" applyBorder="1" applyAlignment="1" applyProtection="1">
      <alignment horizontal="right" vertical="center"/>
    </xf>
    <xf numFmtId="176" fontId="14" fillId="0" borderId="17" xfId="1" quotePrefix="1" applyNumberFormat="1" applyFont="1" applyFill="1" applyBorder="1" applyAlignment="1" applyProtection="1">
      <alignment horizontal="right" vertical="center"/>
    </xf>
    <xf numFmtId="176" fontId="14" fillId="0" borderId="21" xfId="1" quotePrefix="1" applyNumberFormat="1" applyFont="1" applyFill="1" applyBorder="1" applyAlignment="1" applyProtection="1">
      <alignment horizontal="right" vertical="center"/>
    </xf>
    <xf numFmtId="176" fontId="14" fillId="0" borderId="48" xfId="1" quotePrefix="1" applyNumberFormat="1" applyFont="1" applyFill="1" applyBorder="1" applyAlignment="1" applyProtection="1">
      <alignment horizontal="right" vertical="center"/>
    </xf>
    <xf numFmtId="176" fontId="14" fillId="0" borderId="1" xfId="1" quotePrefix="1" applyNumberFormat="1" applyFont="1" applyFill="1" applyBorder="1" applyAlignment="1" applyProtection="1">
      <alignment horizontal="right" vertical="center"/>
    </xf>
    <xf numFmtId="176" fontId="14" fillId="0" borderId="75" xfId="1" quotePrefix="1" applyNumberFormat="1" applyFont="1" applyFill="1" applyBorder="1" applyAlignment="1" applyProtection="1">
      <alignment horizontal="right" vertical="center"/>
    </xf>
    <xf numFmtId="176" fontId="14" fillId="0" borderId="49" xfId="1" applyNumberFormat="1" applyFont="1" applyFill="1" applyBorder="1" applyAlignment="1" applyProtection="1">
      <alignment horizontal="right" vertical="center"/>
    </xf>
    <xf numFmtId="176" fontId="14" fillId="0" borderId="41" xfId="1" applyNumberFormat="1" applyFont="1" applyFill="1" applyBorder="1" applyAlignment="1" applyProtection="1">
      <alignment horizontal="distributed" vertical="center"/>
    </xf>
    <xf numFmtId="176" fontId="14" fillId="0" borderId="45" xfId="1" applyNumberFormat="1" applyFont="1" applyFill="1" applyBorder="1" applyAlignment="1" applyProtection="1">
      <alignment horizontal="distributed" vertical="center"/>
    </xf>
    <xf numFmtId="176" fontId="14" fillId="0" borderId="42" xfId="1" applyNumberFormat="1" applyFont="1" applyFill="1" applyBorder="1" applyAlignment="1" applyProtection="1">
      <alignment horizontal="distributed" vertical="center"/>
    </xf>
    <xf numFmtId="176" fontId="14" fillId="0" borderId="46" xfId="1" applyNumberFormat="1" applyFont="1" applyFill="1" applyBorder="1" applyAlignment="1" applyProtection="1">
      <alignment horizontal="right" vertical="center"/>
    </xf>
    <xf numFmtId="176" fontId="14" fillId="0" borderId="45" xfId="1" applyNumberFormat="1" applyFont="1" applyFill="1" applyBorder="1" applyAlignment="1" applyProtection="1">
      <alignment horizontal="right" vertical="center"/>
    </xf>
    <xf numFmtId="176" fontId="14" fillId="0" borderId="46" xfId="1" applyNumberFormat="1" applyFont="1" applyFill="1" applyBorder="1" applyAlignment="1" applyProtection="1">
      <alignment horizontal="center" vertical="center"/>
    </xf>
    <xf numFmtId="176" fontId="14" fillId="0" borderId="45" xfId="1" applyNumberFormat="1" applyFont="1" applyFill="1" applyBorder="1" applyAlignment="1" applyProtection="1">
      <alignment horizontal="center" vertical="center"/>
    </xf>
    <xf numFmtId="176" fontId="14" fillId="0" borderId="42" xfId="1" applyNumberFormat="1" applyFont="1" applyFill="1" applyBorder="1" applyAlignment="1" applyProtection="1">
      <alignment horizontal="center" vertical="center"/>
    </xf>
    <xf numFmtId="176" fontId="14" fillId="0" borderId="46" xfId="1" applyNumberFormat="1" applyFont="1" applyFill="1" applyBorder="1" applyAlignment="1">
      <alignment horizontal="center" vertical="center"/>
    </xf>
    <xf numFmtId="176" fontId="14" fillId="0" borderId="45" xfId="1" applyNumberFormat="1" applyFont="1" applyFill="1" applyBorder="1" applyAlignment="1">
      <alignment horizontal="center" vertical="center"/>
    </xf>
    <xf numFmtId="176" fontId="14" fillId="0" borderId="120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41" xfId="1" applyFont="1" applyFill="1" applyBorder="1" applyAlignment="1" applyProtection="1">
      <alignment horizontal="distributed" vertical="center" wrapText="1" shrinkToFit="1"/>
    </xf>
    <xf numFmtId="0" fontId="13" fillId="0" borderId="42" xfId="1" applyFont="1" applyFill="1" applyBorder="1" applyAlignment="1" applyProtection="1">
      <alignment horizontal="distributed" vertical="center" wrapText="1" shrinkToFit="1"/>
    </xf>
    <xf numFmtId="0" fontId="13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0" fontId="16" fillId="0" borderId="12" xfId="1" applyFont="1" applyFill="1" applyBorder="1" applyAlignment="1" applyProtection="1">
      <alignment horizontal="distributed" vertical="center" justifyLastLine="1"/>
    </xf>
    <xf numFmtId="0" fontId="16" fillId="0" borderId="13" xfId="1" applyFont="1" applyFill="1" applyBorder="1" applyAlignment="1">
      <alignment horizontal="distributed" vertical="center" justifyLastLine="1"/>
    </xf>
    <xf numFmtId="0" fontId="16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6" fillId="0" borderId="60" xfId="1" applyFont="1" applyFill="1" applyBorder="1" applyAlignment="1" applyProtection="1">
      <alignment horizontal="distributed" vertical="center" wrapText="1" justifyLastLine="1"/>
    </xf>
    <xf numFmtId="0" fontId="16" fillId="0" borderId="61" xfId="1" applyFont="1" applyFill="1" applyBorder="1" applyAlignment="1">
      <alignment horizontal="distributed" vertical="center" wrapText="1" justifyLastLine="1"/>
    </xf>
    <xf numFmtId="0" fontId="16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3" fillId="0" borderId="16" xfId="1" applyFont="1" applyFill="1" applyBorder="1" applyAlignment="1" applyProtection="1">
      <alignment horizontal="distributed" vertical="center"/>
    </xf>
    <xf numFmtId="0" fontId="13" fillId="0" borderId="21" xfId="1" applyFont="1" applyFill="1" applyBorder="1" applyAlignment="1" applyProtection="1">
      <alignment horizontal="distributed" vertical="center"/>
    </xf>
    <xf numFmtId="0" fontId="13" fillId="0" borderId="74" xfId="1" applyFont="1" applyFill="1" applyBorder="1" applyAlignment="1" applyProtection="1">
      <alignment horizontal="distributed" vertical="center"/>
    </xf>
    <xf numFmtId="0" fontId="13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176" fontId="1" fillId="0" borderId="70" xfId="1" quotePrefix="1" applyNumberFormat="1" applyFont="1" applyFill="1" applyBorder="1" applyAlignment="1" applyProtection="1">
      <alignment horizontal="right" vertical="center"/>
    </xf>
    <xf numFmtId="0" fontId="1" fillId="0" borderId="71" xfId="1" applyFont="1" applyFill="1" applyBorder="1" applyAlignment="1">
      <alignment horizontal="right" vertical="center"/>
    </xf>
    <xf numFmtId="0" fontId="1" fillId="0" borderId="73" xfId="1" applyFont="1" applyFill="1" applyBorder="1" applyAlignment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  <xf numFmtId="0" fontId="11" fillId="0" borderId="74" xfId="1" applyFont="1" applyFill="1" applyBorder="1" applyAlignment="1" applyProtection="1">
      <alignment horizontal="distributed" vertical="center"/>
    </xf>
    <xf numFmtId="0" fontId="1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horizontal="right" vertical="center"/>
    </xf>
    <xf numFmtId="0" fontId="1" fillId="0" borderId="81" xfId="1" applyFont="1" applyFill="1" applyBorder="1" applyAlignment="1">
      <alignment horizontal="right"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applyNumberFormat="1" applyFont="1" applyFill="1" applyBorder="1" applyAlignment="1" applyProtection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良い 2" xfId="6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38100</xdr:colOff>
      <xdr:row>170</xdr:row>
      <xdr:rowOff>76200</xdr:rowOff>
    </xdr:from>
    <xdr:to>
      <xdr:col>36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3168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2.xml"/>
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58"/>
  <sheetViews>
    <sheetView view="pageBreakPreview" zoomScale="75" zoomScaleNormal="75" zoomScaleSheetLayoutView="100" workbookViewId="0">
      <selection activeCell="AN28" sqref="AN28"/>
    </sheetView>
  </sheetViews>
  <sheetFormatPr defaultColWidth="7.125" defaultRowHeight="12.75"/>
  <cols>
    <col min="1" max="1" width="2" style="62" customWidth="1"/>
    <col min="2" max="2" width="2.875" style="62" customWidth="1"/>
    <col min="3" max="3" width="1.375" style="62" customWidth="1"/>
    <col min="4" max="4" width="9.375" style="62" customWidth="1"/>
    <col min="5" max="5" width="5.125" style="62" customWidth="1"/>
    <col min="6" max="6" width="3.375" style="62" customWidth="1"/>
    <col min="7" max="7" width="2.25" style="62" customWidth="1"/>
    <col min="8" max="9" width="4" style="62" customWidth="1"/>
    <col min="10" max="10" width="6.375" style="62" customWidth="1"/>
    <col min="11" max="11" width="2.25" style="62" customWidth="1"/>
    <col min="12" max="12" width="4.125" style="62" customWidth="1"/>
    <col min="13" max="13" width="2" style="62" customWidth="1"/>
    <col min="14" max="14" width="2.5" style="62" customWidth="1"/>
    <col min="15" max="15" width="6.75" style="62" customWidth="1"/>
    <col min="16" max="16" width="2.25" style="62" customWidth="1"/>
    <col min="17" max="17" width="6.125" style="62" customWidth="1"/>
    <col min="18" max="18" width="5.25" style="62" customWidth="1"/>
    <col min="19" max="19" width="2.875" style="62" customWidth="1"/>
    <col min="20" max="20" width="6.125" style="62" customWidth="1"/>
    <col min="21" max="21" width="4" style="62" customWidth="1"/>
    <col min="22" max="22" width="2.875" style="62" customWidth="1"/>
    <col min="23" max="23" width="1.875" style="62" customWidth="1"/>
    <col min="24" max="25" width="4.375" style="62" customWidth="1"/>
    <col min="26" max="26" width="4.75" style="62" customWidth="1"/>
    <col min="27" max="27" width="7.375" style="62" customWidth="1"/>
    <col min="28" max="28" width="3.625" style="62" customWidth="1"/>
    <col min="29" max="29" width="2" style="62" customWidth="1"/>
    <col min="30" max="31" width="2.125" style="62" customWidth="1"/>
    <col min="32" max="32" width="0.75" style="62" customWidth="1"/>
    <col min="33" max="33" width="7.625" style="62" customWidth="1"/>
    <col min="34" max="34" width="2.25" style="62" customWidth="1"/>
    <col min="35" max="35" width="7.625" style="62" customWidth="1"/>
    <col min="36" max="36" width="1.375" style="62" customWidth="1"/>
    <col min="37" max="37" width="2.75" style="62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124" customFormat="1" ht="25.5" customHeight="1">
      <c r="A2" s="122"/>
      <c r="B2" s="278" t="s">
        <v>
116</v>
      </c>
      <c r="C2" s="278"/>
      <c r="D2" s="278"/>
      <c r="E2" s="278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8" ht="19.5" customHeight="1" thickBo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6"/>
    </row>
    <row r="4" spans="1:38" s="128" customFormat="1" ht="26.25" customHeight="1">
      <c r="A4" s="126"/>
      <c r="B4" s="279" t="s">
        <v>
117</v>
      </c>
      <c r="C4" s="280"/>
      <c r="D4" s="280"/>
      <c r="E4" s="280"/>
      <c r="F4" s="280"/>
      <c r="G4" s="280"/>
      <c r="H4" s="280"/>
      <c r="I4" s="281"/>
      <c r="J4" s="282" t="s">
        <v>
118</v>
      </c>
      <c r="K4" s="283"/>
      <c r="L4" s="283"/>
      <c r="M4" s="283"/>
      <c r="N4" s="284"/>
      <c r="O4" s="285" t="s">
        <v>
119</v>
      </c>
      <c r="P4" s="280"/>
      <c r="Q4" s="280"/>
      <c r="R4" s="280"/>
      <c r="S4" s="280"/>
      <c r="T4" s="280"/>
      <c r="U4" s="281"/>
      <c r="V4" s="282" t="s">
        <v>
120</v>
      </c>
      <c r="W4" s="283"/>
      <c r="X4" s="283"/>
      <c r="Y4" s="283"/>
      <c r="Z4" s="283"/>
      <c r="AA4" s="283"/>
      <c r="AB4" s="284"/>
      <c r="AC4" s="282" t="s">
        <v>
121</v>
      </c>
      <c r="AD4" s="283"/>
      <c r="AE4" s="283"/>
      <c r="AF4" s="283"/>
      <c r="AG4" s="283"/>
      <c r="AH4" s="283"/>
      <c r="AI4" s="283"/>
      <c r="AJ4" s="283"/>
      <c r="AK4" s="286"/>
      <c r="AL4" s="127"/>
    </row>
    <row r="5" spans="1:38" s="135" customFormat="1" ht="28.5" customHeight="1">
      <c r="A5" s="129"/>
      <c r="B5" s="296" t="s">
        <v>
122</v>
      </c>
      <c r="C5" s="297"/>
      <c r="D5" s="287">
        <v>
291167</v>
      </c>
      <c r="E5" s="287"/>
      <c r="F5" s="287"/>
      <c r="G5" s="287"/>
      <c r="H5" s="287"/>
      <c r="I5" s="130" t="s">
        <v>
123</v>
      </c>
      <c r="J5" s="298">
        <v>
13.01</v>
      </c>
      <c r="K5" s="299"/>
      <c r="L5" s="299"/>
      <c r="M5" s="299"/>
      <c r="N5" s="131" t="s">
        <v>
124</v>
      </c>
      <c r="O5" s="300">
        <v>
22380</v>
      </c>
      <c r="P5" s="287"/>
      <c r="Q5" s="287"/>
      <c r="R5" s="287"/>
      <c r="S5" s="287"/>
      <c r="T5" s="287"/>
      <c r="U5" s="130" t="s">
        <v>
123</v>
      </c>
      <c r="V5" s="300">
        <v>
291167</v>
      </c>
      <c r="W5" s="287"/>
      <c r="X5" s="287"/>
      <c r="Y5" s="287"/>
      <c r="Z5" s="287"/>
      <c r="AA5" s="287"/>
      <c r="AB5" s="132" t="s">
        <v>
123</v>
      </c>
      <c r="AC5" s="301" t="s">
        <v>
125</v>
      </c>
      <c r="AD5" s="302"/>
      <c r="AE5" s="302"/>
      <c r="AF5" s="302"/>
      <c r="AG5" s="287">
        <v>
287623</v>
      </c>
      <c r="AH5" s="287"/>
      <c r="AI5" s="287"/>
      <c r="AJ5" s="133"/>
      <c r="AK5" s="134" t="s">
        <v>
123</v>
      </c>
      <c r="AL5" s="112"/>
    </row>
    <row r="6" spans="1:38" s="135" customFormat="1" ht="28.5" customHeight="1" thickBot="1">
      <c r="A6" s="129"/>
      <c r="B6" s="288" t="s">
        <v>
126</v>
      </c>
      <c r="C6" s="289"/>
      <c r="D6" s="290">
        <v>
284678</v>
      </c>
      <c r="E6" s="290"/>
      <c r="F6" s="290"/>
      <c r="G6" s="290"/>
      <c r="H6" s="290"/>
      <c r="I6" s="136" t="s">
        <v>
123</v>
      </c>
      <c r="J6" s="291">
        <v>
13.01</v>
      </c>
      <c r="K6" s="292"/>
      <c r="L6" s="292"/>
      <c r="M6" s="292"/>
      <c r="N6" s="137" t="s">
        <v>
124</v>
      </c>
      <c r="O6" s="293">
        <v>
21881</v>
      </c>
      <c r="P6" s="290"/>
      <c r="Q6" s="290"/>
      <c r="R6" s="290"/>
      <c r="S6" s="290"/>
      <c r="T6" s="290"/>
      <c r="U6" s="136" t="s">
        <v>
123</v>
      </c>
      <c r="V6" s="293">
        <v>
284678</v>
      </c>
      <c r="W6" s="290"/>
      <c r="X6" s="290"/>
      <c r="Y6" s="290"/>
      <c r="Z6" s="290"/>
      <c r="AA6" s="290"/>
      <c r="AB6" s="138" t="s">
        <v>
123</v>
      </c>
      <c r="AC6" s="294" t="s">
        <v>
127</v>
      </c>
      <c r="AD6" s="295"/>
      <c r="AE6" s="295"/>
      <c r="AF6" s="295"/>
      <c r="AG6" s="290">
        <v>
284921</v>
      </c>
      <c r="AH6" s="290"/>
      <c r="AI6" s="290"/>
      <c r="AJ6" s="139"/>
      <c r="AK6" s="140" t="s">
        <v>
123</v>
      </c>
      <c r="AL6" s="112"/>
    </row>
    <row r="7" spans="1:38" s="135" customFormat="1" ht="7.9" customHeight="1" thickBot="1">
      <c r="A7" s="141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144"/>
      <c r="S7" s="144"/>
      <c r="T7" s="144"/>
      <c r="U7" s="143"/>
      <c r="V7" s="143"/>
      <c r="W7" s="143"/>
      <c r="X7" s="143"/>
      <c r="Y7" s="143"/>
      <c r="Z7" s="143"/>
      <c r="AA7" s="143"/>
      <c r="AB7" s="143"/>
      <c r="AC7" s="143"/>
      <c r="AD7" s="145"/>
      <c r="AE7" s="145"/>
      <c r="AF7" s="146"/>
      <c r="AG7" s="147"/>
      <c r="AH7" s="143"/>
      <c r="AI7" s="143"/>
      <c r="AJ7" s="143"/>
      <c r="AK7" s="143"/>
      <c r="AL7" s="112"/>
    </row>
    <row r="8" spans="1:38" s="150" customFormat="1" ht="26.25" customHeight="1">
      <c r="A8" s="148"/>
      <c r="B8" s="279" t="s">
        <v>
5</v>
      </c>
      <c r="C8" s="280"/>
      <c r="D8" s="280"/>
      <c r="E8" s="280"/>
      <c r="F8" s="281"/>
      <c r="G8" s="285" t="s">
        <v>
128</v>
      </c>
      <c r="H8" s="280"/>
      <c r="I8" s="280"/>
      <c r="J8" s="280"/>
      <c r="K8" s="280"/>
      <c r="L8" s="280"/>
      <c r="M8" s="281"/>
      <c r="N8" s="303" t="s">
        <v>
129</v>
      </c>
      <c r="O8" s="304"/>
      <c r="P8" s="304"/>
      <c r="Q8" s="304"/>
      <c r="R8" s="305"/>
      <c r="S8" s="303" t="s">
        <v>
130</v>
      </c>
      <c r="T8" s="330"/>
      <c r="U8" s="331" t="s">
        <v>
131</v>
      </c>
      <c r="V8" s="280"/>
      <c r="W8" s="280"/>
      <c r="X8" s="280"/>
      <c r="Y8" s="281"/>
      <c r="Z8" s="285" t="s">
        <v>
128</v>
      </c>
      <c r="AA8" s="280"/>
      <c r="AB8" s="280"/>
      <c r="AC8" s="280"/>
      <c r="AD8" s="280"/>
      <c r="AE8" s="280"/>
      <c r="AF8" s="281"/>
      <c r="AG8" s="303" t="s">
        <v>
129</v>
      </c>
      <c r="AH8" s="304"/>
      <c r="AI8" s="304"/>
      <c r="AJ8" s="304"/>
      <c r="AK8" s="305"/>
      <c r="AL8" s="149"/>
    </row>
    <row r="9" spans="1:38" ht="14.25">
      <c r="A9" s="151"/>
      <c r="B9" s="152" t="s">
        <v>
132</v>
      </c>
      <c r="C9" s="153"/>
      <c r="D9" s="154"/>
      <c r="E9" s="154"/>
      <c r="F9" s="155"/>
      <c r="G9" s="156"/>
      <c r="H9" s="157"/>
      <c r="I9" s="157"/>
      <c r="J9" s="157"/>
      <c r="K9" s="158"/>
      <c r="L9" s="158"/>
      <c r="M9" s="158" t="s">
        <v>
12</v>
      </c>
      <c r="N9" s="159"/>
      <c r="O9" s="158"/>
      <c r="P9" s="158"/>
      <c r="Q9" s="160"/>
      <c r="R9" s="161" t="s">
        <v>
14</v>
      </c>
      <c r="S9" s="159"/>
      <c r="T9" s="157" t="s">
        <v>
13</v>
      </c>
      <c r="U9" s="162"/>
      <c r="V9" s="163"/>
      <c r="W9" s="164"/>
      <c r="X9" s="163"/>
      <c r="Y9" s="163"/>
      <c r="Z9" s="165"/>
      <c r="AA9" s="164"/>
      <c r="AB9" s="160"/>
      <c r="AC9" s="160"/>
      <c r="AD9" s="160"/>
      <c r="AE9" s="166" t="s">
        <v>
14</v>
      </c>
      <c r="AF9" s="160"/>
      <c r="AG9" s="167"/>
      <c r="AH9" s="168"/>
      <c r="AI9" s="306" t="s">
        <v>
14</v>
      </c>
      <c r="AJ9" s="306"/>
      <c r="AK9" s="307"/>
      <c r="AL9" s="169"/>
    </row>
    <row r="10" spans="1:38" ht="25.5" customHeight="1">
      <c r="A10" s="151"/>
      <c r="B10" s="308" t="s">
        <v>
133</v>
      </c>
      <c r="C10" s="309"/>
      <c r="D10" s="309"/>
      <c r="E10" s="309"/>
      <c r="F10" s="312" t="s">
        <v>
134</v>
      </c>
      <c r="G10" s="314">
        <v>
117978292</v>
      </c>
      <c r="H10" s="315"/>
      <c r="I10" s="315"/>
      <c r="J10" s="315"/>
      <c r="K10" s="315"/>
      <c r="L10" s="170"/>
      <c r="M10" s="171"/>
      <c r="N10" s="314">
        <v>
128122453</v>
      </c>
      <c r="O10" s="315"/>
      <c r="P10" s="315"/>
      <c r="Q10" s="315"/>
      <c r="R10" s="171"/>
      <c r="S10" s="318">
        <f>
IF(N10=0,IF(G10&gt;0,"皆増",0),IF(G10=0,"皆減",ROUND((G10-N10)/N10*100,1)))</f>
        <v>
-7.9</v>
      </c>
      <c r="T10" s="319"/>
      <c r="U10" s="322" t="s">
        <v>
135</v>
      </c>
      <c r="V10" s="309"/>
      <c r="W10" s="309"/>
      <c r="X10" s="309"/>
      <c r="Y10" s="323"/>
      <c r="Z10" s="326">
        <v>
62145333</v>
      </c>
      <c r="AA10" s="327"/>
      <c r="AB10" s="327"/>
      <c r="AC10" s="327"/>
      <c r="AD10" s="172"/>
      <c r="AE10" s="173"/>
      <c r="AF10" s="314">
        <v>
63484306</v>
      </c>
      <c r="AG10" s="315"/>
      <c r="AH10" s="315"/>
      <c r="AI10" s="315"/>
      <c r="AJ10" s="170"/>
      <c r="AK10" s="174"/>
      <c r="AL10" s="1"/>
    </row>
    <row r="11" spans="1:38" ht="25.5" customHeight="1">
      <c r="A11" s="151"/>
      <c r="B11" s="310"/>
      <c r="C11" s="311"/>
      <c r="D11" s="311"/>
      <c r="E11" s="311"/>
      <c r="F11" s="313"/>
      <c r="G11" s="316"/>
      <c r="H11" s="317"/>
      <c r="I11" s="317"/>
      <c r="J11" s="317"/>
      <c r="K11" s="317"/>
      <c r="L11" s="175"/>
      <c r="M11" s="176"/>
      <c r="N11" s="316"/>
      <c r="O11" s="317"/>
      <c r="P11" s="317"/>
      <c r="Q11" s="317"/>
      <c r="R11" s="176"/>
      <c r="S11" s="320"/>
      <c r="T11" s="321"/>
      <c r="U11" s="324"/>
      <c r="V11" s="311"/>
      <c r="W11" s="311"/>
      <c r="X11" s="311"/>
      <c r="Y11" s="325"/>
      <c r="Z11" s="328"/>
      <c r="AA11" s="329"/>
      <c r="AB11" s="329"/>
      <c r="AC11" s="329"/>
      <c r="AD11" s="177"/>
      <c r="AE11" s="178"/>
      <c r="AF11" s="316"/>
      <c r="AG11" s="317"/>
      <c r="AH11" s="317"/>
      <c r="AI11" s="317"/>
      <c r="AJ11" s="179"/>
      <c r="AK11" s="180"/>
      <c r="AL11" s="1"/>
    </row>
    <row r="12" spans="1:38" ht="25.5" customHeight="1">
      <c r="A12" s="151"/>
      <c r="B12" s="344" t="s">
        <v>
136</v>
      </c>
      <c r="C12" s="342"/>
      <c r="D12" s="342"/>
      <c r="E12" s="342"/>
      <c r="F12" s="336" t="s">
        <v>
137</v>
      </c>
      <c r="G12" s="314">
        <v>
115150373</v>
      </c>
      <c r="H12" s="315"/>
      <c r="I12" s="315"/>
      <c r="J12" s="315"/>
      <c r="K12" s="315"/>
      <c r="L12" s="170"/>
      <c r="M12" s="171"/>
      <c r="N12" s="314">
        <v>
125520457</v>
      </c>
      <c r="O12" s="315"/>
      <c r="P12" s="315"/>
      <c r="Q12" s="315"/>
      <c r="R12" s="171"/>
      <c r="S12" s="337">
        <f>
IF(N12=0,IF(G12&gt;0,"皆増",0),IF(G12=0,"皆減",ROUND((G12-N12)/N12*100,1)))</f>
        <v>
-8.3000000000000007</v>
      </c>
      <c r="T12" s="338"/>
      <c r="U12" s="341" t="s">
        <v>
138</v>
      </c>
      <c r="V12" s="342"/>
      <c r="W12" s="342"/>
      <c r="X12" s="342"/>
      <c r="Y12" s="343"/>
      <c r="Z12" s="326">
        <v>
34359428</v>
      </c>
      <c r="AA12" s="327"/>
      <c r="AB12" s="327"/>
      <c r="AC12" s="327"/>
      <c r="AD12" s="261"/>
      <c r="AE12" s="181" t="s">
        <v>
14</v>
      </c>
      <c r="AF12" s="314">
        <v>
35208718</v>
      </c>
      <c r="AG12" s="315"/>
      <c r="AH12" s="315"/>
      <c r="AI12" s="315"/>
      <c r="AJ12" s="182"/>
      <c r="AK12" s="183" t="s">
        <v>
14</v>
      </c>
      <c r="AL12" s="169"/>
    </row>
    <row r="13" spans="1:38" ht="25.5" customHeight="1">
      <c r="A13" s="151"/>
      <c r="B13" s="310"/>
      <c r="C13" s="311"/>
      <c r="D13" s="311"/>
      <c r="E13" s="311"/>
      <c r="F13" s="313"/>
      <c r="G13" s="316"/>
      <c r="H13" s="317"/>
      <c r="I13" s="317"/>
      <c r="J13" s="317"/>
      <c r="K13" s="317"/>
      <c r="L13" s="175"/>
      <c r="M13" s="176"/>
      <c r="N13" s="316"/>
      <c r="O13" s="317"/>
      <c r="P13" s="317"/>
      <c r="Q13" s="317"/>
      <c r="R13" s="176"/>
      <c r="S13" s="320"/>
      <c r="T13" s="321"/>
      <c r="U13" s="324"/>
      <c r="V13" s="311"/>
      <c r="W13" s="311"/>
      <c r="X13" s="311"/>
      <c r="Y13" s="325"/>
      <c r="Z13" s="328"/>
      <c r="AA13" s="329"/>
      <c r="AB13" s="329"/>
      <c r="AC13" s="329"/>
      <c r="AD13" s="184"/>
      <c r="AE13" s="185"/>
      <c r="AF13" s="316"/>
      <c r="AG13" s="317"/>
      <c r="AH13" s="317"/>
      <c r="AI13" s="317"/>
      <c r="AJ13" s="186"/>
      <c r="AK13" s="187"/>
      <c r="AL13" s="1"/>
    </row>
    <row r="14" spans="1:38" ht="25.5" customHeight="1">
      <c r="A14" s="151"/>
      <c r="B14" s="334" t="s">
        <v>
139</v>
      </c>
      <c r="C14" s="335"/>
      <c r="D14" s="335"/>
      <c r="E14" s="335"/>
      <c r="F14" s="336" t="s">
        <v>
140</v>
      </c>
      <c r="G14" s="339">
        <v>
2827919</v>
      </c>
      <c r="H14" s="340"/>
      <c r="I14" s="340"/>
      <c r="J14" s="340"/>
      <c r="K14" s="340"/>
      <c r="L14" s="170"/>
      <c r="M14" s="171"/>
      <c r="N14" s="314">
        <v>
2601996</v>
      </c>
      <c r="O14" s="315"/>
      <c r="P14" s="315"/>
      <c r="Q14" s="315"/>
      <c r="R14" s="171"/>
      <c r="S14" s="337">
        <f>
IF(N14=0,IF(G14&gt;0,"皆増",0),IF(G14=0,"皆減",ROUND((G14-N14)/N14*100,1)))</f>
        <v>
8.6999999999999993</v>
      </c>
      <c r="T14" s="338"/>
      <c r="U14" s="341" t="s">
        <v>
141</v>
      </c>
      <c r="V14" s="342"/>
      <c r="W14" s="342"/>
      <c r="X14" s="342"/>
      <c r="Y14" s="343"/>
      <c r="Z14" s="326">
        <v>
67675386</v>
      </c>
      <c r="AA14" s="327"/>
      <c r="AB14" s="327"/>
      <c r="AC14" s="327"/>
      <c r="AD14" s="188"/>
      <c r="AE14" s="181" t="s">
        <v>
14</v>
      </c>
      <c r="AF14" s="314">
        <v>
69128141</v>
      </c>
      <c r="AG14" s="315"/>
      <c r="AH14" s="315"/>
      <c r="AI14" s="315"/>
      <c r="AJ14" s="182"/>
      <c r="AK14" s="183" t="s">
        <v>
14</v>
      </c>
      <c r="AL14" s="169"/>
    </row>
    <row r="15" spans="1:38" ht="25.5" customHeight="1">
      <c r="A15" s="151"/>
      <c r="B15" s="332" t="s">
        <v>
142</v>
      </c>
      <c r="C15" s="333"/>
      <c r="D15" s="333"/>
      <c r="E15" s="333"/>
      <c r="F15" s="313"/>
      <c r="G15" s="316"/>
      <c r="H15" s="317"/>
      <c r="I15" s="317"/>
      <c r="J15" s="317"/>
      <c r="K15" s="317"/>
      <c r="L15" s="175"/>
      <c r="M15" s="176"/>
      <c r="N15" s="316"/>
      <c r="O15" s="317"/>
      <c r="P15" s="317"/>
      <c r="Q15" s="317"/>
      <c r="R15" s="176"/>
      <c r="S15" s="320"/>
      <c r="T15" s="321"/>
      <c r="U15" s="324"/>
      <c r="V15" s="311"/>
      <c r="W15" s="311"/>
      <c r="X15" s="311"/>
      <c r="Y15" s="325"/>
      <c r="Z15" s="328"/>
      <c r="AA15" s="329"/>
      <c r="AB15" s="329"/>
      <c r="AC15" s="329"/>
      <c r="AD15" s="184"/>
      <c r="AE15" s="185"/>
      <c r="AF15" s="316"/>
      <c r="AG15" s="317"/>
      <c r="AH15" s="317"/>
      <c r="AI15" s="317"/>
      <c r="AJ15" s="186"/>
      <c r="AK15" s="189"/>
      <c r="AL15" s="190"/>
    </row>
    <row r="16" spans="1:38" ht="25.5" customHeight="1">
      <c r="A16" s="151"/>
      <c r="B16" s="334" t="s">
        <v>
143</v>
      </c>
      <c r="C16" s="335"/>
      <c r="D16" s="335"/>
      <c r="E16" s="335"/>
      <c r="F16" s="336" t="s">
        <v>
144</v>
      </c>
      <c r="G16" s="314">
        <v>
243499</v>
      </c>
      <c r="H16" s="315"/>
      <c r="I16" s="315"/>
      <c r="J16" s="315"/>
      <c r="K16" s="315"/>
      <c r="L16" s="170"/>
      <c r="M16" s="171"/>
      <c r="N16" s="314">
        <v>
138004</v>
      </c>
      <c r="O16" s="315"/>
      <c r="P16" s="315"/>
      <c r="Q16" s="315"/>
      <c r="R16" s="171"/>
      <c r="S16" s="337">
        <f>
IF(N16=0,IF(G16&gt;0,"皆増",0),IF(G16=0,"皆減",ROUND((G16-N16)/N16*100,1)))</f>
        <v>
76.400000000000006</v>
      </c>
      <c r="T16" s="338"/>
      <c r="U16" s="345" t="s">
        <v>
145</v>
      </c>
      <c r="V16" s="346"/>
      <c r="W16" s="346"/>
      <c r="X16" s="346"/>
      <c r="Y16" s="347"/>
      <c r="Z16" s="351" t="s">
        <v>
146</v>
      </c>
      <c r="AA16" s="352"/>
      <c r="AB16" s="352"/>
      <c r="AC16" s="352"/>
      <c r="AD16" s="188"/>
      <c r="AE16" s="181" t="s">
        <v>
14</v>
      </c>
      <c r="AF16" s="355" t="s">
        <v>
147</v>
      </c>
      <c r="AG16" s="356"/>
      <c r="AH16" s="356"/>
      <c r="AI16" s="356"/>
      <c r="AJ16" s="261"/>
      <c r="AK16" s="183" t="s">
        <v>
14</v>
      </c>
      <c r="AL16" s="1"/>
    </row>
    <row r="17" spans="1:38" ht="25.5" customHeight="1">
      <c r="A17" s="151"/>
      <c r="B17" s="332" t="s">
        <v>
148</v>
      </c>
      <c r="C17" s="333"/>
      <c r="D17" s="333"/>
      <c r="E17" s="333"/>
      <c r="F17" s="313"/>
      <c r="G17" s="316"/>
      <c r="H17" s="317"/>
      <c r="I17" s="317"/>
      <c r="J17" s="317"/>
      <c r="K17" s="317"/>
      <c r="L17" s="175"/>
      <c r="M17" s="176"/>
      <c r="N17" s="316"/>
      <c r="O17" s="317"/>
      <c r="P17" s="317"/>
      <c r="Q17" s="317"/>
      <c r="R17" s="176"/>
      <c r="S17" s="320"/>
      <c r="T17" s="321"/>
      <c r="U17" s="348"/>
      <c r="V17" s="349"/>
      <c r="W17" s="349"/>
      <c r="X17" s="349"/>
      <c r="Y17" s="350"/>
      <c r="Z17" s="353"/>
      <c r="AA17" s="354"/>
      <c r="AB17" s="354"/>
      <c r="AC17" s="354"/>
      <c r="AD17" s="191"/>
      <c r="AE17" s="192"/>
      <c r="AF17" s="357"/>
      <c r="AG17" s="358"/>
      <c r="AH17" s="358"/>
      <c r="AI17" s="358"/>
      <c r="AJ17" s="193"/>
      <c r="AK17" s="194"/>
      <c r="AL17" s="1"/>
    </row>
    <row r="18" spans="1:38" ht="25.5" customHeight="1">
      <c r="A18" s="151"/>
      <c r="B18" s="359" t="s">
        <v>
149</v>
      </c>
      <c r="C18" s="346"/>
      <c r="D18" s="346"/>
      <c r="E18" s="346"/>
      <c r="F18" s="336" t="s">
        <v>
150</v>
      </c>
      <c r="G18" s="339">
        <v>
2584420</v>
      </c>
      <c r="H18" s="340"/>
      <c r="I18" s="340"/>
      <c r="J18" s="340"/>
      <c r="K18" s="340"/>
      <c r="L18" s="170"/>
      <c r="M18" s="171"/>
      <c r="N18" s="314">
        <v>
2463992</v>
      </c>
      <c r="O18" s="315"/>
      <c r="P18" s="315"/>
      <c r="Q18" s="315"/>
      <c r="R18" s="171"/>
      <c r="S18" s="337">
        <f>
IF(N18=0,IF(G18&gt;0,"皆増",0),IF(G18=0,"皆減",ROUND((G18-N18)/N18*100,1)))</f>
        <v>
4.9000000000000004</v>
      </c>
      <c r="T18" s="338"/>
      <c r="U18" s="341" t="s">
        <v>
151</v>
      </c>
      <c r="V18" s="342"/>
      <c r="W18" s="342"/>
      <c r="X18" s="342"/>
      <c r="Y18" s="343"/>
      <c r="Z18" s="361">
        <v>
0.55000000000000004</v>
      </c>
      <c r="AA18" s="362"/>
      <c r="AB18" s="362"/>
      <c r="AC18" s="362"/>
      <c r="AD18" s="362"/>
      <c r="AE18" s="363"/>
      <c r="AF18" s="361">
        <v>
0.54</v>
      </c>
      <c r="AG18" s="362"/>
      <c r="AH18" s="362"/>
      <c r="AI18" s="362"/>
      <c r="AJ18" s="362"/>
      <c r="AK18" s="367"/>
      <c r="AL18" s="169"/>
    </row>
    <row r="19" spans="1:38" ht="25.5" customHeight="1">
      <c r="A19" s="151"/>
      <c r="B19" s="360"/>
      <c r="C19" s="349"/>
      <c r="D19" s="349"/>
      <c r="E19" s="349"/>
      <c r="F19" s="313"/>
      <c r="G19" s="316"/>
      <c r="H19" s="317"/>
      <c r="I19" s="317"/>
      <c r="J19" s="317"/>
      <c r="K19" s="317"/>
      <c r="L19" s="175"/>
      <c r="M19" s="176"/>
      <c r="N19" s="316"/>
      <c r="O19" s="317"/>
      <c r="P19" s="317"/>
      <c r="Q19" s="317"/>
      <c r="R19" s="176"/>
      <c r="S19" s="320"/>
      <c r="T19" s="321"/>
      <c r="U19" s="324"/>
      <c r="V19" s="311"/>
      <c r="W19" s="311"/>
      <c r="X19" s="311"/>
      <c r="Y19" s="325"/>
      <c r="Z19" s="364"/>
      <c r="AA19" s="365"/>
      <c r="AB19" s="365"/>
      <c r="AC19" s="365"/>
      <c r="AD19" s="365"/>
      <c r="AE19" s="366"/>
      <c r="AF19" s="364"/>
      <c r="AG19" s="365"/>
      <c r="AH19" s="365"/>
      <c r="AI19" s="365"/>
      <c r="AJ19" s="365"/>
      <c r="AK19" s="368"/>
      <c r="AL19" s="190"/>
    </row>
    <row r="20" spans="1:38" ht="25.5" customHeight="1">
      <c r="A20" s="151"/>
      <c r="B20" s="344" t="s">
        <v>
152</v>
      </c>
      <c r="C20" s="342"/>
      <c r="D20" s="342"/>
      <c r="E20" s="342"/>
      <c r="F20" s="336" t="s">
        <v>
153</v>
      </c>
      <c r="G20" s="314">
        <v>
120428</v>
      </c>
      <c r="H20" s="315"/>
      <c r="I20" s="315"/>
      <c r="J20" s="315"/>
      <c r="K20" s="315"/>
      <c r="L20" s="170"/>
      <c r="M20" s="171"/>
      <c r="N20" s="314">
        <v>
-485928</v>
      </c>
      <c r="O20" s="315"/>
      <c r="P20" s="315"/>
      <c r="Q20" s="315"/>
      <c r="R20" s="171"/>
      <c r="S20" s="369"/>
      <c r="T20" s="370"/>
      <c r="U20" s="345" t="s">
        <v>
154</v>
      </c>
      <c r="V20" s="346"/>
      <c r="W20" s="346"/>
      <c r="X20" s="346"/>
      <c r="Y20" s="347"/>
      <c r="Z20" s="195"/>
      <c r="AA20" s="373">
        <v>
3.8</v>
      </c>
      <c r="AB20" s="373"/>
      <c r="AC20" s="373"/>
      <c r="AD20" s="196"/>
      <c r="AE20" s="252" t="s">
        <v>
13</v>
      </c>
      <c r="AF20" s="260"/>
      <c r="AG20" s="373">
        <v>
3.6</v>
      </c>
      <c r="AH20" s="373"/>
      <c r="AI20" s="373"/>
      <c r="AJ20" s="197"/>
      <c r="AK20" s="253" t="s">
        <v>
13</v>
      </c>
      <c r="AL20" s="169"/>
    </row>
    <row r="21" spans="1:38" ht="25.5" customHeight="1">
      <c r="A21" s="151"/>
      <c r="B21" s="310"/>
      <c r="C21" s="311"/>
      <c r="D21" s="311"/>
      <c r="E21" s="311"/>
      <c r="F21" s="313"/>
      <c r="G21" s="316"/>
      <c r="H21" s="317"/>
      <c r="I21" s="317"/>
      <c r="J21" s="317"/>
      <c r="K21" s="317"/>
      <c r="L21" s="175"/>
      <c r="M21" s="176"/>
      <c r="N21" s="316"/>
      <c r="O21" s="317"/>
      <c r="P21" s="317"/>
      <c r="Q21" s="317"/>
      <c r="R21" s="176"/>
      <c r="S21" s="371"/>
      <c r="T21" s="372"/>
      <c r="U21" s="348"/>
      <c r="V21" s="349"/>
      <c r="W21" s="349"/>
      <c r="X21" s="349"/>
      <c r="Y21" s="350"/>
      <c r="Z21" s="198"/>
      <c r="AA21" s="374"/>
      <c r="AB21" s="374"/>
      <c r="AC21" s="374"/>
      <c r="AD21" s="199"/>
      <c r="AE21" s="255"/>
      <c r="AF21" s="198"/>
      <c r="AG21" s="374"/>
      <c r="AH21" s="374"/>
      <c r="AI21" s="374"/>
      <c r="AJ21" s="225"/>
      <c r="AK21" s="256"/>
      <c r="AL21" s="1"/>
    </row>
    <row r="22" spans="1:38" ht="25.5" customHeight="1">
      <c r="A22" s="151"/>
      <c r="B22" s="344" t="s">
        <v>
40</v>
      </c>
      <c r="C22" s="342"/>
      <c r="D22" s="342"/>
      <c r="E22" s="342"/>
      <c r="F22" s="336" t="s">
        <v>
155</v>
      </c>
      <c r="G22" s="314">
        <v>
987048</v>
      </c>
      <c r="H22" s="315"/>
      <c r="I22" s="315"/>
      <c r="J22" s="315"/>
      <c r="K22" s="315"/>
      <c r="L22" s="170"/>
      <c r="M22" s="171"/>
      <c r="N22" s="314">
        <v>
1629515</v>
      </c>
      <c r="O22" s="315"/>
      <c r="P22" s="315"/>
      <c r="Q22" s="315"/>
      <c r="R22" s="171"/>
      <c r="S22" s="337">
        <f>
IF(N22=0,IF(G22&gt;0,"皆増",0),IF(G22=0,"皆減",ROUND((G22-N22)/N22*100,1)))</f>
        <v>
-39.4</v>
      </c>
      <c r="T22" s="338"/>
      <c r="U22" s="345" t="s">
        <v>
11</v>
      </c>
      <c r="V22" s="346"/>
      <c r="W22" s="346"/>
      <c r="X22" s="346"/>
      <c r="Y22" s="347"/>
      <c r="Z22" s="195"/>
      <c r="AA22" s="375">
        <v>
79.8</v>
      </c>
      <c r="AB22" s="375"/>
      <c r="AC22" s="375"/>
      <c r="AD22" s="196"/>
      <c r="AE22" s="252" t="s">
        <v>
13</v>
      </c>
      <c r="AF22" s="196"/>
      <c r="AG22" s="375">
        <v>
77.8</v>
      </c>
      <c r="AH22" s="375"/>
      <c r="AI22" s="375"/>
      <c r="AJ22" s="200"/>
      <c r="AK22" s="253" t="s">
        <v>
13</v>
      </c>
      <c r="AL22" s="77"/>
    </row>
    <row r="23" spans="1:38" ht="25.5" customHeight="1">
      <c r="A23" s="151"/>
      <c r="B23" s="310"/>
      <c r="C23" s="311"/>
      <c r="D23" s="311"/>
      <c r="E23" s="311"/>
      <c r="F23" s="313"/>
      <c r="G23" s="316"/>
      <c r="H23" s="317"/>
      <c r="I23" s="317"/>
      <c r="J23" s="317"/>
      <c r="K23" s="317"/>
      <c r="L23" s="175"/>
      <c r="M23" s="176"/>
      <c r="N23" s="316"/>
      <c r="O23" s="317"/>
      <c r="P23" s="317"/>
      <c r="Q23" s="317"/>
      <c r="R23" s="176"/>
      <c r="S23" s="320"/>
      <c r="T23" s="321"/>
      <c r="U23" s="348"/>
      <c r="V23" s="349"/>
      <c r="W23" s="349"/>
      <c r="X23" s="349"/>
      <c r="Y23" s="350"/>
      <c r="Z23" s="198"/>
      <c r="AA23" s="376"/>
      <c r="AB23" s="376"/>
      <c r="AC23" s="376"/>
      <c r="AD23" s="193"/>
      <c r="AE23" s="255"/>
      <c r="AF23" s="198"/>
      <c r="AG23" s="376"/>
      <c r="AH23" s="376"/>
      <c r="AI23" s="376"/>
      <c r="AJ23" s="225"/>
      <c r="AK23" s="256"/>
      <c r="AL23" s="77"/>
    </row>
    <row r="24" spans="1:38" ht="25.5" customHeight="1">
      <c r="A24" s="151"/>
      <c r="B24" s="344" t="s">
        <v>
156</v>
      </c>
      <c r="C24" s="342"/>
      <c r="D24" s="342"/>
      <c r="E24" s="342"/>
      <c r="F24" s="336" t="s">
        <v>
157</v>
      </c>
      <c r="G24" s="314">
        <v>
0</v>
      </c>
      <c r="H24" s="315"/>
      <c r="I24" s="315"/>
      <c r="J24" s="315"/>
      <c r="K24" s="315"/>
      <c r="L24" s="170"/>
      <c r="M24" s="171"/>
      <c r="N24" s="314">
        <v>
0</v>
      </c>
      <c r="O24" s="315"/>
      <c r="P24" s="315"/>
      <c r="Q24" s="315"/>
      <c r="R24" s="171"/>
      <c r="S24" s="337" t="s">
        <v>
147</v>
      </c>
      <c r="T24" s="338"/>
      <c r="U24" s="345" t="s">
        <v>
158</v>
      </c>
      <c r="V24" s="346"/>
      <c r="W24" s="346"/>
      <c r="X24" s="346"/>
      <c r="Y24" s="347"/>
      <c r="Z24" s="377">
        <v>
24851670</v>
      </c>
      <c r="AA24" s="378"/>
      <c r="AB24" s="378"/>
      <c r="AC24" s="378"/>
      <c r="AD24" s="188"/>
      <c r="AE24" s="181" t="s">
        <v>
14</v>
      </c>
      <c r="AF24" s="377">
        <v>
25264547</v>
      </c>
      <c r="AG24" s="378"/>
      <c r="AH24" s="378"/>
      <c r="AI24" s="378"/>
      <c r="AJ24" s="182"/>
      <c r="AK24" s="183" t="s">
        <v>
14</v>
      </c>
      <c r="AL24" s="169"/>
    </row>
    <row r="25" spans="1:38" ht="25.5" customHeight="1">
      <c r="A25" s="151"/>
      <c r="B25" s="310"/>
      <c r="C25" s="311"/>
      <c r="D25" s="311"/>
      <c r="E25" s="311"/>
      <c r="F25" s="313"/>
      <c r="G25" s="316"/>
      <c r="H25" s="317"/>
      <c r="I25" s="317"/>
      <c r="J25" s="317"/>
      <c r="K25" s="317"/>
      <c r="L25" s="175"/>
      <c r="M25" s="176"/>
      <c r="N25" s="316"/>
      <c r="O25" s="317"/>
      <c r="P25" s="317"/>
      <c r="Q25" s="317"/>
      <c r="R25" s="176"/>
      <c r="S25" s="320"/>
      <c r="T25" s="321"/>
      <c r="U25" s="348"/>
      <c r="V25" s="349"/>
      <c r="W25" s="349"/>
      <c r="X25" s="349"/>
      <c r="Y25" s="350"/>
      <c r="Z25" s="379"/>
      <c r="AA25" s="380"/>
      <c r="AB25" s="380"/>
      <c r="AC25" s="380"/>
      <c r="AD25" s="184"/>
      <c r="AE25" s="185"/>
      <c r="AF25" s="379"/>
      <c r="AG25" s="380"/>
      <c r="AH25" s="380"/>
      <c r="AI25" s="380"/>
      <c r="AJ25" s="179"/>
      <c r="AK25" s="189"/>
      <c r="AL25" s="1"/>
    </row>
    <row r="26" spans="1:38" ht="25.5" customHeight="1">
      <c r="A26" s="151"/>
      <c r="B26" s="344" t="s">
        <v>
159</v>
      </c>
      <c r="C26" s="342"/>
      <c r="D26" s="342"/>
      <c r="E26" s="342"/>
      <c r="F26" s="336" t="s">
        <v>
160</v>
      </c>
      <c r="G26" s="314">
        <v>
2711945</v>
      </c>
      <c r="H26" s="315"/>
      <c r="I26" s="315"/>
      <c r="J26" s="315"/>
      <c r="K26" s="315"/>
      <c r="L26" s="170"/>
      <c r="M26" s="171"/>
      <c r="N26" s="314">
        <v>
7181327</v>
      </c>
      <c r="O26" s="315"/>
      <c r="P26" s="315"/>
      <c r="Q26" s="315"/>
      <c r="R26" s="171"/>
      <c r="S26" s="400">
        <f>
IF(N26=0,IF(G26&gt;0,"皆増",0),IF(G26=0,"皆減",ROUND((G26-N26)/N26*100,1)))</f>
        <v>
-62.2</v>
      </c>
      <c r="T26" s="401"/>
      <c r="U26" s="345" t="s">
        <v>
161</v>
      </c>
      <c r="V26" s="346"/>
      <c r="W26" s="346"/>
      <c r="X26" s="346"/>
      <c r="Y26" s="347"/>
      <c r="Z26" s="377">
        <v>
32381440</v>
      </c>
      <c r="AA26" s="378"/>
      <c r="AB26" s="378"/>
      <c r="AC26" s="378"/>
      <c r="AD26" s="188"/>
      <c r="AE26" s="181" t="s">
        <v>
14</v>
      </c>
      <c r="AF26" s="377">
        <v>
26825915</v>
      </c>
      <c r="AG26" s="378"/>
      <c r="AH26" s="378"/>
      <c r="AI26" s="378"/>
      <c r="AJ26" s="182"/>
      <c r="AK26" s="183" t="s">
        <v>
14</v>
      </c>
      <c r="AL26" s="169"/>
    </row>
    <row r="27" spans="1:38" ht="25.5" customHeight="1">
      <c r="A27" s="151"/>
      <c r="B27" s="310"/>
      <c r="C27" s="311"/>
      <c r="D27" s="311"/>
      <c r="E27" s="311"/>
      <c r="F27" s="313"/>
      <c r="G27" s="316"/>
      <c r="H27" s="317"/>
      <c r="I27" s="317"/>
      <c r="J27" s="317"/>
      <c r="K27" s="317"/>
      <c r="L27" s="175"/>
      <c r="M27" s="176"/>
      <c r="N27" s="316"/>
      <c r="O27" s="317"/>
      <c r="P27" s="317"/>
      <c r="Q27" s="317"/>
      <c r="R27" s="176"/>
      <c r="S27" s="402"/>
      <c r="T27" s="403"/>
      <c r="U27" s="348"/>
      <c r="V27" s="349"/>
      <c r="W27" s="349"/>
      <c r="X27" s="349"/>
      <c r="Y27" s="350"/>
      <c r="Z27" s="379"/>
      <c r="AA27" s="380"/>
      <c r="AB27" s="380"/>
      <c r="AC27" s="380"/>
      <c r="AD27" s="201"/>
      <c r="AE27" s="202"/>
      <c r="AF27" s="379"/>
      <c r="AG27" s="380"/>
      <c r="AH27" s="380"/>
      <c r="AI27" s="380"/>
      <c r="AJ27" s="203"/>
      <c r="AK27" s="204"/>
      <c r="AL27" s="1"/>
    </row>
    <row r="28" spans="1:38" ht="25.5" customHeight="1">
      <c r="A28" s="151"/>
      <c r="B28" s="334" t="s">
        <v>
162</v>
      </c>
      <c r="C28" s="335"/>
      <c r="D28" s="335"/>
      <c r="E28" s="335"/>
      <c r="F28" s="336" t="s">
        <v>
163</v>
      </c>
      <c r="G28" s="339">
        <f>
G20+G22+G24-G26</f>
        <v>
-1604469</v>
      </c>
      <c r="H28" s="340"/>
      <c r="I28" s="340"/>
      <c r="J28" s="340"/>
      <c r="K28" s="340"/>
      <c r="L28" s="170"/>
      <c r="M28" s="171"/>
      <c r="N28" s="339">
        <v>
-6037740</v>
      </c>
      <c r="O28" s="340"/>
      <c r="P28" s="340"/>
      <c r="Q28" s="340"/>
      <c r="R28" s="171"/>
      <c r="S28" s="369"/>
      <c r="T28" s="370"/>
      <c r="U28" s="386"/>
      <c r="V28" s="387"/>
      <c r="W28" s="387"/>
      <c r="X28" s="387"/>
      <c r="Y28" s="388"/>
      <c r="Z28" s="392"/>
      <c r="AA28" s="393"/>
      <c r="AB28" s="393"/>
      <c r="AC28" s="393"/>
      <c r="AD28" s="393"/>
      <c r="AE28" s="394"/>
      <c r="AF28" s="392"/>
      <c r="AG28" s="393"/>
      <c r="AH28" s="393"/>
      <c r="AI28" s="393"/>
      <c r="AJ28" s="393"/>
      <c r="AK28" s="398"/>
      <c r="AL28" s="169"/>
    </row>
    <row r="29" spans="1:38" ht="25.5" customHeight="1" thickBot="1">
      <c r="A29" s="151"/>
      <c r="B29" s="404" t="s">
        <v>
164</v>
      </c>
      <c r="C29" s="405"/>
      <c r="D29" s="405"/>
      <c r="E29" s="405"/>
      <c r="F29" s="381"/>
      <c r="G29" s="382"/>
      <c r="H29" s="383"/>
      <c r="I29" s="383"/>
      <c r="J29" s="383"/>
      <c r="K29" s="383"/>
      <c r="L29" s="175"/>
      <c r="M29" s="176"/>
      <c r="N29" s="382"/>
      <c r="O29" s="383"/>
      <c r="P29" s="383"/>
      <c r="Q29" s="383"/>
      <c r="R29" s="176"/>
      <c r="S29" s="384"/>
      <c r="T29" s="385"/>
      <c r="U29" s="389"/>
      <c r="V29" s="390"/>
      <c r="W29" s="390"/>
      <c r="X29" s="390"/>
      <c r="Y29" s="391"/>
      <c r="Z29" s="395"/>
      <c r="AA29" s="396"/>
      <c r="AB29" s="396"/>
      <c r="AC29" s="396"/>
      <c r="AD29" s="396"/>
      <c r="AE29" s="397"/>
      <c r="AF29" s="395"/>
      <c r="AG29" s="396"/>
      <c r="AH29" s="396"/>
      <c r="AI29" s="396"/>
      <c r="AJ29" s="396"/>
      <c r="AK29" s="399"/>
      <c r="AL29" s="1"/>
    </row>
    <row r="30" spans="1:38" ht="7.5" customHeight="1" thickBot="1">
      <c r="A30" s="36"/>
      <c r="B30" s="205"/>
      <c r="C30" s="205"/>
      <c r="D30" s="206"/>
      <c r="E30" s="206"/>
      <c r="F30" s="207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9"/>
      <c r="R30" s="210"/>
      <c r="S30" s="210"/>
      <c r="T30" s="205"/>
      <c r="U30" s="211"/>
      <c r="V30" s="211"/>
      <c r="W30" s="211"/>
      <c r="X30" s="211"/>
      <c r="Y30" s="211"/>
      <c r="Z30" s="206"/>
      <c r="AA30" s="206"/>
      <c r="AB30" s="206"/>
      <c r="AC30" s="213"/>
      <c r="AD30" s="213"/>
      <c r="AE30" s="213"/>
      <c r="AF30" s="212"/>
      <c r="AG30" s="213"/>
      <c r="AH30" s="406"/>
      <c r="AI30" s="406"/>
      <c r="AJ30" s="212"/>
      <c r="AK30" s="213"/>
      <c r="AL30" s="1"/>
    </row>
    <row r="31" spans="1:38" s="150" customFormat="1" ht="13.5" customHeight="1">
      <c r="A31" s="148"/>
      <c r="B31" s="407" t="s">
        <v>
165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214"/>
      <c r="Y31" s="214"/>
      <c r="Z31" s="411" t="s">
        <v>
166</v>
      </c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2"/>
      <c r="AL31" s="149"/>
    </row>
    <row r="32" spans="1:38" s="150" customFormat="1" ht="13.5" customHeight="1">
      <c r="A32" s="14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215"/>
      <c r="Y32" s="215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4"/>
      <c r="AL32" s="149"/>
    </row>
    <row r="33" spans="1:40" s="150" customFormat="1" ht="23.25" customHeight="1">
      <c r="A33" s="148"/>
      <c r="B33" s="415" t="s">
        <v>
5</v>
      </c>
      <c r="C33" s="416"/>
      <c r="D33" s="416"/>
      <c r="E33" s="416"/>
      <c r="F33" s="417"/>
      <c r="G33" s="418" t="s">
        <v>
167</v>
      </c>
      <c r="H33" s="416"/>
      <c r="I33" s="416"/>
      <c r="J33" s="416"/>
      <c r="K33" s="416"/>
      <c r="L33" s="416"/>
      <c r="M33" s="417"/>
      <c r="N33" s="419" t="s">
        <v>
168</v>
      </c>
      <c r="O33" s="420"/>
      <c r="P33" s="420"/>
      <c r="Q33" s="420"/>
      <c r="R33" s="421"/>
      <c r="S33" s="422" t="s">
        <v>
169</v>
      </c>
      <c r="T33" s="416"/>
      <c r="U33" s="416"/>
      <c r="V33" s="416"/>
      <c r="W33" s="416"/>
      <c r="X33" s="416"/>
      <c r="Y33" s="417"/>
      <c r="Z33" s="418" t="s">
        <v>
167</v>
      </c>
      <c r="AA33" s="416"/>
      <c r="AB33" s="416"/>
      <c r="AC33" s="416"/>
      <c r="AD33" s="416"/>
      <c r="AE33" s="416"/>
      <c r="AF33" s="417"/>
      <c r="AG33" s="419" t="s">
        <v>
168</v>
      </c>
      <c r="AH33" s="420"/>
      <c r="AI33" s="420"/>
      <c r="AJ33" s="420"/>
      <c r="AK33" s="421"/>
      <c r="AL33" s="149"/>
    </row>
    <row r="34" spans="1:40" ht="26.25" customHeight="1">
      <c r="A34" s="151"/>
      <c r="B34" s="344" t="s">
        <v>
170</v>
      </c>
      <c r="C34" s="342"/>
      <c r="D34" s="342"/>
      <c r="E34" s="342"/>
      <c r="F34" s="343"/>
      <c r="G34" s="216"/>
      <c r="H34" s="356" t="s">
        <v>
171</v>
      </c>
      <c r="I34" s="356"/>
      <c r="J34" s="356"/>
      <c r="K34" s="356"/>
      <c r="L34" s="223" t="s">
        <v>
172</v>
      </c>
      <c r="M34" s="171"/>
      <c r="N34" s="217"/>
      <c r="O34" s="423" t="s">
        <v>
171</v>
      </c>
      <c r="P34" s="423"/>
      <c r="Q34" s="423"/>
      <c r="R34" s="218" t="s">
        <v>
172</v>
      </c>
      <c r="S34" s="424" t="s">
        <v>
173</v>
      </c>
      <c r="T34" s="425"/>
      <c r="U34" s="425"/>
      <c r="V34" s="425"/>
      <c r="W34" s="425"/>
      <c r="X34" s="425"/>
      <c r="Y34" s="426"/>
      <c r="Z34" s="195"/>
      <c r="AA34" s="430">
        <v>
-2.8</v>
      </c>
      <c r="AB34" s="430"/>
      <c r="AC34" s="430"/>
      <c r="AD34" s="196"/>
      <c r="AE34" s="252" t="s">
        <v>
13</v>
      </c>
      <c r="AF34" s="196"/>
      <c r="AG34" s="430">
        <v>
-3</v>
      </c>
      <c r="AH34" s="430"/>
      <c r="AI34" s="430"/>
      <c r="AJ34" s="219" t="s">
        <v>
172</v>
      </c>
      <c r="AK34" s="253"/>
      <c r="AL34" s="169"/>
    </row>
    <row r="35" spans="1:40" ht="26.25" customHeight="1">
      <c r="A35" s="151"/>
      <c r="B35" s="310"/>
      <c r="C35" s="311"/>
      <c r="D35" s="311"/>
      <c r="E35" s="311"/>
      <c r="F35" s="325"/>
      <c r="G35" s="220" t="s">
        <v>
174</v>
      </c>
      <c r="H35" s="221"/>
      <c r="I35" s="431">
        <v>
11.25</v>
      </c>
      <c r="J35" s="431"/>
      <c r="K35" s="221"/>
      <c r="L35" s="175" t="s">
        <v>
175</v>
      </c>
      <c r="M35" s="176"/>
      <c r="N35" s="222" t="s">
        <v>
174</v>
      </c>
      <c r="O35" s="432">
        <v>
11.25</v>
      </c>
      <c r="P35" s="432"/>
      <c r="Q35" s="432"/>
      <c r="R35" s="224" t="s">
        <v>
175</v>
      </c>
      <c r="S35" s="427"/>
      <c r="T35" s="428"/>
      <c r="U35" s="428"/>
      <c r="V35" s="428"/>
      <c r="W35" s="428"/>
      <c r="X35" s="428"/>
      <c r="Y35" s="429"/>
      <c r="Z35" s="198" t="s">
        <v>
174</v>
      </c>
      <c r="AA35" s="433">
        <v>
25</v>
      </c>
      <c r="AB35" s="433"/>
      <c r="AC35" s="433"/>
      <c r="AD35" s="193"/>
      <c r="AE35" s="255" t="s">
        <v>
175</v>
      </c>
      <c r="AF35" s="198" t="s">
        <v>
174</v>
      </c>
      <c r="AG35" s="433">
        <v>
25</v>
      </c>
      <c r="AH35" s="433"/>
      <c r="AI35" s="433"/>
      <c r="AJ35" s="226" t="s">
        <v>
175</v>
      </c>
      <c r="AK35" s="256"/>
      <c r="AL35" s="1"/>
    </row>
    <row r="36" spans="1:40" ht="26.25" customHeight="1">
      <c r="A36" s="151"/>
      <c r="B36" s="344" t="s">
        <v>
176</v>
      </c>
      <c r="C36" s="342"/>
      <c r="D36" s="342"/>
      <c r="E36" s="342"/>
      <c r="F36" s="343"/>
      <c r="G36" s="216"/>
      <c r="H36" s="356" t="s">
        <v>
171</v>
      </c>
      <c r="I36" s="356"/>
      <c r="J36" s="356"/>
      <c r="K36" s="356"/>
      <c r="L36" s="223" t="s">
        <v>
172</v>
      </c>
      <c r="M36" s="171"/>
      <c r="N36" s="217"/>
      <c r="O36" s="423" t="s">
        <v>
147</v>
      </c>
      <c r="P36" s="423"/>
      <c r="Q36" s="423"/>
      <c r="R36" s="218" t="s">
        <v>
172</v>
      </c>
      <c r="S36" s="424" t="s">
        <v>
177</v>
      </c>
      <c r="T36" s="425"/>
      <c r="U36" s="425"/>
      <c r="V36" s="425"/>
      <c r="W36" s="425"/>
      <c r="X36" s="425"/>
      <c r="Y36" s="426"/>
      <c r="Z36" s="195"/>
      <c r="AA36" s="430" t="s">
        <v>
171</v>
      </c>
      <c r="AB36" s="430"/>
      <c r="AC36" s="430"/>
      <c r="AD36" s="196"/>
      <c r="AE36" s="252" t="s">
        <v>
13</v>
      </c>
      <c r="AF36" s="260"/>
      <c r="AG36" s="423" t="s">
        <v>
171</v>
      </c>
      <c r="AH36" s="423"/>
      <c r="AI36" s="423"/>
      <c r="AJ36" s="227" t="s">
        <v>
172</v>
      </c>
      <c r="AK36" s="262"/>
      <c r="AL36" s="169"/>
    </row>
    <row r="37" spans="1:40" ht="26.25" customHeight="1" thickBot="1">
      <c r="A37" s="151"/>
      <c r="B37" s="434"/>
      <c r="C37" s="435"/>
      <c r="D37" s="435"/>
      <c r="E37" s="435"/>
      <c r="F37" s="436"/>
      <c r="G37" s="228" t="s">
        <v>
174</v>
      </c>
      <c r="H37" s="229"/>
      <c r="I37" s="440">
        <v>
16.25</v>
      </c>
      <c r="J37" s="440"/>
      <c r="K37" s="229"/>
      <c r="L37" s="232" t="s">
        <v>
175</v>
      </c>
      <c r="M37" s="230"/>
      <c r="N37" s="231" t="s">
        <v>
174</v>
      </c>
      <c r="O37" s="441">
        <v>
16.25</v>
      </c>
      <c r="P37" s="441"/>
      <c r="Q37" s="441"/>
      <c r="R37" s="233" t="s">
        <v>
175</v>
      </c>
      <c r="S37" s="437"/>
      <c r="T37" s="438"/>
      <c r="U37" s="438"/>
      <c r="V37" s="438"/>
      <c r="W37" s="438"/>
      <c r="X37" s="438"/>
      <c r="Y37" s="439"/>
      <c r="Z37" s="234" t="s">
        <v>
174</v>
      </c>
      <c r="AA37" s="442">
        <v>
350</v>
      </c>
      <c r="AB37" s="442"/>
      <c r="AC37" s="442"/>
      <c r="AD37" s="269"/>
      <c r="AE37" s="270" t="s">
        <v>
175</v>
      </c>
      <c r="AF37" s="234" t="s">
        <v>
174</v>
      </c>
      <c r="AG37" s="442">
        <v>
350</v>
      </c>
      <c r="AH37" s="442"/>
      <c r="AI37" s="442"/>
      <c r="AJ37" s="235" t="s">
        <v>
175</v>
      </c>
      <c r="AK37" s="271"/>
      <c r="AL37" s="1"/>
    </row>
    <row r="38" spans="1:40" s="6" customFormat="1" ht="8.25" customHeight="1" thickBot="1">
      <c r="A38" s="36"/>
      <c r="B38" s="236"/>
      <c r="C38" s="236"/>
      <c r="D38" s="236"/>
      <c r="E38" s="236"/>
      <c r="F38" s="236"/>
      <c r="G38" s="237"/>
      <c r="H38" s="237"/>
      <c r="I38" s="238"/>
      <c r="J38" s="238"/>
      <c r="K38" s="237"/>
      <c r="L38" s="223"/>
      <c r="M38" s="223"/>
      <c r="N38" s="239"/>
      <c r="O38" s="239"/>
      <c r="P38" s="239"/>
      <c r="Q38" s="239"/>
      <c r="R38" s="239"/>
      <c r="S38" s="240"/>
      <c r="T38" s="240"/>
      <c r="U38" s="240"/>
      <c r="V38" s="240"/>
      <c r="W38" s="240"/>
      <c r="X38" s="240"/>
      <c r="Y38" s="240"/>
      <c r="Z38" s="139"/>
      <c r="AA38" s="200"/>
      <c r="AB38" s="200"/>
      <c r="AC38" s="200"/>
      <c r="AD38" s="196"/>
      <c r="AE38" s="196"/>
      <c r="AF38" s="241"/>
      <c r="AG38" s="241"/>
      <c r="AH38" s="241"/>
      <c r="AI38" s="241"/>
      <c r="AJ38" s="241"/>
      <c r="AK38" s="241"/>
      <c r="AL38" s="1"/>
    </row>
    <row r="39" spans="1:40" ht="27" customHeight="1">
      <c r="A39" s="151"/>
      <c r="B39" s="468" t="s">
        <v>
178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70"/>
      <c r="T39" s="471" t="s">
        <v>
179</v>
      </c>
      <c r="U39" s="474" t="s">
        <v>
5</v>
      </c>
      <c r="V39" s="475"/>
      <c r="W39" s="476"/>
      <c r="X39" s="483" t="s">
        <v>
180</v>
      </c>
      <c r="Y39" s="484"/>
      <c r="Z39" s="485"/>
      <c r="AA39" s="483" t="s">
        <v>
181</v>
      </c>
      <c r="AB39" s="484"/>
      <c r="AC39" s="485"/>
      <c r="AD39" s="443" t="s">
        <v>
182</v>
      </c>
      <c r="AE39" s="444"/>
      <c r="AF39" s="444"/>
      <c r="AG39" s="492"/>
      <c r="AH39" s="443" t="s">
        <v>
71</v>
      </c>
      <c r="AI39" s="444"/>
      <c r="AJ39" s="444"/>
      <c r="AK39" s="445"/>
      <c r="AL39" s="242"/>
    </row>
    <row r="40" spans="1:40" ht="23.25" customHeight="1">
      <c r="A40" s="151"/>
      <c r="B40" s="344" t="s">
        <v>
5</v>
      </c>
      <c r="C40" s="342"/>
      <c r="D40" s="343"/>
      <c r="E40" s="452" t="s">
        <v>
183</v>
      </c>
      <c r="F40" s="453"/>
      <c r="G40" s="453"/>
      <c r="H40" s="453"/>
      <c r="I40" s="453"/>
      <c r="J40" s="453"/>
      <c r="K40" s="453"/>
      <c r="L40" s="453"/>
      <c r="M40" s="453"/>
      <c r="N40" s="454"/>
      <c r="O40" s="452" t="s">
        <v>
184</v>
      </c>
      <c r="P40" s="453"/>
      <c r="Q40" s="453"/>
      <c r="R40" s="453"/>
      <c r="S40" s="455"/>
      <c r="T40" s="472"/>
      <c r="U40" s="477"/>
      <c r="V40" s="478"/>
      <c r="W40" s="479"/>
      <c r="X40" s="486"/>
      <c r="Y40" s="487"/>
      <c r="Z40" s="488"/>
      <c r="AA40" s="486"/>
      <c r="AB40" s="487"/>
      <c r="AC40" s="488"/>
      <c r="AD40" s="446"/>
      <c r="AE40" s="447"/>
      <c r="AF40" s="447"/>
      <c r="AG40" s="493"/>
      <c r="AH40" s="446"/>
      <c r="AI40" s="447"/>
      <c r="AJ40" s="447"/>
      <c r="AK40" s="448"/>
      <c r="AL40" s="242"/>
    </row>
    <row r="41" spans="1:40" ht="18" customHeight="1">
      <c r="A41" s="151"/>
      <c r="B41" s="308"/>
      <c r="C41" s="309"/>
      <c r="D41" s="323"/>
      <c r="E41" s="456" t="s">
        <v>
185</v>
      </c>
      <c r="F41" s="342"/>
      <c r="G41" s="343"/>
      <c r="H41" s="458" t="s">
        <v>
186</v>
      </c>
      <c r="I41" s="459"/>
      <c r="J41" s="459"/>
      <c r="K41" s="336"/>
      <c r="L41" s="460" t="s">
        <v>
187</v>
      </c>
      <c r="M41" s="461"/>
      <c r="N41" s="462"/>
      <c r="O41" s="458" t="s">
        <v>
185</v>
      </c>
      <c r="P41" s="336"/>
      <c r="Q41" s="458" t="s">
        <v>
188</v>
      </c>
      <c r="R41" s="459"/>
      <c r="S41" s="464"/>
      <c r="T41" s="472"/>
      <c r="U41" s="480"/>
      <c r="V41" s="481"/>
      <c r="W41" s="482"/>
      <c r="X41" s="489"/>
      <c r="Y41" s="490"/>
      <c r="Z41" s="491"/>
      <c r="AA41" s="489"/>
      <c r="AB41" s="490"/>
      <c r="AC41" s="491"/>
      <c r="AD41" s="449"/>
      <c r="AE41" s="450"/>
      <c r="AF41" s="450"/>
      <c r="AG41" s="494"/>
      <c r="AH41" s="449"/>
      <c r="AI41" s="450"/>
      <c r="AJ41" s="450"/>
      <c r="AK41" s="451"/>
      <c r="AL41" s="242"/>
    </row>
    <row r="42" spans="1:40" ht="18" customHeight="1">
      <c r="A42" s="151"/>
      <c r="B42" s="310"/>
      <c r="C42" s="311"/>
      <c r="D42" s="325"/>
      <c r="E42" s="457"/>
      <c r="F42" s="311"/>
      <c r="G42" s="325"/>
      <c r="H42" s="465" t="s">
        <v>
189</v>
      </c>
      <c r="I42" s="466"/>
      <c r="J42" s="466"/>
      <c r="K42" s="467"/>
      <c r="L42" s="495" t="s">
        <v>
185</v>
      </c>
      <c r="M42" s="496"/>
      <c r="N42" s="497"/>
      <c r="O42" s="463"/>
      <c r="P42" s="313"/>
      <c r="Q42" s="465" t="s">
        <v>
189</v>
      </c>
      <c r="R42" s="466"/>
      <c r="S42" s="498"/>
      <c r="T42" s="472"/>
      <c r="U42" s="499" t="s">
        <v>
190</v>
      </c>
      <c r="V42" s="500"/>
      <c r="W42" s="501"/>
      <c r="X42" s="243"/>
      <c r="Y42" s="244"/>
      <c r="Z42" s="245" t="s">
        <v>
14</v>
      </c>
      <c r="AA42" s="243"/>
      <c r="AB42" s="244"/>
      <c r="AC42" s="245" t="s">
        <v>
14</v>
      </c>
      <c r="AD42" s="261"/>
      <c r="AE42" s="261"/>
      <c r="AF42" s="261"/>
      <c r="AG42" s="244" t="s">
        <v>
14</v>
      </c>
      <c r="AH42" s="243"/>
      <c r="AI42" s="246"/>
      <c r="AJ42" s="246"/>
      <c r="AK42" s="244" t="s">
        <v>
14</v>
      </c>
      <c r="AL42" s="242"/>
    </row>
    <row r="43" spans="1:40" ht="12.6" customHeight="1">
      <c r="A43" s="151"/>
      <c r="B43" s="508" t="s">
        <v>
191</v>
      </c>
      <c r="C43" s="247"/>
      <c r="D43" s="168"/>
      <c r="E43" s="248"/>
      <c r="F43" s="249"/>
      <c r="G43" s="250" t="s">
        <v>
123</v>
      </c>
      <c r="H43" s="251"/>
      <c r="I43" s="160"/>
      <c r="J43" s="160"/>
      <c r="K43" s="250" t="s">
        <v>
192</v>
      </c>
      <c r="L43" s="160"/>
      <c r="M43" s="160"/>
      <c r="N43" s="250" t="s">
        <v>
123</v>
      </c>
      <c r="O43" s="251"/>
      <c r="P43" s="250" t="s">
        <v>
123</v>
      </c>
      <c r="Q43" s="251"/>
      <c r="R43" s="160"/>
      <c r="S43" s="160" t="s">
        <v>
192</v>
      </c>
      <c r="T43" s="472"/>
      <c r="U43" s="502"/>
      <c r="V43" s="503"/>
      <c r="W43" s="504"/>
      <c r="X43" s="326">
        <v>
19967389</v>
      </c>
      <c r="Y43" s="327"/>
      <c r="Z43" s="511"/>
      <c r="AA43" s="326">
        <v>
1845002</v>
      </c>
      <c r="AB43" s="327"/>
      <c r="AC43" s="511"/>
      <c r="AD43" s="314">
        <v>
16487944</v>
      </c>
      <c r="AE43" s="315"/>
      <c r="AF43" s="315"/>
      <c r="AG43" s="513"/>
      <c r="AH43" s="314">
        <v>
38300335</v>
      </c>
      <c r="AI43" s="315"/>
      <c r="AJ43" s="315"/>
      <c r="AK43" s="515"/>
      <c r="AL43" s="242"/>
    </row>
    <row r="44" spans="1:40" ht="39" customHeight="1">
      <c r="A44" s="151"/>
      <c r="B44" s="509"/>
      <c r="C44" s="457" t="s">
        <v>
193</v>
      </c>
      <c r="D44" s="325"/>
      <c r="E44" s="316">
        <v>
1858</v>
      </c>
      <c r="F44" s="317"/>
      <c r="G44" s="176"/>
      <c r="H44" s="357">
        <v>
317200</v>
      </c>
      <c r="I44" s="358"/>
      <c r="J44" s="358"/>
      <c r="K44" s="517"/>
      <c r="L44" s="316">
        <v>
59</v>
      </c>
      <c r="M44" s="317"/>
      <c r="N44" s="176"/>
      <c r="O44" s="254">
        <v>
1857</v>
      </c>
      <c r="P44" s="176"/>
      <c r="Q44" s="353">
        <v>
317600</v>
      </c>
      <c r="R44" s="354"/>
      <c r="S44" s="518"/>
      <c r="T44" s="472"/>
      <c r="U44" s="505"/>
      <c r="V44" s="506"/>
      <c r="W44" s="507"/>
      <c r="X44" s="328"/>
      <c r="Y44" s="329"/>
      <c r="Z44" s="512"/>
      <c r="AA44" s="328"/>
      <c r="AB44" s="329"/>
      <c r="AC44" s="512"/>
      <c r="AD44" s="316"/>
      <c r="AE44" s="317"/>
      <c r="AF44" s="317"/>
      <c r="AG44" s="514"/>
      <c r="AH44" s="316"/>
      <c r="AI44" s="317"/>
      <c r="AJ44" s="317"/>
      <c r="AK44" s="516"/>
      <c r="AL44" s="242"/>
      <c r="AM44" s="62"/>
      <c r="AN44" s="62"/>
    </row>
    <row r="45" spans="1:40" ht="39" customHeight="1">
      <c r="A45" s="151"/>
      <c r="B45" s="509"/>
      <c r="C45" s="257"/>
      <c r="D45" s="264" t="s">
        <v>
194</v>
      </c>
      <c r="E45" s="526">
        <v>
174</v>
      </c>
      <c r="F45" s="527"/>
      <c r="G45" s="176"/>
      <c r="H45" s="528">
        <v>
309800</v>
      </c>
      <c r="I45" s="529"/>
      <c r="J45" s="529"/>
      <c r="K45" s="530"/>
      <c r="L45" s="526">
        <v>
0</v>
      </c>
      <c r="M45" s="527"/>
      <c r="N45" s="176"/>
      <c r="O45" s="258">
        <v>
179</v>
      </c>
      <c r="P45" s="259"/>
      <c r="Q45" s="531">
        <v>
309300</v>
      </c>
      <c r="R45" s="532"/>
      <c r="S45" s="533"/>
      <c r="T45" s="472"/>
      <c r="U45" s="534" t="s">
        <v>
195</v>
      </c>
      <c r="V45" s="537" t="s">
        <v>
196</v>
      </c>
      <c r="W45" s="538"/>
      <c r="X45" s="519">
        <f>
987048+2463992</f>
        <v>
3451040</v>
      </c>
      <c r="Y45" s="520"/>
      <c r="Z45" s="521"/>
      <c r="AA45" s="519">
        <v>
11444</v>
      </c>
      <c r="AB45" s="520"/>
      <c r="AC45" s="521"/>
      <c r="AD45" s="339">
        <v>
4346222</v>
      </c>
      <c r="AE45" s="340"/>
      <c r="AF45" s="340"/>
      <c r="AG45" s="522"/>
      <c r="AH45" s="339">
        <f>
SUM(X45:AG46)</f>
        <v>
7808706</v>
      </c>
      <c r="AI45" s="340"/>
      <c r="AJ45" s="340"/>
      <c r="AK45" s="523"/>
      <c r="AL45" s="242"/>
    </row>
    <row r="46" spans="1:40" ht="18.75" customHeight="1">
      <c r="A46" s="151"/>
      <c r="B46" s="509"/>
      <c r="C46" s="456" t="s">
        <v>
197</v>
      </c>
      <c r="D46" s="343"/>
      <c r="E46" s="339">
        <v>
14</v>
      </c>
      <c r="F46" s="340"/>
      <c r="G46" s="263"/>
      <c r="H46" s="355">
        <v>
350757</v>
      </c>
      <c r="I46" s="356"/>
      <c r="J46" s="356"/>
      <c r="K46" s="524"/>
      <c r="L46" s="339">
        <v>
0</v>
      </c>
      <c r="M46" s="340"/>
      <c r="N46" s="263"/>
      <c r="O46" s="339">
        <v>
14</v>
      </c>
      <c r="P46" s="263"/>
      <c r="Q46" s="351">
        <v>
361729</v>
      </c>
      <c r="R46" s="352"/>
      <c r="S46" s="525"/>
      <c r="T46" s="472"/>
      <c r="U46" s="535"/>
      <c r="V46" s="539"/>
      <c r="W46" s="540"/>
      <c r="X46" s="328"/>
      <c r="Y46" s="329"/>
      <c r="Z46" s="512"/>
      <c r="AA46" s="328"/>
      <c r="AB46" s="329"/>
      <c r="AC46" s="512"/>
      <c r="AD46" s="316"/>
      <c r="AE46" s="317"/>
      <c r="AF46" s="317"/>
      <c r="AG46" s="514"/>
      <c r="AH46" s="316"/>
      <c r="AI46" s="317"/>
      <c r="AJ46" s="317"/>
      <c r="AK46" s="516"/>
      <c r="AL46" s="242"/>
    </row>
    <row r="47" spans="1:40" ht="18.75" customHeight="1">
      <c r="A47" s="151"/>
      <c r="B47" s="509"/>
      <c r="C47" s="457"/>
      <c r="D47" s="325"/>
      <c r="E47" s="316"/>
      <c r="F47" s="317"/>
      <c r="G47" s="176"/>
      <c r="H47" s="357"/>
      <c r="I47" s="358"/>
      <c r="J47" s="358"/>
      <c r="K47" s="517"/>
      <c r="L47" s="316"/>
      <c r="M47" s="317"/>
      <c r="N47" s="176"/>
      <c r="O47" s="316"/>
      <c r="P47" s="176"/>
      <c r="Q47" s="353"/>
      <c r="R47" s="354"/>
      <c r="S47" s="518"/>
      <c r="T47" s="472"/>
      <c r="U47" s="535"/>
      <c r="V47" s="537" t="s">
        <v>
198</v>
      </c>
      <c r="W47" s="538"/>
      <c r="X47" s="519">
        <v>
2711945</v>
      </c>
      <c r="Y47" s="520"/>
      <c r="Z47" s="521"/>
      <c r="AA47" s="519">
        <v>
0</v>
      </c>
      <c r="AB47" s="520"/>
      <c r="AC47" s="521"/>
      <c r="AD47" s="339">
        <v>
1891978</v>
      </c>
      <c r="AE47" s="340"/>
      <c r="AF47" s="340"/>
      <c r="AG47" s="522"/>
      <c r="AH47" s="339">
        <f>
SUM(X47:AG48)</f>
        <v>
4603923</v>
      </c>
      <c r="AI47" s="340"/>
      <c r="AJ47" s="340"/>
      <c r="AK47" s="523"/>
      <c r="AL47" s="242"/>
    </row>
    <row r="48" spans="1:40" ht="39" customHeight="1">
      <c r="A48" s="151"/>
      <c r="B48" s="509"/>
      <c r="C48" s="541" t="s">
        <v>
199</v>
      </c>
      <c r="D48" s="542"/>
      <c r="E48" s="526">
        <v>
0</v>
      </c>
      <c r="F48" s="527"/>
      <c r="G48" s="176"/>
      <c r="H48" s="528" t="s">
        <v>
29</v>
      </c>
      <c r="I48" s="529"/>
      <c r="J48" s="529"/>
      <c r="K48" s="530"/>
      <c r="L48" s="526">
        <v>
0</v>
      </c>
      <c r="M48" s="527"/>
      <c r="N48" s="176"/>
      <c r="O48" s="258">
        <v>
0</v>
      </c>
      <c r="P48" s="259"/>
      <c r="Q48" s="531" t="s">
        <v>
147</v>
      </c>
      <c r="R48" s="532"/>
      <c r="S48" s="533"/>
      <c r="T48" s="472"/>
      <c r="U48" s="535"/>
      <c r="V48" s="539"/>
      <c r="W48" s="540"/>
      <c r="X48" s="328"/>
      <c r="Y48" s="329"/>
      <c r="Z48" s="512"/>
      <c r="AA48" s="328"/>
      <c r="AB48" s="329"/>
      <c r="AC48" s="512"/>
      <c r="AD48" s="316"/>
      <c r="AE48" s="317"/>
      <c r="AF48" s="317"/>
      <c r="AG48" s="514"/>
      <c r="AH48" s="316"/>
      <c r="AI48" s="317"/>
      <c r="AJ48" s="317"/>
      <c r="AK48" s="516"/>
      <c r="AL48" s="242"/>
    </row>
    <row r="49" spans="1:40" ht="39" customHeight="1">
      <c r="A49" s="151"/>
      <c r="B49" s="510"/>
      <c r="C49" s="541" t="s">
        <v>
200</v>
      </c>
      <c r="D49" s="542"/>
      <c r="E49" s="526">
        <f>
E44+E46+E48</f>
        <v>
1872</v>
      </c>
      <c r="F49" s="527"/>
      <c r="G49" s="176"/>
      <c r="H49" s="528">
        <v>
317451</v>
      </c>
      <c r="I49" s="529"/>
      <c r="J49" s="529"/>
      <c r="K49" s="530"/>
      <c r="L49" s="526">
        <f>
L44+L46+L48</f>
        <v>
59</v>
      </c>
      <c r="M49" s="527"/>
      <c r="N49" s="176"/>
      <c r="O49" s="265">
        <f>
O44+O46+O48</f>
        <v>
1871</v>
      </c>
      <c r="P49" s="266"/>
      <c r="Q49" s="531">
        <v>
317899</v>
      </c>
      <c r="R49" s="532"/>
      <c r="S49" s="533"/>
      <c r="T49" s="472"/>
      <c r="U49" s="535"/>
      <c r="V49" s="543" t="s">
        <v>
201</v>
      </c>
      <c r="W49" s="544"/>
      <c r="X49" s="519">
        <v>
23</v>
      </c>
      <c r="Y49" s="520"/>
      <c r="Z49" s="521"/>
      <c r="AA49" s="519">
        <v>
0</v>
      </c>
      <c r="AB49" s="520"/>
      <c r="AC49" s="521"/>
      <c r="AD49" s="339">
        <v>
0</v>
      </c>
      <c r="AE49" s="340"/>
      <c r="AF49" s="340"/>
      <c r="AG49" s="522"/>
      <c r="AH49" s="339">
        <f>
SUM(X49:AG50)</f>
        <v>
23</v>
      </c>
      <c r="AI49" s="340"/>
      <c r="AJ49" s="340"/>
      <c r="AK49" s="523"/>
      <c r="AL49" s="242"/>
    </row>
    <row r="50" spans="1:40" ht="18.75" customHeight="1">
      <c r="A50" s="151"/>
      <c r="B50" s="344" t="s">
        <v>
202</v>
      </c>
      <c r="C50" s="342"/>
      <c r="D50" s="343"/>
      <c r="E50" s="339">
        <v>
110</v>
      </c>
      <c r="F50" s="340"/>
      <c r="G50" s="263"/>
      <c r="H50" s="355">
        <v>
303919</v>
      </c>
      <c r="I50" s="356"/>
      <c r="J50" s="356"/>
      <c r="K50" s="524"/>
      <c r="L50" s="339">
        <v>
4</v>
      </c>
      <c r="M50" s="340"/>
      <c r="N50" s="263"/>
      <c r="O50" s="339">
        <v>
108</v>
      </c>
      <c r="P50" s="263"/>
      <c r="Q50" s="351">
        <v>
299593</v>
      </c>
      <c r="R50" s="352"/>
      <c r="S50" s="525"/>
      <c r="T50" s="472"/>
      <c r="U50" s="536"/>
      <c r="V50" s="545"/>
      <c r="W50" s="546"/>
      <c r="X50" s="328"/>
      <c r="Y50" s="329"/>
      <c r="Z50" s="512"/>
      <c r="AA50" s="328"/>
      <c r="AB50" s="329"/>
      <c r="AC50" s="512"/>
      <c r="AD50" s="316"/>
      <c r="AE50" s="317"/>
      <c r="AF50" s="317"/>
      <c r="AG50" s="514"/>
      <c r="AH50" s="316"/>
      <c r="AI50" s="317"/>
      <c r="AJ50" s="317"/>
      <c r="AK50" s="516"/>
      <c r="AL50" s="242"/>
    </row>
    <row r="51" spans="1:40" ht="18.75" customHeight="1">
      <c r="A51" s="151"/>
      <c r="B51" s="310"/>
      <c r="C51" s="311"/>
      <c r="D51" s="325"/>
      <c r="E51" s="316"/>
      <c r="F51" s="317"/>
      <c r="G51" s="176"/>
      <c r="H51" s="357"/>
      <c r="I51" s="358"/>
      <c r="J51" s="358"/>
      <c r="K51" s="517"/>
      <c r="L51" s="316"/>
      <c r="M51" s="317"/>
      <c r="N51" s="176"/>
      <c r="O51" s="316"/>
      <c r="P51" s="176"/>
      <c r="Q51" s="353"/>
      <c r="R51" s="354"/>
      <c r="S51" s="518"/>
      <c r="T51" s="472"/>
      <c r="U51" s="547" t="s">
        <v>
203</v>
      </c>
      <c r="V51" s="548"/>
      <c r="W51" s="549"/>
      <c r="X51" s="519">
        <f>
X43+X45-X47+X49</f>
        <v>
20706507</v>
      </c>
      <c r="Y51" s="520"/>
      <c r="Z51" s="521"/>
      <c r="AA51" s="519">
        <f>
AA43+AA45-AA47+AA49</f>
        <v>
1856446</v>
      </c>
      <c r="AB51" s="520"/>
      <c r="AC51" s="521"/>
      <c r="AD51" s="556">
        <f>
AD43+AD45-AD47+AD49</f>
        <v>
18942188</v>
      </c>
      <c r="AE51" s="557"/>
      <c r="AF51" s="557"/>
      <c r="AG51" s="558"/>
      <c r="AH51" s="339">
        <f>
AH43+AH45-AH47+AH49</f>
        <v>
41505141</v>
      </c>
      <c r="AI51" s="340"/>
      <c r="AJ51" s="340"/>
      <c r="AK51" s="523"/>
      <c r="AL51" s="242"/>
      <c r="AM51" s="62"/>
      <c r="AN51" s="62"/>
    </row>
    <row r="52" spans="1:40" ht="39.75" customHeight="1" thickBot="1">
      <c r="A52" s="151"/>
      <c r="B52" s="563" t="s">
        <v>
71</v>
      </c>
      <c r="C52" s="564"/>
      <c r="D52" s="565"/>
      <c r="E52" s="566">
        <f>
E49+E50</f>
        <v>
1982</v>
      </c>
      <c r="F52" s="567"/>
      <c r="G52" s="176"/>
      <c r="H52" s="568">
        <v>
316700</v>
      </c>
      <c r="I52" s="569"/>
      <c r="J52" s="569"/>
      <c r="K52" s="570"/>
      <c r="L52" s="566">
        <f>
L49+L50</f>
        <v>
63</v>
      </c>
      <c r="M52" s="567"/>
      <c r="N52" s="176"/>
      <c r="O52" s="267">
        <f>
O49+O50</f>
        <v>
1979</v>
      </c>
      <c r="P52" s="268"/>
      <c r="Q52" s="571">
        <v>
316900</v>
      </c>
      <c r="R52" s="572"/>
      <c r="S52" s="573"/>
      <c r="T52" s="473"/>
      <c r="U52" s="550"/>
      <c r="V52" s="551"/>
      <c r="W52" s="552"/>
      <c r="X52" s="553"/>
      <c r="Y52" s="554"/>
      <c r="Z52" s="555"/>
      <c r="AA52" s="553"/>
      <c r="AB52" s="554"/>
      <c r="AC52" s="555"/>
      <c r="AD52" s="559"/>
      <c r="AE52" s="560"/>
      <c r="AF52" s="560"/>
      <c r="AG52" s="561"/>
      <c r="AH52" s="382"/>
      <c r="AI52" s="383"/>
      <c r="AJ52" s="383"/>
      <c r="AK52" s="562"/>
      <c r="AL52" s="242"/>
    </row>
    <row r="53" spans="1:40" ht="14.25"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1"/>
    </row>
    <row r="54" spans="1:40" ht="14.25">
      <c r="A54" s="273"/>
      <c r="B54" s="274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</row>
    <row r="55" spans="1:40" ht="14.25">
      <c r="A55" s="273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</row>
    <row r="56" spans="1:40" ht="14.25">
      <c r="A56" s="273"/>
      <c r="B56" s="275"/>
      <c r="C56" s="275"/>
      <c r="D56" s="276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</row>
    <row r="57" spans="1:40" s="277" customFormat="1" ht="13.5">
      <c r="A57" s="273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</row>
    <row r="58" spans="1:40" ht="14.25">
      <c r="A58" s="273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D16" sqref="D16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3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8.5" style="2" bestFit="1" customWidth="1"/>
    <col min="21" max="21" width="11.5" style="2" bestFit="1" customWidth="1"/>
    <col min="22" max="22" width="12.625" style="2" bestFit="1" customWidth="1"/>
    <col min="23" max="23" width="9.375" style="2" bestFit="1" customWidth="1"/>
    <col min="24" max="16384" width="9" style="2"/>
  </cols>
  <sheetData>
    <row r="1" spans="1:22" ht="24" customHeight="1" thickBot="1">
      <c r="A1" s="1" t="s">
        <v>
0</v>
      </c>
      <c r="N1" s="4" t="s">
        <v>
1</v>
      </c>
      <c r="O1" s="5"/>
      <c r="P1" s="586" t="s">
        <v>
2</v>
      </c>
      <c r="Q1" s="587"/>
      <c r="R1" s="587"/>
      <c r="S1" s="6"/>
      <c r="T1" s="6"/>
    </row>
    <row r="2" spans="1:22" ht="6" customHeight="1" thickBot="1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2" s="10" customFormat="1" ht="27" customHeight="1">
      <c r="A3" s="8"/>
      <c r="B3" s="588" t="s">
        <v>
3</v>
      </c>
      <c r="C3" s="589"/>
      <c r="D3" s="589"/>
      <c r="E3" s="589"/>
      <c r="F3" s="590"/>
      <c r="G3" s="591" t="s">
        <v>
4</v>
      </c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3"/>
      <c r="S3" s="9"/>
      <c r="T3" s="9"/>
    </row>
    <row r="4" spans="1:22" ht="26.25" customHeight="1">
      <c r="A4" s="11"/>
      <c r="B4" s="594" t="s">
        <v>
5</v>
      </c>
      <c r="C4" s="595"/>
      <c r="D4" s="12" t="s">
        <v>
6</v>
      </c>
      <c r="E4" s="12" t="s">
        <v>
7</v>
      </c>
      <c r="F4" s="28" t="s">
        <v>
8</v>
      </c>
      <c r="G4" s="596" t="s">
        <v>
5</v>
      </c>
      <c r="H4" s="597"/>
      <c r="I4" s="595"/>
      <c r="J4" s="598" t="s">
        <v>
6</v>
      </c>
      <c r="K4" s="599"/>
      <c r="L4" s="12" t="s">
        <v>
7</v>
      </c>
      <c r="M4" s="598" t="s">
        <v>
8</v>
      </c>
      <c r="N4" s="599"/>
      <c r="O4" s="12" t="s">
        <v>
9</v>
      </c>
      <c r="P4" s="600" t="s">
        <v>
10</v>
      </c>
      <c r="Q4" s="595"/>
      <c r="R4" s="13" t="s">
        <v>
11</v>
      </c>
      <c r="S4" s="14"/>
      <c r="T4" s="14"/>
    </row>
    <row r="5" spans="1:22" s="24" customFormat="1" ht="12" customHeight="1">
      <c r="A5" s="15"/>
      <c r="B5" s="16"/>
      <c r="C5" s="17"/>
      <c r="D5" s="18" t="s">
        <v>
12</v>
      </c>
      <c r="E5" s="18" t="s">
        <v>
13</v>
      </c>
      <c r="F5" s="19" t="s">
        <v>
13</v>
      </c>
      <c r="G5" s="20"/>
      <c r="H5" s="17"/>
      <c r="I5" s="21"/>
      <c r="J5" s="574" t="s">
        <v>
14</v>
      </c>
      <c r="K5" s="575"/>
      <c r="L5" s="18" t="s">
        <v>
13</v>
      </c>
      <c r="M5" s="574" t="s">
        <v>
13</v>
      </c>
      <c r="N5" s="576"/>
      <c r="O5" s="18" t="s">
        <v>
12</v>
      </c>
      <c r="P5" s="574" t="s">
        <v>
14</v>
      </c>
      <c r="Q5" s="576"/>
      <c r="R5" s="22" t="s">
        <v>
13</v>
      </c>
      <c r="S5" s="23"/>
      <c r="T5" s="23"/>
    </row>
    <row r="6" spans="1:22" ht="21" customHeight="1">
      <c r="A6" s="11"/>
      <c r="B6" s="577" t="s">
        <v>
15</v>
      </c>
      <c r="C6" s="578"/>
      <c r="D6" s="25">
        <v>
32166538</v>
      </c>
      <c r="E6" s="26">
        <f t="shared" ref="E6:E32" si="0">
ROUND(D6/$D$32*100,1)</f>
        <v>
27.3</v>
      </c>
      <c r="F6" s="27">
        <v>
2.2000000000000002</v>
      </c>
      <c r="G6" s="579" t="s">
        <v>
16</v>
      </c>
      <c r="H6" s="580"/>
      <c r="I6" s="581"/>
      <c r="J6" s="582">
        <v>
21864100</v>
      </c>
      <c r="K6" s="583"/>
      <c r="L6" s="29">
        <f>
ROUND(J6/$J$32*100,1)</f>
        <v>
19</v>
      </c>
      <c r="M6" s="584">
        <v>
0.4</v>
      </c>
      <c r="N6" s="585"/>
      <c r="O6" s="25">
        <v>
18610467</v>
      </c>
      <c r="P6" s="582">
        <v>
18358435</v>
      </c>
      <c r="Q6" s="583"/>
      <c r="R6" s="30">
        <f>
ROUND(P6/$P$27*100,1)</f>
        <v>
26</v>
      </c>
      <c r="S6" s="1"/>
      <c r="T6" s="1"/>
      <c r="V6" s="31"/>
    </row>
    <row r="7" spans="1:22" ht="21.95" customHeight="1">
      <c r="A7" s="11"/>
      <c r="B7" s="601" t="s">
        <v>
17</v>
      </c>
      <c r="C7" s="602"/>
      <c r="D7" s="25">
        <v>
428984</v>
      </c>
      <c r="E7" s="32">
        <f t="shared" si="0"/>
        <v>
0.4</v>
      </c>
      <c r="F7" s="27">
        <v>
-0.4</v>
      </c>
      <c r="G7" s="33" t="s">
        <v>
18</v>
      </c>
      <c r="H7" s="603" t="s">
        <v>
19</v>
      </c>
      <c r="I7" s="604"/>
      <c r="J7" s="605">
        <v>
13089597</v>
      </c>
      <c r="K7" s="606"/>
      <c r="L7" s="29">
        <f t="shared" ref="L7:L29" si="1">
ROUND(J7/$J$32*100,1)</f>
        <v>
11.4</v>
      </c>
      <c r="M7" s="607">
        <v>
0.4</v>
      </c>
      <c r="N7" s="608"/>
      <c r="O7" s="25">
        <v>
12515733</v>
      </c>
      <c r="P7" s="605">
        <v>
12515737</v>
      </c>
      <c r="Q7" s="606"/>
      <c r="R7" s="34">
        <f>
ROUND(P7/$P$27*100,1)</f>
        <v>
17.7</v>
      </c>
      <c r="S7" s="1"/>
      <c r="T7" s="1"/>
    </row>
    <row r="8" spans="1:22" ht="21.95" customHeight="1">
      <c r="A8" s="11"/>
      <c r="B8" s="601" t="s">
        <v>
20</v>
      </c>
      <c r="C8" s="602"/>
      <c r="D8" s="25">
        <v>
116400</v>
      </c>
      <c r="E8" s="32">
        <f t="shared" si="0"/>
        <v>
0.1</v>
      </c>
      <c r="F8" s="27">
        <v>
7.5</v>
      </c>
      <c r="G8" s="35"/>
      <c r="H8" s="603" t="s">
        <v>
21</v>
      </c>
      <c r="I8" s="609"/>
      <c r="J8" s="605">
        <v>
1400902</v>
      </c>
      <c r="K8" s="606"/>
      <c r="L8" s="29">
        <f t="shared" si="1"/>
        <v>
1.2</v>
      </c>
      <c r="M8" s="607">
        <v>
-6.1</v>
      </c>
      <c r="N8" s="608"/>
      <c r="O8" s="25">
        <v>
1400902</v>
      </c>
      <c r="P8" s="605">
        <v>
1184483</v>
      </c>
      <c r="Q8" s="606"/>
      <c r="R8" s="34">
        <f>
ROUND(P8/$P$27*100,1)</f>
        <v>
1.7</v>
      </c>
      <c r="S8" s="1"/>
      <c r="T8" s="36"/>
      <c r="V8" s="31"/>
    </row>
    <row r="9" spans="1:22" ht="21.95" customHeight="1">
      <c r="A9" s="11"/>
      <c r="B9" s="601" t="s">
        <v>
22</v>
      </c>
      <c r="C9" s="602"/>
      <c r="D9" s="25">
        <v>
479751</v>
      </c>
      <c r="E9" s="32">
        <f t="shared" si="0"/>
        <v>
0.4</v>
      </c>
      <c r="F9" s="27">
        <v>
35.4</v>
      </c>
      <c r="G9" s="596" t="s">
        <v>
23</v>
      </c>
      <c r="H9" s="597"/>
      <c r="I9" s="595"/>
      <c r="J9" s="605">
        <v>
33483162</v>
      </c>
      <c r="K9" s="606"/>
      <c r="L9" s="29">
        <f t="shared" si="1"/>
        <v>
29.1</v>
      </c>
      <c r="M9" s="607">
        <v>
5.4</v>
      </c>
      <c r="N9" s="608"/>
      <c r="O9" s="25">
        <v>
11696060</v>
      </c>
      <c r="P9" s="605">
        <v>
11696060</v>
      </c>
      <c r="Q9" s="606"/>
      <c r="R9" s="34">
        <f t="shared" ref="R9:R16" si="2">
ROUND(P9/$P$27*100,1)</f>
        <v>
16.5</v>
      </c>
      <c r="S9" s="1"/>
      <c r="T9" s="1"/>
      <c r="V9" s="31"/>
    </row>
    <row r="10" spans="1:22" ht="28.5" customHeight="1">
      <c r="A10" s="11"/>
      <c r="B10" s="610" t="s">
        <v>
24</v>
      </c>
      <c r="C10" s="611"/>
      <c r="D10" s="25">
        <v>
481482</v>
      </c>
      <c r="E10" s="32">
        <f t="shared" si="0"/>
        <v>
0.4</v>
      </c>
      <c r="F10" s="27">
        <v>
132.6</v>
      </c>
      <c r="G10" s="596" t="s">
        <v>
25</v>
      </c>
      <c r="H10" s="597"/>
      <c r="I10" s="595"/>
      <c r="J10" s="605">
        <v>
2796344</v>
      </c>
      <c r="K10" s="606"/>
      <c r="L10" s="29">
        <f t="shared" si="1"/>
        <v>
2.4</v>
      </c>
      <c r="M10" s="607">
        <v>
-0.9</v>
      </c>
      <c r="N10" s="608"/>
      <c r="O10" s="25">
        <v>
2796344</v>
      </c>
      <c r="P10" s="605">
        <v>
2796344</v>
      </c>
      <c r="Q10" s="606"/>
      <c r="R10" s="34">
        <f t="shared" si="2"/>
        <v>
4</v>
      </c>
      <c r="S10" s="1"/>
      <c r="T10" s="1"/>
      <c r="V10" s="31"/>
    </row>
    <row r="11" spans="1:22" ht="21.95" customHeight="1">
      <c r="A11" s="11"/>
      <c r="B11" s="612" t="s">
        <v>
26</v>
      </c>
      <c r="C11" s="613"/>
      <c r="D11" s="25">
        <v>
7676797</v>
      </c>
      <c r="E11" s="32">
        <f t="shared" si="0"/>
        <v>
6.5</v>
      </c>
      <c r="F11" s="27">
        <v>
2.2000000000000002</v>
      </c>
      <c r="G11" s="37"/>
      <c r="H11" s="614" t="s">
        <v>
27</v>
      </c>
      <c r="I11" s="609"/>
      <c r="J11" s="605">
        <v>
2796319</v>
      </c>
      <c r="K11" s="606"/>
      <c r="L11" s="29">
        <f t="shared" si="1"/>
        <v>
2.4</v>
      </c>
      <c r="M11" s="607">
        <v>
-0.9</v>
      </c>
      <c r="N11" s="608"/>
      <c r="O11" s="25">
        <v>
2796319</v>
      </c>
      <c r="P11" s="605">
        <v>
2796319</v>
      </c>
      <c r="Q11" s="606"/>
      <c r="R11" s="34">
        <f t="shared" si="2"/>
        <v>
4</v>
      </c>
      <c r="S11" s="1"/>
      <c r="T11" s="1"/>
      <c r="V11" s="31"/>
    </row>
    <row r="12" spans="1:22" ht="21.95" customHeight="1">
      <c r="A12" s="11"/>
      <c r="B12" s="612" t="s">
        <v>
28</v>
      </c>
      <c r="C12" s="613"/>
      <c r="D12" s="25">
        <v>
0</v>
      </c>
      <c r="E12" s="38">
        <f t="shared" si="0"/>
        <v>
0</v>
      </c>
      <c r="F12" s="27" t="s">
        <v>
29</v>
      </c>
      <c r="G12" s="35" t="s">
        <v>
18</v>
      </c>
      <c r="H12" s="614" t="s">
        <v>
30</v>
      </c>
      <c r="I12" s="609"/>
      <c r="J12" s="605">
        <v>
25</v>
      </c>
      <c r="K12" s="606"/>
      <c r="L12" s="29">
        <f t="shared" si="1"/>
        <v>
0</v>
      </c>
      <c r="M12" s="607">
        <v>
-37.5</v>
      </c>
      <c r="N12" s="608"/>
      <c r="O12" s="25">
        <v>
25</v>
      </c>
      <c r="P12" s="605">
        <v>
25</v>
      </c>
      <c r="Q12" s="606"/>
      <c r="R12" s="34">
        <f t="shared" si="2"/>
        <v>
0</v>
      </c>
      <c r="S12" s="1"/>
      <c r="T12" s="1"/>
      <c r="U12" s="39"/>
      <c r="V12" s="31"/>
    </row>
    <row r="13" spans="1:22" ht="21.95" customHeight="1">
      <c r="A13" s="11"/>
      <c r="B13" s="612" t="s">
        <v>
31</v>
      </c>
      <c r="C13" s="613"/>
      <c r="D13" s="25">
        <v>
245070</v>
      </c>
      <c r="E13" s="40">
        <f t="shared" si="0"/>
        <v>
0.2</v>
      </c>
      <c r="F13" s="27">
        <v>
25.5</v>
      </c>
      <c r="G13" s="596" t="s">
        <v>
32</v>
      </c>
      <c r="H13" s="597"/>
      <c r="I13" s="595"/>
      <c r="J13" s="605">
        <f>
J6+J9+J10</f>
        <v>
58143606</v>
      </c>
      <c r="K13" s="606"/>
      <c r="L13" s="29">
        <f t="shared" si="1"/>
        <v>
50.5</v>
      </c>
      <c r="M13" s="607">
        <v>
3.2</v>
      </c>
      <c r="N13" s="608"/>
      <c r="O13" s="41">
        <f>
O6+O9+O10</f>
        <v>
33102871</v>
      </c>
      <c r="P13" s="605">
        <f>
P6+P9+P10</f>
        <v>
32850839</v>
      </c>
      <c r="Q13" s="606"/>
      <c r="R13" s="34">
        <f t="shared" si="2"/>
        <v>
46.4</v>
      </c>
      <c r="S13" s="1"/>
      <c r="T13" s="1"/>
      <c r="V13" s="31"/>
    </row>
    <row r="14" spans="1:22" ht="21.95" customHeight="1">
      <c r="A14" s="11"/>
      <c r="B14" s="615" t="s">
        <v>
33</v>
      </c>
      <c r="C14" s="616"/>
      <c r="D14" s="25">
        <v>
94475</v>
      </c>
      <c r="E14" s="38">
        <f t="shared" si="0"/>
        <v>
0.1</v>
      </c>
      <c r="F14" s="27">
        <v>
2.6</v>
      </c>
      <c r="G14" s="596" t="s">
        <v>
34</v>
      </c>
      <c r="H14" s="617"/>
      <c r="I14" s="599"/>
      <c r="J14" s="605">
        <v>
18884000</v>
      </c>
      <c r="K14" s="606"/>
      <c r="L14" s="29">
        <f t="shared" si="1"/>
        <v>
16.399999999999999</v>
      </c>
      <c r="M14" s="607">
        <v>
1.6</v>
      </c>
      <c r="N14" s="608"/>
      <c r="O14" s="25">
        <v>
15299593</v>
      </c>
      <c r="P14" s="605">
        <v>
13241643</v>
      </c>
      <c r="Q14" s="606"/>
      <c r="R14" s="42">
        <f t="shared" si="2"/>
        <v>
18.7</v>
      </c>
      <c r="S14" s="1"/>
      <c r="T14" s="1"/>
      <c r="V14" s="31"/>
    </row>
    <row r="15" spans="1:22" ht="21.95" customHeight="1">
      <c r="A15" s="11"/>
      <c r="B15" s="601" t="s">
        <v>
35</v>
      </c>
      <c r="C15" s="602"/>
      <c r="D15" s="25">
        <v>
28799124</v>
      </c>
      <c r="E15" s="32">
        <f t="shared" si="0"/>
        <v>
24.4</v>
      </c>
      <c r="F15" s="27">
        <v>
-5.3</v>
      </c>
      <c r="G15" s="596" t="s">
        <v>
36</v>
      </c>
      <c r="H15" s="617"/>
      <c r="I15" s="599"/>
      <c r="J15" s="605">
        <v>
599023</v>
      </c>
      <c r="K15" s="606"/>
      <c r="L15" s="29">
        <f t="shared" si="1"/>
        <v>
0.5</v>
      </c>
      <c r="M15" s="607">
        <v>
47.9</v>
      </c>
      <c r="N15" s="608"/>
      <c r="O15" s="25">
        <v>
562619</v>
      </c>
      <c r="P15" s="605">
        <v>
517653</v>
      </c>
      <c r="Q15" s="606"/>
      <c r="R15" s="34">
        <f t="shared" si="2"/>
        <v>
0.7</v>
      </c>
      <c r="S15" s="1"/>
      <c r="T15" s="1"/>
      <c r="U15" s="39"/>
      <c r="V15" s="31"/>
    </row>
    <row r="16" spans="1:22" ht="21.95" customHeight="1">
      <c r="A16" s="11"/>
      <c r="B16" s="43"/>
      <c r="C16" s="44" t="s">
        <v>
37</v>
      </c>
      <c r="D16" s="25">
        <v>
27785905</v>
      </c>
      <c r="E16" s="32">
        <f t="shared" si="0"/>
        <v>
23.6</v>
      </c>
      <c r="F16" s="27">
        <v>
-1.7</v>
      </c>
      <c r="G16" s="596" t="s">
        <v>
38</v>
      </c>
      <c r="H16" s="617"/>
      <c r="I16" s="599"/>
      <c r="J16" s="605">
        <v>
6296117</v>
      </c>
      <c r="K16" s="606"/>
      <c r="L16" s="29">
        <f t="shared" si="1"/>
        <v>
5.5</v>
      </c>
      <c r="M16" s="607">
        <v>
10.6</v>
      </c>
      <c r="N16" s="608"/>
      <c r="O16" s="25">
        <v>
4345612</v>
      </c>
      <c r="P16" s="605">
        <v>
3326601</v>
      </c>
      <c r="Q16" s="606"/>
      <c r="R16" s="34">
        <f t="shared" si="2"/>
        <v>
4.7</v>
      </c>
      <c r="S16" s="1"/>
      <c r="T16" s="1"/>
      <c r="U16" s="39"/>
      <c r="V16" s="31"/>
    </row>
    <row r="17" spans="1:22" ht="21.95" customHeight="1">
      <c r="A17" s="11"/>
      <c r="B17" s="45"/>
      <c r="C17" s="44" t="s">
        <v>
39</v>
      </c>
      <c r="D17" s="25">
        <v>
1013219</v>
      </c>
      <c r="E17" s="32">
        <f t="shared" si="0"/>
        <v>
0.9</v>
      </c>
      <c r="F17" s="27">
        <v>
-52.4</v>
      </c>
      <c r="G17" s="596" t="s">
        <v>
40</v>
      </c>
      <c r="H17" s="617"/>
      <c r="I17" s="599"/>
      <c r="J17" s="605">
        <v>
5344714</v>
      </c>
      <c r="K17" s="606"/>
      <c r="L17" s="29">
        <f t="shared" si="1"/>
        <v>
4.5999999999999996</v>
      </c>
      <c r="M17" s="607">
        <v>
-49.1</v>
      </c>
      <c r="N17" s="608"/>
      <c r="O17" s="25">
        <v>
5105021</v>
      </c>
      <c r="P17" s="618"/>
      <c r="Q17" s="619"/>
      <c r="R17" s="620"/>
      <c r="S17" s="1"/>
      <c r="T17" s="1"/>
    </row>
    <row r="18" spans="1:22" ht="28.5" customHeight="1">
      <c r="A18" s="11"/>
      <c r="B18" s="610" t="s">
        <v>
41</v>
      </c>
      <c r="C18" s="611"/>
      <c r="D18" s="25">
        <v>
24017</v>
      </c>
      <c r="E18" s="32">
        <f t="shared" si="0"/>
        <v>
0</v>
      </c>
      <c r="F18" s="27">
        <v>
-2.9</v>
      </c>
      <c r="G18" s="596" t="s">
        <v>
42</v>
      </c>
      <c r="H18" s="617"/>
      <c r="I18" s="599"/>
      <c r="J18" s="605">
        <v>
0</v>
      </c>
      <c r="K18" s="606"/>
      <c r="L18" s="29">
        <f t="shared" si="1"/>
        <v>
0</v>
      </c>
      <c r="M18" s="607" t="s">
        <v>
29</v>
      </c>
      <c r="N18" s="608"/>
      <c r="O18" s="25">
        <v>
0</v>
      </c>
      <c r="P18" s="621"/>
      <c r="Q18" s="622"/>
      <c r="R18" s="623"/>
      <c r="S18" s="1"/>
      <c r="T18" s="1"/>
      <c r="V18" s="31"/>
    </row>
    <row r="19" spans="1:22" ht="21.95" customHeight="1">
      <c r="A19" s="46" t="s">
        <v>
43</v>
      </c>
      <c r="B19" s="601" t="s">
        <v>
44</v>
      </c>
      <c r="C19" s="602"/>
      <c r="D19" s="41">
        <f>
SUM(D6:D15)+D18</f>
        <v>
70512638</v>
      </c>
      <c r="E19" s="32">
        <f t="shared" si="0"/>
        <v>
59.8</v>
      </c>
      <c r="F19" s="27">
        <v>
-0.4</v>
      </c>
      <c r="G19" s="596" t="s">
        <v>
45</v>
      </c>
      <c r="H19" s="617"/>
      <c r="I19" s="599"/>
      <c r="J19" s="605">
        <v>
47853</v>
      </c>
      <c r="K19" s="606"/>
      <c r="L19" s="29">
        <f t="shared" si="1"/>
        <v>
0</v>
      </c>
      <c r="M19" s="607">
        <v>
14.3</v>
      </c>
      <c r="N19" s="608"/>
      <c r="O19" s="25">
        <v>
38001</v>
      </c>
      <c r="P19" s="605">
        <v>
0</v>
      </c>
      <c r="Q19" s="606"/>
      <c r="R19" s="34">
        <f>
ROUND(P19/$P$27*100,1)</f>
        <v>
0</v>
      </c>
      <c r="S19" s="1"/>
      <c r="T19" s="1"/>
      <c r="V19" s="31"/>
    </row>
    <row r="20" spans="1:22" ht="21.95" customHeight="1">
      <c r="A20" s="11"/>
      <c r="B20" s="601" t="s">
        <v>
46</v>
      </c>
      <c r="C20" s="602"/>
      <c r="D20" s="25">
        <v>
1358756</v>
      </c>
      <c r="E20" s="38">
        <f t="shared" si="0"/>
        <v>
1.2</v>
      </c>
      <c r="F20" s="27">
        <v>
18.600000000000001</v>
      </c>
      <c r="G20" s="596" t="s">
        <v>
47</v>
      </c>
      <c r="H20" s="617"/>
      <c r="I20" s="599"/>
      <c r="J20" s="605">
        <v>
11454748</v>
      </c>
      <c r="K20" s="606"/>
      <c r="L20" s="29">
        <f t="shared" si="1"/>
        <v>
9.9</v>
      </c>
      <c r="M20" s="607">
        <v>
0.2</v>
      </c>
      <c r="N20" s="608"/>
      <c r="O20" s="25">
        <v>
9840028</v>
      </c>
      <c r="P20" s="605">
        <v>
6481359</v>
      </c>
      <c r="Q20" s="606"/>
      <c r="R20" s="34">
        <f>
ROUND(P20/$P$27*100,1)</f>
        <v>
9.1999999999999993</v>
      </c>
      <c r="S20" s="1"/>
      <c r="T20" s="1"/>
      <c r="V20" s="31"/>
    </row>
    <row r="21" spans="1:22" ht="21.95" customHeight="1">
      <c r="A21" s="11"/>
      <c r="B21" s="601" t="s">
        <v>
48</v>
      </c>
      <c r="C21" s="602"/>
      <c r="D21" s="25">
        <v>
2778599</v>
      </c>
      <c r="E21" s="32">
        <f t="shared" si="0"/>
        <v>
2.4</v>
      </c>
      <c r="F21" s="27">
        <v>
-4.5999999999999996</v>
      </c>
      <c r="G21" s="596" t="s">
        <v>
49</v>
      </c>
      <c r="H21" s="617"/>
      <c r="I21" s="599"/>
      <c r="J21" s="605">
        <v>
0</v>
      </c>
      <c r="K21" s="606"/>
      <c r="L21" s="29">
        <f>
ROUND(J21/$J$32*100,1)</f>
        <v>
0</v>
      </c>
      <c r="M21" s="607" t="s">
        <v>
29</v>
      </c>
      <c r="N21" s="608"/>
      <c r="O21" s="25">
        <v>
0</v>
      </c>
      <c r="P21" s="605">
        <v>
0</v>
      </c>
      <c r="Q21" s="606"/>
      <c r="R21" s="34">
        <f>
ROUND(P21/$P$27*100,1)</f>
        <v>
0</v>
      </c>
      <c r="S21" s="1"/>
      <c r="T21" s="1"/>
    </row>
    <row r="22" spans="1:22" ht="21.95" customHeight="1">
      <c r="A22" s="11"/>
      <c r="B22" s="601" t="s">
        <v>
50</v>
      </c>
      <c r="C22" s="602"/>
      <c r="D22" s="25">
        <v>
622378</v>
      </c>
      <c r="E22" s="32">
        <f t="shared" si="0"/>
        <v>
0.5</v>
      </c>
      <c r="F22" s="27">
        <v>
2.1</v>
      </c>
      <c r="G22" s="596" t="s">
        <v>
51</v>
      </c>
      <c r="H22" s="617"/>
      <c r="I22" s="599"/>
      <c r="J22" s="605">
        <f>
SUM(J14:K21)</f>
        <v>
42626455</v>
      </c>
      <c r="K22" s="606"/>
      <c r="L22" s="29">
        <f t="shared" si="1"/>
        <v>
37</v>
      </c>
      <c r="M22" s="607">
        <v>
-8.6</v>
      </c>
      <c r="N22" s="608"/>
      <c r="O22" s="47">
        <f>
SUM(O14:O21)</f>
        <v>
35190874</v>
      </c>
      <c r="P22" s="605">
        <f>
SUM(P14:Q21)</f>
        <v>
23567256</v>
      </c>
      <c r="Q22" s="606"/>
      <c r="R22" s="34">
        <f>
ROUND(P22/$P$27*100,1)</f>
        <v>
33.299999999999997</v>
      </c>
      <c r="S22" s="1"/>
      <c r="T22" s="1"/>
      <c r="V22" s="31"/>
    </row>
    <row r="23" spans="1:22" ht="21.95" customHeight="1">
      <c r="A23" s="11"/>
      <c r="B23" s="601" t="s">
        <v>
52</v>
      </c>
      <c r="C23" s="602"/>
      <c r="D23" s="25">
        <v>
20690718</v>
      </c>
      <c r="E23" s="32">
        <f t="shared" si="0"/>
        <v>
17.5</v>
      </c>
      <c r="F23" s="27">
        <v>
0.3</v>
      </c>
      <c r="G23" s="596" t="s">
        <v>
53</v>
      </c>
      <c r="H23" s="617"/>
      <c r="I23" s="599"/>
      <c r="J23" s="605">
        <v>
14380312</v>
      </c>
      <c r="K23" s="606"/>
      <c r="L23" s="29">
        <f t="shared" si="1"/>
        <v>
12.5</v>
      </c>
      <c r="M23" s="607">
        <v>
-36.1</v>
      </c>
      <c r="N23" s="608"/>
      <c r="O23" s="25">
        <v>
6100985</v>
      </c>
      <c r="P23" s="48" t="s">
        <v>
54</v>
      </c>
      <c r="Q23" s="49"/>
      <c r="R23" s="50"/>
      <c r="S23" s="1"/>
      <c r="T23" s="1"/>
      <c r="V23" s="31"/>
    </row>
    <row r="24" spans="1:22" ht="21.95" customHeight="1">
      <c r="A24" s="11"/>
      <c r="B24" s="601" t="s">
        <v>
55</v>
      </c>
      <c r="C24" s="602"/>
      <c r="D24" s="25">
        <v>
9577554</v>
      </c>
      <c r="E24" s="32">
        <f t="shared" si="0"/>
        <v>
8.1</v>
      </c>
      <c r="F24" s="27">
        <v>
15.6</v>
      </c>
      <c r="G24" s="33"/>
      <c r="H24" s="51"/>
      <c r="I24" s="52" t="s">
        <v>
56</v>
      </c>
      <c r="J24" s="605">
        <f>
J23-J25</f>
        <v>
5169958</v>
      </c>
      <c r="K24" s="606"/>
      <c r="L24" s="29">
        <f t="shared" si="1"/>
        <v>
4.5</v>
      </c>
      <c r="M24" s="607">
        <v>
-22.7</v>
      </c>
      <c r="N24" s="608"/>
      <c r="O24" s="25">
        <f>
O23-O25</f>
        <v>
866551</v>
      </c>
      <c r="P24" s="53" t="s">
        <v>
57</v>
      </c>
      <c r="Q24" s="54"/>
      <c r="R24" s="11"/>
      <c r="S24" s="1"/>
      <c r="T24" s="1"/>
      <c r="U24" s="39"/>
      <c r="V24" s="31"/>
    </row>
    <row r="25" spans="1:22" ht="21.95" customHeight="1">
      <c r="A25" s="11"/>
      <c r="B25" s="601" t="s">
        <v>
58</v>
      </c>
      <c r="C25" s="602"/>
      <c r="D25" s="25">
        <v>
410338</v>
      </c>
      <c r="E25" s="32">
        <f t="shared" si="0"/>
        <v>
0.3</v>
      </c>
      <c r="F25" s="27">
        <v>
5.3</v>
      </c>
      <c r="G25" s="55"/>
      <c r="H25" s="56"/>
      <c r="I25" s="57" t="s">
        <v>
59</v>
      </c>
      <c r="J25" s="605">
        <v>
9210354</v>
      </c>
      <c r="K25" s="606"/>
      <c r="L25" s="29">
        <f t="shared" si="1"/>
        <v>
8</v>
      </c>
      <c r="M25" s="607">
        <v>
-41.8</v>
      </c>
      <c r="N25" s="608"/>
      <c r="O25" s="25">
        <v>
5234434</v>
      </c>
      <c r="P25" s="624">
        <f>
SUM(P22,P13)</f>
        <v>
56418095</v>
      </c>
      <c r="Q25" s="625"/>
      <c r="R25" s="11" t="s">
        <v>
12</v>
      </c>
      <c r="S25" s="1"/>
      <c r="T25" s="1"/>
      <c r="V25" s="31"/>
    </row>
    <row r="26" spans="1:22" ht="21.95" customHeight="1">
      <c r="A26" s="11"/>
      <c r="B26" s="601" t="s">
        <v>
60</v>
      </c>
      <c r="C26" s="602"/>
      <c r="D26" s="25">
        <v>
114140</v>
      </c>
      <c r="E26" s="32">
        <f t="shared" si="0"/>
        <v>
0.1</v>
      </c>
      <c r="F26" s="27">
        <v>
733.4</v>
      </c>
      <c r="G26" s="58"/>
      <c r="H26" s="59" t="s">
        <v>
61</v>
      </c>
      <c r="I26" s="60"/>
      <c r="J26" s="605">
        <v>
254269</v>
      </c>
      <c r="K26" s="606"/>
      <c r="L26" s="29">
        <f t="shared" si="1"/>
        <v>
0.2</v>
      </c>
      <c r="M26" s="607">
        <v>
-36.1</v>
      </c>
      <c r="N26" s="608"/>
      <c r="O26" s="25">
        <v>
254269</v>
      </c>
      <c r="P26" s="61" t="s">
        <v>
62</v>
      </c>
      <c r="Q26" s="6"/>
      <c r="R26" s="11"/>
      <c r="S26" s="1"/>
      <c r="T26" s="1"/>
      <c r="U26" s="62"/>
    </row>
    <row r="27" spans="1:22" ht="21.95" customHeight="1">
      <c r="A27" s="11"/>
      <c r="B27" s="601" t="s">
        <v>
63</v>
      </c>
      <c r="C27" s="602"/>
      <c r="D27" s="25">
        <v>
6120842</v>
      </c>
      <c r="E27" s="40">
        <f t="shared" si="0"/>
        <v>
5.2</v>
      </c>
      <c r="F27" s="27">
        <v>
-45.2</v>
      </c>
      <c r="G27" s="596" t="s">
        <v>
64</v>
      </c>
      <c r="H27" s="617"/>
      <c r="I27" s="599"/>
      <c r="J27" s="605">
        <v>
0</v>
      </c>
      <c r="K27" s="606"/>
      <c r="L27" s="29">
        <f t="shared" si="1"/>
        <v>
0</v>
      </c>
      <c r="M27" s="607" t="s">
        <v>
29</v>
      </c>
      <c r="N27" s="608"/>
      <c r="O27" s="25">
        <v>
0</v>
      </c>
      <c r="P27" s="624">
        <v>
70739649</v>
      </c>
      <c r="Q27" s="625"/>
      <c r="R27" s="11" t="s">
        <v>
12</v>
      </c>
      <c r="S27" s="1"/>
      <c r="T27" s="1"/>
      <c r="U27" s="70"/>
    </row>
    <row r="28" spans="1:22" ht="21.95" customHeight="1">
      <c r="A28" s="11"/>
      <c r="B28" s="601" t="s">
        <v>
65</v>
      </c>
      <c r="C28" s="602"/>
      <c r="D28" s="25">
        <v>
138004</v>
      </c>
      <c r="E28" s="32">
        <f t="shared" si="0"/>
        <v>
0.1</v>
      </c>
      <c r="F28" s="27">
        <v>
-63</v>
      </c>
      <c r="G28" s="596" t="s">
        <v>
66</v>
      </c>
      <c r="H28" s="597"/>
      <c r="I28" s="595"/>
      <c r="J28" s="605">
        <v>
0</v>
      </c>
      <c r="K28" s="606"/>
      <c r="L28" s="29">
        <f t="shared" si="1"/>
        <v>
0</v>
      </c>
      <c r="M28" s="607" t="s">
        <v>
29</v>
      </c>
      <c r="N28" s="608"/>
      <c r="O28" s="25">
        <v>
0</v>
      </c>
      <c r="P28" s="63"/>
      <c r="Q28" s="6"/>
      <c r="R28" s="64"/>
      <c r="S28" s="1"/>
      <c r="T28" s="1"/>
      <c r="U28" s="54"/>
      <c r="V28" s="31"/>
    </row>
    <row r="29" spans="1:22" ht="21.95" customHeight="1">
      <c r="A29" s="11"/>
      <c r="B29" s="601" t="s">
        <v>
67</v>
      </c>
      <c r="C29" s="602"/>
      <c r="D29" s="25">
        <v>
3460025</v>
      </c>
      <c r="E29" s="32">
        <f t="shared" si="0"/>
        <v>
2.9</v>
      </c>
      <c r="F29" s="27">
        <v>
-4.8</v>
      </c>
      <c r="G29" s="596" t="s">
        <v>
68</v>
      </c>
      <c r="H29" s="597"/>
      <c r="I29" s="595"/>
      <c r="J29" s="605">
        <f>
J23+J27+J28</f>
        <v>
14380312</v>
      </c>
      <c r="K29" s="606"/>
      <c r="L29" s="29">
        <f t="shared" si="1"/>
        <v>
12.5</v>
      </c>
      <c r="M29" s="607">
        <v>
-36.1</v>
      </c>
      <c r="N29" s="608"/>
      <c r="O29" s="47">
        <f>
O23+O27+O28</f>
        <v>
6100985</v>
      </c>
      <c r="P29" s="624"/>
      <c r="Q29" s="625"/>
      <c r="R29" s="11"/>
      <c r="S29" s="1"/>
      <c r="T29" s="1"/>
      <c r="U29" s="54"/>
      <c r="V29" s="31"/>
    </row>
    <row r="30" spans="1:22" ht="21.95" customHeight="1">
      <c r="A30" s="11"/>
      <c r="B30" s="601" t="s">
        <v>
69</v>
      </c>
      <c r="C30" s="602"/>
      <c r="D30" s="25">
        <v>
2194300</v>
      </c>
      <c r="E30" s="32">
        <f t="shared" si="0"/>
        <v>
1.9</v>
      </c>
      <c r="F30" s="27">
        <v>
-73.099999999999994</v>
      </c>
      <c r="G30" s="2"/>
      <c r="H30" s="2"/>
      <c r="M30" s="65"/>
      <c r="N30" s="65"/>
      <c r="O30" s="66"/>
      <c r="P30" s="67"/>
      <c r="R30" s="11"/>
      <c r="S30" s="1"/>
      <c r="T30" s="1"/>
      <c r="U30" s="68"/>
    </row>
    <row r="31" spans="1:22" ht="21.95" customHeight="1">
      <c r="A31" s="11"/>
      <c r="B31" s="601" t="s">
        <v>
70</v>
      </c>
      <c r="C31" s="616"/>
      <c r="D31" s="25">
        <f>
SUM(D20:D30)</f>
        <v>
47465654</v>
      </c>
      <c r="E31" s="40">
        <f t="shared" si="0"/>
        <v>
40.200000000000003</v>
      </c>
      <c r="F31" s="27">
        <v>
-17.2</v>
      </c>
      <c r="G31" s="2"/>
      <c r="H31" s="2"/>
      <c r="M31" s="65"/>
      <c r="N31" s="65"/>
      <c r="O31" s="69"/>
      <c r="P31" s="624"/>
      <c r="Q31" s="626"/>
      <c r="R31" s="11"/>
      <c r="S31" s="1"/>
      <c r="T31" s="1"/>
      <c r="U31" s="39"/>
    </row>
    <row r="32" spans="1:22" ht="21.95" customHeight="1" thickBot="1">
      <c r="A32" s="11"/>
      <c r="B32" s="627" t="s">
        <v>
71</v>
      </c>
      <c r="C32" s="628"/>
      <c r="D32" s="71">
        <f>
D19+D31</f>
        <v>
117978292</v>
      </c>
      <c r="E32" s="72">
        <f t="shared" si="0"/>
        <v>
100</v>
      </c>
      <c r="F32" s="27">
        <v>
-7.9</v>
      </c>
      <c r="G32" s="629" t="s">
        <v>
71</v>
      </c>
      <c r="H32" s="630"/>
      <c r="I32" s="631"/>
      <c r="J32" s="632">
        <f>
J13+J22+J29</f>
        <v>
115150373</v>
      </c>
      <c r="K32" s="633"/>
      <c r="L32" s="73">
        <f>
ROUND(J32/$J$32*100,1)</f>
        <v>
100</v>
      </c>
      <c r="M32" s="634">
        <v>
-8.3000000000000007</v>
      </c>
      <c r="N32" s="635"/>
      <c r="O32" s="74">
        <f>
O13+O22+O29</f>
        <v>
74394730</v>
      </c>
      <c r="P32" s="636"/>
      <c r="Q32" s="637"/>
      <c r="R32" s="75"/>
      <c r="S32" s="76"/>
      <c r="T32" s="1"/>
    </row>
    <row r="33" spans="1:20" ht="12.75" customHeight="1" thickBot="1">
      <c r="A33" s="77"/>
      <c r="B33" s="78"/>
      <c r="C33" s="79"/>
      <c r="D33" s="80"/>
      <c r="E33" s="81"/>
      <c r="F33" s="81"/>
      <c r="G33" s="82"/>
      <c r="H33" s="82"/>
      <c r="I33" s="82"/>
      <c r="J33" s="83"/>
      <c r="K33" s="84"/>
      <c r="L33" s="85"/>
      <c r="M33" s="23"/>
      <c r="N33" s="86"/>
      <c r="O33" s="85"/>
      <c r="P33" s="87"/>
      <c r="Q33" s="87"/>
      <c r="R33" s="85"/>
      <c r="S33" s="1"/>
      <c r="T33" s="1"/>
    </row>
    <row r="34" spans="1:20" s="88" customFormat="1" ht="22.9" customHeight="1">
      <c r="A34" s="85"/>
      <c r="B34" s="588" t="s">
        <v>
72</v>
      </c>
      <c r="C34" s="592"/>
      <c r="D34" s="592"/>
      <c r="E34" s="592"/>
      <c r="F34" s="592"/>
      <c r="G34" s="592"/>
      <c r="H34" s="592"/>
      <c r="I34" s="592"/>
      <c r="J34" s="645"/>
      <c r="K34" s="591" t="s">
        <v>
73</v>
      </c>
      <c r="L34" s="589"/>
      <c r="M34" s="589"/>
      <c r="N34" s="589"/>
      <c r="O34" s="589"/>
      <c r="P34" s="589"/>
      <c r="Q34" s="589"/>
      <c r="R34" s="646"/>
      <c r="S34" s="85"/>
      <c r="T34" s="85"/>
    </row>
    <row r="35" spans="1:20" s="88" customFormat="1" ht="20.100000000000001" customHeight="1">
      <c r="A35" s="85"/>
      <c r="B35" s="594" t="s">
        <v>
5</v>
      </c>
      <c r="C35" s="599"/>
      <c r="D35" s="12" t="s">
        <v>
6</v>
      </c>
      <c r="E35" s="12" t="s">
        <v>
7</v>
      </c>
      <c r="F35" s="12" t="s">
        <v>
8</v>
      </c>
      <c r="G35" s="600" t="s">
        <v>
9</v>
      </c>
      <c r="H35" s="597"/>
      <c r="I35" s="595"/>
      <c r="J35" s="89" t="s">
        <v>
7</v>
      </c>
      <c r="K35" s="596" t="s">
        <v>
5</v>
      </c>
      <c r="L35" s="597"/>
      <c r="M35" s="595"/>
      <c r="N35" s="600" t="s">
        <v>
74</v>
      </c>
      <c r="O35" s="595"/>
      <c r="P35" s="109" t="s">
        <v>
75</v>
      </c>
      <c r="Q35" s="647" t="s">
        <v>
76</v>
      </c>
      <c r="R35" s="648"/>
      <c r="S35" s="85"/>
      <c r="T35" s="85"/>
    </row>
    <row r="36" spans="1:20" s="98" customFormat="1" ht="20.100000000000001" customHeight="1">
      <c r="A36" s="90"/>
      <c r="B36" s="91"/>
      <c r="C36" s="92"/>
      <c r="D36" s="18" t="s">
        <v>
12</v>
      </c>
      <c r="E36" s="93" t="s">
        <v>
13</v>
      </c>
      <c r="F36" s="93" t="s">
        <v>
13</v>
      </c>
      <c r="G36" s="3"/>
      <c r="H36" s="3"/>
      <c r="I36" s="94" t="s">
        <v>
12</v>
      </c>
      <c r="J36" s="95" t="s">
        <v>
13</v>
      </c>
      <c r="K36" s="596" t="s">
        <v>
77</v>
      </c>
      <c r="L36" s="597"/>
      <c r="M36" s="595"/>
      <c r="N36" s="638">
        <v>
28447064</v>
      </c>
      <c r="O36" s="639"/>
      <c r="P36" s="96">
        <f t="shared" ref="P36:P42" si="3">
ROUND(N36/$N$42*100,1)</f>
        <v>
88.4</v>
      </c>
      <c r="Q36" s="607">
        <v>
2.9</v>
      </c>
      <c r="R36" s="640"/>
      <c r="S36" s="97"/>
      <c r="T36" s="97"/>
    </row>
    <row r="37" spans="1:20" ht="20.100000000000001" customHeight="1">
      <c r="A37" s="11"/>
      <c r="B37" s="641" t="s">
        <v>
78</v>
      </c>
      <c r="C37" s="581"/>
      <c r="D37" s="71">
        <v>
676654</v>
      </c>
      <c r="E37" s="26">
        <f>
ROUND(D37/$D$50*100,1)</f>
        <v>
0.6</v>
      </c>
      <c r="F37" s="99">
        <v>
-2</v>
      </c>
      <c r="G37" s="642">
        <v>
661760</v>
      </c>
      <c r="H37" s="643"/>
      <c r="I37" s="644"/>
      <c r="J37" s="100">
        <f>
ROUND(G37/$G$50*100,1)</f>
        <v>
0.9</v>
      </c>
      <c r="K37" s="596" t="s">
        <v>
79</v>
      </c>
      <c r="L37" s="597"/>
      <c r="M37" s="595"/>
      <c r="N37" s="638">
        <v>
82993</v>
      </c>
      <c r="O37" s="639"/>
      <c r="P37" s="96">
        <f t="shared" si="3"/>
        <v>
0.3</v>
      </c>
      <c r="Q37" s="607">
        <v>
2.1</v>
      </c>
      <c r="R37" s="640"/>
      <c r="S37" s="101"/>
      <c r="T37" s="101"/>
    </row>
    <row r="38" spans="1:20" ht="20.100000000000001" customHeight="1">
      <c r="A38" s="11"/>
      <c r="B38" s="594" t="s">
        <v>
80</v>
      </c>
      <c r="C38" s="599"/>
      <c r="D38" s="41">
        <v>
14834104</v>
      </c>
      <c r="E38" s="26">
        <f t="shared" ref="E38:E51" si="4">
ROUND(D38/$D$50*100,1)</f>
        <v>
12.9</v>
      </c>
      <c r="F38" s="102">
        <v>
-28</v>
      </c>
      <c r="G38" s="638">
        <v>
12820915</v>
      </c>
      <c r="H38" s="649"/>
      <c r="I38" s="609"/>
      <c r="J38" s="103">
        <f t="shared" ref="J38:J51" si="5">
ROUND(G38/$G$50*100,1)</f>
        <v>
17.2</v>
      </c>
      <c r="K38" s="596" t="s">
        <v>
81</v>
      </c>
      <c r="L38" s="597"/>
      <c r="M38" s="595"/>
      <c r="N38" s="638">
        <v>
3195981</v>
      </c>
      <c r="O38" s="639"/>
      <c r="P38" s="96">
        <f t="shared" si="3"/>
        <v>
9.9</v>
      </c>
      <c r="Q38" s="607">
        <v>
-6.2</v>
      </c>
      <c r="R38" s="640"/>
      <c r="S38" s="104"/>
      <c r="T38" s="104"/>
    </row>
    <row r="39" spans="1:20" ht="20.100000000000001" customHeight="1">
      <c r="A39" s="11"/>
      <c r="B39" s="594" t="s">
        <v>
82</v>
      </c>
      <c r="C39" s="599"/>
      <c r="D39" s="41">
        <v>
63498023</v>
      </c>
      <c r="E39" s="26">
        <f t="shared" si="4"/>
        <v>
55.1</v>
      </c>
      <c r="F39" s="102">
        <v>
7.7</v>
      </c>
      <c r="G39" s="638">
        <v>
34608807</v>
      </c>
      <c r="H39" s="649"/>
      <c r="I39" s="609"/>
      <c r="J39" s="103">
        <f t="shared" si="5"/>
        <v>
46.5</v>
      </c>
      <c r="K39" s="596" t="s">
        <v>
83</v>
      </c>
      <c r="L39" s="597"/>
      <c r="M39" s="595"/>
      <c r="N39" s="638">
        <v>
0</v>
      </c>
      <c r="O39" s="639"/>
      <c r="P39" s="96">
        <f t="shared" si="3"/>
        <v>
0</v>
      </c>
      <c r="Q39" s="607" t="s">
        <v>
29</v>
      </c>
      <c r="R39" s="640"/>
      <c r="S39" s="104"/>
      <c r="T39" s="104"/>
    </row>
    <row r="40" spans="1:20" ht="20.100000000000001" customHeight="1">
      <c r="A40" s="11"/>
      <c r="B40" s="594" t="s">
        <v>
84</v>
      </c>
      <c r="C40" s="599"/>
      <c r="D40" s="71">
        <v>
7573557</v>
      </c>
      <c r="E40" s="26">
        <f t="shared" si="4"/>
        <v>
6.6</v>
      </c>
      <c r="F40" s="102">
        <v>
1.2</v>
      </c>
      <c r="G40" s="638">
        <v>
6015089</v>
      </c>
      <c r="H40" s="649"/>
      <c r="I40" s="609"/>
      <c r="J40" s="103">
        <f t="shared" si="5"/>
        <v>
8.1</v>
      </c>
      <c r="K40" s="596" t="s">
        <v>
85</v>
      </c>
      <c r="L40" s="597"/>
      <c r="M40" s="595"/>
      <c r="N40" s="638">
        <v>
0</v>
      </c>
      <c r="O40" s="639"/>
      <c r="P40" s="96">
        <f t="shared" si="3"/>
        <v>
0</v>
      </c>
      <c r="Q40" s="607" t="s">
        <v>
29</v>
      </c>
      <c r="R40" s="640"/>
      <c r="S40" s="104"/>
      <c r="T40" s="104"/>
    </row>
    <row r="41" spans="1:20" ht="20.100000000000001" customHeight="1">
      <c r="A41" s="11"/>
      <c r="B41" s="594" t="s">
        <v>
86</v>
      </c>
      <c r="C41" s="599"/>
      <c r="D41" s="41">
        <v>
80728</v>
      </c>
      <c r="E41" s="26">
        <f t="shared" si="4"/>
        <v>
0.1</v>
      </c>
      <c r="F41" s="102">
        <v>
-91.7</v>
      </c>
      <c r="G41" s="638">
        <v>
67594</v>
      </c>
      <c r="H41" s="649"/>
      <c r="I41" s="609"/>
      <c r="J41" s="103">
        <f t="shared" si="5"/>
        <v>
0.1</v>
      </c>
      <c r="K41" s="596" t="s">
        <v>
87</v>
      </c>
      <c r="L41" s="597"/>
      <c r="M41" s="595"/>
      <c r="N41" s="638">
        <v>
440500</v>
      </c>
      <c r="O41" s="639"/>
      <c r="P41" s="40">
        <f t="shared" si="3"/>
        <v>
1.4</v>
      </c>
      <c r="Q41" s="607">
        <v>
36.200000000000003</v>
      </c>
      <c r="R41" s="640"/>
      <c r="S41" s="104"/>
      <c r="T41" s="104"/>
    </row>
    <row r="42" spans="1:20" ht="20.100000000000001" customHeight="1">
      <c r="A42" s="11"/>
      <c r="B42" s="594" t="s">
        <v>
88</v>
      </c>
      <c r="C42" s="599"/>
      <c r="D42" s="41">
        <v>
0</v>
      </c>
      <c r="E42" s="26">
        <f t="shared" si="4"/>
        <v>
0</v>
      </c>
      <c r="F42" s="102" t="s">
        <v>
29</v>
      </c>
      <c r="G42" s="638">
        <v>
0</v>
      </c>
      <c r="H42" s="649"/>
      <c r="I42" s="609"/>
      <c r="J42" s="103">
        <f t="shared" si="5"/>
        <v>
0</v>
      </c>
      <c r="K42" s="596" t="s">
        <v>
71</v>
      </c>
      <c r="L42" s="597"/>
      <c r="M42" s="595"/>
      <c r="N42" s="638">
        <f>
SUM(N36:O41)</f>
        <v>
32166538</v>
      </c>
      <c r="O42" s="639"/>
      <c r="P42" s="40">
        <f t="shared" si="3"/>
        <v>
100</v>
      </c>
      <c r="Q42" s="607">
        <v>
2.2000000000000002</v>
      </c>
      <c r="R42" s="640"/>
      <c r="S42" s="104"/>
      <c r="T42" s="104"/>
    </row>
    <row r="43" spans="1:20" ht="20.100000000000001" customHeight="1">
      <c r="A43" s="11"/>
      <c r="B43" s="594" t="s">
        <v>
89</v>
      </c>
      <c r="C43" s="599"/>
      <c r="D43" s="41">
        <v>
1164584</v>
      </c>
      <c r="E43" s="26">
        <f t="shared" si="4"/>
        <v>
1</v>
      </c>
      <c r="F43" s="102">
        <v>
19.7</v>
      </c>
      <c r="G43" s="638">
        <v>
995200</v>
      </c>
      <c r="H43" s="649"/>
      <c r="I43" s="609"/>
      <c r="J43" s="103">
        <f t="shared" si="5"/>
        <v>
1.3</v>
      </c>
      <c r="K43" s="650" t="s">
        <v>
90</v>
      </c>
      <c r="L43" s="651"/>
      <c r="M43" s="651"/>
      <c r="N43" s="651"/>
      <c r="O43" s="651"/>
      <c r="P43" s="651"/>
      <c r="Q43" s="651"/>
      <c r="R43" s="652"/>
      <c r="S43" s="104"/>
      <c r="T43" s="104"/>
    </row>
    <row r="44" spans="1:20" ht="20.100000000000001" customHeight="1">
      <c r="A44" s="11"/>
      <c r="B44" s="594" t="s">
        <v>
91</v>
      </c>
      <c r="C44" s="599"/>
      <c r="D44" s="71">
        <v>
11704212</v>
      </c>
      <c r="E44" s="26">
        <f t="shared" si="4"/>
        <v>
10.199999999999999</v>
      </c>
      <c r="F44" s="102">
        <v>
-5.3</v>
      </c>
      <c r="G44" s="638">
        <v>
6672560</v>
      </c>
      <c r="H44" s="649"/>
      <c r="I44" s="609"/>
      <c r="J44" s="103">
        <f t="shared" si="5"/>
        <v>
9</v>
      </c>
      <c r="K44" s="596" t="s">
        <v>
92</v>
      </c>
      <c r="L44" s="597"/>
      <c r="M44" s="595"/>
      <c r="N44" s="598" t="s">
        <v>
93</v>
      </c>
      <c r="O44" s="595"/>
      <c r="P44" s="653" t="s">
        <v>
94</v>
      </c>
      <c r="Q44" s="654"/>
      <c r="R44" s="655"/>
      <c r="S44" s="105"/>
      <c r="T44" s="105"/>
    </row>
    <row r="45" spans="1:20" ht="20.100000000000001" customHeight="1" thickBot="1">
      <c r="A45" s="11"/>
      <c r="B45" s="594" t="s">
        <v>
95</v>
      </c>
      <c r="C45" s="599"/>
      <c r="D45" s="41">
        <v>
1054474</v>
      </c>
      <c r="E45" s="26">
        <f t="shared" si="4"/>
        <v>
0.9</v>
      </c>
      <c r="F45" s="102">
        <v>
10.1</v>
      </c>
      <c r="G45" s="638">
        <v>
897521</v>
      </c>
      <c r="H45" s="649"/>
      <c r="I45" s="609"/>
      <c r="J45" s="103">
        <f t="shared" si="5"/>
        <v>
1.2</v>
      </c>
      <c r="K45" s="656">
        <v>
98.2</v>
      </c>
      <c r="L45" s="657"/>
      <c r="M45" s="658"/>
      <c r="N45" s="659">
        <v>
45.1</v>
      </c>
      <c r="O45" s="658"/>
      <c r="P45" s="659">
        <v>
96.4</v>
      </c>
      <c r="Q45" s="657"/>
      <c r="R45" s="660"/>
      <c r="S45" s="106"/>
      <c r="T45" s="107"/>
    </row>
    <row r="46" spans="1:20" ht="20.100000000000001" customHeight="1" thickTop="1">
      <c r="A46" s="11"/>
      <c r="B46" s="594" t="s">
        <v>
96</v>
      </c>
      <c r="C46" s="599"/>
      <c r="D46" s="71">
        <v>
11764364</v>
      </c>
      <c r="E46" s="26">
        <f t="shared" si="4"/>
        <v>
10.199999999999999</v>
      </c>
      <c r="F46" s="102">
        <v>
-40.299999999999997</v>
      </c>
      <c r="G46" s="638">
        <v>
8855611</v>
      </c>
      <c r="H46" s="649"/>
      <c r="I46" s="609"/>
      <c r="J46" s="103">
        <f t="shared" si="5"/>
        <v>
11.9</v>
      </c>
      <c r="K46" s="661" t="s">
        <v>
97</v>
      </c>
      <c r="L46" s="662"/>
      <c r="M46" s="662"/>
      <c r="N46" s="662"/>
      <c r="O46" s="662"/>
      <c r="P46" s="662"/>
      <c r="Q46" s="662"/>
      <c r="R46" s="663"/>
      <c r="S46" s="104"/>
      <c r="T46" s="104"/>
    </row>
    <row r="47" spans="1:20" ht="20.100000000000001" customHeight="1">
      <c r="A47" s="11"/>
      <c r="B47" s="594" t="s">
        <v>
98</v>
      </c>
      <c r="C47" s="599"/>
      <c r="D47" s="41">
        <v>
0</v>
      </c>
      <c r="E47" s="26">
        <f t="shared" si="4"/>
        <v>
0</v>
      </c>
      <c r="F47" s="102">
        <v>
0</v>
      </c>
      <c r="G47" s="638">
        <v>
0</v>
      </c>
      <c r="H47" s="649"/>
      <c r="I47" s="609"/>
      <c r="J47" s="103">
        <f t="shared" si="5"/>
        <v>
0</v>
      </c>
      <c r="K47" s="664" t="s">
        <v>
5</v>
      </c>
      <c r="L47" s="665"/>
      <c r="M47" s="666"/>
      <c r="N47" s="670" t="s">
        <v>
99</v>
      </c>
      <c r="O47" s="671"/>
      <c r="P47" s="674" t="s">
        <v>
76</v>
      </c>
      <c r="Q47" s="676" t="s">
        <v>
100</v>
      </c>
      <c r="R47" s="677"/>
      <c r="S47" s="108"/>
      <c r="T47" s="108"/>
    </row>
    <row r="48" spans="1:20" ht="20.100000000000001" customHeight="1">
      <c r="A48" s="11"/>
      <c r="B48" s="594" t="s">
        <v>
25</v>
      </c>
      <c r="C48" s="599"/>
      <c r="D48" s="41">
        <v>
2799673</v>
      </c>
      <c r="E48" s="26">
        <f>
ROUND(D48/$D$50*100,1)</f>
        <v>
2.4</v>
      </c>
      <c r="F48" s="102">
        <v>
-1.3</v>
      </c>
      <c r="G48" s="638">
        <v>
2799673</v>
      </c>
      <c r="H48" s="649"/>
      <c r="I48" s="609"/>
      <c r="J48" s="103">
        <f>
ROUND(G48/$G$50*100,1)</f>
        <v>
3.8</v>
      </c>
      <c r="K48" s="667"/>
      <c r="L48" s="668"/>
      <c r="M48" s="669"/>
      <c r="N48" s="672"/>
      <c r="O48" s="673"/>
      <c r="P48" s="675"/>
      <c r="Q48" s="695" t="s">
        <v>
101</v>
      </c>
      <c r="R48" s="696"/>
      <c r="S48" s="101"/>
      <c r="T48" s="101"/>
    </row>
    <row r="49" spans="1:20" ht="20.100000000000001" customHeight="1">
      <c r="A49" s="11"/>
      <c r="B49" s="594" t="s">
        <v>
102</v>
      </c>
      <c r="C49" s="599"/>
      <c r="D49" s="71">
        <v>
0</v>
      </c>
      <c r="E49" s="26">
        <f t="shared" si="4"/>
        <v>
0</v>
      </c>
      <c r="F49" s="102" t="s">
        <v>
29</v>
      </c>
      <c r="G49" s="638">
        <v>
0</v>
      </c>
      <c r="H49" s="649"/>
      <c r="I49" s="609"/>
      <c r="J49" s="103">
        <f>
ROUND(G49/$G$50*100,1)</f>
        <v>
0</v>
      </c>
      <c r="K49" s="664" t="s">
        <v>
103</v>
      </c>
      <c r="L49" s="666"/>
      <c r="M49" s="110" t="s">
        <v>
104</v>
      </c>
      <c r="N49" s="697">
        <v>
37410999</v>
      </c>
      <c r="O49" s="698"/>
      <c r="P49" s="111">
        <v>
0.1</v>
      </c>
      <c r="Q49" s="697">
        <v>
5513765</v>
      </c>
      <c r="R49" s="699"/>
      <c r="S49" s="112"/>
      <c r="T49" s="112"/>
    </row>
    <row r="50" spans="1:20" ht="20.100000000000001" customHeight="1">
      <c r="A50" s="11"/>
      <c r="B50" s="678" t="s">
        <v>
71</v>
      </c>
      <c r="C50" s="679"/>
      <c r="D50" s="682">
        <f>
SUM(D37:D49)</f>
        <v>
115150373</v>
      </c>
      <c r="E50" s="684">
        <f t="shared" si="4"/>
        <v>
100</v>
      </c>
      <c r="F50" s="685">
        <v>
-8.3000000000000007</v>
      </c>
      <c r="G50" s="687">
        <f>
SUM(G37:I49)</f>
        <v>
74394730</v>
      </c>
      <c r="H50" s="688"/>
      <c r="I50" s="689"/>
      <c r="J50" s="693">
        <f>
ROUND(G50/$G$50*100,1)</f>
        <v>
100</v>
      </c>
      <c r="K50" s="579" t="s">
        <v>
105</v>
      </c>
      <c r="L50" s="669"/>
      <c r="M50" s="57" t="s">
        <v>
106</v>
      </c>
      <c r="N50" s="700">
        <v>
35527408</v>
      </c>
      <c r="O50" s="701"/>
      <c r="P50" s="113">
        <v>
-1.1000000000000001</v>
      </c>
      <c r="Q50" s="700">
        <v>
1219704</v>
      </c>
      <c r="R50" s="702"/>
      <c r="S50" s="112"/>
      <c r="T50" s="112"/>
    </row>
    <row r="51" spans="1:20" ht="20.100000000000001" customHeight="1" thickBot="1">
      <c r="A51" s="11"/>
      <c r="B51" s="680"/>
      <c r="C51" s="681"/>
      <c r="D51" s="683"/>
      <c r="E51" s="683">
        <f t="shared" si="4"/>
        <v>
0</v>
      </c>
      <c r="F51" s="686"/>
      <c r="G51" s="690"/>
      <c r="H51" s="691"/>
      <c r="I51" s="692"/>
      <c r="J51" s="694">
        <f t="shared" si="5"/>
        <v>
0</v>
      </c>
      <c r="K51" s="664" t="s">
        <v>
107</v>
      </c>
      <c r="L51" s="666"/>
      <c r="M51" s="110" t="s">
        <v>
104</v>
      </c>
      <c r="N51" s="697">
        <v>
4015731</v>
      </c>
      <c r="O51" s="698"/>
      <c r="P51" s="111">
        <v>
-2.5</v>
      </c>
      <c r="Q51" s="697">
        <v>
739398</v>
      </c>
      <c r="R51" s="699"/>
      <c r="S51" s="112"/>
      <c r="T51" s="112"/>
    </row>
    <row r="52" spans="1:20" ht="20.100000000000001" customHeight="1">
      <c r="A52" s="1"/>
      <c r="B52" s="114" t="s">
        <v>
108</v>
      </c>
      <c r="J52" s="115"/>
      <c r="K52" s="641" t="s">
        <v>
105</v>
      </c>
      <c r="L52" s="669"/>
      <c r="M52" s="116" t="s">
        <v>
106</v>
      </c>
      <c r="N52" s="700">
        <v>
3886569</v>
      </c>
      <c r="O52" s="701"/>
      <c r="P52" s="113">
        <v>
-2.6</v>
      </c>
      <c r="Q52" s="700">
        <v>
168197</v>
      </c>
      <c r="R52" s="702"/>
      <c r="S52" s="112"/>
      <c r="T52" s="112"/>
    </row>
    <row r="53" spans="1:20" ht="20.100000000000001" customHeight="1">
      <c r="A53" s="1"/>
      <c r="B53" s="2" t="s">
        <v>
109</v>
      </c>
      <c r="J53" s="6"/>
      <c r="K53" s="703" t="s">
        <v>
110</v>
      </c>
      <c r="L53" s="666"/>
      <c r="M53" s="110" t="s">
        <v>
104</v>
      </c>
      <c r="N53" s="697">
        <v>
20458679</v>
      </c>
      <c r="O53" s="698"/>
      <c r="P53" s="111">
        <v>
5.8</v>
      </c>
      <c r="Q53" s="697">
        <v>
3065459</v>
      </c>
      <c r="R53" s="699"/>
      <c r="S53" s="112"/>
      <c r="T53" s="112"/>
    </row>
    <row r="54" spans="1:20" ht="20.100000000000001" customHeight="1">
      <c r="A54" s="1"/>
      <c r="B54" s="6"/>
      <c r="J54" s="6"/>
      <c r="K54" s="641" t="s">
        <v>
111</v>
      </c>
      <c r="L54" s="669"/>
      <c r="M54" s="57" t="s">
        <v>
106</v>
      </c>
      <c r="N54" s="700">
        <v>
19283152</v>
      </c>
      <c r="O54" s="701"/>
      <c r="P54" s="117">
        <v>
3.4</v>
      </c>
      <c r="Q54" s="700">
        <v>
129018</v>
      </c>
      <c r="R54" s="702"/>
      <c r="S54" s="112"/>
      <c r="T54" s="112"/>
    </row>
    <row r="55" spans="1:20" ht="20.100000000000001" customHeight="1">
      <c r="A55" s="1"/>
      <c r="K55" s="703" t="s">
        <v>
110</v>
      </c>
      <c r="L55" s="666"/>
      <c r="M55" s="118" t="s">
        <v>
104</v>
      </c>
      <c r="N55" s="709" t="s">
        <v>
112</v>
      </c>
      <c r="O55" s="710"/>
      <c r="P55" s="119" t="s">
        <v>
112</v>
      </c>
      <c r="Q55" s="709" t="s">
        <v>
112</v>
      </c>
      <c r="R55" s="711"/>
      <c r="S55" s="1"/>
      <c r="T55" s="1"/>
    </row>
    <row r="56" spans="1:20" ht="20.100000000000001" customHeight="1">
      <c r="K56" s="704" t="s">
        <v>
113</v>
      </c>
      <c r="L56" s="705"/>
      <c r="M56" s="57" t="s">
        <v>
106</v>
      </c>
      <c r="N56" s="706" t="s">
        <v>
112</v>
      </c>
      <c r="O56" s="707"/>
      <c r="P56" s="113" t="s">
        <v>
112</v>
      </c>
      <c r="Q56" s="706" t="s">
        <v>
112</v>
      </c>
      <c r="R56" s="708"/>
      <c r="S56" s="1"/>
      <c r="T56" s="1"/>
    </row>
    <row r="57" spans="1:20" ht="20.100000000000001" customHeight="1">
      <c r="K57" s="703" t="s">
        <v>
114</v>
      </c>
      <c r="L57" s="666"/>
      <c r="M57" s="118" t="s">
        <v>
104</v>
      </c>
      <c r="N57" s="709" t="s">
        <v>
112</v>
      </c>
      <c r="O57" s="710"/>
      <c r="P57" s="119" t="s">
        <v>
112</v>
      </c>
      <c r="Q57" s="709" t="s">
        <v>
112</v>
      </c>
      <c r="R57" s="711"/>
      <c r="S57" s="1"/>
      <c r="T57" s="1"/>
    </row>
    <row r="58" spans="1:20" ht="20.100000000000001" customHeight="1">
      <c r="K58" s="704" t="s">
        <v>
113</v>
      </c>
      <c r="L58" s="705"/>
      <c r="M58" s="57" t="s">
        <v>
106</v>
      </c>
      <c r="N58" s="706" t="s">
        <v>
112</v>
      </c>
      <c r="O58" s="707"/>
      <c r="P58" s="113" t="s">
        <v>
112</v>
      </c>
      <c r="Q58" s="706" t="s">
        <v>
112</v>
      </c>
      <c r="R58" s="708"/>
      <c r="S58" s="6"/>
    </row>
    <row r="59" spans="1:20" ht="20.100000000000001" customHeight="1">
      <c r="K59" s="703" t="s">
        <v>
114</v>
      </c>
      <c r="L59" s="666"/>
      <c r="M59" s="110" t="s">
        <v>
104</v>
      </c>
      <c r="N59" s="709" t="s">
        <v>
112</v>
      </c>
      <c r="O59" s="710"/>
      <c r="P59" s="119" t="s">
        <v>
112</v>
      </c>
      <c r="Q59" s="718" t="s">
        <v>
112</v>
      </c>
      <c r="R59" s="711"/>
    </row>
    <row r="60" spans="1:20" ht="20.100000000000001" customHeight="1" thickBot="1">
      <c r="K60" s="712" t="s">
        <v>
115</v>
      </c>
      <c r="L60" s="713"/>
      <c r="M60" s="120" t="s">
        <v>
106</v>
      </c>
      <c r="N60" s="714" t="s">
        <v>
112</v>
      </c>
      <c r="O60" s="715"/>
      <c r="P60" s="121" t="s">
        <v>
112</v>
      </c>
      <c r="Q60" s="716" t="s">
        <v>
112</v>
      </c>
      <c r="R60" s="717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2018-12-26T05:13:26Z</dcterms:created>
  <dcterms:modified xsi:type="dcterms:W3CDTF">2018-12-26T05:56:58Z</dcterms:modified>
</cp:coreProperties>
</file>