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0610" windowHeight="7365" tabRatio="71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W36"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BE37" i="9"/>
  <c r="AM37" i="9"/>
  <c r="U37" i="9"/>
  <c r="C37" i="9"/>
  <c r="BE36" i="9"/>
  <c r="AM36" i="9"/>
  <c r="C36" i="9"/>
  <c r="BE35" i="9"/>
  <c r="AM35" i="9"/>
  <c r="C35" i="9"/>
  <c r="BE34" i="9"/>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CO34" i="9" s="1"/>
  <c r="CO35" i="9" s="1"/>
  <c r="CO36" i="9" s="1"/>
  <c r="CO37" i="9" s="1"/>
</calcChain>
</file>

<file path=xl/sharedStrings.xml><?xml version="1.0" encoding="utf-8"?>
<sst xmlns="http://schemas.openxmlformats.org/spreadsheetml/2006/main" count="1162" uniqueCount="557">
  <si>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</si>
  <si>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</si>
  <si>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</si>
  <si>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</si>
  <si>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</si>
  <si>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</si>
  <si>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</si>
  <si>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</si>
  <si>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</si>
  <si>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</si>
  <si>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</si>
  <si>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</si>
  <si>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</si>
  <si>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</si>
  <si>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</si>
  <si>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</si>
  <si>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</si>
  <si>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</si>
  <si>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</si>
  <si>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</si>
  <si>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</si>
  <si>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</si>
  <si>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</si>
  <si>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</si>
  <si>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</si>
  <si>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</si>
  <si>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</si>
  <si>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</si>
  <si>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</si>
  <si>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</si>
  <si>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</si>
  <si>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</si>
  <si>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</si>
  <si>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</si>
  <si>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</si>
  <si>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</si>
  <si>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</si>
  <si>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</si>
  <si>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</si>
  <si>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</si>
  <si>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</si>
  <si>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</si>
  <si>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</si>
  <si>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</si>
  <si>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</si>
  <si>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</si>
  <si>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</si>
  <si>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</si>
  <si>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</si>
  <si>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</si>
  <si>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</si>
  <si>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</si>
  <si>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</si>
  <si>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</si>
  <si>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</si>
  <si>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</si>
  <si>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</si>
  <si>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</si>
  <si>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</si>
  <si>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</si>
  <si>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</si>
  <si>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</si>
  <si>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</si>
  <si>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</si>
  <si>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</si>
  <si>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</si>
  <si>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</si>
  <si>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</si>
  <si>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</si>
  <si>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</si>
  <si>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</si>
  <si>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</si>
  <si>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</si>
  <si>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</si>
  <si>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</si>
  <si>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</si>
  <si>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</si>
  <si>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</si>
  <si>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</si>
  <si>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</si>
  <si>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</si>
  <si>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</si>
  <si>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</si>
  <si>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目黒区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</si>
  <si>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</si>
  <si>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</si>
  <si>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</si>
  <si>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</si>
  <si>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</si>
  <si>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</si>
  <si>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</si>
  <si>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</si>
  <si>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</si>
  <si>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</si>
  <si>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</si>
  <si>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</si>
  <si>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</si>
  <si>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</si>
  <si>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</si>
  <si>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</si>
  <si>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</si>
  <si>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</si>
  <si>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</si>
  <si>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</si>
  <si>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</si>
  <si>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</si>
  <si>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</si>
  <si>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</si>
  <si>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</si>
  <si>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</si>
  <si>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</si>
  <si>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</si>
  <si>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</si>
  <si>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</si>
  <si>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</si>
  <si>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</si>
  <si>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</si>
  <si>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</si>
  <si>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</si>
  <si>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</si>
  <si>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</si>
  <si>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</si>
  <si>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</si>
  <si>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</si>
  <si>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</si>
  <si>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</si>
  <si>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</si>
  <si>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</si>
  <si>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</si>
  <si>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</si>
  <si>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</si>
  <si>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</si>
  <si>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</si>
  <si>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</si>
  <si>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</si>
  <si>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</si>
  <si>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</si>
  <si>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</si>
  <si>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</si>
  <si>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</si>
  <si>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</si>
  <si>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</si>
  <si>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</si>
  <si>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</si>
  <si>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</si>
  <si>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</si>
  <si>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</si>
  <si>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</si>
  <si>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</si>
  <si>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</si>
  <si>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</si>
  <si>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</si>
  <si>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</si>
  <si>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</si>
  <si>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</si>
  <si>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</si>
  <si>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</si>
  <si>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</si>
  <si>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</si>
  <si>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</si>
  <si>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</si>
  <si>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</si>
  <si>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</si>
  <si>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</si>
  <si>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</si>
  <si>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</si>
  <si>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</si>
  <si>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</si>
  <si>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</si>
  <si>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</si>
  <si>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</si>
  <si>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</si>
  <si>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</si>
  <si>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</si>
  <si>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</si>
  <si>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</si>
  <si>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</si>
  <si>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</si>
  <si>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</si>
  <si>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</si>
  <si>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</si>
  <si>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</si>
  <si>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</si>
  <si>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</si>
  <si>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</si>
  <si>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</si>
  <si>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</si>
  <si>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</si>
  <si>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</si>
  <si>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</si>
  <si>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</si>
  <si>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</si>
  <si>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</si>
  <si>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</si>
  <si>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</si>
  <si>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</si>
  <si>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</si>
  <si>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</si>
  <si>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</si>
  <si>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</si>
  <si>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東京都目黒区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</si>
  <si>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</si>
  <si>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</si>
  <si>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</si>
  <si>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</si>
  <si>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</si>
  <si>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</si>
  <si>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</si>
  <si>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</si>
  <si>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</si>
  <si>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</si>
  <si>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</si>
  <si>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</si>
  <si>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</si>
  <si>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</si>
  <si>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</si>
  <si>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</si>
  <si>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</si>
  <si>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</si>
  <si>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</si>
  <si>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</si>
  <si>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</si>
  <si>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</si>
  <si>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</si>
  <si>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</si>
  <si>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</si>
  <si>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</si>
  <si>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</si>
  <si>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</si>
  <si>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</si>
  <si>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</si>
  <si>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</si>
  <si>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</si>
  <si>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</si>
  <si>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</si>
  <si>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</si>
  <si>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</si>
  <si>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</si>
  <si>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</si>
  <si>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</si>
  <si>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</si>
  <si>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</si>
  <si>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</si>
  <si>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</si>
  <si>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</si>
  <si>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</si>
  <si>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</si>
  <si>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</si>
  <si>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</si>
  <si>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</si>
  <si>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</si>
  <si>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</si>
  <si>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</si>
  <si>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</si>
  <si>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</si>
  <si>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</si>
  <si>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</si>
  <si>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</si>
  <si>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</si>
  <si>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</si>
  <si>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</si>
  <si>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</si>
  <si>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</si>
  <si>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</si>
  <si>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</si>
  <si>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</si>
  <si>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</si>
  <si>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</si>
  <si>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</si>
  <si>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</si>
  <si>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</si>
  <si>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</si>
  <si>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</si>
  <si>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</si>
  <si>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</si>
  <si>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</si>
  <si>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</si>
  <si>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</si>
  <si>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</si>
  <si>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</si>
  <si>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</si>
  <si>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</si>
  <si>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</si>
  <si>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</si>
  <si>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</si>
  <si>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</si>
  <si>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</si>
  <si>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</si>
  <si>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</si>
  <si>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</si>
  <si>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</si>
  <si>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</si>
  <si>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</si>
  <si>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</si>
  <si>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</si>
  <si>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</si>
  <si>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</si>
  <si>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</si>
  <si>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</si>
  <si>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</si>
  <si>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</si>
  <si>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</si>
  <si>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</si>
  <si>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</si>
  <si>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</si>
  <si>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</si>
  <si>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</si>
  <si>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</si>
  <si>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</si>
  <si>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</si>
  <si>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</si>
  <si>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</si>
  <si>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</si>
  <si>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</si>
  <si>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</si>
  <si>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</si>
  <si>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介護サービス</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</si>
  <si>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</si>
  <si>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</si>
  <si>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</si>
  <si>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</si>
  <si>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</si>
  <si>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</si>
  <si>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</si>
  <si>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</si>
  <si>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</si>
  <si>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</si>
  <si>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</si>
  <si>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</si>
  <si>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</si>
  <si>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</si>
  <si>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</si>
  <si>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</si>
  <si>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</si>
  <si>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</si>
  <si>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</si>
  <si>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</si>
  <si>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</si>
  <si>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</si>
  <si>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</si>
  <si>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</si>
  <si>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</si>
  <si>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</si>
  <si>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</si>
  <si>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</si>
  <si>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</si>
  <si>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</si>
  <si>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</si>
  <si>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</si>
  <si>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</si>
  <si>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東京都目黒区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</si>
  <si>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</si>
  <si>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</si>
  <si>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</si>
  <si>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</si>
  <si>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</si>
  <si>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</si>
  <si>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</si>
  <si>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</si>
  <si>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</si>
  <si>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</si>
  <si>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</si>
  <si>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</si>
  <si>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</si>
  <si>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</si>
  <si>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</si>
  <si>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</si>
  <si>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</si>
  <si>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</si>
  <si>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</si>
  <si>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</si>
  <si>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</si>
  <si>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</si>
  <si>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</si>
  <si>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</si>
  <si>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</si>
  <si>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</si>
  <si>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</si>
  <si>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</si>
  <si>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</si>
  <si>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</si>
  <si>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</si>
  <si>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</si>
  <si>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</si>
  <si>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</si>
  <si>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</si>
  <si>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</si>
  <si>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</si>
  <si>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</si>
  <si>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</si>
  <si>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</si>
  <si>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</si>
  <si>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</si>
  <si>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</si>
  <si>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</si>
  <si>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</si>
  <si>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</si>
  <si>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</si>
  <si>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</si>
  <si>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</si>
  <si>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</si>
  <si>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</si>
  <si>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</si>
  <si>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</si>
  <si>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</si>
  <si>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</si>
  <si>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</si>
  <si>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</si>
  <si>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</si>
  <si>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</si>
  <si>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</si>
  <si>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</si>
  <si>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</si>
  <si>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</si>
  <si>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</si>
  <si>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</si>
  <si>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</si>
  <si>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</si>
  <si>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</si>
  <si>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</si>
  <si>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</si>
  <si>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</si>
  <si>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</si>
  <si>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</si>
  <si>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</si>
  <si>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</si>
  <si>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</si>
  <si>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</si>
  <si>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</si>
  <si>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</si>
  <si>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</si>
  <si>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</si>
  <si>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</si>
  <si>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</si>
  <si>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</si>
  <si>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</si>
  <si>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</si>
  <si>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</si>
  <si>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</si>
  <si>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</si>
  <si>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</si>
  <si>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</si>
  <si>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</si>
  <si>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</si>
  <si>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</si>
  <si>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</si>
  <si>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</si>
  <si>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</si>
  <si>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</si>
  <si>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</si>
  <si>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</si>
  <si>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</si>
  <si>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</si>
  <si>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</si>
  <si>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</si>
  <si>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</si>
  <si>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</si>
  <si>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</si>
  <si>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</si>
  <si>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</si>
  <si>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</si>
  <si>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</si>
  <si>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</si>
  <si>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</si>
  <si>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</si>
  <si>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</si>
  <si>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</si>
  <si>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</si>
  <si>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</si>
  <si>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</si>
  <si>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</si>
  <si>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</si>
  <si>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</si>
  <si>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</si>
  <si>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</si>
  <si>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</si>
  <si>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</si>
  <si>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</si>
  <si>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</si>
  <si>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</si>
  <si>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</si>
  <si>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</si>
  <si>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</si>
  <si>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</si>
  <si>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</si>
  <si>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</si>
  <si>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</si>
  <si>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</si>
  <si>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</si>
  <si>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</si>
  <si>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</si>
  <si>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</si>
  <si>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</si>
  <si>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</si>
  <si>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</si>
  <si>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</si>
  <si>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</si>
  <si>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</si>
  <si>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</si>
  <si>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</si>
  <si>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</si>
  <si>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</si>
  <si>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</si>
  <si>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</si>
  <si>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</si>
  <si>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</si>
  <si>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</si>
  <si>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</si>
  <si>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</si>
  <si>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</si>
  <si>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</si>
  <si>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</si>
  <si>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</si>
  <si>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</si>
  <si>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</si>
  <si>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</si>
  <si>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</si>
  <si>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</si>
  <si>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</si>
  <si>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</si>
  <si>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</si>
  <si>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</si>
  <si>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</si>
  <si>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介護保険特別会計</t>
  </si>
  <si>
    <t>国民健康保険特別会計</t>
  </si>
  <si>
    <t>後期高齢者医療特別会計</t>
  </si>
  <si>
    <t>その他会計（赤字）</t>
  </si>
  <si>
    <t>その他会計（黒字）</t>
  </si>
  <si>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</si>
  <si>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</si>
  <si>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臨海部広域斎場組合</t>
    <rPh sb="0" eb="2">
      <t>リンカイ</t>
    </rPh>
    <rPh sb="2" eb="3">
      <t>ブ</t>
    </rPh>
    <rPh sb="3" eb="5">
      <t>コウイキ</t>
    </rPh>
    <rPh sb="5" eb="7">
      <t>サイジョウ</t>
    </rPh>
    <rPh sb="7" eb="9">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</si>
  <si>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</si>
  <si>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</si>
  <si>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</si>
  <si>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法適用</t>
    <rPh sb="0" eb="1">
      <t>ホウ</t>
    </rPh>
    <rPh sb="1" eb="3">
      <t>テキヨウ</t>
    </rPh>
    <phoneticPr fontId="15"/>
  </si>
  <si>
    <t>（公財）目黒区芸術文化振興財団</t>
  </si>
  <si>
    <t>目黒区芸術文化振興財団</t>
  </si>
  <si>
    <t>（公財）目黒区勤労者サービスセンター</t>
  </si>
  <si>
    <t>目黒区勤労者サービスセンター</t>
  </si>
  <si>
    <t>（公財）目黒区国際交流協会</t>
  </si>
  <si>
    <t>目黒区国際交流協会</t>
  </si>
  <si>
    <t>目黒区土地開発公社</t>
  </si>
  <si>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</si>
  <si>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</si>
  <si>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</si>
  <si>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</si>
  <si>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</si>
  <si>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</si>
  <si>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</si>
  <si>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</si>
  <si>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</si>
  <si>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</si>
  <si>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</si>
  <si>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</si>
  <si>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可能な限り地方債の新規発行を抑制していることから将来負担比率はマイナスであり、類似団体内平均に同じ―表示となっている。
　地方債の新規発行抑制だけでなく、借換時繰上償還など地方債償還を進めている。そのため、実質公債費比率は経年で低下傾向を示しており、平成２６年度からはマイナスとなっている。平成２６年度までは類似団体内平均を上回っていたが、平成２７年度以降は類似団体内平均に同じか下回った値を示している。</t>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</si>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</sst>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theme" Target="theme/theme1.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calcChain" Target="calcChain.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37665</c:v>
                </c:pt>
                <c:pt idx="1">
                  <c:v>36861</c:v>
                </c:pt>
                <c:pt idx="2">
                  <c:v>47064</c:v>
                </c:pt>
                <c:pt idx="3">
                  <c:v>43773</c:v>
                </c:pt>
                <c:pt idx="4">
                  <c:v>51565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28885</c:v>
                </c:pt>
                <c:pt idx="1">
                  <c:v>15817</c:v>
                </c:pt>
                <c:pt idx="2">
                  <c:v>19687</c:v>
                </c:pt>
                <c:pt idx="3">
                  <c:v>24688</c:v>
                </c:pt>
                <c:pt idx="4">
                  <c:v>32010</c:v>
                </c:pt>
              </c:numCache>
            </c:numRef>
          </c:val>
          <c:smooth val="0"/>
        </c:ser>
        <c:dLbls>
          <c:showLegendKey val="0"/>
          <c:showVal val="0"/>
          <c:showCatName val="0"/>
          <c:showSerName val="0"/>
          <c:showPercent val="0"/>
          <c:showBubbleSize val="0"/>
        </c:dLbls>
        <c:marker val="1"/>
        <c:smooth val="0"/>
        <c:axId val="93495680"/>
        <c:axId val="93497600"/>
      </c:lineChart>
      <c:catAx>
        <c:axId val="934956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497600"/>
        <c:crosses val="autoZero"/>
        <c:auto val="1"/>
        <c:lblAlgn val="ctr"/>
        <c:lblOffset val="100"/>
        <c:tickLblSkip val="1"/>
        <c:tickMarkSkip val="1"/>
        <c:noMultiLvlLbl val="0"/>
      </c:catAx>
      <c:valAx>
        <c:axId val="9349760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495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7.38</c:v>
                </c:pt>
                <c:pt idx="1">
                  <c:v>6.52</c:v>
                </c:pt>
                <c:pt idx="2">
                  <c:v>5.44</c:v>
                </c:pt>
                <c:pt idx="3">
                  <c:v>5.76</c:v>
                </c:pt>
                <c:pt idx="4">
                  <c:v>5.46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8.49</c:v>
                </c:pt>
                <c:pt idx="1">
                  <c:v>10.38</c:v>
                </c:pt>
                <c:pt idx="2">
                  <c:v>16.739999999999998</c:v>
                </c:pt>
                <c:pt idx="3">
                  <c:v>21.29</c:v>
                </c:pt>
                <c:pt idx="4">
                  <c:v>23.02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9388160"/>
        <c:axId val="109390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3.26</c:v>
                </c:pt>
                <c:pt idx="1">
                  <c:v>0.56999999999999995</c:v>
                </c:pt>
                <c:pt idx="2">
                  <c:v>6.03</c:v>
                </c:pt>
                <c:pt idx="3">
                  <c:v>6.38</c:v>
                </c:pt>
                <c:pt idx="4">
                  <c:v>1.61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9388160"/>
        <c:axId val="109390080"/>
      </c:lineChart>
      <c:catAx>
        <c:axId val="109388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390080"/>
        <c:crosses val="autoZero"/>
        <c:auto val="1"/>
        <c:lblAlgn val="ctr"/>
        <c:lblOffset val="100"/>
        <c:tickLblSkip val="1"/>
        <c:tickMarkSkip val="1"/>
        <c:noMultiLvlLbl val="0"/>
      </c:catAx>
      <c:valAx>
        <c:axId val="109390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388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0.03</c:v>
                </c:pt>
                <c:pt idx="4">
                  <c:v>#N/A</c:v>
                </c:pt>
                <c:pt idx="5">
                  <c:v>0.04</c:v>
                </c:pt>
                <c:pt idx="6">
                  <c:v>#N/A</c:v>
                </c:pt>
                <c:pt idx="7">
                  <c:v>0.01</c:v>
                </c:pt>
                <c:pt idx="8">
                  <c:v>#N/A</c:v>
                </c:pt>
                <c:pt idx="9">
                  <c:v>0.03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0.75</c:v>
                </c:pt>
                <c:pt idx="2">
                  <c:v>#N/A</c:v>
                </c:pt>
                <c:pt idx="3">
                  <c:v>0.78</c:v>
                </c:pt>
                <c:pt idx="4">
                  <c:v>#N/A</c:v>
                </c:pt>
                <c:pt idx="5">
                  <c:v>0.49</c:v>
                </c:pt>
                <c:pt idx="6">
                  <c:v>#N/A</c:v>
                </c:pt>
                <c:pt idx="7">
                  <c:v>0.46</c:v>
                </c:pt>
                <c:pt idx="8">
                  <c:v>#N/A</c:v>
                </c:pt>
                <c:pt idx="9">
                  <c:v>0.46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0.51</c:v>
                </c:pt>
                <c:pt idx="2">
                  <c:v>#N/A</c:v>
                </c:pt>
                <c:pt idx="3">
                  <c:v>0.48</c:v>
                </c:pt>
                <c:pt idx="4">
                  <c:v>#N/A</c:v>
                </c:pt>
                <c:pt idx="5">
                  <c:v>0.67</c:v>
                </c:pt>
                <c:pt idx="6">
                  <c:v>#N/A</c:v>
                </c:pt>
                <c:pt idx="7">
                  <c:v>0.98</c:v>
                </c:pt>
                <c:pt idx="8">
                  <c:v>#N/A</c:v>
                </c:pt>
                <c:pt idx="9">
                  <c:v>0.75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7.37</c:v>
                </c:pt>
                <c:pt idx="2">
                  <c:v>#N/A</c:v>
                </c:pt>
                <c:pt idx="3">
                  <c:v>6.52</c:v>
                </c:pt>
                <c:pt idx="4">
                  <c:v>#N/A</c:v>
                </c:pt>
                <c:pt idx="5">
                  <c:v>5.43</c:v>
                </c:pt>
                <c:pt idx="6">
                  <c:v>#N/A</c:v>
                </c:pt>
                <c:pt idx="7">
                  <c:v>5.76</c:v>
                </c:pt>
                <c:pt idx="8">
                  <c:v>#N/A</c:v>
                </c:pt>
                <c:pt idx="9">
                  <c:v>5.45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9496192"/>
        <c:axId val="109497728"/>
      </c:barChart>
      <c:catAx>
        <c:axId val="109496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497728"/>
        <c:crosses val="autoZero"/>
        <c:auto val="1"/>
        <c:lblAlgn val="ctr"/>
        <c:lblOffset val="100"/>
        <c:tickLblSkip val="1"/>
        <c:tickMarkSkip val="1"/>
        <c:noMultiLvlLbl val="0"/>
      </c:catAx>
      <c:valAx>
        <c:axId val="109497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4961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5503</c:v>
                </c:pt>
                <c:pt idx="5">
                  <c:v>5460</c:v>
                </c:pt>
                <c:pt idx="8">
                  <c:v>5492</c:v>
                </c:pt>
                <c:pt idx="11">
                  <c:v>5647</c:v>
                </c:pt>
                <c:pt idx="14">
                  <c:v>5441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226</c:v>
                </c:pt>
                <c:pt idx="3">
                  <c:v>218</c:v>
                </c:pt>
                <c:pt idx="6">
                  <c:v>174</c:v>
                </c:pt>
                <c:pt idx="9">
                  <c:v>157</c:v>
                </c:pt>
                <c:pt idx="12">
                  <c:v>135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250</c:v>
                </c:pt>
                <c:pt idx="3">
                  <c:v>207</c:v>
                </c:pt>
                <c:pt idx="6">
                  <c:v>179</c:v>
                </c:pt>
                <c:pt idx="9">
                  <c:v>175</c:v>
                </c:pt>
                <c:pt idx="12">
                  <c:v>112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471</c:v>
                </c:pt>
                <c:pt idx="3">
                  <c:v>499</c:v>
                </c:pt>
                <c:pt idx="6">
                  <c:v>491</c:v>
                </c:pt>
                <c:pt idx="9">
                  <c:v>345</c:v>
                </c:pt>
                <c:pt idx="12">
                  <c:v>280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6</c:v>
                </c:pt>
                <c:pt idx="3">
                  <c:v>11</c:v>
                </c:pt>
                <c:pt idx="6">
                  <c:v>39</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4881</c:v>
                </c:pt>
                <c:pt idx="3">
                  <c:v>4009</c:v>
                </c:pt>
                <c:pt idx="6">
                  <c:v>3350</c:v>
                </c:pt>
                <c:pt idx="9">
                  <c:v>2723</c:v>
                </c:pt>
                <c:pt idx="12">
                  <c:v>2555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239296"/>
        <c:axId val="3241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331</c:v>
                </c:pt>
                <c:pt idx="2">
                  <c:v>#N/A</c:v>
                </c:pt>
                <c:pt idx="3">
                  <c:v>#N/A</c:v>
                </c:pt>
                <c:pt idx="4">
                  <c:v>-516</c:v>
                </c:pt>
                <c:pt idx="5">
                  <c:v>#N/A</c:v>
                </c:pt>
                <c:pt idx="6">
                  <c:v>#N/A</c:v>
                </c:pt>
                <c:pt idx="7">
                  <c:v>-1259</c:v>
                </c:pt>
                <c:pt idx="8">
                  <c:v>#N/A</c:v>
                </c:pt>
                <c:pt idx="9">
                  <c:v>#N/A</c:v>
                </c:pt>
                <c:pt idx="10">
                  <c:v>-2247</c:v>
                </c:pt>
                <c:pt idx="11">
                  <c:v>#N/A</c:v>
                </c:pt>
                <c:pt idx="12">
                  <c:v>#N/A</c:v>
                </c:pt>
                <c:pt idx="13">
                  <c:v>-2359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239296"/>
        <c:axId val="3241472"/>
      </c:lineChart>
      <c:catAx>
        <c:axId val="3239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41472"/>
        <c:crosses val="autoZero"/>
        <c:auto val="1"/>
        <c:lblAlgn val="ctr"/>
        <c:lblOffset val="100"/>
        <c:tickLblSkip val="1"/>
        <c:tickMarkSkip val="1"/>
        <c:noMultiLvlLbl val="0"/>
      </c:catAx>
      <c:valAx>
        <c:axId val="3241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39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73163</c:v>
                </c:pt>
                <c:pt idx="5">
                  <c:v>67503</c:v>
                </c:pt>
                <c:pt idx="8">
                  <c:v>64263</c:v>
                </c:pt>
                <c:pt idx="11">
                  <c:v>58456</c:v>
                </c:pt>
                <c:pt idx="14">
                  <c:v>53682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14120</c:v>
                </c:pt>
                <c:pt idx="5">
                  <c:v>18008</c:v>
                </c:pt>
                <c:pt idx="8">
                  <c:v>21753</c:v>
                </c:pt>
                <c:pt idx="11">
                  <c:v>32487</c:v>
                </c:pt>
                <c:pt idx="14">
                  <c:v>35227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21082</c:v>
                </c:pt>
                <c:pt idx="3">
                  <c:v>18408</c:v>
                </c:pt>
                <c:pt idx="6">
                  <c:v>16777</c:v>
                </c:pt>
                <c:pt idx="9">
                  <c:v>16500</c:v>
                </c:pt>
                <c:pt idx="12">
                  <c:v>16323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975</c:v>
                </c:pt>
                <c:pt idx="3">
                  <c:v>984</c:v>
                </c:pt>
                <c:pt idx="6">
                  <c:v>908</c:v>
                </c:pt>
                <c:pt idx="9">
                  <c:v>886</c:v>
                </c:pt>
                <c:pt idx="12">
                  <c:v>901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1304</c:v>
                </c:pt>
                <c:pt idx="3">
                  <c:v>1259</c:v>
                </c:pt>
                <c:pt idx="6">
                  <c:v>1029</c:v>
                </c:pt>
                <c:pt idx="9">
                  <c:v>1299</c:v>
                </c:pt>
                <c:pt idx="12">
                  <c:v>535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36412</c:v>
                </c:pt>
                <c:pt idx="3">
                  <c:v>32642</c:v>
                </c:pt>
                <c:pt idx="6">
                  <c:v>25859</c:v>
                </c:pt>
                <c:pt idx="9">
                  <c:v>22204</c:v>
                </c:pt>
                <c:pt idx="12">
                  <c:v>20598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97927936"/>
        <c:axId val="97929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97927936"/>
        <c:axId val="97929856"/>
      </c:lineChart>
      <c:catAx>
        <c:axId val="97927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929856"/>
        <c:crosses val="autoZero"/>
        <c:auto val="1"/>
        <c:lblAlgn val="ctr"/>
        <c:lblOffset val="100"/>
        <c:tickLblSkip val="1"/>
        <c:tickMarkSkip val="1"/>
        <c:noMultiLvlLbl val="0"/>
      </c:catAx>
      <c:valAx>
        <c:axId val="97929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27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0273664"/>
        <c:axId val="110275584"/>
      </c:scatterChart>
      <c:valAx>
        <c:axId val="11027366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275584"/>
        <c:crosses val="autoZero"/>
        <c:crossBetween val="midCat"/>
      </c:valAx>
      <c:valAx>
        <c:axId val="11027558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02736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2.2999999999999998</c:v>
                </c:pt>
                <c:pt idx="1">
                  <c:v>0.4</c:v>
                </c:pt>
                <c:pt idx="2">
                  <c:v>-0.8</c:v>
                </c:pt>
                <c:pt idx="3">
                  <c:v>-2.2999999999999998</c:v>
                </c:pt>
                <c:pt idx="4">
                  <c:v>-3.3</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-0.7</c:v>
                </c:pt>
                <c:pt idx="1">
                  <c:v>-1.3</c:v>
                </c:pt>
                <c:pt idx="2">
                  <c:v>-1.8</c:v>
                </c:pt>
                <c:pt idx="3">
                  <c:v>-2.2999999999999998</c:v>
                </c:pt>
                <c:pt idx="4">
                  <c:v>-2.8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0343296"/>
        <c:axId val="110345216"/>
      </c:scatterChart>
      <c:valAx>
        <c:axId val="110343296"/>
        <c:scaling>
          <c:orientation val="minMax"/>
          <c:max val="-0.6"/>
          <c:min val="-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345216"/>
        <c:crosses val="autoZero"/>
        <c:crossBetween val="midCat"/>
      </c:valAx>
      <c:valAx>
        <c:axId val="11034521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03432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地方債の償還が進むとともに、新たな起債を抑制した結果、元利償還金が前年度比</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千万円余の減となったことなどにより、全体では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億円余の減となりました。ただし、算定上、国の定める算入公債費の額を、実質の区の負担から大きく減じるルールとなっているため、国内での比較となると格段に健全性が高い評価となります。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地方債の償還が進むとともに、新たな起債を抑制した結果、地方債現在高を始めとする将来負担額（Ａ）が</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億円余の減となり、また、基金を始めとする充当可能財源等（Ｂ）が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億円の減となったことにより、全体として</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千万円余の減となりました。</a:t>
          </a:r>
        </a:p>
        <a:p>
          <a:r>
            <a:rPr kumimoji="1" lang="ja-JP" altLang="en-US" sz="1300">
              <a:latin typeface="ＭＳ Ｐゴシック" panose="020B0600070205080204" pitchFamily="50" charset="-128"/>
              <a:ea typeface="ＭＳ Ｐゴシック" panose="020B0600070205080204" pitchFamily="50" charset="-128"/>
            </a:rPr>
            <a:t>ただし、算定上、国の定める算入公債費の額を、実質の区の負担から大きく減じるルールとなっています（地方交付税で償還財源として算定されるため）。そのため、類似団体内での比較では最下位レベルとされる地方債関連数値が、国内での比較となると格段に健全性が高い評価となり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東京都目黒区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273,708
265,614
14.67
93,336,308
89,781,232
3,555,076
65,161,270
18,526,150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債務償還可能年数は総務省で算出式を精査中であり、</a:t>
          </a:r>
        </a:p>
        <a:p>
          <a:r>
            <a:rPr kumimoji="1" lang="ja-JP" altLang="en-US" sz="1100">
              <a:latin typeface="ＭＳ Ｐゴシック"/>
            </a:rPr>
            <a:t>平成</a:t>
          </a:r>
          <a:r>
            <a:rPr kumimoji="1" lang="en-US" altLang="ja-JP" sz="1100">
              <a:latin typeface="ＭＳ Ｐゴシック"/>
            </a:rPr>
            <a:t>29</a:t>
          </a:r>
          <a:r>
            <a:rPr kumimoji="1" lang="ja-JP" altLang="en-US" sz="1100">
              <a:latin typeface="ＭＳ Ｐゴシック"/>
            </a:rPr>
            <a:t>年度より公表する。</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東京都目黒区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273,708
265,614
14.67
93,336,308
89,781,232
3,555,076
65,161,270
18,526,150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東京都目黒区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273,708
265,614
14.67
93,336,308
89,781,232
3,555,076
65,161,270
18,526,150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東京都目黒区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273,708
265,614
14.67
93,336,308
89,781,232
3,555,076
65,161,270
18,526,150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財政力指数は</a:t>
          </a:r>
          <a:r>
            <a:rPr kumimoji="1" lang="en-US" altLang="ja-JP" sz="1300">
              <a:latin typeface="ＭＳ Ｐゴシック"/>
            </a:rPr>
            <a:t>0.76</a:t>
          </a:r>
          <a:r>
            <a:rPr kumimoji="1" lang="ja-JP" altLang="en-US" sz="1300">
              <a:latin typeface="ＭＳ Ｐゴシック"/>
            </a:rPr>
            <a:t>で、類似団体の平均を上回っています。今後も歳出の徹底した見直しと歳入確保を行うことにより財政の健全化を図り、中長期的に安定した財政運営に努めていきます。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139700</xdr:rowOff>
    </xdr:from>
    <xdr:to>
      <xdr:col>7</xdr:col>
      <xdr:colOff>152400</xdr:colOff>
      <xdr:row>44</xdr:row>
      <xdr:rowOff>78922</xdr:rowOff>
    </xdr:to>
    <xdr:cxnSp macro="">
      <xdr:nvCxnSpPr>
        <xdr:cNvPr id="65" name="直線コネクタ 64"/>
        <xdr:cNvCxnSpPr/>
      </xdr:nvCxnSpPr>
      <xdr:spPr>
        <a:xfrm flipV="1">
          <a:off x="4953000" y="614045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0.33</a:t>
          </a:r>
          <a:endParaRPr kumimoji="1" lang="ja-JP" altLang="en-US" sz="1000" b="1">
            <a:latin typeface="ＭＳ Ｐゴシック"/>
          </a:endParaRPr>
        </a:p>
      </xdr:txBody>
    </xdr:sp>
    <xdr:clientData/>
  </xdr:oneCellAnchor>
  <xdr:twoCellAnchor>
    <xdr:from>
      <xdr:col>7</xdr:col>
      <xdr:colOff>63500</xdr:colOff>
      <xdr:row>44</xdr:row>
      <xdr:rowOff>78922</xdr:rowOff>
    </xdr:from>
    <xdr:to>
      <xdr:col>7</xdr:col>
      <xdr:colOff>241300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54627</xdr:rowOff>
    </xdr:from>
    <xdr:ext cx="762000" cy="259045"/>
    <xdr:sp macro="" textlink="">
      <xdr:nvSpPr>
        <xdr:cNvPr id="68"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7</xdr:col>
      <xdr:colOff>63500</xdr:colOff>
      <xdr:row>35</xdr:row>
      <xdr:rowOff>139700</xdr:rowOff>
    </xdr:from>
    <xdr:to>
      <xdr:col>7</xdr:col>
      <xdr:colOff>241300</xdr:colOff>
      <xdr:row>35</xdr:row>
      <xdr:rowOff>139700</xdr:rowOff>
    </xdr:to>
    <xdr:cxnSp macro="">
      <xdr:nvCxnSpPr>
        <xdr:cNvPr id="69" name="直線コネクタ 68"/>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23585</xdr:rowOff>
    </xdr:from>
    <xdr:to>
      <xdr:col>7</xdr:col>
      <xdr:colOff>152400</xdr:colOff>
      <xdr:row>40</xdr:row>
      <xdr:rowOff>75293</xdr:rowOff>
    </xdr:to>
    <xdr:cxnSp macro="">
      <xdr:nvCxnSpPr>
        <xdr:cNvPr id="70" name="直線コネクタ 69"/>
        <xdr:cNvCxnSpPr/>
      </xdr:nvCxnSpPr>
      <xdr:spPr>
        <a:xfrm flipV="1">
          <a:off x="4114800" y="6881585"/>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83655</xdr:rowOff>
    </xdr:from>
    <xdr:ext cx="762000" cy="259045"/>
    <xdr:sp macro="" textlink="">
      <xdr:nvSpPr>
        <xdr:cNvPr id="71" name="財政力平均値テキスト"/>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111578</xdr:rowOff>
    </xdr:from>
    <xdr:to>
      <xdr:col>7</xdr:col>
      <xdr:colOff>203200</xdr:colOff>
      <xdr:row>42</xdr:row>
      <xdr:rowOff>41728</xdr:rowOff>
    </xdr:to>
    <xdr:sp macro="" textlink="">
      <xdr:nvSpPr>
        <xdr:cNvPr id="72" name="フローチャート : 判断 71"/>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75293</xdr:rowOff>
    </xdr:from>
    <xdr:to>
      <xdr:col>6</xdr:col>
      <xdr:colOff>0</xdr:colOff>
      <xdr:row>40</xdr:row>
      <xdr:rowOff>92528</xdr:rowOff>
    </xdr:to>
    <xdr:cxnSp macro="">
      <xdr:nvCxnSpPr>
        <xdr:cNvPr id="73" name="直線コネクタ 72"/>
        <xdr:cNvCxnSpPr/>
      </xdr:nvCxnSpPr>
      <xdr:spPr>
        <a:xfrm flipV="1">
          <a:off x="3225800" y="69332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128815</xdr:rowOff>
    </xdr:from>
    <xdr:to>
      <xdr:col>6</xdr:col>
      <xdr:colOff>50800</xdr:colOff>
      <xdr:row>42</xdr:row>
      <xdr:rowOff>58965</xdr:rowOff>
    </xdr:to>
    <xdr:sp macro="" textlink="">
      <xdr:nvSpPr>
        <xdr:cNvPr id="74" name="フローチャート : 判断 73"/>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43742</xdr:rowOff>
    </xdr:from>
    <xdr:ext cx="736600" cy="259045"/>
    <xdr:sp macro="" textlink="">
      <xdr:nvSpPr>
        <xdr:cNvPr id="75" name="テキスト ボックス 74"/>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92528</xdr:rowOff>
    </xdr:from>
    <xdr:to>
      <xdr:col>4</xdr:col>
      <xdr:colOff>482600</xdr:colOff>
      <xdr:row>40</xdr:row>
      <xdr:rowOff>92528</xdr:rowOff>
    </xdr:to>
    <xdr:cxnSp macro="">
      <xdr:nvCxnSpPr>
        <xdr:cNvPr id="76" name="直線コネクタ 75"/>
        <xdr:cNvCxnSpPr/>
      </xdr:nvCxnSpPr>
      <xdr:spPr>
        <a:xfrm>
          <a:off x="2336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78" name="テキスト ボックス 77"/>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75293</xdr:rowOff>
    </xdr:from>
    <xdr:to>
      <xdr:col>3</xdr:col>
      <xdr:colOff>279400</xdr:colOff>
      <xdr:row>40</xdr:row>
      <xdr:rowOff>92528</xdr:rowOff>
    </xdr:to>
    <xdr:cxnSp macro="">
      <xdr:nvCxnSpPr>
        <xdr:cNvPr id="79" name="直線コネクタ 78"/>
        <xdr:cNvCxnSpPr/>
      </xdr:nvCxnSpPr>
      <xdr:spPr>
        <a:xfrm>
          <a:off x="1447800" y="69332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80" name="フローチャート :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81" name="テキスト ボックス 80"/>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82" name="フローチャート : 判断 81"/>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43742</xdr:rowOff>
    </xdr:from>
    <xdr:ext cx="762000" cy="259045"/>
    <xdr:sp macro="" textlink="">
      <xdr:nvSpPr>
        <xdr:cNvPr id="83" name="テキスト ボックス 82"/>
        <xdr:cNvSpPr txBox="1"/>
      </xdr:nvSpPr>
      <xdr:spPr>
        <a:xfrm>
          <a:off x="1066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144235</xdr:rowOff>
    </xdr:from>
    <xdr:to>
      <xdr:col>7</xdr:col>
      <xdr:colOff>203200</xdr:colOff>
      <xdr:row>40</xdr:row>
      <xdr:rowOff>74385</xdr:rowOff>
    </xdr:to>
    <xdr:sp macro="" textlink="">
      <xdr:nvSpPr>
        <xdr:cNvPr id="89" name="円/楕円 88"/>
        <xdr:cNvSpPr/>
      </xdr:nvSpPr>
      <xdr:spPr>
        <a:xfrm>
          <a:off x="4902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160762</xdr:rowOff>
    </xdr:from>
    <xdr:ext cx="762000" cy="259045"/>
    <xdr:sp macro="" textlink="">
      <xdr:nvSpPr>
        <xdr:cNvPr id="90" name="財政力該当値テキスト"/>
        <xdr:cNvSpPr txBox="1"/>
      </xdr:nvSpPr>
      <xdr:spPr>
        <a:xfrm>
          <a:off x="5041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24493</xdr:rowOff>
    </xdr:from>
    <xdr:to>
      <xdr:col>6</xdr:col>
      <xdr:colOff>50800</xdr:colOff>
      <xdr:row>40</xdr:row>
      <xdr:rowOff>126093</xdr:rowOff>
    </xdr:to>
    <xdr:sp macro="" textlink="">
      <xdr:nvSpPr>
        <xdr:cNvPr id="91" name="円/楕円 90"/>
        <xdr:cNvSpPr/>
      </xdr:nvSpPr>
      <xdr:spPr>
        <a:xfrm>
          <a:off x="4064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136270</xdr:rowOff>
    </xdr:from>
    <xdr:ext cx="736600" cy="259045"/>
    <xdr:sp macro="" textlink="">
      <xdr:nvSpPr>
        <xdr:cNvPr id="92" name="テキスト ボックス 91"/>
        <xdr:cNvSpPr txBox="1"/>
      </xdr:nvSpPr>
      <xdr:spPr>
        <a:xfrm>
          <a:off x="3733800" y="665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41728</xdr:rowOff>
    </xdr:from>
    <xdr:to>
      <xdr:col>4</xdr:col>
      <xdr:colOff>533400</xdr:colOff>
      <xdr:row>40</xdr:row>
      <xdr:rowOff>143328</xdr:rowOff>
    </xdr:to>
    <xdr:sp macro="" textlink="">
      <xdr:nvSpPr>
        <xdr:cNvPr id="93" name="円/楕円 92"/>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153505</xdr:rowOff>
    </xdr:from>
    <xdr:ext cx="762000" cy="259045"/>
    <xdr:sp macro="" textlink="">
      <xdr:nvSpPr>
        <xdr:cNvPr id="94" name="テキスト ボックス 93"/>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41728</xdr:rowOff>
    </xdr:from>
    <xdr:to>
      <xdr:col>3</xdr:col>
      <xdr:colOff>330200</xdr:colOff>
      <xdr:row>40</xdr:row>
      <xdr:rowOff>143328</xdr:rowOff>
    </xdr:to>
    <xdr:sp macro="" textlink="">
      <xdr:nvSpPr>
        <xdr:cNvPr id="95" name="円/楕円 94"/>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153505</xdr:rowOff>
    </xdr:from>
    <xdr:ext cx="762000" cy="259045"/>
    <xdr:sp macro="" textlink="">
      <xdr:nvSpPr>
        <xdr:cNvPr id="96" name="テキスト ボックス 95"/>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24493</xdr:rowOff>
    </xdr:from>
    <xdr:to>
      <xdr:col>2</xdr:col>
      <xdr:colOff>127000</xdr:colOff>
      <xdr:row>40</xdr:row>
      <xdr:rowOff>126093</xdr:rowOff>
    </xdr:to>
    <xdr:sp macro="" textlink="">
      <xdr:nvSpPr>
        <xdr:cNvPr id="97" name="円/楕円 96"/>
        <xdr:cNvSpPr/>
      </xdr:nvSpPr>
      <xdr:spPr>
        <a:xfrm>
          <a:off x="1397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136270</xdr:rowOff>
    </xdr:from>
    <xdr:ext cx="762000" cy="259045"/>
    <xdr:sp macro="" textlink="">
      <xdr:nvSpPr>
        <xdr:cNvPr id="98" name="テキスト ボックス 97"/>
        <xdr:cNvSpPr txBox="1"/>
      </xdr:nvSpPr>
      <xdr:spPr>
        <a:xfrm>
          <a:off x="1066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経常収支比率は</a:t>
          </a:r>
          <a:r>
            <a:rPr kumimoji="1" lang="en-US" altLang="ja-JP" sz="1300">
              <a:latin typeface="ＭＳ Ｐゴシック"/>
            </a:rPr>
            <a:t>85.6</a:t>
          </a:r>
          <a:r>
            <a:rPr kumimoji="1" lang="ja-JP" altLang="en-US" sz="1300">
              <a:latin typeface="ＭＳ Ｐゴシック"/>
            </a:rPr>
            <a:t>％で、</a:t>
          </a:r>
          <a:r>
            <a:rPr kumimoji="1" lang="en-US" altLang="ja-JP" sz="1300">
              <a:latin typeface="ＭＳ Ｐゴシック"/>
            </a:rPr>
            <a:t>27</a:t>
          </a:r>
          <a:r>
            <a:rPr kumimoji="1" lang="ja-JP" altLang="en-US" sz="1300">
              <a:latin typeface="ＭＳ Ｐゴシック"/>
            </a:rPr>
            <a:t>年度よりも</a:t>
          </a:r>
          <a:r>
            <a:rPr kumimoji="1" lang="en-US" altLang="ja-JP" sz="1300">
              <a:latin typeface="ＭＳ Ｐゴシック"/>
            </a:rPr>
            <a:t>6.6</a:t>
          </a:r>
          <a:r>
            <a:rPr kumimoji="1" lang="ja-JP" altLang="en-US" sz="1300">
              <a:latin typeface="ＭＳ Ｐゴシック"/>
            </a:rPr>
            <a:t>ポイント増え、適正とされている</a:t>
          </a:r>
          <a:r>
            <a:rPr kumimoji="1" lang="en-US" altLang="ja-JP" sz="1300">
              <a:latin typeface="ＭＳ Ｐゴシック"/>
            </a:rPr>
            <a:t>70</a:t>
          </a:r>
          <a:r>
            <a:rPr kumimoji="1" lang="ja-JP" altLang="en-US" sz="1300">
              <a:latin typeface="ＭＳ Ｐゴシック"/>
            </a:rPr>
            <a:t>％～</a:t>
          </a:r>
          <a:r>
            <a:rPr kumimoji="1" lang="en-US" altLang="ja-JP" sz="1300">
              <a:latin typeface="ＭＳ Ｐゴシック"/>
            </a:rPr>
            <a:t>80</a:t>
          </a:r>
          <a:r>
            <a:rPr kumimoji="1" lang="ja-JP" altLang="en-US" sz="1300">
              <a:latin typeface="ＭＳ Ｐゴシック"/>
            </a:rPr>
            <a:t>％の範囲を超え、類似団体の中で最も高い数値となり、依然として平均を上回っています。これは特別区税及び特別区交付金の歳入一般財源が減となった一方で、待機児童対策として保育所の整備を進めたこと等により扶助費が増えるとともに、退職手当の増により人件費が増えたことによるものです。</a:t>
          </a:r>
          <a:endParaRPr kumimoji="1" lang="en-US" altLang="ja-JP" sz="1300">
            <a:latin typeface="ＭＳ Ｐゴシック"/>
          </a:endParaRPr>
        </a:p>
        <a:p>
          <a:r>
            <a:rPr kumimoji="1" lang="ja-JP" altLang="en-US" sz="1300">
              <a:latin typeface="ＭＳ Ｐゴシック"/>
            </a:rPr>
            <a:t>経費別では、扶助費は平均を下回っていますが、人件費及び公債費は類似団体の中で２番目に高い数値となっています。</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64</xdr:row>
      <xdr:rowOff>160020</xdr:rowOff>
    </xdr:to>
    <xdr:cxnSp macro="">
      <xdr:nvCxnSpPr>
        <xdr:cNvPr id="124" name="直線コネクタ 123"/>
        <xdr:cNvCxnSpPr/>
      </xdr:nvCxnSpPr>
      <xdr:spPr>
        <a:xfrm flipV="1">
          <a:off x="4953000" y="10071100"/>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132097</xdr:rowOff>
    </xdr:from>
    <xdr:ext cx="762000" cy="259045"/>
    <xdr:sp macro="" textlink="">
      <xdr:nvSpPr>
        <xdr:cNvPr id="125" name="財政構造の弾力性最小値テキスト"/>
        <xdr:cNvSpPr txBox="1"/>
      </xdr:nvSpPr>
      <xdr:spPr>
        <a:xfrm>
          <a:off x="5041900" y="1110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7</xdr:col>
      <xdr:colOff>63500</xdr:colOff>
      <xdr:row>64</xdr:row>
      <xdr:rowOff>160020</xdr:rowOff>
    </xdr:from>
    <xdr:to>
      <xdr:col>7</xdr:col>
      <xdr:colOff>241300</xdr:colOff>
      <xdr:row>64</xdr:row>
      <xdr:rowOff>160020</xdr:rowOff>
    </xdr:to>
    <xdr:cxnSp macro="">
      <xdr:nvCxnSpPr>
        <xdr:cNvPr id="126" name="直線コネクタ 125"/>
        <xdr:cNvCxnSpPr/>
      </xdr:nvCxnSpPr>
      <xdr:spPr>
        <a:xfrm>
          <a:off x="48641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7"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8" name="直線コネクタ 127"/>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104775</xdr:rowOff>
    </xdr:from>
    <xdr:to>
      <xdr:col>7</xdr:col>
      <xdr:colOff>152400</xdr:colOff>
      <xdr:row>64</xdr:row>
      <xdr:rowOff>160020</xdr:rowOff>
    </xdr:to>
    <xdr:cxnSp macro="">
      <xdr:nvCxnSpPr>
        <xdr:cNvPr id="129" name="直線コネクタ 128"/>
        <xdr:cNvCxnSpPr/>
      </xdr:nvCxnSpPr>
      <xdr:spPr>
        <a:xfrm>
          <a:off x="4114800" y="10734675"/>
          <a:ext cx="838200" cy="39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88599</xdr:rowOff>
    </xdr:from>
    <xdr:ext cx="762000" cy="259045"/>
    <xdr:sp macro="" textlink="">
      <xdr:nvSpPr>
        <xdr:cNvPr id="130" name="財政構造の弾力性平均値テキスト"/>
        <xdr:cNvSpPr txBox="1"/>
      </xdr:nvSpPr>
      <xdr:spPr>
        <a:xfrm>
          <a:off x="5041900" y="1054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72072</xdr:rowOff>
    </xdr:from>
    <xdr:to>
      <xdr:col>7</xdr:col>
      <xdr:colOff>203200</xdr:colOff>
      <xdr:row>63</xdr:row>
      <xdr:rowOff>2222</xdr:rowOff>
    </xdr:to>
    <xdr:sp macro="" textlink="">
      <xdr:nvSpPr>
        <xdr:cNvPr id="131" name="フローチャート : 判断 130"/>
        <xdr:cNvSpPr/>
      </xdr:nvSpPr>
      <xdr:spPr>
        <a:xfrm>
          <a:off x="4902200" y="107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104775</xdr:rowOff>
    </xdr:from>
    <xdr:to>
      <xdr:col>6</xdr:col>
      <xdr:colOff>0</xdr:colOff>
      <xdr:row>64</xdr:row>
      <xdr:rowOff>166053</xdr:rowOff>
    </xdr:to>
    <xdr:cxnSp macro="">
      <xdr:nvCxnSpPr>
        <xdr:cNvPr id="132" name="直線コネクタ 131"/>
        <xdr:cNvCxnSpPr/>
      </xdr:nvCxnSpPr>
      <xdr:spPr>
        <a:xfrm flipV="1">
          <a:off x="3225800" y="10734675"/>
          <a:ext cx="889000" cy="40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153035</xdr:rowOff>
    </xdr:from>
    <xdr:to>
      <xdr:col>6</xdr:col>
      <xdr:colOff>50800</xdr:colOff>
      <xdr:row>62</xdr:row>
      <xdr:rowOff>83185</xdr:rowOff>
    </xdr:to>
    <xdr:sp macro="" textlink="">
      <xdr:nvSpPr>
        <xdr:cNvPr id="133" name="フローチャート : 判断 132"/>
        <xdr:cNvSpPr/>
      </xdr:nvSpPr>
      <xdr:spPr>
        <a:xfrm>
          <a:off x="40640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93362</xdr:rowOff>
    </xdr:from>
    <xdr:ext cx="736600" cy="259045"/>
    <xdr:sp macro="" textlink="">
      <xdr:nvSpPr>
        <xdr:cNvPr id="134" name="テキスト ボックス 133"/>
        <xdr:cNvSpPr txBox="1"/>
      </xdr:nvSpPr>
      <xdr:spPr>
        <a:xfrm>
          <a:off x="3733800" y="1038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166053</xdr:rowOff>
    </xdr:from>
    <xdr:to>
      <xdr:col>4</xdr:col>
      <xdr:colOff>482600</xdr:colOff>
      <xdr:row>65</xdr:row>
      <xdr:rowOff>36830</xdr:rowOff>
    </xdr:to>
    <xdr:cxnSp macro="">
      <xdr:nvCxnSpPr>
        <xdr:cNvPr id="135" name="直線コネクタ 134"/>
        <xdr:cNvCxnSpPr/>
      </xdr:nvCxnSpPr>
      <xdr:spPr>
        <a:xfrm flipV="1">
          <a:off x="2336800" y="1113885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156528</xdr:rowOff>
    </xdr:from>
    <xdr:to>
      <xdr:col>4</xdr:col>
      <xdr:colOff>533400</xdr:colOff>
      <xdr:row>63</xdr:row>
      <xdr:rowOff>86678</xdr:rowOff>
    </xdr:to>
    <xdr:sp macro="" textlink="">
      <xdr:nvSpPr>
        <xdr:cNvPr id="136" name="フローチャート : 判断 135"/>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96855</xdr:rowOff>
    </xdr:from>
    <xdr:ext cx="762000" cy="259045"/>
    <xdr:sp macro="" textlink="">
      <xdr:nvSpPr>
        <xdr:cNvPr id="137" name="テキスト ボックス 136"/>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36830</xdr:rowOff>
    </xdr:from>
    <xdr:to>
      <xdr:col>3</xdr:col>
      <xdr:colOff>279400</xdr:colOff>
      <xdr:row>66</xdr:row>
      <xdr:rowOff>16193</xdr:rowOff>
    </xdr:to>
    <xdr:cxnSp macro="">
      <xdr:nvCxnSpPr>
        <xdr:cNvPr id="138" name="直線コネクタ 137"/>
        <xdr:cNvCxnSpPr/>
      </xdr:nvCxnSpPr>
      <xdr:spPr>
        <a:xfrm flipV="1">
          <a:off x="1447800" y="11181080"/>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111760</xdr:rowOff>
    </xdr:from>
    <xdr:to>
      <xdr:col>3</xdr:col>
      <xdr:colOff>330200</xdr:colOff>
      <xdr:row>64</xdr:row>
      <xdr:rowOff>41910</xdr:rowOff>
    </xdr:to>
    <xdr:sp macro="" textlink="">
      <xdr:nvSpPr>
        <xdr:cNvPr id="139" name="フローチャート : 判断 138"/>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52087</xdr:rowOff>
    </xdr:from>
    <xdr:ext cx="762000" cy="259045"/>
    <xdr:sp macro="" textlink="">
      <xdr:nvSpPr>
        <xdr:cNvPr id="140" name="テキスト ボックス 139"/>
        <xdr:cNvSpPr txBox="1"/>
      </xdr:nvSpPr>
      <xdr:spPr>
        <a:xfrm>
          <a:off x="1955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121285</xdr:rowOff>
    </xdr:from>
    <xdr:to>
      <xdr:col>2</xdr:col>
      <xdr:colOff>127000</xdr:colOff>
      <xdr:row>65</xdr:row>
      <xdr:rowOff>51435</xdr:rowOff>
    </xdr:to>
    <xdr:sp macro="" textlink="">
      <xdr:nvSpPr>
        <xdr:cNvPr id="141" name="フローチャート : 判断 140"/>
        <xdr:cNvSpPr/>
      </xdr:nvSpPr>
      <xdr:spPr>
        <a:xfrm>
          <a:off x="1397000" y="1109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61612</xdr:rowOff>
    </xdr:from>
    <xdr:ext cx="762000" cy="259045"/>
    <xdr:sp macro="" textlink="">
      <xdr:nvSpPr>
        <xdr:cNvPr id="142" name="テキスト ボックス 141"/>
        <xdr:cNvSpPr txBox="1"/>
      </xdr:nvSpPr>
      <xdr:spPr>
        <a:xfrm>
          <a:off x="1066800" y="1086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48" name="円/楕円 147"/>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5097</xdr:rowOff>
    </xdr:from>
    <xdr:ext cx="762000" cy="259045"/>
    <xdr:sp macro="" textlink="">
      <xdr:nvSpPr>
        <xdr:cNvPr id="149" name="財政構造の弾力性該当値テキスト"/>
        <xdr:cNvSpPr txBox="1"/>
      </xdr:nvSpPr>
      <xdr:spPr>
        <a:xfrm>
          <a:off x="5041900" y="1097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53975</xdr:rowOff>
    </xdr:from>
    <xdr:to>
      <xdr:col>6</xdr:col>
      <xdr:colOff>50800</xdr:colOff>
      <xdr:row>62</xdr:row>
      <xdr:rowOff>155575</xdr:rowOff>
    </xdr:to>
    <xdr:sp macro="" textlink="">
      <xdr:nvSpPr>
        <xdr:cNvPr id="150" name="円/楕円 149"/>
        <xdr:cNvSpPr/>
      </xdr:nvSpPr>
      <xdr:spPr>
        <a:xfrm>
          <a:off x="4064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140352</xdr:rowOff>
    </xdr:from>
    <xdr:ext cx="736600" cy="259045"/>
    <xdr:sp macro="" textlink="">
      <xdr:nvSpPr>
        <xdr:cNvPr id="151" name="テキスト ボックス 150"/>
        <xdr:cNvSpPr txBox="1"/>
      </xdr:nvSpPr>
      <xdr:spPr>
        <a:xfrm>
          <a:off x="3733800" y="1077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115253</xdr:rowOff>
    </xdr:from>
    <xdr:to>
      <xdr:col>4</xdr:col>
      <xdr:colOff>533400</xdr:colOff>
      <xdr:row>65</xdr:row>
      <xdr:rowOff>45403</xdr:rowOff>
    </xdr:to>
    <xdr:sp macro="" textlink="">
      <xdr:nvSpPr>
        <xdr:cNvPr id="152" name="円/楕円 151"/>
        <xdr:cNvSpPr/>
      </xdr:nvSpPr>
      <xdr:spPr>
        <a:xfrm>
          <a:off x="3175000" y="1108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30180</xdr:rowOff>
    </xdr:from>
    <xdr:ext cx="762000" cy="259045"/>
    <xdr:sp macro="" textlink="">
      <xdr:nvSpPr>
        <xdr:cNvPr id="153" name="テキスト ボックス 152"/>
        <xdr:cNvSpPr txBox="1"/>
      </xdr:nvSpPr>
      <xdr:spPr>
        <a:xfrm>
          <a:off x="2844800" y="1117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157480</xdr:rowOff>
    </xdr:from>
    <xdr:to>
      <xdr:col>3</xdr:col>
      <xdr:colOff>330200</xdr:colOff>
      <xdr:row>65</xdr:row>
      <xdr:rowOff>87630</xdr:rowOff>
    </xdr:to>
    <xdr:sp macro="" textlink="">
      <xdr:nvSpPr>
        <xdr:cNvPr id="154" name="円/楕円 153"/>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72407</xdr:rowOff>
    </xdr:from>
    <xdr:ext cx="762000" cy="259045"/>
    <xdr:sp macro="" textlink="">
      <xdr:nvSpPr>
        <xdr:cNvPr id="155" name="テキスト ボックス 154"/>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136843</xdr:rowOff>
    </xdr:from>
    <xdr:to>
      <xdr:col>2</xdr:col>
      <xdr:colOff>127000</xdr:colOff>
      <xdr:row>66</xdr:row>
      <xdr:rowOff>66993</xdr:rowOff>
    </xdr:to>
    <xdr:sp macro="" textlink="">
      <xdr:nvSpPr>
        <xdr:cNvPr id="156" name="円/楕円 155"/>
        <xdr:cNvSpPr/>
      </xdr:nvSpPr>
      <xdr:spPr>
        <a:xfrm>
          <a:off x="1397000" y="1128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51770</xdr:rowOff>
    </xdr:from>
    <xdr:ext cx="762000" cy="259045"/>
    <xdr:sp macro="" textlink="">
      <xdr:nvSpPr>
        <xdr:cNvPr id="157" name="テキスト ボックス 156"/>
        <xdr:cNvSpPr txBox="1"/>
      </xdr:nvSpPr>
      <xdr:spPr>
        <a:xfrm>
          <a:off x="1066800" y="1136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[132,043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人口１人当たり人件費・物件費等決算額は類似団体平均を若干上回っています。これは人件費の平均が類似団体平均を上回っていることが主な要因です。</a:t>
          </a:r>
        </a:p>
        <a:p>
          <a:r>
            <a:rPr kumimoji="1" lang="ja-JP" altLang="en-US" sz="1300">
              <a:latin typeface="ＭＳ Ｐゴシック"/>
            </a:rPr>
            <a:t>引き続き職員定数の適正化に取り組んでいきます。</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18340</xdr:rowOff>
    </xdr:from>
    <xdr:to>
      <xdr:col>7</xdr:col>
      <xdr:colOff>152400</xdr:colOff>
      <xdr:row>88</xdr:row>
      <xdr:rowOff>121717</xdr:rowOff>
    </xdr:to>
    <xdr:cxnSp macro="">
      <xdr:nvCxnSpPr>
        <xdr:cNvPr id="185" name="直線コネクタ 184"/>
        <xdr:cNvCxnSpPr/>
      </xdr:nvCxnSpPr>
      <xdr:spPr>
        <a:xfrm flipV="1">
          <a:off x="4953000" y="13905790"/>
          <a:ext cx="0" cy="13035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93794</xdr:rowOff>
    </xdr:from>
    <xdr:ext cx="762000" cy="259045"/>
    <xdr:sp macro="" textlink="">
      <xdr:nvSpPr>
        <xdr:cNvPr id="186" name="人件費・物件費等の状況最小値テキスト"/>
        <xdr:cNvSpPr txBox="1"/>
      </xdr:nvSpPr>
      <xdr:spPr>
        <a:xfrm>
          <a:off x="5041900" y="15181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375,221</a:t>
          </a:r>
          <a:endParaRPr kumimoji="1" lang="ja-JP" altLang="en-US" sz="1000" b="1">
            <a:latin typeface="ＭＳ Ｐゴシック"/>
          </a:endParaRPr>
        </a:p>
      </xdr:txBody>
    </xdr:sp>
    <xdr:clientData/>
  </xdr:oneCellAnchor>
  <xdr:twoCellAnchor>
    <xdr:from>
      <xdr:col>7</xdr:col>
      <xdr:colOff>63500</xdr:colOff>
      <xdr:row>88</xdr:row>
      <xdr:rowOff>121717</xdr:rowOff>
    </xdr:from>
    <xdr:to>
      <xdr:col>7</xdr:col>
      <xdr:colOff>241300</xdr:colOff>
      <xdr:row>88</xdr:row>
      <xdr:rowOff>121717</xdr:rowOff>
    </xdr:to>
    <xdr:cxnSp macro="">
      <xdr:nvCxnSpPr>
        <xdr:cNvPr id="187" name="直線コネクタ 186"/>
        <xdr:cNvCxnSpPr/>
      </xdr:nvCxnSpPr>
      <xdr:spPr>
        <a:xfrm>
          <a:off x="4864100" y="1520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104717</xdr:rowOff>
    </xdr:from>
    <xdr:ext cx="762000" cy="259045"/>
    <xdr:sp macro="" textlink="">
      <xdr:nvSpPr>
        <xdr:cNvPr id="188" name="人件費・物件費等の状況最大値テキスト"/>
        <xdr:cNvSpPr txBox="1"/>
      </xdr:nvSpPr>
      <xdr:spPr>
        <a:xfrm>
          <a:off x="5041900" y="1364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105,116</a:t>
          </a:r>
          <a:endParaRPr kumimoji="1" lang="ja-JP" altLang="en-US" sz="1000" b="1">
            <a:latin typeface="ＭＳ Ｐゴシック"/>
          </a:endParaRPr>
        </a:p>
      </xdr:txBody>
    </xdr:sp>
    <xdr:clientData/>
  </xdr:oneCellAnchor>
  <xdr:twoCellAnchor>
    <xdr:from>
      <xdr:col>7</xdr:col>
      <xdr:colOff>63500</xdr:colOff>
      <xdr:row>81</xdr:row>
      <xdr:rowOff>18340</xdr:rowOff>
    </xdr:from>
    <xdr:to>
      <xdr:col>7</xdr:col>
      <xdr:colOff>241300</xdr:colOff>
      <xdr:row>81</xdr:row>
      <xdr:rowOff>18340</xdr:rowOff>
    </xdr:to>
    <xdr:cxnSp macro="">
      <xdr:nvCxnSpPr>
        <xdr:cNvPr id="189" name="直線コネクタ 188"/>
        <xdr:cNvCxnSpPr/>
      </xdr:nvCxnSpPr>
      <xdr:spPr>
        <a:xfrm>
          <a:off x="4864100" y="1390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148290</xdr:rowOff>
    </xdr:from>
    <xdr:to>
      <xdr:col>7</xdr:col>
      <xdr:colOff>152400</xdr:colOff>
      <xdr:row>81</xdr:row>
      <xdr:rowOff>164379</xdr:rowOff>
    </xdr:to>
    <xdr:cxnSp macro="">
      <xdr:nvCxnSpPr>
        <xdr:cNvPr id="190" name="直線コネクタ 189"/>
        <xdr:cNvCxnSpPr/>
      </xdr:nvCxnSpPr>
      <xdr:spPr>
        <a:xfrm flipV="1">
          <a:off x="4114800" y="14035740"/>
          <a:ext cx="838200" cy="1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89819</xdr:rowOff>
    </xdr:from>
    <xdr:ext cx="762000" cy="259045"/>
    <xdr:sp macro="" textlink="">
      <xdr:nvSpPr>
        <xdr:cNvPr id="191" name="人件費・物件費等の状況平均値テキスト"/>
        <xdr:cNvSpPr txBox="1"/>
      </xdr:nvSpPr>
      <xdr:spPr>
        <a:xfrm>
          <a:off x="5041900" y="13805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127,029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73292</xdr:rowOff>
    </xdr:from>
    <xdr:to>
      <xdr:col>7</xdr:col>
      <xdr:colOff>203200</xdr:colOff>
      <xdr:row>82</xdr:row>
      <xdr:rowOff>3442</xdr:rowOff>
    </xdr:to>
    <xdr:sp macro="" textlink="">
      <xdr:nvSpPr>
        <xdr:cNvPr id="192" name="フローチャート : 判断 191"/>
        <xdr:cNvSpPr/>
      </xdr:nvSpPr>
      <xdr:spPr>
        <a:xfrm>
          <a:off x="49022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153029</xdr:rowOff>
    </xdr:from>
    <xdr:to>
      <xdr:col>6</xdr:col>
      <xdr:colOff>0</xdr:colOff>
      <xdr:row>81</xdr:row>
      <xdr:rowOff>164379</xdr:rowOff>
    </xdr:to>
    <xdr:cxnSp macro="">
      <xdr:nvCxnSpPr>
        <xdr:cNvPr id="193" name="直線コネクタ 192"/>
        <xdr:cNvCxnSpPr/>
      </xdr:nvCxnSpPr>
      <xdr:spPr>
        <a:xfrm>
          <a:off x="3225800" y="14040479"/>
          <a:ext cx="889000" cy="1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65015</xdr:rowOff>
    </xdr:from>
    <xdr:to>
      <xdr:col>6</xdr:col>
      <xdr:colOff>50800</xdr:colOff>
      <xdr:row>81</xdr:row>
      <xdr:rowOff>166615</xdr:rowOff>
    </xdr:to>
    <xdr:sp macro="" textlink="">
      <xdr:nvSpPr>
        <xdr:cNvPr id="194" name="フローチャート : 判断 193"/>
        <xdr:cNvSpPr/>
      </xdr:nvSpPr>
      <xdr:spPr>
        <a:xfrm>
          <a:off x="4064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5342</xdr:rowOff>
    </xdr:from>
    <xdr:ext cx="736600" cy="259045"/>
    <xdr:sp macro="" textlink="">
      <xdr:nvSpPr>
        <xdr:cNvPr id="195" name="テキスト ボックス 194"/>
        <xdr:cNvSpPr txBox="1"/>
      </xdr:nvSpPr>
      <xdr:spPr>
        <a:xfrm>
          <a:off x="3733800" y="13721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125,314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139202</xdr:rowOff>
    </xdr:from>
    <xdr:to>
      <xdr:col>4</xdr:col>
      <xdr:colOff>482600</xdr:colOff>
      <xdr:row>81</xdr:row>
      <xdr:rowOff>153029</xdr:rowOff>
    </xdr:to>
    <xdr:cxnSp macro="">
      <xdr:nvCxnSpPr>
        <xdr:cNvPr id="196" name="直線コネクタ 195"/>
        <xdr:cNvCxnSpPr/>
      </xdr:nvCxnSpPr>
      <xdr:spPr>
        <a:xfrm>
          <a:off x="2336800" y="14026652"/>
          <a:ext cx="889000" cy="1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58781</xdr:rowOff>
    </xdr:from>
    <xdr:to>
      <xdr:col>4</xdr:col>
      <xdr:colOff>533400</xdr:colOff>
      <xdr:row>81</xdr:row>
      <xdr:rowOff>160381</xdr:rowOff>
    </xdr:to>
    <xdr:sp macro="" textlink="">
      <xdr:nvSpPr>
        <xdr:cNvPr id="197" name="フローチャート : 判断 196"/>
        <xdr:cNvSpPr/>
      </xdr:nvSpPr>
      <xdr:spPr>
        <a:xfrm>
          <a:off x="3175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170558</xdr:rowOff>
    </xdr:from>
    <xdr:ext cx="762000" cy="259045"/>
    <xdr:sp macro="" textlink="">
      <xdr:nvSpPr>
        <xdr:cNvPr id="198" name="テキスト ボックス 197"/>
        <xdr:cNvSpPr txBox="1"/>
      </xdr:nvSpPr>
      <xdr:spPr>
        <a:xfrm>
          <a:off x="2844800" y="1371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124,022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139202</xdr:rowOff>
    </xdr:from>
    <xdr:to>
      <xdr:col>3</xdr:col>
      <xdr:colOff>279400</xdr:colOff>
      <xdr:row>81</xdr:row>
      <xdr:rowOff>144559</xdr:rowOff>
    </xdr:to>
    <xdr:cxnSp macro="">
      <xdr:nvCxnSpPr>
        <xdr:cNvPr id="199" name="直線コネクタ 198"/>
        <xdr:cNvCxnSpPr/>
      </xdr:nvCxnSpPr>
      <xdr:spPr>
        <a:xfrm flipV="1">
          <a:off x="1447800" y="14026652"/>
          <a:ext cx="889000" cy="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44317</xdr:rowOff>
    </xdr:from>
    <xdr:to>
      <xdr:col>3</xdr:col>
      <xdr:colOff>330200</xdr:colOff>
      <xdr:row>81</xdr:row>
      <xdr:rowOff>145917</xdr:rowOff>
    </xdr:to>
    <xdr:sp macro="" textlink="">
      <xdr:nvSpPr>
        <xdr:cNvPr id="200" name="フローチャート : 判断 199"/>
        <xdr:cNvSpPr/>
      </xdr:nvSpPr>
      <xdr:spPr>
        <a:xfrm>
          <a:off x="2286000" y="1393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156094</xdr:rowOff>
    </xdr:from>
    <xdr:ext cx="762000" cy="259045"/>
    <xdr:sp macro="" textlink="">
      <xdr:nvSpPr>
        <xdr:cNvPr id="201" name="テキスト ボックス 200"/>
        <xdr:cNvSpPr txBox="1"/>
      </xdr:nvSpPr>
      <xdr:spPr>
        <a:xfrm>
          <a:off x="1955800" y="13700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121,025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46879</xdr:rowOff>
    </xdr:from>
    <xdr:to>
      <xdr:col>2</xdr:col>
      <xdr:colOff>127000</xdr:colOff>
      <xdr:row>81</xdr:row>
      <xdr:rowOff>148479</xdr:rowOff>
    </xdr:to>
    <xdr:sp macro="" textlink="">
      <xdr:nvSpPr>
        <xdr:cNvPr id="202" name="フローチャート : 判断 201"/>
        <xdr:cNvSpPr/>
      </xdr:nvSpPr>
      <xdr:spPr>
        <a:xfrm>
          <a:off x="1397000" y="1393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158656</xdr:rowOff>
    </xdr:from>
    <xdr:ext cx="762000" cy="259045"/>
    <xdr:sp macro="" textlink="">
      <xdr:nvSpPr>
        <xdr:cNvPr id="203" name="テキスト ボックス 202"/>
        <xdr:cNvSpPr txBox="1"/>
      </xdr:nvSpPr>
      <xdr:spPr>
        <a:xfrm>
          <a:off x="1066800" y="1370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97490</xdr:rowOff>
    </xdr:from>
    <xdr:to>
      <xdr:col>7</xdr:col>
      <xdr:colOff>203200</xdr:colOff>
      <xdr:row>82</xdr:row>
      <xdr:rowOff>27640</xdr:rowOff>
    </xdr:to>
    <xdr:sp macro="" textlink="">
      <xdr:nvSpPr>
        <xdr:cNvPr id="209" name="円/楕円 208"/>
        <xdr:cNvSpPr/>
      </xdr:nvSpPr>
      <xdr:spPr>
        <a:xfrm>
          <a:off x="4902200" y="1398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69567</xdr:rowOff>
    </xdr:from>
    <xdr:ext cx="762000" cy="259045"/>
    <xdr:sp macro="" textlink="">
      <xdr:nvSpPr>
        <xdr:cNvPr id="210" name="人件費・物件費等の状況該当値テキスト"/>
        <xdr:cNvSpPr txBox="1"/>
      </xdr:nvSpPr>
      <xdr:spPr>
        <a:xfrm>
          <a:off x="5041900" y="1395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132,043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113579</xdr:rowOff>
    </xdr:from>
    <xdr:to>
      <xdr:col>6</xdr:col>
      <xdr:colOff>50800</xdr:colOff>
      <xdr:row>82</xdr:row>
      <xdr:rowOff>43729</xdr:rowOff>
    </xdr:to>
    <xdr:sp macro="" textlink="">
      <xdr:nvSpPr>
        <xdr:cNvPr id="211" name="円/楕円 210"/>
        <xdr:cNvSpPr/>
      </xdr:nvSpPr>
      <xdr:spPr>
        <a:xfrm>
          <a:off x="4064000" y="140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28506</xdr:rowOff>
    </xdr:from>
    <xdr:ext cx="736600" cy="259045"/>
    <xdr:sp macro="" textlink="">
      <xdr:nvSpPr>
        <xdr:cNvPr id="212" name="テキスト ボックス 211"/>
        <xdr:cNvSpPr txBox="1"/>
      </xdr:nvSpPr>
      <xdr:spPr>
        <a:xfrm>
          <a:off x="3733800" y="1408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135,377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102229</xdr:rowOff>
    </xdr:from>
    <xdr:to>
      <xdr:col>4</xdr:col>
      <xdr:colOff>533400</xdr:colOff>
      <xdr:row>82</xdr:row>
      <xdr:rowOff>32379</xdr:rowOff>
    </xdr:to>
    <xdr:sp macro="" textlink="">
      <xdr:nvSpPr>
        <xdr:cNvPr id="213" name="円/楕円 212"/>
        <xdr:cNvSpPr/>
      </xdr:nvSpPr>
      <xdr:spPr>
        <a:xfrm>
          <a:off x="3175000" y="1398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17156</xdr:rowOff>
    </xdr:from>
    <xdr:ext cx="762000" cy="259045"/>
    <xdr:sp macro="" textlink="">
      <xdr:nvSpPr>
        <xdr:cNvPr id="214" name="テキスト ボックス 213"/>
        <xdr:cNvSpPr txBox="1"/>
      </xdr:nvSpPr>
      <xdr:spPr>
        <a:xfrm>
          <a:off x="2844800" y="14076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133,025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88402</xdr:rowOff>
    </xdr:from>
    <xdr:to>
      <xdr:col>3</xdr:col>
      <xdr:colOff>330200</xdr:colOff>
      <xdr:row>82</xdr:row>
      <xdr:rowOff>18552</xdr:rowOff>
    </xdr:to>
    <xdr:sp macro="" textlink="">
      <xdr:nvSpPr>
        <xdr:cNvPr id="215" name="円/楕円 214"/>
        <xdr:cNvSpPr/>
      </xdr:nvSpPr>
      <xdr:spPr>
        <a:xfrm>
          <a:off x="2286000" y="1397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3329</xdr:rowOff>
    </xdr:from>
    <xdr:ext cx="762000" cy="259045"/>
    <xdr:sp macro="" textlink="">
      <xdr:nvSpPr>
        <xdr:cNvPr id="216" name="テキスト ボックス 215"/>
        <xdr:cNvSpPr txBox="1"/>
      </xdr:nvSpPr>
      <xdr:spPr>
        <a:xfrm>
          <a:off x="1955800" y="1406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130,160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93759</xdr:rowOff>
    </xdr:from>
    <xdr:to>
      <xdr:col>2</xdr:col>
      <xdr:colOff>127000</xdr:colOff>
      <xdr:row>82</xdr:row>
      <xdr:rowOff>23909</xdr:rowOff>
    </xdr:to>
    <xdr:sp macro="" textlink="">
      <xdr:nvSpPr>
        <xdr:cNvPr id="217" name="円/楕円 216"/>
        <xdr:cNvSpPr/>
      </xdr:nvSpPr>
      <xdr:spPr>
        <a:xfrm>
          <a:off x="1397000" y="1398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8686</xdr:rowOff>
    </xdr:from>
    <xdr:ext cx="762000" cy="259045"/>
    <xdr:sp macro="" textlink="">
      <xdr:nvSpPr>
        <xdr:cNvPr id="218" name="テキスト ボックス 217"/>
        <xdr:cNvSpPr txBox="1"/>
      </xdr:nvSpPr>
      <xdr:spPr>
        <a:xfrm>
          <a:off x="1066800" y="1406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131,270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ラスパイレス指数は、国を</a:t>
          </a:r>
          <a:r>
            <a:rPr kumimoji="1" lang="en-US" altLang="ja-JP" sz="1300">
              <a:latin typeface="ＭＳ Ｐゴシック"/>
            </a:rPr>
            <a:t>0.5</a:t>
          </a:r>
          <a:r>
            <a:rPr kumimoji="1" lang="ja-JP" altLang="en-US" sz="1300">
              <a:latin typeface="ＭＳ Ｐゴシック"/>
            </a:rPr>
            <a:t>ポイント下回っています。職務・職責を的確に反映した給与制度の推進により年功的な給与上昇を抑制し、合わせて各種手当の見直しを進め、引き続き、給与の適正化に努めていきます。</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82</xdr:row>
      <xdr:rowOff>160020</xdr:rowOff>
    </xdr:to>
    <xdr:cxnSp macro="">
      <xdr:nvCxnSpPr>
        <xdr:cNvPr id="245" name="直線コネクタ 244"/>
        <xdr:cNvCxnSpPr/>
      </xdr:nvCxnSpPr>
      <xdr:spPr>
        <a:xfrm flipV="1">
          <a:off x="17018000" y="13800666"/>
          <a:ext cx="0" cy="418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132097</xdr:rowOff>
    </xdr:from>
    <xdr:ext cx="762000" cy="259045"/>
    <xdr:sp macro="" textlink="">
      <xdr:nvSpPr>
        <xdr:cNvPr id="246" name="給与水準   （国との比較）最小値テキスト"/>
        <xdr:cNvSpPr txBox="1"/>
      </xdr:nvSpPr>
      <xdr:spPr>
        <a:xfrm>
          <a:off x="17106900" y="1419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82</xdr:row>
      <xdr:rowOff>160020</xdr:rowOff>
    </xdr:from>
    <xdr:to>
      <xdr:col>24</xdr:col>
      <xdr:colOff>647700</xdr:colOff>
      <xdr:row>82</xdr:row>
      <xdr:rowOff>160020</xdr:rowOff>
    </xdr:to>
    <xdr:cxnSp macro="">
      <xdr:nvCxnSpPr>
        <xdr:cNvPr id="247" name="直線コネクタ 246"/>
        <xdr:cNvCxnSpPr/>
      </xdr:nvCxnSpPr>
      <xdr:spPr>
        <a:xfrm>
          <a:off x="16929100" y="1421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48"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49" name="直線コネクタ 248"/>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74084</xdr:rowOff>
    </xdr:from>
    <xdr:to>
      <xdr:col>24</xdr:col>
      <xdr:colOff>558800</xdr:colOff>
      <xdr:row>81</xdr:row>
      <xdr:rowOff>90170</xdr:rowOff>
    </xdr:to>
    <xdr:cxnSp macro="">
      <xdr:nvCxnSpPr>
        <xdr:cNvPr id="250" name="直線コネクタ 249"/>
        <xdr:cNvCxnSpPr/>
      </xdr:nvCxnSpPr>
      <xdr:spPr>
        <a:xfrm flipV="1">
          <a:off x="16179800" y="1396153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11447</xdr:rowOff>
    </xdr:from>
    <xdr:ext cx="762000" cy="259045"/>
    <xdr:sp macro="" textlink="">
      <xdr:nvSpPr>
        <xdr:cNvPr id="251" name="給与水準   （国との比較）平均値テキスト"/>
        <xdr:cNvSpPr txBox="1"/>
      </xdr:nvSpPr>
      <xdr:spPr>
        <a:xfrm>
          <a:off x="17106900" y="13898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39370</xdr:rowOff>
    </xdr:from>
    <xdr:to>
      <xdr:col>24</xdr:col>
      <xdr:colOff>609600</xdr:colOff>
      <xdr:row>81</xdr:row>
      <xdr:rowOff>140970</xdr:rowOff>
    </xdr:to>
    <xdr:sp macro="" textlink="">
      <xdr:nvSpPr>
        <xdr:cNvPr id="252" name="フローチャート : 判断 251"/>
        <xdr:cNvSpPr/>
      </xdr:nvSpPr>
      <xdr:spPr>
        <a:xfrm>
          <a:off x="16967200" y="1392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52493</xdr:rowOff>
    </xdr:from>
    <xdr:to>
      <xdr:col>23</xdr:col>
      <xdr:colOff>406400</xdr:colOff>
      <xdr:row>81</xdr:row>
      <xdr:rowOff>90170</xdr:rowOff>
    </xdr:to>
    <xdr:cxnSp macro="">
      <xdr:nvCxnSpPr>
        <xdr:cNvPr id="253" name="直線コネクタ 252"/>
        <xdr:cNvCxnSpPr/>
      </xdr:nvCxnSpPr>
      <xdr:spPr>
        <a:xfrm>
          <a:off x="15290800" y="13768493"/>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23284</xdr:rowOff>
    </xdr:from>
    <xdr:to>
      <xdr:col>23</xdr:col>
      <xdr:colOff>457200</xdr:colOff>
      <xdr:row>81</xdr:row>
      <xdr:rowOff>124884</xdr:rowOff>
    </xdr:to>
    <xdr:sp macro="" textlink="">
      <xdr:nvSpPr>
        <xdr:cNvPr id="254" name="フローチャート : 判断 253"/>
        <xdr:cNvSpPr/>
      </xdr:nvSpPr>
      <xdr:spPr>
        <a:xfrm>
          <a:off x="16129000" y="1391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135061</xdr:rowOff>
    </xdr:from>
    <xdr:ext cx="736600" cy="259045"/>
    <xdr:sp macro="" textlink="">
      <xdr:nvSpPr>
        <xdr:cNvPr id="255" name="テキスト ボックス 254"/>
        <xdr:cNvSpPr txBox="1"/>
      </xdr:nvSpPr>
      <xdr:spPr>
        <a:xfrm>
          <a:off x="15798800" y="13679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52493</xdr:rowOff>
    </xdr:from>
    <xdr:to>
      <xdr:col>22</xdr:col>
      <xdr:colOff>203200</xdr:colOff>
      <xdr:row>81</xdr:row>
      <xdr:rowOff>138430</xdr:rowOff>
    </xdr:to>
    <xdr:cxnSp macro="">
      <xdr:nvCxnSpPr>
        <xdr:cNvPr id="256" name="直線コネクタ 255"/>
        <xdr:cNvCxnSpPr/>
      </xdr:nvCxnSpPr>
      <xdr:spPr>
        <a:xfrm flipV="1">
          <a:off x="14401800" y="13768493"/>
          <a:ext cx="8890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80</xdr:row>
      <xdr:rowOff>1693</xdr:rowOff>
    </xdr:from>
    <xdr:to>
      <xdr:col>22</xdr:col>
      <xdr:colOff>254000</xdr:colOff>
      <xdr:row>80</xdr:row>
      <xdr:rowOff>103293</xdr:rowOff>
    </xdr:to>
    <xdr:sp macro="" textlink="">
      <xdr:nvSpPr>
        <xdr:cNvPr id="257" name="フローチャート : 判断 256"/>
        <xdr:cNvSpPr/>
      </xdr:nvSpPr>
      <xdr:spPr>
        <a:xfrm>
          <a:off x="15240000" y="1371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113470</xdr:rowOff>
    </xdr:from>
    <xdr:ext cx="762000" cy="259045"/>
    <xdr:sp macro="" textlink="">
      <xdr:nvSpPr>
        <xdr:cNvPr id="258" name="テキスト ボックス 257"/>
        <xdr:cNvSpPr txBox="1"/>
      </xdr:nvSpPr>
      <xdr:spPr>
        <a:xfrm>
          <a:off x="14909800" y="1348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138430</xdr:rowOff>
    </xdr:from>
    <xdr:to>
      <xdr:col>21</xdr:col>
      <xdr:colOff>0</xdr:colOff>
      <xdr:row>89</xdr:row>
      <xdr:rowOff>134196</xdr:rowOff>
    </xdr:to>
    <xdr:cxnSp macro="">
      <xdr:nvCxnSpPr>
        <xdr:cNvPr id="259" name="直線コネクタ 258"/>
        <xdr:cNvCxnSpPr/>
      </xdr:nvCxnSpPr>
      <xdr:spPr>
        <a:xfrm flipV="1">
          <a:off x="13512800" y="14025880"/>
          <a:ext cx="889000" cy="136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55457</xdr:rowOff>
    </xdr:from>
    <xdr:to>
      <xdr:col>21</xdr:col>
      <xdr:colOff>50800</xdr:colOff>
      <xdr:row>81</xdr:row>
      <xdr:rowOff>157057</xdr:rowOff>
    </xdr:to>
    <xdr:sp macro="" textlink="">
      <xdr:nvSpPr>
        <xdr:cNvPr id="260" name="フローチャート : 判断 259"/>
        <xdr:cNvSpPr/>
      </xdr:nvSpPr>
      <xdr:spPr>
        <a:xfrm>
          <a:off x="14351000" y="139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167234</xdr:rowOff>
    </xdr:from>
    <xdr:ext cx="762000" cy="259045"/>
    <xdr:sp macro="" textlink="">
      <xdr:nvSpPr>
        <xdr:cNvPr id="261" name="テキスト ボックス 260"/>
        <xdr:cNvSpPr txBox="1"/>
      </xdr:nvSpPr>
      <xdr:spPr>
        <a:xfrm>
          <a:off x="14020800" y="1371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51223</xdr:rowOff>
    </xdr:from>
    <xdr:to>
      <xdr:col>19</xdr:col>
      <xdr:colOff>533400</xdr:colOff>
      <xdr:row>89</xdr:row>
      <xdr:rowOff>152823</xdr:rowOff>
    </xdr:to>
    <xdr:sp macro="" textlink="">
      <xdr:nvSpPr>
        <xdr:cNvPr id="262" name="フローチャート : 判断 261"/>
        <xdr:cNvSpPr/>
      </xdr:nvSpPr>
      <xdr:spPr>
        <a:xfrm>
          <a:off x="13462000" y="1531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163000</xdr:rowOff>
    </xdr:from>
    <xdr:ext cx="762000" cy="259045"/>
    <xdr:sp macro="" textlink="">
      <xdr:nvSpPr>
        <xdr:cNvPr id="263" name="テキスト ボックス 262"/>
        <xdr:cNvSpPr txBox="1"/>
      </xdr:nvSpPr>
      <xdr:spPr>
        <a:xfrm>
          <a:off x="13131800" y="15079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23284</xdr:rowOff>
    </xdr:from>
    <xdr:to>
      <xdr:col>24</xdr:col>
      <xdr:colOff>609600</xdr:colOff>
      <xdr:row>81</xdr:row>
      <xdr:rowOff>124884</xdr:rowOff>
    </xdr:to>
    <xdr:sp macro="" textlink="">
      <xdr:nvSpPr>
        <xdr:cNvPr id="269" name="円/楕円 268"/>
        <xdr:cNvSpPr/>
      </xdr:nvSpPr>
      <xdr:spPr>
        <a:xfrm>
          <a:off x="169672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39811</xdr:rowOff>
    </xdr:from>
    <xdr:ext cx="762000" cy="259045"/>
    <xdr:sp macro="" textlink="">
      <xdr:nvSpPr>
        <xdr:cNvPr id="270" name="給与水準   （国との比較）該当値テキスト"/>
        <xdr:cNvSpPr txBox="1"/>
      </xdr:nvSpPr>
      <xdr:spPr>
        <a:xfrm>
          <a:off x="17106900" y="1375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39370</xdr:rowOff>
    </xdr:from>
    <xdr:to>
      <xdr:col>23</xdr:col>
      <xdr:colOff>457200</xdr:colOff>
      <xdr:row>81</xdr:row>
      <xdr:rowOff>140970</xdr:rowOff>
    </xdr:to>
    <xdr:sp macro="" textlink="">
      <xdr:nvSpPr>
        <xdr:cNvPr id="271" name="円/楕円 270"/>
        <xdr:cNvSpPr/>
      </xdr:nvSpPr>
      <xdr:spPr>
        <a:xfrm>
          <a:off x="16129000" y="1392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125747</xdr:rowOff>
    </xdr:from>
    <xdr:ext cx="736600" cy="259045"/>
    <xdr:sp macro="" textlink="">
      <xdr:nvSpPr>
        <xdr:cNvPr id="272" name="テキスト ボックス 271"/>
        <xdr:cNvSpPr txBox="1"/>
      </xdr:nvSpPr>
      <xdr:spPr>
        <a:xfrm>
          <a:off x="15798800" y="14013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1693</xdr:rowOff>
    </xdr:from>
    <xdr:to>
      <xdr:col>22</xdr:col>
      <xdr:colOff>254000</xdr:colOff>
      <xdr:row>80</xdr:row>
      <xdr:rowOff>103293</xdr:rowOff>
    </xdr:to>
    <xdr:sp macro="" textlink="">
      <xdr:nvSpPr>
        <xdr:cNvPr id="273" name="円/楕円 272"/>
        <xdr:cNvSpPr/>
      </xdr:nvSpPr>
      <xdr:spPr>
        <a:xfrm>
          <a:off x="15240000" y="1371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88070</xdr:rowOff>
    </xdr:from>
    <xdr:ext cx="762000" cy="259045"/>
    <xdr:sp macro="" textlink="">
      <xdr:nvSpPr>
        <xdr:cNvPr id="274" name="テキスト ボックス 273"/>
        <xdr:cNvSpPr txBox="1"/>
      </xdr:nvSpPr>
      <xdr:spPr>
        <a:xfrm>
          <a:off x="14909800" y="1380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87630</xdr:rowOff>
    </xdr:from>
    <xdr:to>
      <xdr:col>21</xdr:col>
      <xdr:colOff>50800</xdr:colOff>
      <xdr:row>82</xdr:row>
      <xdr:rowOff>17780</xdr:rowOff>
    </xdr:to>
    <xdr:sp macro="" textlink="">
      <xdr:nvSpPr>
        <xdr:cNvPr id="275" name="円/楕円 274"/>
        <xdr:cNvSpPr/>
      </xdr:nvSpPr>
      <xdr:spPr>
        <a:xfrm>
          <a:off x="14351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2557</xdr:rowOff>
    </xdr:from>
    <xdr:ext cx="762000" cy="259045"/>
    <xdr:sp macro="" textlink="">
      <xdr:nvSpPr>
        <xdr:cNvPr id="276" name="テキスト ボックス 275"/>
        <xdr:cNvSpPr txBox="1"/>
      </xdr:nvSpPr>
      <xdr:spPr>
        <a:xfrm>
          <a:off x="14020800" y="1406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83396</xdr:rowOff>
    </xdr:from>
    <xdr:to>
      <xdr:col>19</xdr:col>
      <xdr:colOff>533400</xdr:colOff>
      <xdr:row>90</xdr:row>
      <xdr:rowOff>13546</xdr:rowOff>
    </xdr:to>
    <xdr:sp macro="" textlink="">
      <xdr:nvSpPr>
        <xdr:cNvPr id="277" name="円/楕円 276"/>
        <xdr:cNvSpPr/>
      </xdr:nvSpPr>
      <xdr:spPr>
        <a:xfrm>
          <a:off x="13462000" y="153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169773</xdr:rowOff>
    </xdr:from>
    <xdr:ext cx="762000" cy="259045"/>
    <xdr:sp macro="" textlink="">
      <xdr:nvSpPr>
        <xdr:cNvPr id="278" name="テキスト ボックス 277"/>
        <xdr:cNvSpPr txBox="1"/>
      </xdr:nvSpPr>
      <xdr:spPr>
        <a:xfrm>
          <a:off x="13131800" y="1542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職員数については、職員定数計画に基づき毎年度着実に削減を進めており、</a:t>
          </a:r>
          <a:r>
            <a:rPr kumimoji="1" lang="en-US" altLang="ja-JP" sz="1300">
              <a:latin typeface="ＭＳ Ｐゴシック"/>
            </a:rPr>
            <a:t>24</a:t>
          </a:r>
          <a:r>
            <a:rPr kumimoji="1" lang="ja-JP" altLang="en-US" sz="1300">
              <a:latin typeface="ＭＳ Ｐゴシック"/>
            </a:rPr>
            <a:t>年度から</a:t>
          </a:r>
          <a:r>
            <a:rPr kumimoji="1" lang="en-US" altLang="ja-JP" sz="1300">
              <a:latin typeface="ＭＳ Ｐゴシック"/>
            </a:rPr>
            <a:t>28</a:t>
          </a:r>
          <a:r>
            <a:rPr kumimoji="1" lang="ja-JP" altLang="en-US" sz="1300">
              <a:latin typeface="ＭＳ Ｐゴシック"/>
            </a:rPr>
            <a:t>年度にかけて</a:t>
          </a:r>
          <a:r>
            <a:rPr kumimoji="1" lang="en-US" altLang="ja-JP" sz="1300">
              <a:latin typeface="ＭＳ Ｐゴシック"/>
            </a:rPr>
            <a:t>136</a:t>
          </a:r>
          <a:r>
            <a:rPr kumimoji="1" lang="ja-JP" altLang="en-US" sz="1300">
              <a:latin typeface="ＭＳ Ｐゴシック"/>
            </a:rPr>
            <a:t>人を削減しました。今後は、適正な執行体制の確立と簡素で効率的な組織づくりや民間活力のさらなる活用に向けた検討、地方公務員法・地方自治法の改正に伴う多様な任用・勤務形態の職員の活用、職員の人材育成の推進などの行財政改革を行い、職員定数の適正化に取り組んでいきます。</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22195</xdr:rowOff>
    </xdr:from>
    <xdr:to>
      <xdr:col>24</xdr:col>
      <xdr:colOff>558800</xdr:colOff>
      <xdr:row>67</xdr:row>
      <xdr:rowOff>119078</xdr:rowOff>
    </xdr:to>
    <xdr:cxnSp macro="">
      <xdr:nvCxnSpPr>
        <xdr:cNvPr id="310" name="直線コネクタ 309"/>
        <xdr:cNvCxnSpPr/>
      </xdr:nvCxnSpPr>
      <xdr:spPr>
        <a:xfrm flipV="1">
          <a:off x="17018000" y="10137745"/>
          <a:ext cx="0" cy="1468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91155</xdr:rowOff>
    </xdr:from>
    <xdr:ext cx="762000" cy="259045"/>
    <xdr:sp macro="" textlink="">
      <xdr:nvSpPr>
        <xdr:cNvPr id="311" name="定員管理の状況最小値テキスト"/>
        <xdr:cNvSpPr txBox="1"/>
      </xdr:nvSpPr>
      <xdr:spPr>
        <a:xfrm>
          <a:off x="17106900" y="1157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17.56</a:t>
          </a:r>
          <a:endParaRPr kumimoji="1" lang="ja-JP" altLang="en-US" sz="1000" b="1">
            <a:latin typeface="ＭＳ Ｐゴシック"/>
          </a:endParaRPr>
        </a:p>
      </xdr:txBody>
    </xdr:sp>
    <xdr:clientData/>
  </xdr:oneCellAnchor>
  <xdr:twoCellAnchor>
    <xdr:from>
      <xdr:col>24</xdr:col>
      <xdr:colOff>469900</xdr:colOff>
      <xdr:row>67</xdr:row>
      <xdr:rowOff>119078</xdr:rowOff>
    </xdr:from>
    <xdr:to>
      <xdr:col>24</xdr:col>
      <xdr:colOff>647700</xdr:colOff>
      <xdr:row>67</xdr:row>
      <xdr:rowOff>119078</xdr:rowOff>
    </xdr:to>
    <xdr:cxnSp macro="">
      <xdr:nvCxnSpPr>
        <xdr:cNvPr id="312" name="直線コネクタ 311"/>
        <xdr:cNvCxnSpPr/>
      </xdr:nvCxnSpPr>
      <xdr:spPr>
        <a:xfrm>
          <a:off x="16929100" y="116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108572</xdr:rowOff>
    </xdr:from>
    <xdr:ext cx="762000" cy="259045"/>
    <xdr:sp macro="" textlink="">
      <xdr:nvSpPr>
        <xdr:cNvPr id="313" name="定員管理の状況最大値テキスト"/>
        <xdr:cNvSpPr txBox="1"/>
      </xdr:nvSpPr>
      <xdr:spPr>
        <a:xfrm>
          <a:off x="17106900" y="988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4.78</a:t>
          </a:r>
          <a:endParaRPr kumimoji="1" lang="ja-JP" altLang="en-US" sz="1000" b="1">
            <a:latin typeface="ＭＳ Ｐゴシック"/>
          </a:endParaRPr>
        </a:p>
      </xdr:txBody>
    </xdr:sp>
    <xdr:clientData/>
  </xdr:oneCellAnchor>
  <xdr:twoCellAnchor>
    <xdr:from>
      <xdr:col>24</xdr:col>
      <xdr:colOff>469900</xdr:colOff>
      <xdr:row>59</xdr:row>
      <xdr:rowOff>22195</xdr:rowOff>
    </xdr:from>
    <xdr:to>
      <xdr:col>24</xdr:col>
      <xdr:colOff>647700</xdr:colOff>
      <xdr:row>59</xdr:row>
      <xdr:rowOff>22195</xdr:rowOff>
    </xdr:to>
    <xdr:cxnSp macro="">
      <xdr:nvCxnSpPr>
        <xdr:cNvPr id="314" name="直線コネクタ 313"/>
        <xdr:cNvCxnSpPr/>
      </xdr:nvCxnSpPr>
      <xdr:spPr>
        <a:xfrm>
          <a:off x="16929100" y="1013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108131</xdr:rowOff>
    </xdr:from>
    <xdr:to>
      <xdr:col>24</xdr:col>
      <xdr:colOff>558800</xdr:colOff>
      <xdr:row>60</xdr:row>
      <xdr:rowOff>109280</xdr:rowOff>
    </xdr:to>
    <xdr:cxnSp macro="">
      <xdr:nvCxnSpPr>
        <xdr:cNvPr id="315" name="直線コネクタ 314"/>
        <xdr:cNvCxnSpPr/>
      </xdr:nvCxnSpPr>
      <xdr:spPr>
        <a:xfrm flipV="1">
          <a:off x="16179800" y="10395131"/>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160279</xdr:rowOff>
    </xdr:from>
    <xdr:ext cx="762000" cy="259045"/>
    <xdr:sp macro="" textlink="">
      <xdr:nvSpPr>
        <xdr:cNvPr id="316" name="定員管理の状況平均値テキスト"/>
        <xdr:cNvSpPr txBox="1"/>
      </xdr:nvSpPr>
      <xdr:spPr>
        <a:xfrm>
          <a:off x="17106900" y="10104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143752</xdr:rowOff>
    </xdr:from>
    <xdr:to>
      <xdr:col>24</xdr:col>
      <xdr:colOff>609600</xdr:colOff>
      <xdr:row>60</xdr:row>
      <xdr:rowOff>73902</xdr:rowOff>
    </xdr:to>
    <xdr:sp macro="" textlink="">
      <xdr:nvSpPr>
        <xdr:cNvPr id="317" name="フローチャート : 判断 316"/>
        <xdr:cNvSpPr/>
      </xdr:nvSpPr>
      <xdr:spPr>
        <a:xfrm>
          <a:off x="169672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109280</xdr:rowOff>
    </xdr:from>
    <xdr:to>
      <xdr:col>23</xdr:col>
      <xdr:colOff>406400</xdr:colOff>
      <xdr:row>60</xdr:row>
      <xdr:rowOff>120771</xdr:rowOff>
    </xdr:to>
    <xdr:cxnSp macro="">
      <xdr:nvCxnSpPr>
        <xdr:cNvPr id="318" name="直線コネクタ 317"/>
        <xdr:cNvCxnSpPr/>
      </xdr:nvCxnSpPr>
      <xdr:spPr>
        <a:xfrm flipV="1">
          <a:off x="15290800" y="1039628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143752</xdr:rowOff>
    </xdr:from>
    <xdr:to>
      <xdr:col>23</xdr:col>
      <xdr:colOff>457200</xdr:colOff>
      <xdr:row>60</xdr:row>
      <xdr:rowOff>73902</xdr:rowOff>
    </xdr:to>
    <xdr:sp macro="" textlink="">
      <xdr:nvSpPr>
        <xdr:cNvPr id="319" name="フローチャート : 判断 318"/>
        <xdr:cNvSpPr/>
      </xdr:nvSpPr>
      <xdr:spPr>
        <a:xfrm>
          <a:off x="16129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84079</xdr:rowOff>
    </xdr:from>
    <xdr:ext cx="736600" cy="259045"/>
    <xdr:sp macro="" textlink="">
      <xdr:nvSpPr>
        <xdr:cNvPr id="320" name="テキスト ボックス 319"/>
        <xdr:cNvSpPr txBox="1"/>
      </xdr:nvSpPr>
      <xdr:spPr>
        <a:xfrm>
          <a:off x="15798800" y="1002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120771</xdr:rowOff>
    </xdr:from>
    <xdr:to>
      <xdr:col>22</xdr:col>
      <xdr:colOff>203200</xdr:colOff>
      <xdr:row>60</xdr:row>
      <xdr:rowOff>134559</xdr:rowOff>
    </xdr:to>
    <xdr:cxnSp macro="">
      <xdr:nvCxnSpPr>
        <xdr:cNvPr id="321" name="直線コネクタ 320"/>
        <xdr:cNvCxnSpPr/>
      </xdr:nvCxnSpPr>
      <xdr:spPr>
        <a:xfrm flipV="1">
          <a:off x="14401800" y="10407771"/>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150646</xdr:rowOff>
    </xdr:from>
    <xdr:to>
      <xdr:col>22</xdr:col>
      <xdr:colOff>254000</xdr:colOff>
      <xdr:row>60</xdr:row>
      <xdr:rowOff>80796</xdr:rowOff>
    </xdr:to>
    <xdr:sp macro="" textlink="">
      <xdr:nvSpPr>
        <xdr:cNvPr id="322" name="フローチャート : 判断 321"/>
        <xdr:cNvSpPr/>
      </xdr:nvSpPr>
      <xdr:spPr>
        <a:xfrm>
          <a:off x="15240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90973</xdr:rowOff>
    </xdr:from>
    <xdr:ext cx="762000" cy="259045"/>
    <xdr:sp macro="" textlink="">
      <xdr:nvSpPr>
        <xdr:cNvPr id="323" name="テキスト ボックス 322"/>
        <xdr:cNvSpPr txBox="1"/>
      </xdr:nvSpPr>
      <xdr:spPr>
        <a:xfrm>
          <a:off x="14909800" y="100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134559</xdr:rowOff>
    </xdr:from>
    <xdr:to>
      <xdr:col>21</xdr:col>
      <xdr:colOff>0</xdr:colOff>
      <xdr:row>60</xdr:row>
      <xdr:rowOff>151795</xdr:rowOff>
    </xdr:to>
    <xdr:cxnSp macro="">
      <xdr:nvCxnSpPr>
        <xdr:cNvPr id="324" name="直線コネクタ 323"/>
        <xdr:cNvCxnSpPr/>
      </xdr:nvCxnSpPr>
      <xdr:spPr>
        <a:xfrm flipV="1">
          <a:off x="13512800" y="10421559"/>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163285</xdr:rowOff>
    </xdr:from>
    <xdr:to>
      <xdr:col>21</xdr:col>
      <xdr:colOff>50800</xdr:colOff>
      <xdr:row>60</xdr:row>
      <xdr:rowOff>93435</xdr:rowOff>
    </xdr:to>
    <xdr:sp macro="" textlink="">
      <xdr:nvSpPr>
        <xdr:cNvPr id="325" name="フローチャート : 判断 324"/>
        <xdr:cNvSpPr/>
      </xdr:nvSpPr>
      <xdr:spPr>
        <a:xfrm>
          <a:off x="14351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103612</xdr:rowOff>
    </xdr:from>
    <xdr:ext cx="762000" cy="259045"/>
    <xdr:sp macro="" textlink="">
      <xdr:nvSpPr>
        <xdr:cNvPr id="326" name="テキスト ボックス 325"/>
        <xdr:cNvSpPr txBox="1"/>
      </xdr:nvSpPr>
      <xdr:spPr>
        <a:xfrm>
          <a:off x="14020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170180</xdr:rowOff>
    </xdr:from>
    <xdr:to>
      <xdr:col>19</xdr:col>
      <xdr:colOff>533400</xdr:colOff>
      <xdr:row>60</xdr:row>
      <xdr:rowOff>100330</xdr:rowOff>
    </xdr:to>
    <xdr:sp macro="" textlink="">
      <xdr:nvSpPr>
        <xdr:cNvPr id="327" name="フローチャート : 判断 326"/>
        <xdr:cNvSpPr/>
      </xdr:nvSpPr>
      <xdr:spPr>
        <a:xfrm>
          <a:off x="13462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110507</xdr:rowOff>
    </xdr:from>
    <xdr:ext cx="762000" cy="259045"/>
    <xdr:sp macro="" textlink="">
      <xdr:nvSpPr>
        <xdr:cNvPr id="328" name="テキスト ボックス 327"/>
        <xdr:cNvSpPr txBox="1"/>
      </xdr:nvSpPr>
      <xdr:spPr>
        <a:xfrm>
          <a:off x="13131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57331</xdr:rowOff>
    </xdr:from>
    <xdr:to>
      <xdr:col>24</xdr:col>
      <xdr:colOff>609600</xdr:colOff>
      <xdr:row>60</xdr:row>
      <xdr:rowOff>158931</xdr:rowOff>
    </xdr:to>
    <xdr:sp macro="" textlink="">
      <xdr:nvSpPr>
        <xdr:cNvPr id="334" name="円/楕円 333"/>
        <xdr:cNvSpPr/>
      </xdr:nvSpPr>
      <xdr:spPr>
        <a:xfrm>
          <a:off x="169672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29408</xdr:rowOff>
    </xdr:from>
    <xdr:ext cx="762000" cy="259045"/>
    <xdr:sp macro="" textlink="">
      <xdr:nvSpPr>
        <xdr:cNvPr id="335" name="定員管理の状況該当値テキスト"/>
        <xdr:cNvSpPr txBox="1"/>
      </xdr:nvSpPr>
      <xdr:spPr>
        <a:xfrm>
          <a:off x="17106900" y="1031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58480</xdr:rowOff>
    </xdr:from>
    <xdr:to>
      <xdr:col>23</xdr:col>
      <xdr:colOff>457200</xdr:colOff>
      <xdr:row>60</xdr:row>
      <xdr:rowOff>160080</xdr:rowOff>
    </xdr:to>
    <xdr:sp macro="" textlink="">
      <xdr:nvSpPr>
        <xdr:cNvPr id="336" name="円/楕円 335"/>
        <xdr:cNvSpPr/>
      </xdr:nvSpPr>
      <xdr:spPr>
        <a:xfrm>
          <a:off x="16129000" y="103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144857</xdr:rowOff>
    </xdr:from>
    <xdr:ext cx="736600" cy="259045"/>
    <xdr:sp macro="" textlink="">
      <xdr:nvSpPr>
        <xdr:cNvPr id="337" name="テキスト ボックス 336"/>
        <xdr:cNvSpPr txBox="1"/>
      </xdr:nvSpPr>
      <xdr:spPr>
        <a:xfrm>
          <a:off x="15798800" y="1043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69971</xdr:rowOff>
    </xdr:from>
    <xdr:to>
      <xdr:col>22</xdr:col>
      <xdr:colOff>254000</xdr:colOff>
      <xdr:row>61</xdr:row>
      <xdr:rowOff>121</xdr:rowOff>
    </xdr:to>
    <xdr:sp macro="" textlink="">
      <xdr:nvSpPr>
        <xdr:cNvPr id="338" name="円/楕円 337"/>
        <xdr:cNvSpPr/>
      </xdr:nvSpPr>
      <xdr:spPr>
        <a:xfrm>
          <a:off x="15240000" y="1035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156348</xdr:rowOff>
    </xdr:from>
    <xdr:ext cx="762000" cy="259045"/>
    <xdr:sp macro="" textlink="">
      <xdr:nvSpPr>
        <xdr:cNvPr id="339" name="テキスト ボックス 338"/>
        <xdr:cNvSpPr txBox="1"/>
      </xdr:nvSpPr>
      <xdr:spPr>
        <a:xfrm>
          <a:off x="14909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83759</xdr:rowOff>
    </xdr:from>
    <xdr:to>
      <xdr:col>21</xdr:col>
      <xdr:colOff>50800</xdr:colOff>
      <xdr:row>61</xdr:row>
      <xdr:rowOff>13909</xdr:rowOff>
    </xdr:to>
    <xdr:sp macro="" textlink="">
      <xdr:nvSpPr>
        <xdr:cNvPr id="340" name="円/楕円 339"/>
        <xdr:cNvSpPr/>
      </xdr:nvSpPr>
      <xdr:spPr>
        <a:xfrm>
          <a:off x="14351000" y="103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170136</xdr:rowOff>
    </xdr:from>
    <xdr:ext cx="762000" cy="259045"/>
    <xdr:sp macro="" textlink="">
      <xdr:nvSpPr>
        <xdr:cNvPr id="341" name="テキスト ボックス 340"/>
        <xdr:cNvSpPr txBox="1"/>
      </xdr:nvSpPr>
      <xdr:spPr>
        <a:xfrm>
          <a:off x="14020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100995</xdr:rowOff>
    </xdr:from>
    <xdr:to>
      <xdr:col>19</xdr:col>
      <xdr:colOff>533400</xdr:colOff>
      <xdr:row>61</xdr:row>
      <xdr:rowOff>31145</xdr:rowOff>
    </xdr:to>
    <xdr:sp macro="" textlink="">
      <xdr:nvSpPr>
        <xdr:cNvPr id="342" name="円/楕円 341"/>
        <xdr:cNvSpPr/>
      </xdr:nvSpPr>
      <xdr:spPr>
        <a:xfrm>
          <a:off x="13462000" y="103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15922</xdr:rowOff>
    </xdr:from>
    <xdr:ext cx="762000" cy="259045"/>
    <xdr:sp macro="" textlink="">
      <xdr:nvSpPr>
        <xdr:cNvPr id="343" name="テキスト ボックス 342"/>
        <xdr:cNvSpPr txBox="1"/>
      </xdr:nvSpPr>
      <xdr:spPr>
        <a:xfrm>
          <a:off x="13131800" y="1047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3.3%]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地方債の償還が進み、</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27</a:t>
          </a:r>
          <a:r>
            <a:rPr kumimoji="1" lang="ja-JP" altLang="en-US" sz="1300">
              <a:latin typeface="ＭＳ Ｐゴシック"/>
            </a:rPr>
            <a:t>年度より</a:t>
          </a:r>
          <a:r>
            <a:rPr kumimoji="1" lang="en-US" altLang="ja-JP" sz="1300">
              <a:latin typeface="ＭＳ Ｐゴシック"/>
            </a:rPr>
            <a:t>1.0</a:t>
          </a:r>
          <a:r>
            <a:rPr kumimoji="1" lang="ja-JP" altLang="en-US" sz="1300">
              <a:latin typeface="ＭＳ Ｐゴシック"/>
            </a:rPr>
            <a:t>ポイント改善し△</a:t>
          </a:r>
          <a:r>
            <a:rPr kumimoji="1" lang="en-US" altLang="ja-JP" sz="1300">
              <a:latin typeface="ＭＳ Ｐゴシック"/>
            </a:rPr>
            <a:t>3.3</a:t>
          </a:r>
          <a:r>
            <a:rPr kumimoji="1" lang="ja-JP" altLang="en-US" sz="1300">
              <a:latin typeface="ＭＳ Ｐゴシック"/>
            </a:rPr>
            <a:t>％となり、類似団体の平均以上が続いていた状況から改善しましたが、算定上、国の定める算入公債費等の額が、実質の区の負担から大きく減じるルールとなっているため、全国平均と比べ格段に健全性が高い評価となっています。</a:t>
          </a:r>
        </a:p>
        <a:p>
          <a:r>
            <a:rPr kumimoji="1" lang="ja-JP" altLang="en-US" sz="1300">
              <a:latin typeface="ＭＳ Ｐゴシック"/>
            </a:rPr>
            <a:t>今後も、毎年度の地方債の発行上限額を</a:t>
          </a:r>
          <a:r>
            <a:rPr kumimoji="1" lang="en-US" altLang="ja-JP" sz="1300">
              <a:latin typeface="ＭＳ Ｐゴシック"/>
            </a:rPr>
            <a:t>20</a:t>
          </a:r>
          <a:r>
            <a:rPr kumimoji="1" lang="ja-JP" altLang="en-US" sz="1300">
              <a:latin typeface="ＭＳ Ｐゴシック"/>
            </a:rPr>
            <a:t>億円までとするルール化に基づき、適切な起債管理に努め、数値の改善を図っていきます。</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38</xdr:row>
      <xdr:rowOff>67733</xdr:rowOff>
    </xdr:from>
    <xdr:to>
      <xdr:col>26</xdr:col>
      <xdr:colOff>76200</xdr:colOff>
      <xdr:row>38</xdr:row>
      <xdr:rowOff>67733</xdr:rowOff>
    </xdr:to>
    <xdr:cxnSp macro="">
      <xdr:nvCxnSpPr>
        <xdr:cNvPr id="365" name="直線コネクタ 36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36</xdr:row>
      <xdr:rowOff>8467</xdr:rowOff>
    </xdr:from>
    <xdr:to>
      <xdr:col>26</xdr:col>
      <xdr:colOff>76200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44</xdr:row>
      <xdr:rowOff>4233</xdr:rowOff>
    </xdr:to>
    <xdr:cxnSp macro="">
      <xdr:nvCxnSpPr>
        <xdr:cNvPr id="369" name="直線コネクタ 368"/>
        <xdr:cNvCxnSpPr/>
      </xdr:nvCxnSpPr>
      <xdr:spPr>
        <a:xfrm flipV="1">
          <a:off x="17018000" y="61002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147760</xdr:rowOff>
    </xdr:from>
    <xdr:ext cx="762000" cy="259045"/>
    <xdr:sp macro="" textlink="">
      <xdr:nvSpPr>
        <xdr:cNvPr id="370"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44</xdr:row>
      <xdr:rowOff>4233</xdr:rowOff>
    </xdr:from>
    <xdr:to>
      <xdr:col>24</xdr:col>
      <xdr:colOff>647700</xdr:colOff>
      <xdr:row>44</xdr:row>
      <xdr:rowOff>4233</xdr:rowOff>
    </xdr:to>
    <xdr:cxnSp macro="">
      <xdr:nvCxnSpPr>
        <xdr:cNvPr id="371" name="直線コネクタ 370"/>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72"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73" name="直線コネクタ 372"/>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37042</xdr:rowOff>
    </xdr:from>
    <xdr:to>
      <xdr:col>24</xdr:col>
      <xdr:colOff>558800</xdr:colOff>
      <xdr:row>40</xdr:row>
      <xdr:rowOff>66675</xdr:rowOff>
    </xdr:to>
    <xdr:cxnSp macro="">
      <xdr:nvCxnSpPr>
        <xdr:cNvPr id="374" name="直線コネクタ 373"/>
        <xdr:cNvCxnSpPr/>
      </xdr:nvCxnSpPr>
      <xdr:spPr>
        <a:xfrm flipV="1">
          <a:off x="16179800" y="6723592"/>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58860</xdr:rowOff>
    </xdr:from>
    <xdr:ext cx="762000" cy="259045"/>
    <xdr:sp macro="" textlink="">
      <xdr:nvSpPr>
        <xdr:cNvPr id="375" name="公債費負担の状況平均値テキスト"/>
        <xdr:cNvSpPr txBox="1"/>
      </xdr:nvSpPr>
      <xdr:spPr>
        <a:xfrm>
          <a:off x="17106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a:rPr>
            <a:t>△ </a:t>
          </a: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86783</xdr:rowOff>
    </xdr:from>
    <xdr:to>
      <xdr:col>24</xdr:col>
      <xdr:colOff>609600</xdr:colOff>
      <xdr:row>40</xdr:row>
      <xdr:rowOff>16933</xdr:rowOff>
    </xdr:to>
    <xdr:sp macro="" textlink="">
      <xdr:nvSpPr>
        <xdr:cNvPr id="376" name="フローチャート : 判断 375"/>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66675</xdr:rowOff>
    </xdr:from>
    <xdr:to>
      <xdr:col>23</xdr:col>
      <xdr:colOff>406400</xdr:colOff>
      <xdr:row>42</xdr:row>
      <xdr:rowOff>25400</xdr:rowOff>
    </xdr:to>
    <xdr:cxnSp macro="">
      <xdr:nvCxnSpPr>
        <xdr:cNvPr id="377" name="直線コネクタ 376"/>
        <xdr:cNvCxnSpPr/>
      </xdr:nvCxnSpPr>
      <xdr:spPr>
        <a:xfrm flipV="1">
          <a:off x="15290800" y="6924675"/>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78" name="フローチャート : 判断 377"/>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127652</xdr:rowOff>
    </xdr:from>
    <xdr:ext cx="736600" cy="259045"/>
    <xdr:sp macro="" textlink="">
      <xdr:nvSpPr>
        <xdr:cNvPr id="379" name="テキスト ボックス 378"/>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25400</xdr:rowOff>
    </xdr:from>
    <xdr:to>
      <xdr:col>22</xdr:col>
      <xdr:colOff>203200</xdr:colOff>
      <xdr:row>43</xdr:row>
      <xdr:rowOff>95250</xdr:rowOff>
    </xdr:to>
    <xdr:cxnSp macro="">
      <xdr:nvCxnSpPr>
        <xdr:cNvPr id="380" name="直線コネクタ 379"/>
        <xdr:cNvCxnSpPr/>
      </xdr:nvCxnSpPr>
      <xdr:spPr>
        <a:xfrm flipV="1">
          <a:off x="14401800" y="72263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116417</xdr:rowOff>
    </xdr:from>
    <xdr:to>
      <xdr:col>22</xdr:col>
      <xdr:colOff>254000</xdr:colOff>
      <xdr:row>41</xdr:row>
      <xdr:rowOff>46567</xdr:rowOff>
    </xdr:to>
    <xdr:sp macro="" textlink="">
      <xdr:nvSpPr>
        <xdr:cNvPr id="381" name="フローチャート : 判断 380"/>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56744</xdr:rowOff>
    </xdr:from>
    <xdr:ext cx="762000" cy="259045"/>
    <xdr:sp macro="" textlink="">
      <xdr:nvSpPr>
        <xdr:cNvPr id="382" name="テキスト ボックス 381"/>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95250</xdr:rowOff>
    </xdr:from>
    <xdr:to>
      <xdr:col>21</xdr:col>
      <xdr:colOff>0</xdr:colOff>
      <xdr:row>45</xdr:row>
      <xdr:rowOff>134408</xdr:rowOff>
    </xdr:to>
    <xdr:cxnSp macro="">
      <xdr:nvCxnSpPr>
        <xdr:cNvPr id="383" name="直線コネクタ 382"/>
        <xdr:cNvCxnSpPr/>
      </xdr:nvCxnSpPr>
      <xdr:spPr>
        <a:xfrm flipV="1">
          <a:off x="13512800" y="7467600"/>
          <a:ext cx="889000" cy="38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45508</xdr:rowOff>
    </xdr:from>
    <xdr:to>
      <xdr:col>21</xdr:col>
      <xdr:colOff>50800</xdr:colOff>
      <xdr:row>41</xdr:row>
      <xdr:rowOff>147108</xdr:rowOff>
    </xdr:to>
    <xdr:sp macro="" textlink="">
      <xdr:nvSpPr>
        <xdr:cNvPr id="384" name="フローチャート : 判断 383"/>
        <xdr:cNvSpPr/>
      </xdr:nvSpPr>
      <xdr:spPr>
        <a:xfrm>
          <a:off x="14351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157285</xdr:rowOff>
    </xdr:from>
    <xdr:ext cx="762000" cy="259045"/>
    <xdr:sp macro="" textlink="">
      <xdr:nvSpPr>
        <xdr:cNvPr id="385" name="テキスト ボックス 384"/>
        <xdr:cNvSpPr txBox="1"/>
      </xdr:nvSpPr>
      <xdr:spPr>
        <a:xfrm>
          <a:off x="14020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166158</xdr:rowOff>
    </xdr:from>
    <xdr:to>
      <xdr:col>19</xdr:col>
      <xdr:colOff>533400</xdr:colOff>
      <xdr:row>42</xdr:row>
      <xdr:rowOff>96308</xdr:rowOff>
    </xdr:to>
    <xdr:sp macro="" textlink="">
      <xdr:nvSpPr>
        <xdr:cNvPr id="386" name="フローチャート : 判断 385"/>
        <xdr:cNvSpPr/>
      </xdr:nvSpPr>
      <xdr:spPr>
        <a:xfrm>
          <a:off x="13462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106485</xdr:rowOff>
    </xdr:from>
    <xdr:ext cx="762000" cy="259045"/>
    <xdr:sp macro="" textlink="">
      <xdr:nvSpPr>
        <xdr:cNvPr id="387" name="テキスト ボックス 386"/>
        <xdr:cNvSpPr txBox="1"/>
      </xdr:nvSpPr>
      <xdr:spPr>
        <a:xfrm>
          <a:off x="13131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157692</xdr:rowOff>
    </xdr:from>
    <xdr:to>
      <xdr:col>24</xdr:col>
      <xdr:colOff>609600</xdr:colOff>
      <xdr:row>39</xdr:row>
      <xdr:rowOff>87842</xdr:rowOff>
    </xdr:to>
    <xdr:sp macro="" textlink="">
      <xdr:nvSpPr>
        <xdr:cNvPr id="393" name="円/楕円 392"/>
        <xdr:cNvSpPr/>
      </xdr:nvSpPr>
      <xdr:spPr>
        <a:xfrm>
          <a:off x="169672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2769</xdr:rowOff>
    </xdr:from>
    <xdr:ext cx="762000" cy="259045"/>
    <xdr:sp macro="" textlink="">
      <xdr:nvSpPr>
        <xdr:cNvPr id="394" name="公債費負担の状況該当値テキスト"/>
        <xdr:cNvSpPr txBox="1"/>
      </xdr:nvSpPr>
      <xdr:spPr>
        <a:xfrm>
          <a:off x="17106900" y="651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15875</xdr:rowOff>
    </xdr:from>
    <xdr:to>
      <xdr:col>23</xdr:col>
      <xdr:colOff>457200</xdr:colOff>
      <xdr:row>40</xdr:row>
      <xdr:rowOff>117475</xdr:rowOff>
    </xdr:to>
    <xdr:sp macro="" textlink="">
      <xdr:nvSpPr>
        <xdr:cNvPr id="395" name="円/楕円 394"/>
        <xdr:cNvSpPr/>
      </xdr:nvSpPr>
      <xdr:spPr>
        <a:xfrm>
          <a:off x="16129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102252</xdr:rowOff>
    </xdr:from>
    <xdr:ext cx="736600" cy="259045"/>
    <xdr:sp macro="" textlink="">
      <xdr:nvSpPr>
        <xdr:cNvPr id="396" name="テキスト ボックス 395"/>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146050</xdr:rowOff>
    </xdr:from>
    <xdr:to>
      <xdr:col>22</xdr:col>
      <xdr:colOff>254000</xdr:colOff>
      <xdr:row>42</xdr:row>
      <xdr:rowOff>76200</xdr:rowOff>
    </xdr:to>
    <xdr:sp macro="" textlink="">
      <xdr:nvSpPr>
        <xdr:cNvPr id="397" name="円/楕円 396"/>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60977</xdr:rowOff>
    </xdr:from>
    <xdr:ext cx="762000" cy="259045"/>
    <xdr:sp macro="" textlink="">
      <xdr:nvSpPr>
        <xdr:cNvPr id="398" name="テキスト ボックス 397"/>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44450</xdr:rowOff>
    </xdr:from>
    <xdr:to>
      <xdr:col>21</xdr:col>
      <xdr:colOff>50800</xdr:colOff>
      <xdr:row>43</xdr:row>
      <xdr:rowOff>146050</xdr:rowOff>
    </xdr:to>
    <xdr:sp macro="" textlink="">
      <xdr:nvSpPr>
        <xdr:cNvPr id="399" name="円/楕円 398"/>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130827</xdr:rowOff>
    </xdr:from>
    <xdr:ext cx="762000" cy="259045"/>
    <xdr:sp macro="" textlink="">
      <xdr:nvSpPr>
        <xdr:cNvPr id="400" name="テキスト ボックス 399"/>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83608</xdr:rowOff>
    </xdr:from>
    <xdr:to>
      <xdr:col>19</xdr:col>
      <xdr:colOff>533400</xdr:colOff>
      <xdr:row>46</xdr:row>
      <xdr:rowOff>13758</xdr:rowOff>
    </xdr:to>
    <xdr:sp macro="" textlink="">
      <xdr:nvSpPr>
        <xdr:cNvPr id="401" name="円/楕円 400"/>
        <xdr:cNvSpPr/>
      </xdr:nvSpPr>
      <xdr:spPr>
        <a:xfrm>
          <a:off x="13462000" y="779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169985</xdr:rowOff>
    </xdr:from>
    <xdr:ext cx="762000" cy="259045"/>
    <xdr:sp macro="" textlink="">
      <xdr:nvSpPr>
        <xdr:cNvPr id="402" name="テキスト ボックス 401"/>
        <xdr:cNvSpPr txBox="1"/>
      </xdr:nvSpPr>
      <xdr:spPr>
        <a:xfrm>
          <a:off x="13131800" y="788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地方債の償還が進み、また、職員定数の適正化による退職手当支給に係る将来負担額が減少した一方で、総務大臣の定める基準財政需要額算入見込額が減少したことなどにより、</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27</a:t>
          </a:r>
          <a:r>
            <a:rPr kumimoji="1" lang="ja-JP" altLang="en-US" sz="1300">
              <a:latin typeface="ＭＳ Ｐゴシック"/>
            </a:rPr>
            <a:t>年度より</a:t>
          </a:r>
          <a:r>
            <a:rPr kumimoji="1" lang="en-US" altLang="ja-JP" sz="1300">
              <a:latin typeface="ＭＳ Ｐゴシック"/>
            </a:rPr>
            <a:t>0.1</a:t>
          </a:r>
          <a:r>
            <a:rPr kumimoji="1" lang="ja-JP" altLang="en-US" sz="1300">
              <a:latin typeface="ＭＳ Ｐゴシック"/>
            </a:rPr>
            <a:t>ポイント後退して▲</a:t>
          </a:r>
          <a:r>
            <a:rPr kumimoji="1" lang="en-US" altLang="ja-JP" sz="1300">
              <a:latin typeface="ＭＳ Ｐゴシック"/>
            </a:rPr>
            <a:t>84.6</a:t>
          </a:r>
          <a:r>
            <a:rPr kumimoji="1" lang="ja-JP" altLang="en-US" sz="1300">
              <a:latin typeface="ＭＳ Ｐゴシック"/>
            </a:rPr>
            <a:t>％となりましたが、表示上は</a:t>
          </a:r>
          <a:r>
            <a:rPr kumimoji="1" lang="en-US" altLang="ja-JP" sz="1300">
              <a:latin typeface="ＭＳ Ｐゴシック"/>
            </a:rPr>
            <a:t>20</a:t>
          </a:r>
          <a:r>
            <a:rPr kumimoji="1" lang="ja-JP" altLang="en-US" sz="1300">
              <a:latin typeface="ＭＳ Ｐゴシック"/>
            </a:rPr>
            <a:t>年度以降「－％」となっています。今後も、地方債の発行など、将来負担となる経費の必要性を十分精査し、毎年度の発行上限額を</a:t>
          </a:r>
          <a:r>
            <a:rPr kumimoji="1" lang="en-US" altLang="ja-JP" sz="1300">
              <a:latin typeface="ＭＳ Ｐゴシック"/>
            </a:rPr>
            <a:t>20</a:t>
          </a:r>
          <a:r>
            <a:rPr kumimoji="1" lang="ja-JP" altLang="en-US" sz="1300">
              <a:latin typeface="ＭＳ Ｐゴシック"/>
            </a:rPr>
            <a:t>億円までとするルール化などにより、数値の維持を図っていきます。</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1" name="直線コネクタ 42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18</xdr:row>
      <xdr:rowOff>88900</xdr:rowOff>
    </xdr:from>
    <xdr:to>
      <xdr:col>24</xdr:col>
      <xdr:colOff>558800</xdr:colOff>
      <xdr:row>18</xdr:row>
      <xdr:rowOff>88900</xdr:rowOff>
    </xdr:to>
    <xdr:cxnSp macro="">
      <xdr:nvCxnSpPr>
        <xdr:cNvPr id="423" name="直線コネクタ 422"/>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124477</xdr:rowOff>
    </xdr:from>
    <xdr:ext cx="762000" cy="259045"/>
    <xdr:sp macro="" textlink="">
      <xdr:nvSpPr>
        <xdr:cNvPr id="424"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25" name="直線コネクタ 424"/>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124477</xdr:rowOff>
    </xdr:from>
    <xdr:ext cx="762000" cy="259045"/>
    <xdr:sp macro="" textlink="">
      <xdr:nvSpPr>
        <xdr:cNvPr id="426"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27" name="直線コネクタ 426"/>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10177</xdr:rowOff>
    </xdr:from>
    <xdr:ext cx="762000" cy="259045"/>
    <xdr:sp macro="" textlink="">
      <xdr:nvSpPr>
        <xdr:cNvPr id="428"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38100</xdr:rowOff>
    </xdr:from>
    <xdr:to>
      <xdr:col>24</xdr:col>
      <xdr:colOff>609600</xdr:colOff>
      <xdr:row>18</xdr:row>
      <xdr:rowOff>139700</xdr:rowOff>
    </xdr:to>
    <xdr:sp macro="" textlink="">
      <xdr:nvSpPr>
        <xdr:cNvPr id="429" name="フローチャート : 判断 428"/>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18</xdr:row>
      <xdr:rowOff>38100</xdr:rowOff>
    </xdr:from>
    <xdr:to>
      <xdr:col>23</xdr:col>
      <xdr:colOff>457200</xdr:colOff>
      <xdr:row>18</xdr:row>
      <xdr:rowOff>139700</xdr:rowOff>
    </xdr:to>
    <xdr:sp macro="" textlink="">
      <xdr:nvSpPr>
        <xdr:cNvPr id="430" name="フローチャート : 判断 429"/>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149877</xdr:rowOff>
    </xdr:from>
    <xdr:ext cx="736600" cy="259045"/>
    <xdr:sp macro="" textlink="">
      <xdr:nvSpPr>
        <xdr:cNvPr id="431" name="テキスト ボックス 430"/>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18</xdr:row>
      <xdr:rowOff>38100</xdr:rowOff>
    </xdr:from>
    <xdr:to>
      <xdr:col>22</xdr:col>
      <xdr:colOff>254000</xdr:colOff>
      <xdr:row>18</xdr:row>
      <xdr:rowOff>139700</xdr:rowOff>
    </xdr:to>
    <xdr:sp macro="" textlink="">
      <xdr:nvSpPr>
        <xdr:cNvPr id="432" name="フローチャート : 判断 431"/>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149877</xdr:rowOff>
    </xdr:from>
    <xdr:ext cx="762000" cy="259045"/>
    <xdr:sp macro="" textlink="">
      <xdr:nvSpPr>
        <xdr:cNvPr id="433" name="テキスト ボックス 432"/>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38100</xdr:rowOff>
    </xdr:from>
    <xdr:to>
      <xdr:col>21</xdr:col>
      <xdr:colOff>50800</xdr:colOff>
      <xdr:row>18</xdr:row>
      <xdr:rowOff>139700</xdr:rowOff>
    </xdr:to>
    <xdr:sp macro="" textlink="">
      <xdr:nvSpPr>
        <xdr:cNvPr id="434" name="フローチャート : 判断 433"/>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149877</xdr:rowOff>
    </xdr:from>
    <xdr:ext cx="762000" cy="259045"/>
    <xdr:sp macro="" textlink="">
      <xdr:nvSpPr>
        <xdr:cNvPr id="435" name="テキスト ボックス 434"/>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38100</xdr:rowOff>
    </xdr:from>
    <xdr:to>
      <xdr:col>19</xdr:col>
      <xdr:colOff>533400</xdr:colOff>
      <xdr:row>18</xdr:row>
      <xdr:rowOff>139700</xdr:rowOff>
    </xdr:to>
    <xdr:sp macro="" textlink="">
      <xdr:nvSpPr>
        <xdr:cNvPr id="436" name="フローチャート : 判断 435"/>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149877</xdr:rowOff>
    </xdr:from>
    <xdr:ext cx="762000" cy="259045"/>
    <xdr:sp macro="" textlink="">
      <xdr:nvSpPr>
        <xdr:cNvPr id="437" name="テキスト ボックス 436"/>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38" name="テキスト ボックス 43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39" name="テキスト ボックス 43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0" name="テキスト ボックス 43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1" name="テキスト ボックス 44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2" name="テキスト ボックス 44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東京都目黒区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273,708
265,614
14.67
93,336,308
89,781,232
3,555,076
65,161,270
18,526,150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a:t>
          </a:r>
          <a:r>
            <a:rPr kumimoji="1" lang="en-US" altLang="ja-JP" sz="1300">
              <a:latin typeface="ＭＳ Ｐゴシック"/>
            </a:rPr>
            <a:t>29.9</a:t>
          </a:r>
          <a:r>
            <a:rPr kumimoji="1" lang="ja-JP" altLang="en-US" sz="1300">
              <a:latin typeface="ＭＳ Ｐゴシック"/>
            </a:rPr>
            <a:t>％で、類似団体の平均を上回っています。退職手当及び共済組合等負担金の増などにより、前年度に比べ</a:t>
          </a:r>
          <a:r>
            <a:rPr kumimoji="1" lang="en-US" altLang="ja-JP" sz="1300">
              <a:latin typeface="ＭＳ Ｐゴシック"/>
            </a:rPr>
            <a:t>3.3</a:t>
          </a:r>
          <a:r>
            <a:rPr kumimoji="1" lang="ja-JP" altLang="en-US" sz="1300">
              <a:latin typeface="ＭＳ Ｐゴシック"/>
            </a:rPr>
            <a:t>ポイントの増となりました。類似団体と比較すると、</a:t>
          </a:r>
          <a:r>
            <a:rPr kumimoji="1" lang="en-US" altLang="ja-JP" sz="1300">
              <a:latin typeface="ＭＳ Ｐゴシック"/>
            </a:rPr>
            <a:t>50</a:t>
          </a:r>
          <a:r>
            <a:rPr kumimoji="1" lang="ja-JP" altLang="en-US" sz="1300">
              <a:latin typeface="ＭＳ Ｐゴシック"/>
            </a:rPr>
            <a:t>歳以上の職員構成が</a:t>
          </a:r>
          <a:r>
            <a:rPr kumimoji="1" lang="en-US" altLang="ja-JP" sz="1300">
              <a:latin typeface="ＭＳ Ｐゴシック"/>
            </a:rPr>
            <a:t>3.7</a:t>
          </a:r>
          <a:r>
            <a:rPr kumimoji="1" lang="ja-JP" altLang="en-US" sz="1300">
              <a:latin typeface="ＭＳ Ｐゴシック"/>
            </a:rPr>
            <a:t>ポイント上回っており、人件費の負担に大きな影響を与えています。</a:t>
          </a:r>
        </a:p>
        <a:p>
          <a:r>
            <a:rPr kumimoji="1" lang="ja-JP" altLang="en-US" sz="1300">
              <a:latin typeface="ＭＳ Ｐゴシック"/>
            </a:rPr>
            <a:t>経常的経費の抑制の観点から、更なる職員数の適正化を進めていきます。</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67128</xdr:rowOff>
    </xdr:from>
    <xdr:to>
      <xdr:col>7</xdr:col>
      <xdr:colOff>15875</xdr:colOff>
      <xdr:row>40</xdr:row>
      <xdr:rowOff>154215</xdr:rowOff>
    </xdr:to>
    <xdr:cxnSp macro="">
      <xdr:nvCxnSpPr>
        <xdr:cNvPr id="63" name="直線コネクタ 62"/>
        <xdr:cNvCxnSpPr/>
      </xdr:nvCxnSpPr>
      <xdr:spPr>
        <a:xfrm flipV="1">
          <a:off x="4826000" y="5553528"/>
          <a:ext cx="0" cy="145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612775</xdr:colOff>
      <xdr:row>40</xdr:row>
      <xdr:rowOff>154215</xdr:rowOff>
    </xdr:from>
    <xdr:to>
      <xdr:col>7</xdr:col>
      <xdr:colOff>104775</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153505</xdr:rowOff>
    </xdr:from>
    <xdr:ext cx="762000" cy="259045"/>
    <xdr:sp macro="" textlink="">
      <xdr:nvSpPr>
        <xdr:cNvPr id="66" name="人件費最大値テキスト"/>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6</xdr:col>
      <xdr:colOff>612775</xdr:colOff>
      <xdr:row>32</xdr:row>
      <xdr:rowOff>67128</xdr:rowOff>
    </xdr:from>
    <xdr:to>
      <xdr:col>7</xdr:col>
      <xdr:colOff>104775</xdr:colOff>
      <xdr:row>32</xdr:row>
      <xdr:rowOff>67128</xdr:rowOff>
    </xdr:to>
    <xdr:cxnSp macro="">
      <xdr:nvCxnSpPr>
        <xdr:cNvPr id="67" name="直線コネクタ 66"/>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18143</xdr:rowOff>
    </xdr:from>
    <xdr:to>
      <xdr:col>7</xdr:col>
      <xdr:colOff>15875</xdr:colOff>
      <xdr:row>40</xdr:row>
      <xdr:rowOff>34472</xdr:rowOff>
    </xdr:to>
    <xdr:cxnSp macro="">
      <xdr:nvCxnSpPr>
        <xdr:cNvPr id="68" name="直線コネクタ 67"/>
        <xdr:cNvCxnSpPr/>
      </xdr:nvCxnSpPr>
      <xdr:spPr>
        <a:xfrm>
          <a:off x="3987800" y="6533243"/>
          <a:ext cx="8382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160763</xdr:rowOff>
    </xdr:from>
    <xdr:ext cx="762000" cy="259045"/>
    <xdr:sp macro="" textlink="">
      <xdr:nvSpPr>
        <xdr:cNvPr id="69" name="人件費平均値テキスト"/>
        <xdr:cNvSpPr txBox="1"/>
      </xdr:nvSpPr>
      <xdr:spPr>
        <a:xfrm>
          <a:off x="4914900" y="5990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144236</xdr:rowOff>
    </xdr:from>
    <xdr:to>
      <xdr:col>7</xdr:col>
      <xdr:colOff>66675</xdr:colOff>
      <xdr:row>36</xdr:row>
      <xdr:rowOff>74386</xdr:rowOff>
    </xdr:to>
    <xdr:sp macro="" textlink="">
      <xdr:nvSpPr>
        <xdr:cNvPr id="70" name="フローチャート : 判断 69"/>
        <xdr:cNvSpPr/>
      </xdr:nvSpPr>
      <xdr:spPr>
        <a:xfrm>
          <a:off x="4775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18143</xdr:rowOff>
    </xdr:from>
    <xdr:to>
      <xdr:col>5</xdr:col>
      <xdr:colOff>549275</xdr:colOff>
      <xdr:row>39</xdr:row>
      <xdr:rowOff>42635</xdr:rowOff>
    </xdr:to>
    <xdr:cxnSp macro="">
      <xdr:nvCxnSpPr>
        <xdr:cNvPr id="71" name="直線コネクタ 70"/>
        <xdr:cNvCxnSpPr/>
      </xdr:nvCxnSpPr>
      <xdr:spPr>
        <a:xfrm flipV="1">
          <a:off x="3098800" y="6533243"/>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89807</xdr:rowOff>
    </xdr:from>
    <xdr:to>
      <xdr:col>5</xdr:col>
      <xdr:colOff>600075</xdr:colOff>
      <xdr:row>36</xdr:row>
      <xdr:rowOff>19957</xdr:rowOff>
    </xdr:to>
    <xdr:sp macro="" textlink="">
      <xdr:nvSpPr>
        <xdr:cNvPr id="72" name="フローチャート : 判断 71"/>
        <xdr:cNvSpPr/>
      </xdr:nvSpPr>
      <xdr:spPr>
        <a:xfrm>
          <a:off x="3937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30134</xdr:rowOff>
    </xdr:from>
    <xdr:ext cx="736600" cy="259045"/>
    <xdr:sp macro="" textlink="">
      <xdr:nvSpPr>
        <xdr:cNvPr id="73" name="テキスト ボックス 72"/>
        <xdr:cNvSpPr txBox="1"/>
      </xdr:nvSpPr>
      <xdr:spPr>
        <a:xfrm>
          <a:off x="3606800" y="585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42635</xdr:rowOff>
    </xdr:from>
    <xdr:to>
      <xdr:col>4</xdr:col>
      <xdr:colOff>346075</xdr:colOff>
      <xdr:row>40</xdr:row>
      <xdr:rowOff>154215</xdr:rowOff>
    </xdr:to>
    <xdr:cxnSp macro="">
      <xdr:nvCxnSpPr>
        <xdr:cNvPr id="74" name="直線コネクタ 73"/>
        <xdr:cNvCxnSpPr/>
      </xdr:nvCxnSpPr>
      <xdr:spPr>
        <a:xfrm flipV="1">
          <a:off x="2209800" y="6729185"/>
          <a:ext cx="889000" cy="28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92528</xdr:rowOff>
    </xdr:from>
    <xdr:to>
      <xdr:col>4</xdr:col>
      <xdr:colOff>396875</xdr:colOff>
      <xdr:row>37</xdr:row>
      <xdr:rowOff>22678</xdr:rowOff>
    </xdr:to>
    <xdr:sp macro="" textlink="">
      <xdr:nvSpPr>
        <xdr:cNvPr id="75" name="フローチャート : 判断 74"/>
        <xdr:cNvSpPr/>
      </xdr:nvSpPr>
      <xdr:spPr>
        <a:xfrm>
          <a:off x="3048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32855</xdr:rowOff>
    </xdr:from>
    <xdr:ext cx="762000" cy="259045"/>
    <xdr:sp macro="" textlink="">
      <xdr:nvSpPr>
        <xdr:cNvPr id="76" name="テキスト ボックス 75"/>
        <xdr:cNvSpPr txBox="1"/>
      </xdr:nvSpPr>
      <xdr:spPr>
        <a:xfrm>
          <a:off x="2717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154215</xdr:rowOff>
    </xdr:from>
    <xdr:to>
      <xdr:col>3</xdr:col>
      <xdr:colOff>142875</xdr:colOff>
      <xdr:row>41</xdr:row>
      <xdr:rowOff>135165</xdr:rowOff>
    </xdr:to>
    <xdr:cxnSp macro="">
      <xdr:nvCxnSpPr>
        <xdr:cNvPr id="77" name="直線コネクタ 76"/>
        <xdr:cNvCxnSpPr/>
      </xdr:nvCxnSpPr>
      <xdr:spPr>
        <a:xfrm flipV="1">
          <a:off x="1320800" y="701221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62593</xdr:rowOff>
    </xdr:from>
    <xdr:to>
      <xdr:col>3</xdr:col>
      <xdr:colOff>193675</xdr:colOff>
      <xdr:row>37</xdr:row>
      <xdr:rowOff>164193</xdr:rowOff>
    </xdr:to>
    <xdr:sp macro="" textlink="">
      <xdr:nvSpPr>
        <xdr:cNvPr id="78" name="フローチャート : 判断 77"/>
        <xdr:cNvSpPr/>
      </xdr:nvSpPr>
      <xdr:spPr>
        <a:xfrm>
          <a:off x="2159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2920</xdr:rowOff>
    </xdr:from>
    <xdr:ext cx="762000" cy="259045"/>
    <xdr:sp macro="" textlink="">
      <xdr:nvSpPr>
        <xdr:cNvPr id="79" name="テキスト ボックス 78"/>
        <xdr:cNvSpPr txBox="1"/>
      </xdr:nvSpPr>
      <xdr:spPr>
        <a:xfrm>
          <a:off x="18288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87085</xdr:rowOff>
    </xdr:from>
    <xdr:to>
      <xdr:col>1</xdr:col>
      <xdr:colOff>676275</xdr:colOff>
      <xdr:row>39</xdr:row>
      <xdr:rowOff>17235</xdr:rowOff>
    </xdr:to>
    <xdr:sp macro="" textlink="">
      <xdr:nvSpPr>
        <xdr:cNvPr id="80" name="フローチャート : 判断 79"/>
        <xdr:cNvSpPr/>
      </xdr:nvSpPr>
      <xdr:spPr>
        <a:xfrm>
          <a:off x="1270000" y="660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27413</xdr:rowOff>
    </xdr:from>
    <xdr:ext cx="762000" cy="259045"/>
    <xdr:sp macro="" textlink="">
      <xdr:nvSpPr>
        <xdr:cNvPr id="81" name="テキスト ボックス 80"/>
        <xdr:cNvSpPr txBox="1"/>
      </xdr:nvSpPr>
      <xdr:spPr>
        <a:xfrm>
          <a:off x="939800" y="637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155122</xdr:rowOff>
    </xdr:from>
    <xdr:to>
      <xdr:col>7</xdr:col>
      <xdr:colOff>66675</xdr:colOff>
      <xdr:row>40</xdr:row>
      <xdr:rowOff>85272</xdr:rowOff>
    </xdr:to>
    <xdr:sp macro="" textlink="">
      <xdr:nvSpPr>
        <xdr:cNvPr id="87" name="円/楕円 86"/>
        <xdr:cNvSpPr/>
      </xdr:nvSpPr>
      <xdr:spPr>
        <a:xfrm>
          <a:off x="47752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63699</xdr:rowOff>
    </xdr:from>
    <xdr:ext cx="762000" cy="259045"/>
    <xdr:sp macro="" textlink="">
      <xdr:nvSpPr>
        <xdr:cNvPr id="88" name="人件費該当値テキスト"/>
        <xdr:cNvSpPr txBox="1"/>
      </xdr:nvSpPr>
      <xdr:spPr>
        <a:xfrm>
          <a:off x="4914900" y="675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138793</xdr:rowOff>
    </xdr:from>
    <xdr:to>
      <xdr:col>5</xdr:col>
      <xdr:colOff>600075</xdr:colOff>
      <xdr:row>38</xdr:row>
      <xdr:rowOff>68943</xdr:rowOff>
    </xdr:to>
    <xdr:sp macro="" textlink="">
      <xdr:nvSpPr>
        <xdr:cNvPr id="89" name="円/楕円 88"/>
        <xdr:cNvSpPr/>
      </xdr:nvSpPr>
      <xdr:spPr>
        <a:xfrm>
          <a:off x="3937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53720</xdr:rowOff>
    </xdr:from>
    <xdr:ext cx="736600" cy="259045"/>
    <xdr:sp macro="" textlink="">
      <xdr:nvSpPr>
        <xdr:cNvPr id="90" name="テキスト ボックス 89"/>
        <xdr:cNvSpPr txBox="1"/>
      </xdr:nvSpPr>
      <xdr:spPr>
        <a:xfrm>
          <a:off x="3606800" y="656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163285</xdr:rowOff>
    </xdr:from>
    <xdr:to>
      <xdr:col>4</xdr:col>
      <xdr:colOff>396875</xdr:colOff>
      <xdr:row>39</xdr:row>
      <xdr:rowOff>93435</xdr:rowOff>
    </xdr:to>
    <xdr:sp macro="" textlink="">
      <xdr:nvSpPr>
        <xdr:cNvPr id="91" name="円/楕円 90"/>
        <xdr:cNvSpPr/>
      </xdr:nvSpPr>
      <xdr:spPr>
        <a:xfrm>
          <a:off x="30480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78212</xdr:rowOff>
    </xdr:from>
    <xdr:ext cx="762000" cy="259045"/>
    <xdr:sp macro="" textlink="">
      <xdr:nvSpPr>
        <xdr:cNvPr id="92" name="テキスト ボックス 91"/>
        <xdr:cNvSpPr txBox="1"/>
      </xdr:nvSpPr>
      <xdr:spPr>
        <a:xfrm>
          <a:off x="2717800" y="67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103415</xdr:rowOff>
    </xdr:from>
    <xdr:to>
      <xdr:col>3</xdr:col>
      <xdr:colOff>193675</xdr:colOff>
      <xdr:row>41</xdr:row>
      <xdr:rowOff>33565</xdr:rowOff>
    </xdr:to>
    <xdr:sp macro="" textlink="">
      <xdr:nvSpPr>
        <xdr:cNvPr id="93" name="円/楕円 92"/>
        <xdr:cNvSpPr/>
      </xdr:nvSpPr>
      <xdr:spPr>
        <a:xfrm>
          <a:off x="2159000" y="6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18342</xdr:rowOff>
    </xdr:from>
    <xdr:ext cx="762000" cy="259045"/>
    <xdr:sp macro="" textlink="">
      <xdr:nvSpPr>
        <xdr:cNvPr id="94" name="テキスト ボックス 93"/>
        <xdr:cNvSpPr txBox="1"/>
      </xdr:nvSpPr>
      <xdr:spPr>
        <a:xfrm>
          <a:off x="1828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84365</xdr:rowOff>
    </xdr:from>
    <xdr:to>
      <xdr:col>1</xdr:col>
      <xdr:colOff>676275</xdr:colOff>
      <xdr:row>42</xdr:row>
      <xdr:rowOff>14515</xdr:rowOff>
    </xdr:to>
    <xdr:sp macro="" textlink="">
      <xdr:nvSpPr>
        <xdr:cNvPr id="95" name="円/楕円 94"/>
        <xdr:cNvSpPr/>
      </xdr:nvSpPr>
      <xdr:spPr>
        <a:xfrm>
          <a:off x="1270000" y="711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170742</xdr:rowOff>
    </xdr:from>
    <xdr:ext cx="762000" cy="259045"/>
    <xdr:sp macro="" textlink="">
      <xdr:nvSpPr>
        <xdr:cNvPr id="96" name="テキスト ボックス 95"/>
        <xdr:cNvSpPr txBox="1"/>
      </xdr:nvSpPr>
      <xdr:spPr>
        <a:xfrm>
          <a:off x="939800" y="720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物件費は</a:t>
          </a:r>
          <a:r>
            <a:rPr kumimoji="1" lang="en-US" altLang="ja-JP" sz="1300">
              <a:latin typeface="ＭＳ Ｐゴシック"/>
            </a:rPr>
            <a:t>19.6</a:t>
          </a:r>
          <a:r>
            <a:rPr kumimoji="1" lang="ja-JP" altLang="en-US" sz="1300">
              <a:latin typeface="ＭＳ Ｐゴシック"/>
            </a:rPr>
            <a:t>％で、類似団体の平均レベルとなっています。予防接種委託経費の増などにより、前年度比で</a:t>
          </a:r>
          <a:r>
            <a:rPr kumimoji="1" lang="en-US" altLang="ja-JP" sz="1300">
              <a:latin typeface="ＭＳ Ｐゴシック"/>
            </a:rPr>
            <a:t>0.7</a:t>
          </a:r>
          <a:r>
            <a:rPr kumimoji="1" lang="ja-JP" altLang="en-US" sz="1300">
              <a:latin typeface="ＭＳ Ｐゴシック"/>
            </a:rPr>
            <a:t>％、</a:t>
          </a:r>
          <a:r>
            <a:rPr kumimoji="1" lang="en-US" altLang="ja-JP" sz="1300">
              <a:latin typeface="ＭＳ Ｐゴシック"/>
            </a:rPr>
            <a:t>0.8</a:t>
          </a:r>
          <a:r>
            <a:rPr kumimoji="1" lang="ja-JP" altLang="en-US" sz="1300">
              <a:latin typeface="ＭＳ Ｐゴシック"/>
            </a:rPr>
            <a:t>億円余の増となりました。さらに歳入経常一般財源が減だったことにより、経常収支比率は前年度に比べ</a:t>
          </a:r>
          <a:r>
            <a:rPr kumimoji="1" lang="en-US" altLang="ja-JP" sz="1300">
              <a:latin typeface="ＭＳ Ｐゴシック"/>
            </a:rPr>
            <a:t>1.4</a:t>
          </a:r>
          <a:r>
            <a:rPr kumimoji="1" lang="ja-JP" altLang="en-US" sz="1300">
              <a:latin typeface="ＭＳ Ｐゴシック"/>
            </a:rPr>
            <a:t>ポイントの増となりました。今後も事業内容の精査や実施方法の工夫を徹底し、可能な限り歳出削減を図っていきます。</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82550</xdr:rowOff>
    </xdr:to>
    <xdr:cxnSp macro="">
      <xdr:nvCxnSpPr>
        <xdr:cNvPr id="124" name="直線コネクタ 123"/>
        <xdr:cNvCxnSpPr/>
      </xdr:nvCxnSpPr>
      <xdr:spPr>
        <a:xfrm flipV="1">
          <a:off x="16510000" y="2349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54627</xdr:rowOff>
    </xdr:from>
    <xdr:ext cx="762000" cy="259045"/>
    <xdr:sp macro="" textlink="">
      <xdr:nvSpPr>
        <xdr:cNvPr id="125"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21</xdr:row>
      <xdr:rowOff>82550</xdr:rowOff>
    </xdr:from>
    <xdr:to>
      <xdr:col>24</xdr:col>
      <xdr:colOff>120650</xdr:colOff>
      <xdr:row>21</xdr:row>
      <xdr:rowOff>82550</xdr:rowOff>
    </xdr:to>
    <xdr:cxnSp macro="">
      <xdr:nvCxnSpPr>
        <xdr:cNvPr id="126" name="直線コネクタ 125"/>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7"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8" name="直線コネクタ 127"/>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57150</xdr:rowOff>
    </xdr:from>
    <xdr:to>
      <xdr:col>24</xdr:col>
      <xdr:colOff>31750</xdr:colOff>
      <xdr:row>16</xdr:row>
      <xdr:rowOff>63500</xdr:rowOff>
    </xdr:to>
    <xdr:cxnSp macro="">
      <xdr:nvCxnSpPr>
        <xdr:cNvPr id="129" name="直線コネクタ 128"/>
        <xdr:cNvCxnSpPr/>
      </xdr:nvCxnSpPr>
      <xdr:spPr>
        <a:xfrm>
          <a:off x="15671800" y="26289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168927</xdr:rowOff>
    </xdr:from>
    <xdr:ext cx="762000" cy="259045"/>
    <xdr:sp macro="" textlink="">
      <xdr:nvSpPr>
        <xdr:cNvPr id="130"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25400</xdr:rowOff>
    </xdr:from>
    <xdr:to>
      <xdr:col>24</xdr:col>
      <xdr:colOff>82550</xdr:colOff>
      <xdr:row>16</xdr:row>
      <xdr:rowOff>127000</xdr:rowOff>
    </xdr:to>
    <xdr:sp macro="" textlink="">
      <xdr:nvSpPr>
        <xdr:cNvPr id="131" name="フローチャート : 判断 130"/>
        <xdr:cNvSpPr/>
      </xdr:nvSpPr>
      <xdr:spPr>
        <a:xfrm>
          <a:off x="164592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57150</xdr:rowOff>
    </xdr:from>
    <xdr:to>
      <xdr:col>22</xdr:col>
      <xdr:colOff>565150</xdr:colOff>
      <xdr:row>15</xdr:row>
      <xdr:rowOff>95250</xdr:rowOff>
    </xdr:to>
    <xdr:cxnSp macro="">
      <xdr:nvCxnSpPr>
        <xdr:cNvPr id="132" name="直線コネクタ 131"/>
        <xdr:cNvCxnSpPr/>
      </xdr:nvCxnSpPr>
      <xdr:spPr>
        <a:xfrm flipV="1">
          <a:off x="14782800" y="262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120650</xdr:rowOff>
    </xdr:from>
    <xdr:to>
      <xdr:col>22</xdr:col>
      <xdr:colOff>615950</xdr:colOff>
      <xdr:row>16</xdr:row>
      <xdr:rowOff>50800</xdr:rowOff>
    </xdr:to>
    <xdr:sp macro="" textlink="">
      <xdr:nvSpPr>
        <xdr:cNvPr id="133" name="フローチャート : 判断 132"/>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35577</xdr:rowOff>
    </xdr:from>
    <xdr:ext cx="736600" cy="259045"/>
    <xdr:sp macro="" textlink="">
      <xdr:nvSpPr>
        <xdr:cNvPr id="134" name="テキスト ボックス 133"/>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95250</xdr:rowOff>
    </xdr:from>
    <xdr:to>
      <xdr:col>21</xdr:col>
      <xdr:colOff>361950</xdr:colOff>
      <xdr:row>16</xdr:row>
      <xdr:rowOff>0</xdr:rowOff>
    </xdr:to>
    <xdr:cxnSp macro="">
      <xdr:nvCxnSpPr>
        <xdr:cNvPr id="135" name="直線コネクタ 134"/>
        <xdr:cNvCxnSpPr/>
      </xdr:nvCxnSpPr>
      <xdr:spPr>
        <a:xfrm flipV="1">
          <a:off x="13893800" y="2667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6" name="フローチャート : 判断 135"/>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86377</xdr:rowOff>
    </xdr:from>
    <xdr:ext cx="762000" cy="259045"/>
    <xdr:sp macro="" textlink="">
      <xdr:nvSpPr>
        <xdr:cNvPr id="137" name="テキスト ボックス 136"/>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0</xdr:rowOff>
    </xdr:from>
    <xdr:to>
      <xdr:col>20</xdr:col>
      <xdr:colOff>158750</xdr:colOff>
      <xdr:row>16</xdr:row>
      <xdr:rowOff>25400</xdr:rowOff>
    </xdr:to>
    <xdr:cxnSp macro="">
      <xdr:nvCxnSpPr>
        <xdr:cNvPr id="138" name="直線コネクタ 137"/>
        <xdr:cNvCxnSpPr/>
      </xdr:nvCxnSpPr>
      <xdr:spPr>
        <a:xfrm flipV="1">
          <a:off x="13004800" y="2743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9" name="フローチャート : 判断 138"/>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40" name="テキスト ボックス 139"/>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12700</xdr:rowOff>
    </xdr:from>
    <xdr:to>
      <xdr:col>19</xdr:col>
      <xdr:colOff>6350</xdr:colOff>
      <xdr:row>16</xdr:row>
      <xdr:rowOff>114300</xdr:rowOff>
    </xdr:to>
    <xdr:sp macro="" textlink="">
      <xdr:nvSpPr>
        <xdr:cNvPr id="141" name="フローチャート : 判断 140"/>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99077</xdr:rowOff>
    </xdr:from>
    <xdr:ext cx="762000" cy="259045"/>
    <xdr:sp macro="" textlink="">
      <xdr:nvSpPr>
        <xdr:cNvPr id="142" name="テキスト ボックス 141"/>
        <xdr:cNvSpPr txBox="1"/>
      </xdr:nvSpPr>
      <xdr:spPr>
        <a:xfrm>
          <a:off x="12623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12700</xdr:rowOff>
    </xdr:from>
    <xdr:to>
      <xdr:col>24</xdr:col>
      <xdr:colOff>82550</xdr:colOff>
      <xdr:row>16</xdr:row>
      <xdr:rowOff>114300</xdr:rowOff>
    </xdr:to>
    <xdr:sp macro="" textlink="">
      <xdr:nvSpPr>
        <xdr:cNvPr id="148" name="円/楕円 147"/>
        <xdr:cNvSpPr/>
      </xdr:nvSpPr>
      <xdr:spPr>
        <a:xfrm>
          <a:off x="164592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29227</xdr:rowOff>
    </xdr:from>
    <xdr:ext cx="762000" cy="259045"/>
    <xdr:sp macro="" textlink="">
      <xdr:nvSpPr>
        <xdr:cNvPr id="149" name="物件費該当値テキスト"/>
        <xdr:cNvSpPr txBox="1"/>
      </xdr:nvSpPr>
      <xdr:spPr>
        <a:xfrm>
          <a:off x="165989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6350</xdr:rowOff>
    </xdr:from>
    <xdr:to>
      <xdr:col>22</xdr:col>
      <xdr:colOff>615950</xdr:colOff>
      <xdr:row>15</xdr:row>
      <xdr:rowOff>107950</xdr:rowOff>
    </xdr:to>
    <xdr:sp macro="" textlink="">
      <xdr:nvSpPr>
        <xdr:cNvPr id="150" name="円/楕円 149"/>
        <xdr:cNvSpPr/>
      </xdr:nvSpPr>
      <xdr:spPr>
        <a:xfrm>
          <a:off x="15621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118127</xdr:rowOff>
    </xdr:from>
    <xdr:ext cx="736600" cy="259045"/>
    <xdr:sp macro="" textlink="">
      <xdr:nvSpPr>
        <xdr:cNvPr id="151" name="テキスト ボックス 150"/>
        <xdr:cNvSpPr txBox="1"/>
      </xdr:nvSpPr>
      <xdr:spPr>
        <a:xfrm>
          <a:off x="15290800" y="234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44450</xdr:rowOff>
    </xdr:from>
    <xdr:to>
      <xdr:col>21</xdr:col>
      <xdr:colOff>412750</xdr:colOff>
      <xdr:row>15</xdr:row>
      <xdr:rowOff>146050</xdr:rowOff>
    </xdr:to>
    <xdr:sp macro="" textlink="">
      <xdr:nvSpPr>
        <xdr:cNvPr id="152" name="円/楕円 151"/>
        <xdr:cNvSpPr/>
      </xdr:nvSpPr>
      <xdr:spPr>
        <a:xfrm>
          <a:off x="14732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156227</xdr:rowOff>
    </xdr:from>
    <xdr:ext cx="762000" cy="259045"/>
    <xdr:sp macro="" textlink="">
      <xdr:nvSpPr>
        <xdr:cNvPr id="153" name="テキスト ボックス 152"/>
        <xdr:cNvSpPr txBox="1"/>
      </xdr:nvSpPr>
      <xdr:spPr>
        <a:xfrm>
          <a:off x="144018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120650</xdr:rowOff>
    </xdr:from>
    <xdr:to>
      <xdr:col>20</xdr:col>
      <xdr:colOff>209550</xdr:colOff>
      <xdr:row>16</xdr:row>
      <xdr:rowOff>50800</xdr:rowOff>
    </xdr:to>
    <xdr:sp macro="" textlink="">
      <xdr:nvSpPr>
        <xdr:cNvPr id="154" name="円/楕円 153"/>
        <xdr:cNvSpPr/>
      </xdr:nvSpPr>
      <xdr:spPr>
        <a:xfrm>
          <a:off x="13843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60977</xdr:rowOff>
    </xdr:from>
    <xdr:ext cx="762000" cy="259045"/>
    <xdr:sp macro="" textlink="">
      <xdr:nvSpPr>
        <xdr:cNvPr id="155" name="テキスト ボックス 154"/>
        <xdr:cNvSpPr txBox="1"/>
      </xdr:nvSpPr>
      <xdr:spPr>
        <a:xfrm>
          <a:off x="13512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146050</xdr:rowOff>
    </xdr:from>
    <xdr:to>
      <xdr:col>19</xdr:col>
      <xdr:colOff>6350</xdr:colOff>
      <xdr:row>16</xdr:row>
      <xdr:rowOff>76200</xdr:rowOff>
    </xdr:to>
    <xdr:sp macro="" textlink="">
      <xdr:nvSpPr>
        <xdr:cNvPr id="156" name="円/楕円 155"/>
        <xdr:cNvSpPr/>
      </xdr:nvSpPr>
      <xdr:spPr>
        <a:xfrm>
          <a:off x="12954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86377</xdr:rowOff>
    </xdr:from>
    <xdr:ext cx="762000" cy="259045"/>
    <xdr:sp macro="" textlink="">
      <xdr:nvSpPr>
        <xdr:cNvPr id="157" name="テキスト ボックス 156"/>
        <xdr:cNvSpPr txBox="1"/>
      </xdr:nvSpPr>
      <xdr:spPr>
        <a:xfrm>
          <a:off x="12623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扶助費は</a:t>
          </a:r>
          <a:r>
            <a:rPr kumimoji="1" lang="en-US" altLang="ja-JP" sz="1300">
              <a:latin typeface="ＭＳ Ｐゴシック"/>
            </a:rPr>
            <a:t>15.2</a:t>
          </a:r>
          <a:r>
            <a:rPr kumimoji="1" lang="ja-JP" altLang="en-US" sz="1300">
              <a:latin typeface="ＭＳ Ｐゴシック"/>
            </a:rPr>
            <a:t>％で、類似団体の平均を下回っていますが、私立保育所への保育委託経費や小規模保育所運営費の増などにより、前年度比で</a:t>
          </a:r>
          <a:r>
            <a:rPr kumimoji="1" lang="en-US" altLang="ja-JP" sz="1300">
              <a:latin typeface="ＭＳ Ｐゴシック"/>
            </a:rPr>
            <a:t>6.4</a:t>
          </a:r>
          <a:r>
            <a:rPr kumimoji="1" lang="ja-JP" altLang="en-US" sz="1300">
              <a:latin typeface="ＭＳ Ｐゴシック"/>
            </a:rPr>
            <a:t>％、</a:t>
          </a:r>
          <a:r>
            <a:rPr kumimoji="1" lang="en-US" altLang="ja-JP" sz="1300">
              <a:latin typeface="ＭＳ Ｐゴシック"/>
            </a:rPr>
            <a:t>5</a:t>
          </a:r>
          <a:r>
            <a:rPr kumimoji="1" lang="ja-JP" altLang="en-US" sz="1300">
              <a:latin typeface="ＭＳ Ｐゴシック"/>
            </a:rPr>
            <a:t>億</a:t>
          </a:r>
          <a:r>
            <a:rPr kumimoji="1" lang="en-US" altLang="ja-JP" sz="1300">
              <a:latin typeface="ＭＳ Ｐゴシック"/>
            </a:rPr>
            <a:t>8</a:t>
          </a:r>
          <a:r>
            <a:rPr kumimoji="1" lang="ja-JP" altLang="en-US" sz="1300">
              <a:latin typeface="ＭＳ Ｐゴシック"/>
            </a:rPr>
            <a:t>千万円余の増となりました。今後も保育施設整備に伴う運営経費や障害福祉サービス等による社会福祉費の増加が見込まれますので、生活困難・要支援者へのセーフティネット施策の充実などによる保護費の抑制などに取り組んでいきます。</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56243</xdr:rowOff>
    </xdr:from>
    <xdr:to>
      <xdr:col>7</xdr:col>
      <xdr:colOff>15875</xdr:colOff>
      <xdr:row>61</xdr:row>
      <xdr:rowOff>80735</xdr:rowOff>
    </xdr:to>
    <xdr:cxnSp macro="">
      <xdr:nvCxnSpPr>
        <xdr:cNvPr id="187" name="直線コネクタ 186"/>
        <xdr:cNvCxnSpPr/>
      </xdr:nvCxnSpPr>
      <xdr:spPr>
        <a:xfrm flipV="1">
          <a:off x="4826000" y="8971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8"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9" name="直線コネクタ 188"/>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142620</xdr:rowOff>
    </xdr:from>
    <xdr:ext cx="762000" cy="259045"/>
    <xdr:sp macro="" textlink="">
      <xdr:nvSpPr>
        <xdr:cNvPr id="190" name="扶助費最大値テキスト"/>
        <xdr:cNvSpPr txBox="1"/>
      </xdr:nvSpPr>
      <xdr:spPr>
        <a:xfrm>
          <a:off x="4914900" y="871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6</xdr:col>
      <xdr:colOff>612775</xdr:colOff>
      <xdr:row>52</xdr:row>
      <xdr:rowOff>56243</xdr:rowOff>
    </xdr:from>
    <xdr:to>
      <xdr:col>7</xdr:col>
      <xdr:colOff>104775</xdr:colOff>
      <xdr:row>52</xdr:row>
      <xdr:rowOff>56243</xdr:rowOff>
    </xdr:to>
    <xdr:cxnSp macro="">
      <xdr:nvCxnSpPr>
        <xdr:cNvPr id="191" name="直線コネクタ 190"/>
        <xdr:cNvCxnSpPr/>
      </xdr:nvCxnSpPr>
      <xdr:spPr>
        <a:xfrm>
          <a:off x="4737100" y="89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75293</xdr:rowOff>
    </xdr:from>
    <xdr:to>
      <xdr:col>7</xdr:col>
      <xdr:colOff>15875</xdr:colOff>
      <xdr:row>56</xdr:row>
      <xdr:rowOff>99785</xdr:rowOff>
    </xdr:to>
    <xdr:cxnSp macro="">
      <xdr:nvCxnSpPr>
        <xdr:cNvPr id="192" name="直線コネクタ 191"/>
        <xdr:cNvCxnSpPr/>
      </xdr:nvCxnSpPr>
      <xdr:spPr>
        <a:xfrm>
          <a:off x="3987800" y="9505043"/>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37392</xdr:rowOff>
    </xdr:from>
    <xdr:ext cx="762000" cy="259045"/>
    <xdr:sp macro="" textlink="">
      <xdr:nvSpPr>
        <xdr:cNvPr id="193" name="扶助費平均値テキスト"/>
        <xdr:cNvSpPr txBox="1"/>
      </xdr:nvSpPr>
      <xdr:spPr>
        <a:xfrm>
          <a:off x="4914900" y="9981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65315</xdr:rowOff>
    </xdr:from>
    <xdr:to>
      <xdr:col>7</xdr:col>
      <xdr:colOff>66675</xdr:colOff>
      <xdr:row>58</xdr:row>
      <xdr:rowOff>166915</xdr:rowOff>
    </xdr:to>
    <xdr:sp macro="" textlink="">
      <xdr:nvSpPr>
        <xdr:cNvPr id="194" name="フローチャート : 判断 193"/>
        <xdr:cNvSpPr/>
      </xdr:nvSpPr>
      <xdr:spPr>
        <a:xfrm>
          <a:off x="47752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116115</xdr:rowOff>
    </xdr:from>
    <xdr:to>
      <xdr:col>5</xdr:col>
      <xdr:colOff>549275</xdr:colOff>
      <xdr:row>55</xdr:row>
      <xdr:rowOff>75293</xdr:rowOff>
    </xdr:to>
    <xdr:cxnSp macro="">
      <xdr:nvCxnSpPr>
        <xdr:cNvPr id="195" name="直線コネクタ 194"/>
        <xdr:cNvCxnSpPr/>
      </xdr:nvCxnSpPr>
      <xdr:spPr>
        <a:xfrm>
          <a:off x="3098800" y="93744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160565</xdr:rowOff>
    </xdr:from>
    <xdr:to>
      <xdr:col>5</xdr:col>
      <xdr:colOff>600075</xdr:colOff>
      <xdr:row>58</xdr:row>
      <xdr:rowOff>90715</xdr:rowOff>
    </xdr:to>
    <xdr:sp macro="" textlink="">
      <xdr:nvSpPr>
        <xdr:cNvPr id="196" name="フローチャート : 判断 195"/>
        <xdr:cNvSpPr/>
      </xdr:nvSpPr>
      <xdr:spPr>
        <a:xfrm>
          <a:off x="3937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75492</xdr:rowOff>
    </xdr:from>
    <xdr:ext cx="736600" cy="259045"/>
    <xdr:sp macro="" textlink="">
      <xdr:nvSpPr>
        <xdr:cNvPr id="197" name="テキスト ボックス 196"/>
        <xdr:cNvSpPr txBox="1"/>
      </xdr:nvSpPr>
      <xdr:spPr>
        <a:xfrm>
          <a:off x="3606800" y="10019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105228</xdr:rowOff>
    </xdr:from>
    <xdr:to>
      <xdr:col>4</xdr:col>
      <xdr:colOff>346075</xdr:colOff>
      <xdr:row>54</xdr:row>
      <xdr:rowOff>116115</xdr:rowOff>
    </xdr:to>
    <xdr:cxnSp macro="">
      <xdr:nvCxnSpPr>
        <xdr:cNvPr id="198" name="直線コネクタ 197"/>
        <xdr:cNvCxnSpPr/>
      </xdr:nvCxnSpPr>
      <xdr:spPr>
        <a:xfrm>
          <a:off x="2209800" y="93635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9" name="フローチャート : 判断 198"/>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200" name="テキスト ボックス 199"/>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105228</xdr:rowOff>
    </xdr:from>
    <xdr:to>
      <xdr:col>3</xdr:col>
      <xdr:colOff>142875</xdr:colOff>
      <xdr:row>54</xdr:row>
      <xdr:rowOff>159657</xdr:rowOff>
    </xdr:to>
    <xdr:cxnSp macro="">
      <xdr:nvCxnSpPr>
        <xdr:cNvPr id="201" name="直線コネクタ 200"/>
        <xdr:cNvCxnSpPr/>
      </xdr:nvCxnSpPr>
      <xdr:spPr>
        <a:xfrm flipV="1">
          <a:off x="1320800" y="93635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202" name="フローチャート : 判断 201"/>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03" name="テキスト ボックス 202"/>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40822</xdr:rowOff>
    </xdr:from>
    <xdr:to>
      <xdr:col>1</xdr:col>
      <xdr:colOff>676275</xdr:colOff>
      <xdr:row>57</xdr:row>
      <xdr:rowOff>142422</xdr:rowOff>
    </xdr:to>
    <xdr:sp macro="" textlink="">
      <xdr:nvSpPr>
        <xdr:cNvPr id="204" name="フローチャート : 判断 203"/>
        <xdr:cNvSpPr/>
      </xdr:nvSpPr>
      <xdr:spPr>
        <a:xfrm>
          <a:off x="1270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127199</xdr:rowOff>
    </xdr:from>
    <xdr:ext cx="762000" cy="259045"/>
    <xdr:sp macro="" textlink="">
      <xdr:nvSpPr>
        <xdr:cNvPr id="205" name="テキスト ボックス 204"/>
        <xdr:cNvSpPr txBox="1"/>
      </xdr:nvSpPr>
      <xdr:spPr>
        <a:xfrm>
          <a:off x="939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48985</xdr:rowOff>
    </xdr:from>
    <xdr:to>
      <xdr:col>7</xdr:col>
      <xdr:colOff>66675</xdr:colOff>
      <xdr:row>56</xdr:row>
      <xdr:rowOff>150585</xdr:rowOff>
    </xdr:to>
    <xdr:sp macro="" textlink="">
      <xdr:nvSpPr>
        <xdr:cNvPr id="211" name="円/楕円 210"/>
        <xdr:cNvSpPr/>
      </xdr:nvSpPr>
      <xdr:spPr>
        <a:xfrm>
          <a:off x="47752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65512</xdr:rowOff>
    </xdr:from>
    <xdr:ext cx="762000" cy="259045"/>
    <xdr:sp macro="" textlink="">
      <xdr:nvSpPr>
        <xdr:cNvPr id="212" name="扶助費該当値テキスト"/>
        <xdr:cNvSpPr txBox="1"/>
      </xdr:nvSpPr>
      <xdr:spPr>
        <a:xfrm>
          <a:off x="49149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24493</xdr:rowOff>
    </xdr:from>
    <xdr:to>
      <xdr:col>5</xdr:col>
      <xdr:colOff>600075</xdr:colOff>
      <xdr:row>55</xdr:row>
      <xdr:rowOff>126093</xdr:rowOff>
    </xdr:to>
    <xdr:sp macro="" textlink="">
      <xdr:nvSpPr>
        <xdr:cNvPr id="213" name="円/楕円 212"/>
        <xdr:cNvSpPr/>
      </xdr:nvSpPr>
      <xdr:spPr>
        <a:xfrm>
          <a:off x="3937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136270</xdr:rowOff>
    </xdr:from>
    <xdr:ext cx="736600" cy="259045"/>
    <xdr:sp macro="" textlink="">
      <xdr:nvSpPr>
        <xdr:cNvPr id="214" name="テキスト ボックス 213"/>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65315</xdr:rowOff>
    </xdr:from>
    <xdr:to>
      <xdr:col>4</xdr:col>
      <xdr:colOff>396875</xdr:colOff>
      <xdr:row>54</xdr:row>
      <xdr:rowOff>166915</xdr:rowOff>
    </xdr:to>
    <xdr:sp macro="" textlink="">
      <xdr:nvSpPr>
        <xdr:cNvPr id="215" name="円/楕円 214"/>
        <xdr:cNvSpPr/>
      </xdr:nvSpPr>
      <xdr:spPr>
        <a:xfrm>
          <a:off x="3048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5642</xdr:rowOff>
    </xdr:from>
    <xdr:ext cx="762000" cy="259045"/>
    <xdr:sp macro="" textlink="">
      <xdr:nvSpPr>
        <xdr:cNvPr id="216" name="テキスト ボックス 215"/>
        <xdr:cNvSpPr txBox="1"/>
      </xdr:nvSpPr>
      <xdr:spPr>
        <a:xfrm>
          <a:off x="2717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54428</xdr:rowOff>
    </xdr:from>
    <xdr:to>
      <xdr:col>3</xdr:col>
      <xdr:colOff>193675</xdr:colOff>
      <xdr:row>54</xdr:row>
      <xdr:rowOff>156028</xdr:rowOff>
    </xdr:to>
    <xdr:sp macro="" textlink="">
      <xdr:nvSpPr>
        <xdr:cNvPr id="217" name="円/楕円 216"/>
        <xdr:cNvSpPr/>
      </xdr:nvSpPr>
      <xdr:spPr>
        <a:xfrm>
          <a:off x="2159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166205</xdr:rowOff>
    </xdr:from>
    <xdr:ext cx="762000" cy="259045"/>
    <xdr:sp macro="" textlink="">
      <xdr:nvSpPr>
        <xdr:cNvPr id="218" name="テキスト ボックス 217"/>
        <xdr:cNvSpPr txBox="1"/>
      </xdr:nvSpPr>
      <xdr:spPr>
        <a:xfrm>
          <a:off x="1828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19" name="円/楕円 218"/>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49184</xdr:rowOff>
    </xdr:from>
    <xdr:ext cx="762000" cy="259045"/>
    <xdr:sp macro="" textlink="">
      <xdr:nvSpPr>
        <xdr:cNvPr id="220" name="テキスト ボックス 219"/>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その他は</a:t>
          </a:r>
          <a:r>
            <a:rPr kumimoji="1" lang="en-US" altLang="ja-JP" sz="1300">
              <a:latin typeface="ＭＳ Ｐゴシック"/>
            </a:rPr>
            <a:t>10.4</a:t>
          </a:r>
          <a:r>
            <a:rPr kumimoji="1" lang="ja-JP" altLang="en-US" sz="1300">
              <a:latin typeface="ＭＳ Ｐゴシック"/>
            </a:rPr>
            <a:t>％で、類似団体の平均を上回っています。繰出金の増などにより、前年度比で</a:t>
          </a:r>
          <a:r>
            <a:rPr kumimoji="1" lang="en-US" altLang="ja-JP" sz="1300">
              <a:latin typeface="ＭＳ Ｐゴシック"/>
            </a:rPr>
            <a:t>0.2</a:t>
          </a:r>
          <a:r>
            <a:rPr kumimoji="1" lang="ja-JP" altLang="en-US" sz="1300">
              <a:latin typeface="ＭＳ Ｐゴシック"/>
            </a:rPr>
            <a:t>％、</a:t>
          </a:r>
          <a:r>
            <a:rPr kumimoji="1" lang="en-US" altLang="ja-JP" sz="1300">
              <a:latin typeface="ＭＳ Ｐゴシック"/>
            </a:rPr>
            <a:t>1</a:t>
          </a:r>
          <a:r>
            <a:rPr kumimoji="1" lang="ja-JP" altLang="en-US" sz="1300">
              <a:latin typeface="ＭＳ Ｐゴシック"/>
            </a:rPr>
            <a:t>億</a:t>
          </a:r>
          <a:r>
            <a:rPr kumimoji="1" lang="en-US" altLang="ja-JP" sz="1300">
              <a:latin typeface="ＭＳ Ｐゴシック"/>
            </a:rPr>
            <a:t>1</a:t>
          </a:r>
          <a:r>
            <a:rPr kumimoji="1" lang="ja-JP" altLang="en-US" sz="1300">
              <a:latin typeface="ＭＳ Ｐゴシック"/>
            </a:rPr>
            <a:t>千万円余の増となったため、前年度に比べ</a:t>
          </a:r>
          <a:r>
            <a:rPr kumimoji="1" lang="en-US" altLang="ja-JP" sz="1300">
              <a:latin typeface="ＭＳ Ｐゴシック"/>
            </a:rPr>
            <a:t>0.7</a:t>
          </a:r>
          <a:r>
            <a:rPr kumimoji="1" lang="ja-JP" altLang="en-US" sz="1300">
              <a:latin typeface="ＭＳ Ｐゴシック"/>
            </a:rPr>
            <a:t>ポイントの増となりました。主な増額要因である特別会計への繰出金については、国民健康保険料・介護保険料などの収入率向上に努めながら、繰出金負担の抑制を図っていきます。</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149860</xdr:rowOff>
    </xdr:from>
    <xdr:to>
      <xdr:col>24</xdr:col>
      <xdr:colOff>31750</xdr:colOff>
      <xdr:row>60</xdr:row>
      <xdr:rowOff>149860</xdr:rowOff>
    </xdr:to>
    <xdr:cxnSp macro="">
      <xdr:nvCxnSpPr>
        <xdr:cNvPr id="246" name="直線コネクタ 245"/>
        <xdr:cNvCxnSpPr/>
      </xdr:nvCxnSpPr>
      <xdr:spPr>
        <a:xfrm flipV="1">
          <a:off x="16510000" y="9065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7"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8" name="直線コネクタ 247"/>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64787</xdr:rowOff>
    </xdr:from>
    <xdr:ext cx="762000" cy="259045"/>
    <xdr:sp macro="" textlink="">
      <xdr:nvSpPr>
        <xdr:cNvPr id="249" name="その他最大値テキスト"/>
        <xdr:cNvSpPr txBox="1"/>
      </xdr:nvSpPr>
      <xdr:spPr>
        <a:xfrm>
          <a:off x="16598900" y="880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52</xdr:row>
      <xdr:rowOff>149860</xdr:rowOff>
    </xdr:from>
    <xdr:to>
      <xdr:col>24</xdr:col>
      <xdr:colOff>120650</xdr:colOff>
      <xdr:row>52</xdr:row>
      <xdr:rowOff>149860</xdr:rowOff>
    </xdr:to>
    <xdr:cxnSp macro="">
      <xdr:nvCxnSpPr>
        <xdr:cNvPr id="250" name="直線コネクタ 249"/>
        <xdr:cNvCxnSpPr/>
      </xdr:nvCxnSpPr>
      <xdr:spPr>
        <a:xfrm>
          <a:off x="16421100" y="906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58420</xdr:rowOff>
    </xdr:from>
    <xdr:to>
      <xdr:col>24</xdr:col>
      <xdr:colOff>31750</xdr:colOff>
      <xdr:row>59</xdr:row>
      <xdr:rowOff>46990</xdr:rowOff>
    </xdr:to>
    <xdr:cxnSp macro="">
      <xdr:nvCxnSpPr>
        <xdr:cNvPr id="251" name="直線コネクタ 250"/>
        <xdr:cNvCxnSpPr/>
      </xdr:nvCxnSpPr>
      <xdr:spPr>
        <a:xfrm>
          <a:off x="15671800" y="1000252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47007</xdr:rowOff>
    </xdr:from>
    <xdr:ext cx="762000" cy="259045"/>
    <xdr:sp macro="" textlink="">
      <xdr:nvSpPr>
        <xdr:cNvPr id="252" name="その他平均値テキスト"/>
        <xdr:cNvSpPr txBox="1"/>
      </xdr:nvSpPr>
      <xdr:spPr>
        <a:xfrm>
          <a:off x="16598900" y="981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30480</xdr:rowOff>
    </xdr:from>
    <xdr:to>
      <xdr:col>24</xdr:col>
      <xdr:colOff>82550</xdr:colOff>
      <xdr:row>58</xdr:row>
      <xdr:rowOff>132080</xdr:rowOff>
    </xdr:to>
    <xdr:sp macro="" textlink="">
      <xdr:nvSpPr>
        <xdr:cNvPr id="253" name="フローチャート : 判断 252"/>
        <xdr:cNvSpPr/>
      </xdr:nvSpPr>
      <xdr:spPr>
        <a:xfrm>
          <a:off x="164592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xdr:rowOff>
    </xdr:from>
    <xdr:to>
      <xdr:col>22</xdr:col>
      <xdr:colOff>565150</xdr:colOff>
      <xdr:row>58</xdr:row>
      <xdr:rowOff>58420</xdr:rowOff>
    </xdr:to>
    <xdr:cxnSp macro="">
      <xdr:nvCxnSpPr>
        <xdr:cNvPr id="254" name="直線コネクタ 253"/>
        <xdr:cNvCxnSpPr/>
      </xdr:nvCxnSpPr>
      <xdr:spPr>
        <a:xfrm>
          <a:off x="14782800" y="9956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110490</xdr:rowOff>
    </xdr:from>
    <xdr:to>
      <xdr:col>22</xdr:col>
      <xdr:colOff>615950</xdr:colOff>
      <xdr:row>58</xdr:row>
      <xdr:rowOff>40640</xdr:rowOff>
    </xdr:to>
    <xdr:sp macro="" textlink="">
      <xdr:nvSpPr>
        <xdr:cNvPr id="255" name="フローチャート : 判断 254"/>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50817</xdr:rowOff>
    </xdr:from>
    <xdr:ext cx="736600" cy="259045"/>
    <xdr:sp macro="" textlink="">
      <xdr:nvSpPr>
        <xdr:cNvPr id="256" name="テキスト ボックス 255"/>
        <xdr:cNvSpPr txBox="1"/>
      </xdr:nvSpPr>
      <xdr:spPr>
        <a:xfrm>
          <a:off x="15290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xdr:rowOff>
    </xdr:from>
    <xdr:to>
      <xdr:col>21</xdr:col>
      <xdr:colOff>361950</xdr:colOff>
      <xdr:row>59</xdr:row>
      <xdr:rowOff>24130</xdr:rowOff>
    </xdr:to>
    <xdr:cxnSp macro="">
      <xdr:nvCxnSpPr>
        <xdr:cNvPr id="257" name="直線コネクタ 256"/>
        <xdr:cNvCxnSpPr/>
      </xdr:nvCxnSpPr>
      <xdr:spPr>
        <a:xfrm flipV="1">
          <a:off x="13893800" y="99568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macro="" textlink="">
      <xdr:nvSpPr>
        <xdr:cNvPr id="258" name="フローチャート : 判断 257"/>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59" name="テキスト ボックス 258"/>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149860</xdr:rowOff>
    </xdr:from>
    <xdr:to>
      <xdr:col>20</xdr:col>
      <xdr:colOff>158750</xdr:colOff>
      <xdr:row>59</xdr:row>
      <xdr:rowOff>24130</xdr:rowOff>
    </xdr:to>
    <xdr:cxnSp macro="">
      <xdr:nvCxnSpPr>
        <xdr:cNvPr id="260" name="直線コネクタ 259"/>
        <xdr:cNvCxnSpPr/>
      </xdr:nvCxnSpPr>
      <xdr:spPr>
        <a:xfrm>
          <a:off x="13004800" y="10093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7620</xdr:rowOff>
    </xdr:from>
    <xdr:to>
      <xdr:col>20</xdr:col>
      <xdr:colOff>209550</xdr:colOff>
      <xdr:row>58</xdr:row>
      <xdr:rowOff>109220</xdr:rowOff>
    </xdr:to>
    <xdr:sp macro="" textlink="">
      <xdr:nvSpPr>
        <xdr:cNvPr id="261" name="フローチャート : 判断 260"/>
        <xdr:cNvSpPr/>
      </xdr:nvSpPr>
      <xdr:spPr>
        <a:xfrm>
          <a:off x="13843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119397</xdr:rowOff>
    </xdr:from>
    <xdr:ext cx="762000" cy="259045"/>
    <xdr:sp macro="" textlink="">
      <xdr:nvSpPr>
        <xdr:cNvPr id="262" name="テキスト ボックス 261"/>
        <xdr:cNvSpPr txBox="1"/>
      </xdr:nvSpPr>
      <xdr:spPr>
        <a:xfrm>
          <a:off x="13512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7620</xdr:rowOff>
    </xdr:from>
    <xdr:to>
      <xdr:col>19</xdr:col>
      <xdr:colOff>6350</xdr:colOff>
      <xdr:row>58</xdr:row>
      <xdr:rowOff>109220</xdr:rowOff>
    </xdr:to>
    <xdr:sp macro="" textlink="">
      <xdr:nvSpPr>
        <xdr:cNvPr id="263" name="フローチャート : 判断 262"/>
        <xdr:cNvSpPr/>
      </xdr:nvSpPr>
      <xdr:spPr>
        <a:xfrm>
          <a:off x="12954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119397</xdr:rowOff>
    </xdr:from>
    <xdr:ext cx="762000" cy="259045"/>
    <xdr:sp macro="" textlink="">
      <xdr:nvSpPr>
        <xdr:cNvPr id="264" name="テキスト ボックス 263"/>
        <xdr:cNvSpPr txBox="1"/>
      </xdr:nvSpPr>
      <xdr:spPr>
        <a:xfrm>
          <a:off x="12623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167640</xdr:rowOff>
    </xdr:from>
    <xdr:to>
      <xdr:col>24</xdr:col>
      <xdr:colOff>82550</xdr:colOff>
      <xdr:row>59</xdr:row>
      <xdr:rowOff>97790</xdr:rowOff>
    </xdr:to>
    <xdr:sp macro="" textlink="">
      <xdr:nvSpPr>
        <xdr:cNvPr id="270" name="円/楕円 269"/>
        <xdr:cNvSpPr/>
      </xdr:nvSpPr>
      <xdr:spPr>
        <a:xfrm>
          <a:off x="164592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139717</xdr:rowOff>
    </xdr:from>
    <xdr:ext cx="762000" cy="259045"/>
    <xdr:sp macro="" textlink="">
      <xdr:nvSpPr>
        <xdr:cNvPr id="271" name="その他該当値テキスト"/>
        <xdr:cNvSpPr txBox="1"/>
      </xdr:nvSpPr>
      <xdr:spPr>
        <a:xfrm>
          <a:off x="165989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7620</xdr:rowOff>
    </xdr:from>
    <xdr:to>
      <xdr:col>22</xdr:col>
      <xdr:colOff>615950</xdr:colOff>
      <xdr:row>58</xdr:row>
      <xdr:rowOff>109220</xdr:rowOff>
    </xdr:to>
    <xdr:sp macro="" textlink="">
      <xdr:nvSpPr>
        <xdr:cNvPr id="272" name="円/楕円 271"/>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93997</xdr:rowOff>
    </xdr:from>
    <xdr:ext cx="736600" cy="259045"/>
    <xdr:sp macro="" textlink="">
      <xdr:nvSpPr>
        <xdr:cNvPr id="273" name="テキスト ボックス 272"/>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133350</xdr:rowOff>
    </xdr:from>
    <xdr:to>
      <xdr:col>21</xdr:col>
      <xdr:colOff>412750</xdr:colOff>
      <xdr:row>58</xdr:row>
      <xdr:rowOff>63500</xdr:rowOff>
    </xdr:to>
    <xdr:sp macro="" textlink="">
      <xdr:nvSpPr>
        <xdr:cNvPr id="274" name="円/楕円 273"/>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75" name="テキスト ボックス 274"/>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144780</xdr:rowOff>
    </xdr:from>
    <xdr:to>
      <xdr:col>20</xdr:col>
      <xdr:colOff>209550</xdr:colOff>
      <xdr:row>59</xdr:row>
      <xdr:rowOff>74930</xdr:rowOff>
    </xdr:to>
    <xdr:sp macro="" textlink="">
      <xdr:nvSpPr>
        <xdr:cNvPr id="276" name="円/楕円 275"/>
        <xdr:cNvSpPr/>
      </xdr:nvSpPr>
      <xdr:spPr>
        <a:xfrm>
          <a:off x="13843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59707</xdr:rowOff>
    </xdr:from>
    <xdr:ext cx="762000" cy="259045"/>
    <xdr:sp macro="" textlink="">
      <xdr:nvSpPr>
        <xdr:cNvPr id="277" name="テキスト ボックス 276"/>
        <xdr:cNvSpPr txBox="1"/>
      </xdr:nvSpPr>
      <xdr:spPr>
        <a:xfrm>
          <a:off x="13512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99060</xdr:rowOff>
    </xdr:from>
    <xdr:to>
      <xdr:col>19</xdr:col>
      <xdr:colOff>6350</xdr:colOff>
      <xdr:row>59</xdr:row>
      <xdr:rowOff>29210</xdr:rowOff>
    </xdr:to>
    <xdr:sp macro="" textlink="">
      <xdr:nvSpPr>
        <xdr:cNvPr id="278" name="円/楕円 277"/>
        <xdr:cNvSpPr/>
      </xdr:nvSpPr>
      <xdr:spPr>
        <a:xfrm>
          <a:off x="12954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13987</xdr:rowOff>
    </xdr:from>
    <xdr:ext cx="762000" cy="259045"/>
    <xdr:sp macro="" textlink="">
      <xdr:nvSpPr>
        <xdr:cNvPr id="279" name="テキスト ボックス 278"/>
        <xdr:cNvSpPr txBox="1"/>
      </xdr:nvSpPr>
      <xdr:spPr>
        <a:xfrm>
          <a:off x="12623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補助費等は</a:t>
          </a:r>
          <a:r>
            <a:rPr kumimoji="1" lang="en-US" altLang="ja-JP" sz="1300">
              <a:latin typeface="ＭＳ Ｐゴシック"/>
            </a:rPr>
            <a:t>5.1</a:t>
          </a:r>
          <a:r>
            <a:rPr kumimoji="1" lang="ja-JP" altLang="en-US" sz="1300">
              <a:latin typeface="ＭＳ Ｐゴシック"/>
            </a:rPr>
            <a:t>％で、類似団体の平均を上回っています。清掃一部事務組合分担金の減などにより、前年度比で</a:t>
          </a:r>
          <a:r>
            <a:rPr kumimoji="1" lang="en-US" altLang="ja-JP" sz="1300">
              <a:latin typeface="ＭＳ Ｐゴシック"/>
            </a:rPr>
            <a:t>3.4</a:t>
          </a:r>
          <a:r>
            <a:rPr kumimoji="1" lang="ja-JP" altLang="en-US" sz="1300">
              <a:latin typeface="ＭＳ Ｐゴシック"/>
            </a:rPr>
            <a:t>％、</a:t>
          </a:r>
          <a:r>
            <a:rPr kumimoji="1" lang="en-US" altLang="ja-JP" sz="1300">
              <a:latin typeface="ＭＳ Ｐゴシック"/>
            </a:rPr>
            <a:t>1</a:t>
          </a:r>
          <a:r>
            <a:rPr kumimoji="1" lang="ja-JP" altLang="en-US" sz="1300">
              <a:latin typeface="ＭＳ Ｐゴシック"/>
            </a:rPr>
            <a:t>億</a:t>
          </a:r>
          <a:r>
            <a:rPr kumimoji="1" lang="en-US" altLang="ja-JP" sz="1300">
              <a:latin typeface="ＭＳ Ｐゴシック"/>
            </a:rPr>
            <a:t>1</a:t>
          </a:r>
          <a:r>
            <a:rPr kumimoji="1" lang="ja-JP" altLang="en-US" sz="1300">
              <a:latin typeface="ＭＳ Ｐゴシック"/>
            </a:rPr>
            <a:t>千万円余の減となりましたが、歳入経常一般財源が減だったことにより、経常収支比率は前年度に比べ</a:t>
          </a:r>
          <a:r>
            <a:rPr kumimoji="1" lang="en-US" altLang="ja-JP" sz="1300">
              <a:latin typeface="ＭＳ Ｐゴシック"/>
            </a:rPr>
            <a:t>0.2</a:t>
          </a:r>
          <a:r>
            <a:rPr kumimoji="1" lang="ja-JP" altLang="en-US" sz="1300">
              <a:latin typeface="ＭＳ Ｐゴシック"/>
            </a:rPr>
            <a:t>ポイントの増となりました。今後も、補助対象事業の精査や補助金確定時の精算の厳格化を徹底し、可能な限り歳出削減を図っていきます。</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107950</xdr:rowOff>
    </xdr:from>
    <xdr:to>
      <xdr:col>24</xdr:col>
      <xdr:colOff>31750</xdr:colOff>
      <xdr:row>39</xdr:row>
      <xdr:rowOff>107950</xdr:rowOff>
    </xdr:to>
    <xdr:cxnSp macro="">
      <xdr:nvCxnSpPr>
        <xdr:cNvPr id="307" name="直線コネクタ 306"/>
        <xdr:cNvCxnSpPr/>
      </xdr:nvCxnSpPr>
      <xdr:spPr>
        <a:xfrm flipV="1">
          <a:off x="16510000" y="576580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80027</xdr:rowOff>
    </xdr:from>
    <xdr:ext cx="762000" cy="259045"/>
    <xdr:sp macro="" textlink="">
      <xdr:nvSpPr>
        <xdr:cNvPr id="308" name="補助費等最小値テキスト"/>
        <xdr:cNvSpPr txBox="1"/>
      </xdr:nvSpPr>
      <xdr:spPr>
        <a:xfrm>
          <a:off x="165989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39</xdr:row>
      <xdr:rowOff>107950</xdr:rowOff>
    </xdr:from>
    <xdr:to>
      <xdr:col>24</xdr:col>
      <xdr:colOff>120650</xdr:colOff>
      <xdr:row>39</xdr:row>
      <xdr:rowOff>107950</xdr:rowOff>
    </xdr:to>
    <xdr:cxnSp macro="">
      <xdr:nvCxnSpPr>
        <xdr:cNvPr id="309" name="直線コネクタ 308"/>
        <xdr:cNvCxnSpPr/>
      </xdr:nvCxnSpPr>
      <xdr:spPr>
        <a:xfrm>
          <a:off x="16421100" y="679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22877</xdr:rowOff>
    </xdr:from>
    <xdr:ext cx="762000" cy="259045"/>
    <xdr:sp macro="" textlink="">
      <xdr:nvSpPr>
        <xdr:cNvPr id="310" name="補助費等最大値テキスト"/>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107950</xdr:rowOff>
    </xdr:from>
    <xdr:to>
      <xdr:col>24</xdr:col>
      <xdr:colOff>120650</xdr:colOff>
      <xdr:row>33</xdr:row>
      <xdr:rowOff>107950</xdr:rowOff>
    </xdr:to>
    <xdr:cxnSp macro="">
      <xdr:nvCxnSpPr>
        <xdr:cNvPr id="311" name="直線コネクタ 310"/>
        <xdr:cNvCxnSpPr/>
      </xdr:nvCxnSpPr>
      <xdr:spPr>
        <a:xfrm>
          <a:off x="16421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31750</xdr:rowOff>
    </xdr:from>
    <xdr:to>
      <xdr:col>24</xdr:col>
      <xdr:colOff>31750</xdr:colOff>
      <xdr:row>37</xdr:row>
      <xdr:rowOff>107950</xdr:rowOff>
    </xdr:to>
    <xdr:cxnSp macro="">
      <xdr:nvCxnSpPr>
        <xdr:cNvPr id="312" name="直線コネクタ 311"/>
        <xdr:cNvCxnSpPr/>
      </xdr:nvCxnSpPr>
      <xdr:spPr>
        <a:xfrm>
          <a:off x="15671800" y="6375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92727</xdr:rowOff>
    </xdr:from>
    <xdr:ext cx="762000" cy="259045"/>
    <xdr:sp macro="" textlink="">
      <xdr:nvSpPr>
        <xdr:cNvPr id="313"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14" name="フローチャート : 判断 313"/>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31750</xdr:rowOff>
    </xdr:from>
    <xdr:to>
      <xdr:col>22</xdr:col>
      <xdr:colOff>565150</xdr:colOff>
      <xdr:row>39</xdr:row>
      <xdr:rowOff>107950</xdr:rowOff>
    </xdr:to>
    <xdr:cxnSp macro="">
      <xdr:nvCxnSpPr>
        <xdr:cNvPr id="315" name="直線コネクタ 314"/>
        <xdr:cNvCxnSpPr/>
      </xdr:nvCxnSpPr>
      <xdr:spPr>
        <a:xfrm flipV="1">
          <a:off x="14782800" y="63754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152400</xdr:rowOff>
    </xdr:from>
    <xdr:to>
      <xdr:col>22</xdr:col>
      <xdr:colOff>615950</xdr:colOff>
      <xdr:row>37</xdr:row>
      <xdr:rowOff>82550</xdr:rowOff>
    </xdr:to>
    <xdr:sp macro="" textlink="">
      <xdr:nvSpPr>
        <xdr:cNvPr id="316" name="フローチャート : 判断 315"/>
        <xdr:cNvSpPr/>
      </xdr:nvSpPr>
      <xdr:spPr>
        <a:xfrm>
          <a:off x="15621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92727</xdr:rowOff>
    </xdr:from>
    <xdr:ext cx="736600" cy="259045"/>
    <xdr:sp macro="" textlink="">
      <xdr:nvSpPr>
        <xdr:cNvPr id="317" name="テキスト ボックス 316"/>
        <xdr:cNvSpPr txBox="1"/>
      </xdr:nvSpPr>
      <xdr:spPr>
        <a:xfrm>
          <a:off x="15290800" y="609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107950</xdr:rowOff>
    </xdr:from>
    <xdr:to>
      <xdr:col>21</xdr:col>
      <xdr:colOff>361950</xdr:colOff>
      <xdr:row>40</xdr:row>
      <xdr:rowOff>88900</xdr:rowOff>
    </xdr:to>
    <xdr:cxnSp macro="">
      <xdr:nvCxnSpPr>
        <xdr:cNvPr id="318" name="直線コネクタ 317"/>
        <xdr:cNvCxnSpPr/>
      </xdr:nvCxnSpPr>
      <xdr:spPr>
        <a:xfrm flipV="1">
          <a:off x="13893800" y="6794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39</xdr:row>
      <xdr:rowOff>95250</xdr:rowOff>
    </xdr:from>
    <xdr:to>
      <xdr:col>21</xdr:col>
      <xdr:colOff>412750</xdr:colOff>
      <xdr:row>40</xdr:row>
      <xdr:rowOff>25400</xdr:rowOff>
    </xdr:to>
    <xdr:sp macro="" textlink="">
      <xdr:nvSpPr>
        <xdr:cNvPr id="319" name="フローチャート : 判断 318"/>
        <xdr:cNvSpPr/>
      </xdr:nvSpPr>
      <xdr:spPr>
        <a:xfrm>
          <a:off x="14732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10177</xdr:rowOff>
    </xdr:from>
    <xdr:ext cx="762000" cy="259045"/>
    <xdr:sp macro="" textlink="">
      <xdr:nvSpPr>
        <xdr:cNvPr id="320" name="テキスト ボックス 319"/>
        <xdr:cNvSpPr txBox="1"/>
      </xdr:nvSpPr>
      <xdr:spPr>
        <a:xfrm>
          <a:off x="14401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88900</xdr:rowOff>
    </xdr:from>
    <xdr:to>
      <xdr:col>20</xdr:col>
      <xdr:colOff>158750</xdr:colOff>
      <xdr:row>40</xdr:row>
      <xdr:rowOff>127000</xdr:rowOff>
    </xdr:to>
    <xdr:cxnSp macro="">
      <xdr:nvCxnSpPr>
        <xdr:cNvPr id="321" name="直線コネクタ 320"/>
        <xdr:cNvCxnSpPr/>
      </xdr:nvCxnSpPr>
      <xdr:spPr>
        <a:xfrm flipV="1">
          <a:off x="13004800" y="6946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40</xdr:row>
      <xdr:rowOff>76200</xdr:rowOff>
    </xdr:from>
    <xdr:to>
      <xdr:col>20</xdr:col>
      <xdr:colOff>209550</xdr:colOff>
      <xdr:row>41</xdr:row>
      <xdr:rowOff>6350</xdr:rowOff>
    </xdr:to>
    <xdr:sp macro="" textlink="">
      <xdr:nvSpPr>
        <xdr:cNvPr id="322" name="フローチャート : 判断 321"/>
        <xdr:cNvSpPr/>
      </xdr:nvSpPr>
      <xdr:spPr>
        <a:xfrm>
          <a:off x="13843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162577</xdr:rowOff>
    </xdr:from>
    <xdr:ext cx="762000" cy="259045"/>
    <xdr:sp macro="" textlink="">
      <xdr:nvSpPr>
        <xdr:cNvPr id="323" name="テキスト ボックス 322"/>
        <xdr:cNvSpPr txBox="1"/>
      </xdr:nvSpPr>
      <xdr:spPr>
        <a:xfrm>
          <a:off x="13512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18</xdr:col>
      <xdr:colOff>590550</xdr:colOff>
      <xdr:row>41</xdr:row>
      <xdr:rowOff>19050</xdr:rowOff>
    </xdr:from>
    <xdr:to>
      <xdr:col>19</xdr:col>
      <xdr:colOff>6350</xdr:colOff>
      <xdr:row>41</xdr:row>
      <xdr:rowOff>120650</xdr:rowOff>
    </xdr:to>
    <xdr:sp macro="" textlink="">
      <xdr:nvSpPr>
        <xdr:cNvPr id="324" name="フローチャート : 判断 323"/>
        <xdr:cNvSpPr/>
      </xdr:nvSpPr>
      <xdr:spPr>
        <a:xfrm>
          <a:off x="12954000" y="704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105427</xdr:rowOff>
    </xdr:from>
    <xdr:ext cx="762000" cy="259045"/>
    <xdr:sp macro="" textlink="">
      <xdr:nvSpPr>
        <xdr:cNvPr id="325" name="テキスト ボックス 324"/>
        <xdr:cNvSpPr txBox="1"/>
      </xdr:nvSpPr>
      <xdr:spPr>
        <a:xfrm>
          <a:off x="12623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57150</xdr:rowOff>
    </xdr:from>
    <xdr:to>
      <xdr:col>24</xdr:col>
      <xdr:colOff>82550</xdr:colOff>
      <xdr:row>37</xdr:row>
      <xdr:rowOff>158750</xdr:rowOff>
    </xdr:to>
    <xdr:sp macro="" textlink="">
      <xdr:nvSpPr>
        <xdr:cNvPr id="331" name="円/楕円 330"/>
        <xdr:cNvSpPr/>
      </xdr:nvSpPr>
      <xdr:spPr>
        <a:xfrm>
          <a:off x="16459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29227</xdr:rowOff>
    </xdr:from>
    <xdr:ext cx="762000" cy="259045"/>
    <xdr:sp macro="" textlink="">
      <xdr:nvSpPr>
        <xdr:cNvPr id="332" name="補助費等該当値テキスト"/>
        <xdr:cNvSpPr txBox="1"/>
      </xdr:nvSpPr>
      <xdr:spPr>
        <a:xfrm>
          <a:off x="16598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152400</xdr:rowOff>
    </xdr:from>
    <xdr:to>
      <xdr:col>22</xdr:col>
      <xdr:colOff>615950</xdr:colOff>
      <xdr:row>37</xdr:row>
      <xdr:rowOff>82550</xdr:rowOff>
    </xdr:to>
    <xdr:sp macro="" textlink="">
      <xdr:nvSpPr>
        <xdr:cNvPr id="333" name="円/楕円 332"/>
        <xdr:cNvSpPr/>
      </xdr:nvSpPr>
      <xdr:spPr>
        <a:xfrm>
          <a:off x="15621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67327</xdr:rowOff>
    </xdr:from>
    <xdr:ext cx="736600" cy="259045"/>
    <xdr:sp macro="" textlink="">
      <xdr:nvSpPr>
        <xdr:cNvPr id="334" name="テキスト ボックス 333"/>
        <xdr:cNvSpPr txBox="1"/>
      </xdr:nvSpPr>
      <xdr:spPr>
        <a:xfrm>
          <a:off x="15290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57150</xdr:rowOff>
    </xdr:from>
    <xdr:to>
      <xdr:col>21</xdr:col>
      <xdr:colOff>412750</xdr:colOff>
      <xdr:row>39</xdr:row>
      <xdr:rowOff>158750</xdr:rowOff>
    </xdr:to>
    <xdr:sp macro="" textlink="">
      <xdr:nvSpPr>
        <xdr:cNvPr id="335" name="円/楕円 334"/>
        <xdr:cNvSpPr/>
      </xdr:nvSpPr>
      <xdr:spPr>
        <a:xfrm>
          <a:off x="14732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168927</xdr:rowOff>
    </xdr:from>
    <xdr:ext cx="762000" cy="259045"/>
    <xdr:sp macro="" textlink="">
      <xdr:nvSpPr>
        <xdr:cNvPr id="336" name="テキスト ボックス 335"/>
        <xdr:cNvSpPr txBox="1"/>
      </xdr:nvSpPr>
      <xdr:spPr>
        <a:xfrm>
          <a:off x="14401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38100</xdr:rowOff>
    </xdr:from>
    <xdr:to>
      <xdr:col>20</xdr:col>
      <xdr:colOff>209550</xdr:colOff>
      <xdr:row>40</xdr:row>
      <xdr:rowOff>139700</xdr:rowOff>
    </xdr:to>
    <xdr:sp macro="" textlink="">
      <xdr:nvSpPr>
        <xdr:cNvPr id="337" name="円/楕円 336"/>
        <xdr:cNvSpPr/>
      </xdr:nvSpPr>
      <xdr:spPr>
        <a:xfrm>
          <a:off x="13843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149877</xdr:rowOff>
    </xdr:from>
    <xdr:ext cx="762000" cy="259045"/>
    <xdr:sp macro="" textlink="">
      <xdr:nvSpPr>
        <xdr:cNvPr id="338" name="テキスト ボックス 337"/>
        <xdr:cNvSpPr txBox="1"/>
      </xdr:nvSpPr>
      <xdr:spPr>
        <a:xfrm>
          <a:off x="13512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76200</xdr:rowOff>
    </xdr:from>
    <xdr:to>
      <xdr:col>19</xdr:col>
      <xdr:colOff>6350</xdr:colOff>
      <xdr:row>41</xdr:row>
      <xdr:rowOff>6350</xdr:rowOff>
    </xdr:to>
    <xdr:sp macro="" textlink="">
      <xdr:nvSpPr>
        <xdr:cNvPr id="339" name="円/楕円 338"/>
        <xdr:cNvSpPr/>
      </xdr:nvSpPr>
      <xdr:spPr>
        <a:xfrm>
          <a:off x="1295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16527</xdr:rowOff>
    </xdr:from>
    <xdr:ext cx="762000" cy="259045"/>
    <xdr:sp macro="" textlink="">
      <xdr:nvSpPr>
        <xdr:cNvPr id="340" name="テキスト ボックス 339"/>
        <xdr:cNvSpPr txBox="1"/>
      </xdr:nvSpPr>
      <xdr:spPr>
        <a:xfrm>
          <a:off x="12623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27</a:t>
          </a:r>
          <a:r>
            <a:rPr kumimoji="1" lang="ja-JP" altLang="en-US" sz="1300">
              <a:latin typeface="ＭＳ Ｐゴシック"/>
            </a:rPr>
            <a:t>年度で目黒線連続立体交差分（</a:t>
          </a:r>
          <a:r>
            <a:rPr kumimoji="1" lang="en-US" altLang="ja-JP" sz="1300">
              <a:latin typeface="ＭＳ Ｐゴシック"/>
            </a:rPr>
            <a:t>16</a:t>
          </a:r>
          <a:r>
            <a:rPr kumimoji="1" lang="ja-JP" altLang="en-US" sz="1300">
              <a:latin typeface="ＭＳ Ｐゴシック"/>
            </a:rPr>
            <a:t>年度発行分）の満期一括償還が終了となったことなどから、前年度比で</a:t>
          </a:r>
          <a:r>
            <a:rPr kumimoji="1" lang="en-US" altLang="ja-JP" sz="1300">
              <a:latin typeface="ＭＳ Ｐゴシック"/>
            </a:rPr>
            <a:t>18.7</a:t>
          </a:r>
          <a:r>
            <a:rPr kumimoji="1" lang="ja-JP" altLang="en-US" sz="1300">
              <a:latin typeface="ＭＳ Ｐゴシック"/>
            </a:rPr>
            <a:t>％、</a:t>
          </a:r>
          <a:r>
            <a:rPr kumimoji="1" lang="en-US" altLang="ja-JP" sz="1300">
              <a:latin typeface="ＭＳ Ｐゴシック"/>
            </a:rPr>
            <a:t>7</a:t>
          </a:r>
          <a:r>
            <a:rPr kumimoji="1" lang="ja-JP" altLang="en-US" sz="1300">
              <a:latin typeface="ＭＳ Ｐゴシック"/>
            </a:rPr>
            <a:t>億</a:t>
          </a:r>
          <a:r>
            <a:rPr kumimoji="1" lang="en-US" altLang="ja-JP" sz="1300">
              <a:latin typeface="ＭＳ Ｐゴシック"/>
            </a:rPr>
            <a:t>9</a:t>
          </a:r>
          <a:r>
            <a:rPr kumimoji="1" lang="ja-JP" altLang="en-US" sz="1300">
              <a:latin typeface="ＭＳ Ｐゴシック"/>
            </a:rPr>
            <a:t>千万円余の減となったため、公債費の経常収支比率は</a:t>
          </a:r>
          <a:r>
            <a:rPr kumimoji="1" lang="en-US" altLang="ja-JP" sz="1300">
              <a:latin typeface="ＭＳ Ｐゴシック"/>
            </a:rPr>
            <a:t>5.4</a:t>
          </a:r>
          <a:r>
            <a:rPr kumimoji="1" lang="ja-JP" altLang="en-US" sz="1300">
              <a:latin typeface="ＭＳ Ｐゴシック"/>
            </a:rPr>
            <a:t>％で、前年度に比べ</a:t>
          </a:r>
          <a:r>
            <a:rPr kumimoji="1" lang="en-US" altLang="ja-JP" sz="1300">
              <a:latin typeface="ＭＳ Ｐゴシック"/>
            </a:rPr>
            <a:t>0.8</a:t>
          </a:r>
          <a:r>
            <a:rPr kumimoji="1" lang="ja-JP" altLang="en-US" sz="1300">
              <a:latin typeface="ＭＳ Ｐゴシック"/>
            </a:rPr>
            <a:t>ポイントの減となりましたが、類似団体の平均を大きく上回っています。今後も、毎年度の地方債の発行上限額を</a:t>
          </a:r>
          <a:r>
            <a:rPr kumimoji="1" lang="en-US" altLang="ja-JP" sz="1300">
              <a:latin typeface="ＭＳ Ｐゴシック"/>
            </a:rPr>
            <a:t>20</a:t>
          </a:r>
          <a:r>
            <a:rPr kumimoji="1" lang="ja-JP" altLang="en-US" sz="1300">
              <a:latin typeface="ＭＳ Ｐゴシック"/>
            </a:rPr>
            <a:t>億円までとするルール化に基づき、適切な起債管理に努め、数値の改善を図っていきます。</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120650</xdr:rowOff>
    </xdr:from>
    <xdr:to>
      <xdr:col>7</xdr:col>
      <xdr:colOff>15875</xdr:colOff>
      <xdr:row>77</xdr:row>
      <xdr:rowOff>107950</xdr:rowOff>
    </xdr:to>
    <xdr:cxnSp macro="">
      <xdr:nvCxnSpPr>
        <xdr:cNvPr id="367" name="直線コネクタ 366"/>
        <xdr:cNvCxnSpPr/>
      </xdr:nvCxnSpPr>
      <xdr:spPr>
        <a:xfrm flipV="1">
          <a:off x="4826000" y="12636500"/>
          <a:ext cx="0" cy="673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80027</xdr:rowOff>
    </xdr:from>
    <xdr:ext cx="762000" cy="259045"/>
    <xdr:sp macro="" textlink="">
      <xdr:nvSpPr>
        <xdr:cNvPr id="368" name="公債費最小値テキスト"/>
        <xdr:cNvSpPr txBox="1"/>
      </xdr:nvSpPr>
      <xdr:spPr>
        <a:xfrm>
          <a:off x="4914900" y="1328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77</xdr:row>
      <xdr:rowOff>107950</xdr:rowOff>
    </xdr:from>
    <xdr:to>
      <xdr:col>7</xdr:col>
      <xdr:colOff>104775</xdr:colOff>
      <xdr:row>77</xdr:row>
      <xdr:rowOff>107950</xdr:rowOff>
    </xdr:to>
    <xdr:cxnSp macro="">
      <xdr:nvCxnSpPr>
        <xdr:cNvPr id="369" name="直線コネクタ 368"/>
        <xdr:cNvCxnSpPr/>
      </xdr:nvCxnSpPr>
      <xdr:spPr>
        <a:xfrm>
          <a:off x="47371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35577</xdr:rowOff>
    </xdr:from>
    <xdr:ext cx="762000" cy="259045"/>
    <xdr:sp macro="" textlink="">
      <xdr:nvSpPr>
        <xdr:cNvPr id="370" name="公債費最大値テキスト"/>
        <xdr:cNvSpPr txBox="1"/>
      </xdr:nvSpPr>
      <xdr:spPr>
        <a:xfrm>
          <a:off x="49149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612775</xdr:colOff>
      <xdr:row>73</xdr:row>
      <xdr:rowOff>120650</xdr:rowOff>
    </xdr:from>
    <xdr:to>
      <xdr:col>7</xdr:col>
      <xdr:colOff>104775</xdr:colOff>
      <xdr:row>73</xdr:row>
      <xdr:rowOff>120650</xdr:rowOff>
    </xdr:to>
    <xdr:cxnSp macro="">
      <xdr:nvCxnSpPr>
        <xdr:cNvPr id="371" name="直線コネクタ 370"/>
        <xdr:cNvCxnSpPr/>
      </xdr:nvCxnSpPr>
      <xdr:spPr>
        <a:xfrm>
          <a:off x="4737100" y="1263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165100</xdr:rowOff>
    </xdr:from>
    <xdr:to>
      <xdr:col>7</xdr:col>
      <xdr:colOff>15875</xdr:colOff>
      <xdr:row>77</xdr:row>
      <xdr:rowOff>95250</xdr:rowOff>
    </xdr:to>
    <xdr:cxnSp macro="">
      <xdr:nvCxnSpPr>
        <xdr:cNvPr id="372" name="直線コネクタ 371"/>
        <xdr:cNvCxnSpPr/>
      </xdr:nvCxnSpPr>
      <xdr:spPr>
        <a:xfrm flipV="1">
          <a:off x="3987800" y="131953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10177</xdr:rowOff>
    </xdr:from>
    <xdr:ext cx="762000" cy="259045"/>
    <xdr:sp macro="" textlink="">
      <xdr:nvSpPr>
        <xdr:cNvPr id="373" name="公債費平均値テキスト"/>
        <xdr:cNvSpPr txBox="1"/>
      </xdr:nvSpPr>
      <xdr:spPr>
        <a:xfrm>
          <a:off x="4914900" y="1269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165100</xdr:rowOff>
    </xdr:from>
    <xdr:to>
      <xdr:col>7</xdr:col>
      <xdr:colOff>66675</xdr:colOff>
      <xdr:row>75</xdr:row>
      <xdr:rowOff>95250</xdr:rowOff>
    </xdr:to>
    <xdr:sp macro="" textlink="">
      <xdr:nvSpPr>
        <xdr:cNvPr id="374" name="フローチャート : 判断 373"/>
        <xdr:cNvSpPr/>
      </xdr:nvSpPr>
      <xdr:spPr>
        <a:xfrm>
          <a:off x="4775200" y="1285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95250</xdr:rowOff>
    </xdr:from>
    <xdr:to>
      <xdr:col>5</xdr:col>
      <xdr:colOff>549275</xdr:colOff>
      <xdr:row>81</xdr:row>
      <xdr:rowOff>31750</xdr:rowOff>
    </xdr:to>
    <xdr:cxnSp macro="">
      <xdr:nvCxnSpPr>
        <xdr:cNvPr id="375" name="直線コネクタ 374"/>
        <xdr:cNvCxnSpPr/>
      </xdr:nvCxnSpPr>
      <xdr:spPr>
        <a:xfrm flipV="1">
          <a:off x="3098800" y="13296900"/>
          <a:ext cx="889000" cy="62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57150</xdr:rowOff>
    </xdr:from>
    <xdr:to>
      <xdr:col>5</xdr:col>
      <xdr:colOff>600075</xdr:colOff>
      <xdr:row>75</xdr:row>
      <xdr:rowOff>158750</xdr:rowOff>
    </xdr:to>
    <xdr:sp macro="" textlink="">
      <xdr:nvSpPr>
        <xdr:cNvPr id="376" name="フローチャート : 判断 375"/>
        <xdr:cNvSpPr/>
      </xdr:nvSpPr>
      <xdr:spPr>
        <a:xfrm>
          <a:off x="3937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168927</xdr:rowOff>
    </xdr:from>
    <xdr:ext cx="736600" cy="259045"/>
    <xdr:sp macro="" textlink="">
      <xdr:nvSpPr>
        <xdr:cNvPr id="377" name="テキスト ボックス 376"/>
        <xdr:cNvSpPr txBox="1"/>
      </xdr:nvSpPr>
      <xdr:spPr>
        <a:xfrm>
          <a:off x="3606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88900</xdr:rowOff>
    </xdr:from>
    <xdr:to>
      <xdr:col>4</xdr:col>
      <xdr:colOff>346075</xdr:colOff>
      <xdr:row>81</xdr:row>
      <xdr:rowOff>31750</xdr:rowOff>
    </xdr:to>
    <xdr:cxnSp macro="">
      <xdr:nvCxnSpPr>
        <xdr:cNvPr id="378" name="直線コネクタ 377"/>
        <xdr:cNvCxnSpPr/>
      </xdr:nvCxnSpPr>
      <xdr:spPr>
        <a:xfrm>
          <a:off x="2209800" y="134620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0</xdr:rowOff>
    </xdr:from>
    <xdr:to>
      <xdr:col>4</xdr:col>
      <xdr:colOff>396875</xdr:colOff>
      <xdr:row>76</xdr:row>
      <xdr:rowOff>101600</xdr:rowOff>
    </xdr:to>
    <xdr:sp macro="" textlink="">
      <xdr:nvSpPr>
        <xdr:cNvPr id="379" name="フローチャート : 判断 378"/>
        <xdr:cNvSpPr/>
      </xdr:nvSpPr>
      <xdr:spPr>
        <a:xfrm>
          <a:off x="3048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111777</xdr:rowOff>
    </xdr:from>
    <xdr:ext cx="762000" cy="259045"/>
    <xdr:sp macro="" textlink="">
      <xdr:nvSpPr>
        <xdr:cNvPr id="380" name="テキスト ボックス 379"/>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88900</xdr:rowOff>
    </xdr:from>
    <xdr:to>
      <xdr:col>3</xdr:col>
      <xdr:colOff>142875</xdr:colOff>
      <xdr:row>78</xdr:row>
      <xdr:rowOff>152400</xdr:rowOff>
    </xdr:to>
    <xdr:cxnSp macro="">
      <xdr:nvCxnSpPr>
        <xdr:cNvPr id="381" name="直線コネクタ 380"/>
        <xdr:cNvCxnSpPr/>
      </xdr:nvCxnSpPr>
      <xdr:spPr>
        <a:xfrm flipV="1">
          <a:off x="1320800" y="13462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25400</xdr:rowOff>
    </xdr:from>
    <xdr:to>
      <xdr:col>3</xdr:col>
      <xdr:colOff>193675</xdr:colOff>
      <xdr:row>76</xdr:row>
      <xdr:rowOff>127000</xdr:rowOff>
    </xdr:to>
    <xdr:sp macro="" textlink="">
      <xdr:nvSpPr>
        <xdr:cNvPr id="382" name="フローチャート : 判断 381"/>
        <xdr:cNvSpPr/>
      </xdr:nvSpPr>
      <xdr:spPr>
        <a:xfrm>
          <a:off x="2159000" y="1305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137177</xdr:rowOff>
    </xdr:from>
    <xdr:ext cx="762000" cy="259045"/>
    <xdr:sp macro="" textlink="">
      <xdr:nvSpPr>
        <xdr:cNvPr id="383" name="テキスト ボックス 382"/>
        <xdr:cNvSpPr txBox="1"/>
      </xdr:nvSpPr>
      <xdr:spPr>
        <a:xfrm>
          <a:off x="1828800" y="1282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101600</xdr:rowOff>
    </xdr:from>
    <xdr:to>
      <xdr:col>1</xdr:col>
      <xdr:colOff>676275</xdr:colOff>
      <xdr:row>77</xdr:row>
      <xdr:rowOff>31750</xdr:rowOff>
    </xdr:to>
    <xdr:sp macro="" textlink="">
      <xdr:nvSpPr>
        <xdr:cNvPr id="384" name="フローチャート : 判断 383"/>
        <xdr:cNvSpPr/>
      </xdr:nvSpPr>
      <xdr:spPr>
        <a:xfrm>
          <a:off x="1270000" y="1313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41927</xdr:rowOff>
    </xdr:from>
    <xdr:ext cx="762000" cy="259045"/>
    <xdr:sp macro="" textlink="">
      <xdr:nvSpPr>
        <xdr:cNvPr id="385" name="テキスト ボックス 384"/>
        <xdr:cNvSpPr txBox="1"/>
      </xdr:nvSpPr>
      <xdr:spPr>
        <a:xfrm>
          <a:off x="9398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114300</xdr:rowOff>
    </xdr:from>
    <xdr:to>
      <xdr:col>7</xdr:col>
      <xdr:colOff>66675</xdr:colOff>
      <xdr:row>77</xdr:row>
      <xdr:rowOff>44450</xdr:rowOff>
    </xdr:to>
    <xdr:sp macro="" textlink="">
      <xdr:nvSpPr>
        <xdr:cNvPr id="391" name="円/楕円 390"/>
        <xdr:cNvSpPr/>
      </xdr:nvSpPr>
      <xdr:spPr>
        <a:xfrm>
          <a:off x="4775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22877</xdr:rowOff>
    </xdr:from>
    <xdr:ext cx="762000" cy="259045"/>
    <xdr:sp macro="" textlink="">
      <xdr:nvSpPr>
        <xdr:cNvPr id="392" name="公債費該当値テキスト"/>
        <xdr:cNvSpPr txBox="1"/>
      </xdr:nvSpPr>
      <xdr:spPr>
        <a:xfrm>
          <a:off x="4914900" y="13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44450</xdr:rowOff>
    </xdr:from>
    <xdr:to>
      <xdr:col>5</xdr:col>
      <xdr:colOff>600075</xdr:colOff>
      <xdr:row>77</xdr:row>
      <xdr:rowOff>146050</xdr:rowOff>
    </xdr:to>
    <xdr:sp macro="" textlink="">
      <xdr:nvSpPr>
        <xdr:cNvPr id="393" name="円/楕円 392"/>
        <xdr:cNvSpPr/>
      </xdr:nvSpPr>
      <xdr:spPr>
        <a:xfrm>
          <a:off x="39370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130827</xdr:rowOff>
    </xdr:from>
    <xdr:ext cx="736600" cy="259045"/>
    <xdr:sp macro="" textlink="">
      <xdr:nvSpPr>
        <xdr:cNvPr id="394" name="テキスト ボックス 393"/>
        <xdr:cNvSpPr txBox="1"/>
      </xdr:nvSpPr>
      <xdr:spPr>
        <a:xfrm>
          <a:off x="3606800" y="1333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152400</xdr:rowOff>
    </xdr:from>
    <xdr:to>
      <xdr:col>4</xdr:col>
      <xdr:colOff>396875</xdr:colOff>
      <xdr:row>81</xdr:row>
      <xdr:rowOff>82550</xdr:rowOff>
    </xdr:to>
    <xdr:sp macro="" textlink="">
      <xdr:nvSpPr>
        <xdr:cNvPr id="395" name="円/楕円 394"/>
        <xdr:cNvSpPr/>
      </xdr:nvSpPr>
      <xdr:spPr>
        <a:xfrm>
          <a:off x="3048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67327</xdr:rowOff>
    </xdr:from>
    <xdr:ext cx="762000" cy="259045"/>
    <xdr:sp macro="" textlink="">
      <xdr:nvSpPr>
        <xdr:cNvPr id="396" name="テキスト ボックス 395"/>
        <xdr:cNvSpPr txBox="1"/>
      </xdr:nvSpPr>
      <xdr:spPr>
        <a:xfrm>
          <a:off x="2717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38100</xdr:rowOff>
    </xdr:from>
    <xdr:to>
      <xdr:col>3</xdr:col>
      <xdr:colOff>193675</xdr:colOff>
      <xdr:row>78</xdr:row>
      <xdr:rowOff>139700</xdr:rowOff>
    </xdr:to>
    <xdr:sp macro="" textlink="">
      <xdr:nvSpPr>
        <xdr:cNvPr id="397" name="円/楕円 396"/>
        <xdr:cNvSpPr/>
      </xdr:nvSpPr>
      <xdr:spPr>
        <a:xfrm>
          <a:off x="2159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124477</xdr:rowOff>
    </xdr:from>
    <xdr:ext cx="762000" cy="259045"/>
    <xdr:sp macro="" textlink="">
      <xdr:nvSpPr>
        <xdr:cNvPr id="398" name="テキスト ボックス 397"/>
        <xdr:cNvSpPr txBox="1"/>
      </xdr:nvSpPr>
      <xdr:spPr>
        <a:xfrm>
          <a:off x="1828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101600</xdr:rowOff>
    </xdr:from>
    <xdr:to>
      <xdr:col>1</xdr:col>
      <xdr:colOff>676275</xdr:colOff>
      <xdr:row>79</xdr:row>
      <xdr:rowOff>31750</xdr:rowOff>
    </xdr:to>
    <xdr:sp macro="" textlink="">
      <xdr:nvSpPr>
        <xdr:cNvPr id="399" name="円/楕円 398"/>
        <xdr:cNvSpPr/>
      </xdr:nvSpPr>
      <xdr:spPr>
        <a:xfrm>
          <a:off x="12700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16527</xdr:rowOff>
    </xdr:from>
    <xdr:ext cx="762000" cy="259045"/>
    <xdr:sp macro="" textlink="">
      <xdr:nvSpPr>
        <xdr:cNvPr id="400" name="テキスト ボックス 399"/>
        <xdr:cNvSpPr txBox="1"/>
      </xdr:nvSpPr>
      <xdr:spPr>
        <a:xfrm>
          <a:off x="939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公債費以外は</a:t>
          </a:r>
          <a:r>
            <a:rPr kumimoji="1" lang="en-US" altLang="ja-JP" sz="1300">
              <a:latin typeface="ＭＳ Ｐゴシック"/>
            </a:rPr>
            <a:t>80.2</a:t>
          </a:r>
          <a:r>
            <a:rPr kumimoji="1" lang="ja-JP" altLang="en-US" sz="1300">
              <a:latin typeface="ＭＳ Ｐゴシック"/>
            </a:rPr>
            <a:t>％で、類似団体の平均を上回っています。人件費や扶助費などの増があり、かつ、歳入経常一般財源が減だったことにより、前年度に比べ</a:t>
          </a:r>
          <a:r>
            <a:rPr kumimoji="1" lang="en-US" altLang="ja-JP" sz="1300">
              <a:latin typeface="ＭＳ Ｐゴシック"/>
            </a:rPr>
            <a:t>7.4</a:t>
          </a:r>
          <a:r>
            <a:rPr kumimoji="1" lang="ja-JP" altLang="en-US" sz="1300">
              <a:latin typeface="ＭＳ Ｐゴシック"/>
            </a:rPr>
            <a:t>ポイントの増となりました。今後も、事業内容の精査や実施方法の工夫を徹底し、可能な限り歳出削減を図っていきます。</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82550</xdr:colOff>
      <xdr:row>82</xdr:row>
      <xdr:rowOff>69850</xdr:rowOff>
    </xdr:from>
    <xdr:to>
      <xdr:col>24</xdr:col>
      <xdr:colOff>590550</xdr:colOff>
      <xdr:row>82</xdr:row>
      <xdr:rowOff>69850</xdr:rowOff>
    </xdr:to>
    <xdr:cxnSp macro="">
      <xdr:nvCxnSpPr>
        <xdr:cNvPr id="415" name="直線コネクタ 414"/>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99077</xdr:rowOff>
    </xdr:from>
    <xdr:ext cx="508000" cy="259045"/>
    <xdr:sp macro="" textlink="">
      <xdr:nvSpPr>
        <xdr:cNvPr id="416" name="テキスト ボックス 415"/>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7" name="直線コネクタ 416"/>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8" name="テキスト ボックス 417"/>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79</xdr:row>
      <xdr:rowOff>12700</xdr:rowOff>
    </xdr:from>
    <xdr:to>
      <xdr:col>24</xdr:col>
      <xdr:colOff>590550</xdr:colOff>
      <xdr:row>79</xdr:row>
      <xdr:rowOff>12700</xdr:rowOff>
    </xdr:to>
    <xdr:cxnSp macro="">
      <xdr:nvCxnSpPr>
        <xdr:cNvPr id="419" name="直線コネクタ 418"/>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41927</xdr:rowOff>
    </xdr:from>
    <xdr:ext cx="508000" cy="259045"/>
    <xdr:sp macro="" textlink="">
      <xdr:nvSpPr>
        <xdr:cNvPr id="420" name="テキスト ボックス 419"/>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127000</xdr:rowOff>
    </xdr:from>
    <xdr:to>
      <xdr:col>24</xdr:col>
      <xdr:colOff>590550</xdr:colOff>
      <xdr:row>75</xdr:row>
      <xdr:rowOff>127000</xdr:rowOff>
    </xdr:to>
    <xdr:cxnSp macro="">
      <xdr:nvCxnSpPr>
        <xdr:cNvPr id="423" name="直線コネクタ 422"/>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156227</xdr:rowOff>
    </xdr:from>
    <xdr:ext cx="508000" cy="259045"/>
    <xdr:sp macro="" textlink="">
      <xdr:nvSpPr>
        <xdr:cNvPr id="424" name="テキスト ボックス 423"/>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5" name="直線コネクタ 42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6" name="テキスト ボックス 42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72</xdr:row>
      <xdr:rowOff>69850</xdr:rowOff>
    </xdr:from>
    <xdr:to>
      <xdr:col>24</xdr:col>
      <xdr:colOff>590550</xdr:colOff>
      <xdr:row>72</xdr:row>
      <xdr:rowOff>69850</xdr:rowOff>
    </xdr:to>
    <xdr:cxnSp macro="">
      <xdr:nvCxnSpPr>
        <xdr:cNvPr id="427" name="直線コネクタ 426"/>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99077</xdr:rowOff>
    </xdr:from>
    <xdr:ext cx="508000" cy="259045"/>
    <xdr:sp macro="" textlink="">
      <xdr:nvSpPr>
        <xdr:cNvPr id="428" name="テキスト ボックス 427"/>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165100</xdr:rowOff>
    </xdr:from>
    <xdr:to>
      <xdr:col>24</xdr:col>
      <xdr:colOff>31750</xdr:colOff>
      <xdr:row>81</xdr:row>
      <xdr:rowOff>31750</xdr:rowOff>
    </xdr:to>
    <xdr:cxnSp macro="">
      <xdr:nvCxnSpPr>
        <xdr:cNvPr id="432" name="直線コネクタ 431"/>
        <xdr:cNvCxnSpPr/>
      </xdr:nvCxnSpPr>
      <xdr:spPr>
        <a:xfrm flipV="1">
          <a:off x="16510000" y="125095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3827</xdr:rowOff>
    </xdr:from>
    <xdr:ext cx="762000" cy="259045"/>
    <xdr:sp macro="" textlink="">
      <xdr:nvSpPr>
        <xdr:cNvPr id="433" name="公債費以外最小値テキスト"/>
        <xdr:cNvSpPr txBox="1"/>
      </xdr:nvSpPr>
      <xdr:spPr>
        <a:xfrm>
          <a:off x="16598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81.8</a:t>
          </a:r>
          <a:endParaRPr kumimoji="1" lang="ja-JP" altLang="en-US" sz="1000" b="1">
            <a:latin typeface="ＭＳ Ｐゴシック"/>
          </a:endParaRPr>
        </a:p>
      </xdr:txBody>
    </xdr:sp>
    <xdr:clientData/>
  </xdr:oneCellAnchor>
  <xdr:twoCellAnchor>
    <xdr:from>
      <xdr:col>23</xdr:col>
      <xdr:colOff>628650</xdr:colOff>
      <xdr:row>81</xdr:row>
      <xdr:rowOff>31750</xdr:rowOff>
    </xdr:from>
    <xdr:to>
      <xdr:col>24</xdr:col>
      <xdr:colOff>120650</xdr:colOff>
      <xdr:row>81</xdr:row>
      <xdr:rowOff>31750</xdr:rowOff>
    </xdr:to>
    <xdr:cxnSp macro="">
      <xdr:nvCxnSpPr>
        <xdr:cNvPr id="434" name="直線コネクタ 433"/>
        <xdr:cNvCxnSpPr/>
      </xdr:nvCxnSpPr>
      <xdr:spPr>
        <a:xfrm>
          <a:off x="16421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80027</xdr:rowOff>
    </xdr:from>
    <xdr:ext cx="762000" cy="259045"/>
    <xdr:sp macro="" textlink="">
      <xdr:nvSpPr>
        <xdr:cNvPr id="435" name="公債費以外最大値テキスト"/>
        <xdr:cNvSpPr txBox="1"/>
      </xdr:nvSpPr>
      <xdr:spPr>
        <a:xfrm>
          <a:off x="16598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67.0</a:t>
          </a:r>
          <a:endParaRPr kumimoji="1" lang="ja-JP" altLang="en-US" sz="1000" b="1">
            <a:latin typeface="ＭＳ Ｐゴシック"/>
          </a:endParaRPr>
        </a:p>
      </xdr:txBody>
    </xdr:sp>
    <xdr:clientData/>
  </xdr:oneCellAnchor>
  <xdr:twoCellAnchor>
    <xdr:from>
      <xdr:col>23</xdr:col>
      <xdr:colOff>628650</xdr:colOff>
      <xdr:row>72</xdr:row>
      <xdr:rowOff>165100</xdr:rowOff>
    </xdr:from>
    <xdr:to>
      <xdr:col>24</xdr:col>
      <xdr:colOff>120650</xdr:colOff>
      <xdr:row>72</xdr:row>
      <xdr:rowOff>165100</xdr:rowOff>
    </xdr:to>
    <xdr:cxnSp macro="">
      <xdr:nvCxnSpPr>
        <xdr:cNvPr id="436" name="直線コネクタ 435"/>
        <xdr:cNvCxnSpPr/>
      </xdr:nvCxnSpPr>
      <xdr:spPr>
        <a:xfrm>
          <a:off x="16421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31750</xdr:rowOff>
    </xdr:from>
    <xdr:to>
      <xdr:col>24</xdr:col>
      <xdr:colOff>31750</xdr:colOff>
      <xdr:row>80</xdr:row>
      <xdr:rowOff>50800</xdr:rowOff>
    </xdr:to>
    <xdr:cxnSp macro="">
      <xdr:nvCxnSpPr>
        <xdr:cNvPr id="437" name="直線コネクタ 436"/>
        <xdr:cNvCxnSpPr/>
      </xdr:nvCxnSpPr>
      <xdr:spPr>
        <a:xfrm>
          <a:off x="15671800" y="13061950"/>
          <a:ext cx="838200" cy="70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149877</xdr:rowOff>
    </xdr:from>
    <xdr:ext cx="762000" cy="259045"/>
    <xdr:sp macro="" textlink="">
      <xdr:nvSpPr>
        <xdr:cNvPr id="438" name="公債費以外平均値テキスト"/>
        <xdr:cNvSpPr txBox="1"/>
      </xdr:nvSpPr>
      <xdr:spPr>
        <a:xfrm>
          <a:off x="16598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39" name="フローチャート : 判断 438"/>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31750</xdr:rowOff>
    </xdr:from>
    <xdr:to>
      <xdr:col>22</xdr:col>
      <xdr:colOff>565150</xdr:colOff>
      <xdr:row>77</xdr:row>
      <xdr:rowOff>31750</xdr:rowOff>
    </xdr:to>
    <xdr:cxnSp macro="">
      <xdr:nvCxnSpPr>
        <xdr:cNvPr id="440" name="直線コネクタ 439"/>
        <xdr:cNvCxnSpPr/>
      </xdr:nvCxnSpPr>
      <xdr:spPr>
        <a:xfrm flipV="1">
          <a:off x="14782800" y="130619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114300</xdr:rowOff>
    </xdr:from>
    <xdr:to>
      <xdr:col>22</xdr:col>
      <xdr:colOff>615950</xdr:colOff>
      <xdr:row>77</xdr:row>
      <xdr:rowOff>44450</xdr:rowOff>
    </xdr:to>
    <xdr:sp macro="" textlink="">
      <xdr:nvSpPr>
        <xdr:cNvPr id="441" name="フローチャート : 判断 440"/>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29227</xdr:rowOff>
    </xdr:from>
    <xdr:ext cx="736600" cy="259045"/>
    <xdr:sp macro="" textlink="">
      <xdr:nvSpPr>
        <xdr:cNvPr id="442" name="テキスト ボックス 441"/>
        <xdr:cNvSpPr txBox="1"/>
      </xdr:nvSpPr>
      <xdr:spPr>
        <a:xfrm>
          <a:off x="15290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31750</xdr:rowOff>
    </xdr:from>
    <xdr:to>
      <xdr:col>21</xdr:col>
      <xdr:colOff>361950</xdr:colOff>
      <xdr:row>79</xdr:row>
      <xdr:rowOff>98425</xdr:rowOff>
    </xdr:to>
    <xdr:cxnSp macro="">
      <xdr:nvCxnSpPr>
        <xdr:cNvPr id="443" name="直線コネクタ 442"/>
        <xdr:cNvCxnSpPr/>
      </xdr:nvCxnSpPr>
      <xdr:spPr>
        <a:xfrm flipV="1">
          <a:off x="13893800" y="13233400"/>
          <a:ext cx="889000" cy="4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44" name="フローチャート : 判断 443"/>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45" name="テキスト ボックス 444"/>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98425</xdr:rowOff>
    </xdr:from>
    <xdr:to>
      <xdr:col>20</xdr:col>
      <xdr:colOff>158750</xdr:colOff>
      <xdr:row>80</xdr:row>
      <xdr:rowOff>117475</xdr:rowOff>
    </xdr:to>
    <xdr:cxnSp macro="">
      <xdr:nvCxnSpPr>
        <xdr:cNvPr id="446" name="直線コネクタ 445"/>
        <xdr:cNvCxnSpPr/>
      </xdr:nvCxnSpPr>
      <xdr:spPr>
        <a:xfrm flipV="1">
          <a:off x="13004800" y="13642975"/>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142875</xdr:rowOff>
    </xdr:from>
    <xdr:to>
      <xdr:col>20</xdr:col>
      <xdr:colOff>209550</xdr:colOff>
      <xdr:row>79</xdr:row>
      <xdr:rowOff>73025</xdr:rowOff>
    </xdr:to>
    <xdr:sp macro="" textlink="">
      <xdr:nvSpPr>
        <xdr:cNvPr id="447" name="フローチャート : 判断 446"/>
        <xdr:cNvSpPr/>
      </xdr:nvSpPr>
      <xdr:spPr>
        <a:xfrm>
          <a:off x="13843000" y="1351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83202</xdr:rowOff>
    </xdr:from>
    <xdr:ext cx="762000" cy="259045"/>
    <xdr:sp macro="" textlink="">
      <xdr:nvSpPr>
        <xdr:cNvPr id="448" name="テキスト ボックス 447"/>
        <xdr:cNvSpPr txBox="1"/>
      </xdr:nvSpPr>
      <xdr:spPr>
        <a:xfrm>
          <a:off x="13512800" y="1328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78.1</a:t>
          </a:r>
          <a:endParaRPr kumimoji="1" lang="ja-JP" altLang="en-US" sz="1000" b="1">
            <a:solidFill>
              <a:srgbClr val="000080"/>
            </a:solidFill>
            <a:latin typeface="ＭＳ Ｐゴシック"/>
          </a:endParaRPr>
        </a:p>
      </xdr:txBody>
    </xdr:sp>
    <xdr:clientData/>
  </xdr:oneCellAnchor>
  <xdr:twoCellAnchor>
    <xdr:from>
      <xdr:col>18</xdr:col>
      <xdr:colOff>590550</xdr:colOff>
      <xdr:row>80</xdr:row>
      <xdr:rowOff>28575</xdr:rowOff>
    </xdr:from>
    <xdr:to>
      <xdr:col>19</xdr:col>
      <xdr:colOff>6350</xdr:colOff>
      <xdr:row>80</xdr:row>
      <xdr:rowOff>130175</xdr:rowOff>
    </xdr:to>
    <xdr:sp macro="" textlink="">
      <xdr:nvSpPr>
        <xdr:cNvPr id="449" name="フローチャート : 判断 448"/>
        <xdr:cNvSpPr/>
      </xdr:nvSpPr>
      <xdr:spPr>
        <a:xfrm>
          <a:off x="12954000" y="1374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140352</xdr:rowOff>
    </xdr:from>
    <xdr:ext cx="762000" cy="259045"/>
    <xdr:sp macro="" textlink="">
      <xdr:nvSpPr>
        <xdr:cNvPr id="450" name="テキスト ボックス 449"/>
        <xdr:cNvSpPr txBox="1"/>
      </xdr:nvSpPr>
      <xdr:spPr>
        <a:xfrm>
          <a:off x="12623800" y="1351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80</xdr:row>
      <xdr:rowOff>0</xdr:rowOff>
    </xdr:from>
    <xdr:to>
      <xdr:col>24</xdr:col>
      <xdr:colOff>82550</xdr:colOff>
      <xdr:row>80</xdr:row>
      <xdr:rowOff>101600</xdr:rowOff>
    </xdr:to>
    <xdr:sp macro="" textlink="">
      <xdr:nvSpPr>
        <xdr:cNvPr id="456" name="円/楕円 455"/>
        <xdr:cNvSpPr/>
      </xdr:nvSpPr>
      <xdr:spPr>
        <a:xfrm>
          <a:off x="164592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143527</xdr:rowOff>
    </xdr:from>
    <xdr:ext cx="762000" cy="259045"/>
    <xdr:sp macro="" textlink="">
      <xdr:nvSpPr>
        <xdr:cNvPr id="457" name="公債費以外該当値テキスト"/>
        <xdr:cNvSpPr txBox="1"/>
      </xdr:nvSpPr>
      <xdr:spPr>
        <a:xfrm>
          <a:off x="165989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152400</xdr:rowOff>
    </xdr:from>
    <xdr:to>
      <xdr:col>22</xdr:col>
      <xdr:colOff>615950</xdr:colOff>
      <xdr:row>76</xdr:row>
      <xdr:rowOff>82550</xdr:rowOff>
    </xdr:to>
    <xdr:sp macro="" textlink="">
      <xdr:nvSpPr>
        <xdr:cNvPr id="458" name="円/楕円 457"/>
        <xdr:cNvSpPr/>
      </xdr:nvSpPr>
      <xdr:spPr>
        <a:xfrm>
          <a:off x="15621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92727</xdr:rowOff>
    </xdr:from>
    <xdr:ext cx="736600" cy="259045"/>
    <xdr:sp macro="" textlink="">
      <xdr:nvSpPr>
        <xdr:cNvPr id="459" name="テキスト ボックス 458"/>
        <xdr:cNvSpPr txBox="1"/>
      </xdr:nvSpPr>
      <xdr:spPr>
        <a:xfrm>
          <a:off x="15290800" y="1278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152400</xdr:rowOff>
    </xdr:from>
    <xdr:to>
      <xdr:col>21</xdr:col>
      <xdr:colOff>412750</xdr:colOff>
      <xdr:row>77</xdr:row>
      <xdr:rowOff>82550</xdr:rowOff>
    </xdr:to>
    <xdr:sp macro="" textlink="">
      <xdr:nvSpPr>
        <xdr:cNvPr id="460" name="円/楕円 459"/>
        <xdr:cNvSpPr/>
      </xdr:nvSpPr>
      <xdr:spPr>
        <a:xfrm>
          <a:off x="14732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92727</xdr:rowOff>
    </xdr:from>
    <xdr:ext cx="762000" cy="259045"/>
    <xdr:sp macro="" textlink="">
      <xdr:nvSpPr>
        <xdr:cNvPr id="461" name="テキスト ボックス 460"/>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47625</xdr:rowOff>
    </xdr:from>
    <xdr:to>
      <xdr:col>20</xdr:col>
      <xdr:colOff>209550</xdr:colOff>
      <xdr:row>79</xdr:row>
      <xdr:rowOff>149225</xdr:rowOff>
    </xdr:to>
    <xdr:sp macro="" textlink="">
      <xdr:nvSpPr>
        <xdr:cNvPr id="462" name="円/楕円 461"/>
        <xdr:cNvSpPr/>
      </xdr:nvSpPr>
      <xdr:spPr>
        <a:xfrm>
          <a:off x="13843000" y="135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134002</xdr:rowOff>
    </xdr:from>
    <xdr:ext cx="762000" cy="259045"/>
    <xdr:sp macro="" textlink="">
      <xdr:nvSpPr>
        <xdr:cNvPr id="463" name="テキスト ボックス 462"/>
        <xdr:cNvSpPr txBox="1"/>
      </xdr:nvSpPr>
      <xdr:spPr>
        <a:xfrm>
          <a:off x="13512800" y="1367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66675</xdr:rowOff>
    </xdr:from>
    <xdr:to>
      <xdr:col>19</xdr:col>
      <xdr:colOff>6350</xdr:colOff>
      <xdr:row>80</xdr:row>
      <xdr:rowOff>168275</xdr:rowOff>
    </xdr:to>
    <xdr:sp macro="" textlink="">
      <xdr:nvSpPr>
        <xdr:cNvPr id="464" name="円/楕円 463"/>
        <xdr:cNvSpPr/>
      </xdr:nvSpPr>
      <xdr:spPr>
        <a:xfrm>
          <a:off x="12954000" y="1378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153052</xdr:rowOff>
    </xdr:from>
    <xdr:ext cx="762000" cy="259045"/>
    <xdr:sp macro="" textlink="">
      <xdr:nvSpPr>
        <xdr:cNvPr id="465" name="テキスト ボックス 464"/>
        <xdr:cNvSpPr txBox="1"/>
      </xdr:nvSpPr>
      <xdr:spPr>
        <a:xfrm>
          <a:off x="12623800" y="1386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東京都目黒区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161290</xdr:rowOff>
    </xdr:from>
    <xdr:to>
      <xdr:col>4</xdr:col>
      <xdr:colOff>1117600</xdr:colOff>
      <xdr:row>19</xdr:row>
      <xdr:rowOff>89901</xdr:rowOff>
    </xdr:to>
    <xdr:cxnSp macro="">
      <xdr:nvCxnSpPr>
        <xdr:cNvPr id="47" name="直線コネクタ 46"/>
        <xdr:cNvCxnSpPr/>
      </xdr:nvCxnSpPr>
      <xdr:spPr bwMode="auto">
        <a:xfrm flipV="1">
          <a:off x="5651500" y="1923415"/>
          <a:ext cx="0" cy="1471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61978</xdr:rowOff>
    </xdr:from>
    <xdr:ext cx="762000" cy="259045"/>
    <xdr:sp macro="" textlink="">
      <xdr:nvSpPr>
        <xdr:cNvPr id="48" name="人口1人当たり決算額の推移最小値テキスト130"/>
        <xdr:cNvSpPr txBox="1"/>
      </xdr:nvSpPr>
      <xdr:spPr>
        <a:xfrm>
          <a:off x="5740400" y="336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49,783</a:t>
          </a:r>
          <a:endParaRPr kumimoji="1" lang="ja-JP" altLang="en-US" sz="1000" b="1">
            <a:latin typeface="ＭＳ Ｐゴシック"/>
          </a:endParaRPr>
        </a:p>
      </xdr:txBody>
    </xdr:sp>
    <xdr:clientData/>
  </xdr:oneCellAnchor>
  <xdr:twoCellAnchor>
    <xdr:from>
      <xdr:col>4</xdr:col>
      <xdr:colOff>1028700</xdr:colOff>
      <xdr:row>19</xdr:row>
      <xdr:rowOff>89901</xdr:rowOff>
    </xdr:from>
    <xdr:to>
      <xdr:col>5</xdr:col>
      <xdr:colOff>73025</xdr:colOff>
      <xdr:row>19</xdr:row>
      <xdr:rowOff>89901</xdr:rowOff>
    </xdr:to>
    <xdr:cxnSp macro="">
      <xdr:nvCxnSpPr>
        <xdr:cNvPr id="49" name="直線コネクタ 48"/>
        <xdr:cNvCxnSpPr/>
      </xdr:nvCxnSpPr>
      <xdr:spPr bwMode="auto">
        <a:xfrm>
          <a:off x="5562600" y="3395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76217</xdr:rowOff>
    </xdr:from>
    <xdr:ext cx="762000" cy="259045"/>
    <xdr:sp macro="" textlink="">
      <xdr:nvSpPr>
        <xdr:cNvPr id="50" name="人口1人当たり決算額の推移最大値テキスト130"/>
        <xdr:cNvSpPr txBox="1"/>
      </xdr:nvSpPr>
      <xdr:spPr>
        <a:xfrm>
          <a:off x="5740400" y="166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184,975</a:t>
          </a:r>
          <a:endParaRPr kumimoji="1" lang="ja-JP" altLang="en-US" sz="1000" b="1">
            <a:latin typeface="ＭＳ Ｐゴシック"/>
          </a:endParaRPr>
        </a:p>
      </xdr:txBody>
    </xdr:sp>
    <xdr:clientData/>
  </xdr:oneCellAnchor>
  <xdr:twoCellAnchor>
    <xdr:from>
      <xdr:col>4</xdr:col>
      <xdr:colOff>1028700</xdr:colOff>
      <xdr:row>10</xdr:row>
      <xdr:rowOff>161290</xdr:rowOff>
    </xdr:from>
    <xdr:to>
      <xdr:col>5</xdr:col>
      <xdr:colOff>73025</xdr:colOff>
      <xdr:row>10</xdr:row>
      <xdr:rowOff>161290</xdr:rowOff>
    </xdr:to>
    <xdr:cxnSp macro="">
      <xdr:nvCxnSpPr>
        <xdr:cNvPr id="51" name="直線コネクタ 50"/>
        <xdr:cNvCxnSpPr/>
      </xdr:nvCxnSpPr>
      <xdr:spPr bwMode="auto">
        <a:xfrm>
          <a:off x="5562600" y="19234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143481</xdr:rowOff>
    </xdr:from>
    <xdr:to>
      <xdr:col>4</xdr:col>
      <xdr:colOff>1117600</xdr:colOff>
      <xdr:row>17</xdr:row>
      <xdr:rowOff>152375</xdr:rowOff>
    </xdr:to>
    <xdr:cxnSp macro="">
      <xdr:nvCxnSpPr>
        <xdr:cNvPr id="52" name="直線コネクタ 51"/>
        <xdr:cNvCxnSpPr/>
      </xdr:nvCxnSpPr>
      <xdr:spPr bwMode="auto">
        <a:xfrm>
          <a:off x="5003800" y="3105756"/>
          <a:ext cx="647700" cy="8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20889</xdr:rowOff>
    </xdr:from>
    <xdr:ext cx="762000" cy="259045"/>
    <xdr:sp macro="" textlink="">
      <xdr:nvSpPr>
        <xdr:cNvPr id="53" name="人口1人当たり決算額の推移平均値テキスト130"/>
        <xdr:cNvSpPr txBox="1"/>
      </xdr:nvSpPr>
      <xdr:spPr>
        <a:xfrm>
          <a:off x="5740400" y="31546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64,641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48812</xdr:rowOff>
    </xdr:from>
    <xdr:to>
      <xdr:col>5</xdr:col>
      <xdr:colOff>34925</xdr:colOff>
      <xdr:row>18</xdr:row>
      <xdr:rowOff>150412</xdr:rowOff>
    </xdr:to>
    <xdr:sp macro="" textlink="">
      <xdr:nvSpPr>
        <xdr:cNvPr id="54" name="フローチャート : 判断 53"/>
        <xdr:cNvSpPr/>
      </xdr:nvSpPr>
      <xdr:spPr bwMode="auto">
        <a:xfrm>
          <a:off x="56007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142066</xdr:rowOff>
    </xdr:from>
    <xdr:to>
      <xdr:col>4</xdr:col>
      <xdr:colOff>469900</xdr:colOff>
      <xdr:row>17</xdr:row>
      <xdr:rowOff>143481</xdr:rowOff>
    </xdr:to>
    <xdr:cxnSp macro="">
      <xdr:nvCxnSpPr>
        <xdr:cNvPr id="55" name="直線コネクタ 54"/>
        <xdr:cNvCxnSpPr/>
      </xdr:nvCxnSpPr>
      <xdr:spPr bwMode="auto">
        <a:xfrm>
          <a:off x="4305300" y="3104341"/>
          <a:ext cx="698500" cy="1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48594</xdr:rowOff>
    </xdr:from>
    <xdr:to>
      <xdr:col>4</xdr:col>
      <xdr:colOff>520700</xdr:colOff>
      <xdr:row>18</xdr:row>
      <xdr:rowOff>150194</xdr:rowOff>
    </xdr:to>
    <xdr:sp macro="" textlink="">
      <xdr:nvSpPr>
        <xdr:cNvPr id="56" name="フローチャート : 判断 55"/>
        <xdr:cNvSpPr/>
      </xdr:nvSpPr>
      <xdr:spPr bwMode="auto">
        <a:xfrm>
          <a:off x="49530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134971</xdr:rowOff>
    </xdr:from>
    <xdr:ext cx="736600" cy="259045"/>
    <xdr:sp macro="" textlink="">
      <xdr:nvSpPr>
        <xdr:cNvPr id="57" name="テキスト ボックス 56"/>
        <xdr:cNvSpPr txBox="1"/>
      </xdr:nvSpPr>
      <xdr:spPr>
        <a:xfrm>
          <a:off x="4622800" y="3268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64,661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134881</xdr:rowOff>
    </xdr:from>
    <xdr:to>
      <xdr:col>3</xdr:col>
      <xdr:colOff>904875</xdr:colOff>
      <xdr:row>17</xdr:row>
      <xdr:rowOff>142066</xdr:rowOff>
    </xdr:to>
    <xdr:cxnSp macro="">
      <xdr:nvCxnSpPr>
        <xdr:cNvPr id="58" name="直線コネクタ 57"/>
        <xdr:cNvCxnSpPr/>
      </xdr:nvCxnSpPr>
      <xdr:spPr bwMode="auto">
        <a:xfrm>
          <a:off x="3606800" y="3097156"/>
          <a:ext cx="698500" cy="7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42748</xdr:rowOff>
    </xdr:from>
    <xdr:to>
      <xdr:col>3</xdr:col>
      <xdr:colOff>955675</xdr:colOff>
      <xdr:row>18</xdr:row>
      <xdr:rowOff>144348</xdr:rowOff>
    </xdr:to>
    <xdr:sp macro="" textlink="">
      <xdr:nvSpPr>
        <xdr:cNvPr id="59" name="フローチャート : 判断 58"/>
        <xdr:cNvSpPr/>
      </xdr:nvSpPr>
      <xdr:spPr bwMode="auto">
        <a:xfrm>
          <a:off x="42545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129125</xdr:rowOff>
    </xdr:from>
    <xdr:ext cx="762000" cy="259045"/>
    <xdr:sp macro="" textlink="">
      <xdr:nvSpPr>
        <xdr:cNvPr id="60" name="テキスト ボックス 59"/>
        <xdr:cNvSpPr txBox="1"/>
      </xdr:nvSpPr>
      <xdr:spPr>
        <a:xfrm>
          <a:off x="3924300" y="3262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65,198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106350</xdr:rowOff>
    </xdr:from>
    <xdr:to>
      <xdr:col>3</xdr:col>
      <xdr:colOff>206375</xdr:colOff>
      <xdr:row>17</xdr:row>
      <xdr:rowOff>134881</xdr:rowOff>
    </xdr:to>
    <xdr:cxnSp macro="">
      <xdr:nvCxnSpPr>
        <xdr:cNvPr id="61" name="直線コネクタ 60"/>
        <xdr:cNvCxnSpPr/>
      </xdr:nvCxnSpPr>
      <xdr:spPr bwMode="auto">
        <a:xfrm>
          <a:off x="2908300" y="3068625"/>
          <a:ext cx="698500" cy="28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38035</xdr:rowOff>
    </xdr:from>
    <xdr:to>
      <xdr:col>3</xdr:col>
      <xdr:colOff>257175</xdr:colOff>
      <xdr:row>18</xdr:row>
      <xdr:rowOff>139635</xdr:rowOff>
    </xdr:to>
    <xdr:sp macro="" textlink="">
      <xdr:nvSpPr>
        <xdr:cNvPr id="62" name="フローチャート : 判断 61"/>
        <xdr:cNvSpPr/>
      </xdr:nvSpPr>
      <xdr:spPr bwMode="auto">
        <a:xfrm>
          <a:off x="3556000" y="3171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124412</xdr:rowOff>
    </xdr:from>
    <xdr:ext cx="762000" cy="259045"/>
    <xdr:sp macro="" textlink="">
      <xdr:nvSpPr>
        <xdr:cNvPr id="63" name="テキスト ボックス 62"/>
        <xdr:cNvSpPr txBox="1"/>
      </xdr:nvSpPr>
      <xdr:spPr>
        <a:xfrm>
          <a:off x="3225800" y="32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19888</xdr:rowOff>
    </xdr:from>
    <xdr:to>
      <xdr:col>2</xdr:col>
      <xdr:colOff>692150</xdr:colOff>
      <xdr:row>18</xdr:row>
      <xdr:rowOff>121488</xdr:rowOff>
    </xdr:to>
    <xdr:sp macro="" textlink="">
      <xdr:nvSpPr>
        <xdr:cNvPr id="64" name="フローチャート : 判断 63"/>
        <xdr:cNvSpPr/>
      </xdr:nvSpPr>
      <xdr:spPr bwMode="auto">
        <a:xfrm>
          <a:off x="2857500" y="3153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106265</xdr:rowOff>
    </xdr:from>
    <xdr:ext cx="762000" cy="259045"/>
    <xdr:sp macro="" textlink="">
      <xdr:nvSpPr>
        <xdr:cNvPr id="65" name="テキスト ボックス 64"/>
        <xdr:cNvSpPr txBox="1"/>
      </xdr:nvSpPr>
      <xdr:spPr>
        <a:xfrm>
          <a:off x="2527300" y="323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101575</xdr:rowOff>
    </xdr:from>
    <xdr:to>
      <xdr:col>5</xdr:col>
      <xdr:colOff>34925</xdr:colOff>
      <xdr:row>18</xdr:row>
      <xdr:rowOff>31725</xdr:rowOff>
    </xdr:to>
    <xdr:sp macro="" textlink="">
      <xdr:nvSpPr>
        <xdr:cNvPr id="71" name="円/楕円 70"/>
        <xdr:cNvSpPr/>
      </xdr:nvSpPr>
      <xdr:spPr bwMode="auto">
        <a:xfrm>
          <a:off x="5600700" y="3063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118102</xdr:rowOff>
    </xdr:from>
    <xdr:ext cx="762000" cy="259045"/>
    <xdr:sp macro="" textlink="">
      <xdr:nvSpPr>
        <xdr:cNvPr id="72" name="人口1人当たり決算額の推移該当値テキスト130"/>
        <xdr:cNvSpPr txBox="1"/>
      </xdr:nvSpPr>
      <xdr:spPr>
        <a:xfrm>
          <a:off x="5740400" y="290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75,544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92681</xdr:rowOff>
    </xdr:from>
    <xdr:to>
      <xdr:col>4</xdr:col>
      <xdr:colOff>520700</xdr:colOff>
      <xdr:row>18</xdr:row>
      <xdr:rowOff>22831</xdr:rowOff>
    </xdr:to>
    <xdr:sp macro="" textlink="">
      <xdr:nvSpPr>
        <xdr:cNvPr id="73" name="円/楕円 72"/>
        <xdr:cNvSpPr/>
      </xdr:nvSpPr>
      <xdr:spPr bwMode="auto">
        <a:xfrm>
          <a:off x="4953000" y="3054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33008</xdr:rowOff>
    </xdr:from>
    <xdr:ext cx="736600" cy="259045"/>
    <xdr:sp macro="" textlink="">
      <xdr:nvSpPr>
        <xdr:cNvPr id="74" name="テキスト ボックス 73"/>
        <xdr:cNvSpPr txBox="1"/>
      </xdr:nvSpPr>
      <xdr:spPr>
        <a:xfrm>
          <a:off x="4622800" y="282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76,361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91266</xdr:rowOff>
    </xdr:from>
    <xdr:to>
      <xdr:col>3</xdr:col>
      <xdr:colOff>955675</xdr:colOff>
      <xdr:row>18</xdr:row>
      <xdr:rowOff>21416</xdr:rowOff>
    </xdr:to>
    <xdr:sp macro="" textlink="">
      <xdr:nvSpPr>
        <xdr:cNvPr id="75" name="円/楕円 74"/>
        <xdr:cNvSpPr/>
      </xdr:nvSpPr>
      <xdr:spPr bwMode="auto">
        <a:xfrm>
          <a:off x="4254500" y="3053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31593</xdr:rowOff>
    </xdr:from>
    <xdr:ext cx="762000" cy="259045"/>
    <xdr:sp macro="" textlink="">
      <xdr:nvSpPr>
        <xdr:cNvPr id="76" name="テキスト ボックス 75"/>
        <xdr:cNvSpPr txBox="1"/>
      </xdr:nvSpPr>
      <xdr:spPr>
        <a:xfrm>
          <a:off x="3924300" y="282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76,491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84081</xdr:rowOff>
    </xdr:from>
    <xdr:to>
      <xdr:col>3</xdr:col>
      <xdr:colOff>257175</xdr:colOff>
      <xdr:row>18</xdr:row>
      <xdr:rowOff>14231</xdr:rowOff>
    </xdr:to>
    <xdr:sp macro="" textlink="">
      <xdr:nvSpPr>
        <xdr:cNvPr id="77" name="円/楕円 76"/>
        <xdr:cNvSpPr/>
      </xdr:nvSpPr>
      <xdr:spPr bwMode="auto">
        <a:xfrm>
          <a:off x="3556000" y="3046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24408</xdr:rowOff>
    </xdr:from>
    <xdr:ext cx="762000" cy="259045"/>
    <xdr:sp macro="" textlink="">
      <xdr:nvSpPr>
        <xdr:cNvPr id="78" name="テキスト ボックス 77"/>
        <xdr:cNvSpPr txBox="1"/>
      </xdr:nvSpPr>
      <xdr:spPr>
        <a:xfrm>
          <a:off x="3225800" y="281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77,151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55550</xdr:rowOff>
    </xdr:from>
    <xdr:to>
      <xdr:col>2</xdr:col>
      <xdr:colOff>692150</xdr:colOff>
      <xdr:row>17</xdr:row>
      <xdr:rowOff>157150</xdr:rowOff>
    </xdr:to>
    <xdr:sp macro="" textlink="">
      <xdr:nvSpPr>
        <xdr:cNvPr id="79" name="円/楕円 78"/>
        <xdr:cNvSpPr/>
      </xdr:nvSpPr>
      <xdr:spPr bwMode="auto">
        <a:xfrm>
          <a:off x="2857500" y="3017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167327</xdr:rowOff>
    </xdr:from>
    <xdr:ext cx="762000" cy="259045"/>
    <xdr:sp macro="" textlink="">
      <xdr:nvSpPr>
        <xdr:cNvPr id="80" name="テキスト ボックス 79"/>
        <xdr:cNvSpPr txBox="1"/>
      </xdr:nvSpPr>
      <xdr:spPr>
        <a:xfrm>
          <a:off x="2527300" y="278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79,772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188853</xdr:rowOff>
    </xdr:from>
    <xdr:to>
      <xdr:col>4</xdr:col>
      <xdr:colOff>1117600</xdr:colOff>
      <xdr:row>37</xdr:row>
      <xdr:rowOff>273762</xdr:rowOff>
    </xdr:to>
    <xdr:cxnSp macro="">
      <xdr:nvCxnSpPr>
        <xdr:cNvPr id="111" name="直線コネクタ 110"/>
        <xdr:cNvCxnSpPr/>
      </xdr:nvCxnSpPr>
      <xdr:spPr bwMode="auto">
        <a:xfrm flipV="1">
          <a:off x="5651500" y="6113403"/>
          <a:ext cx="0" cy="12850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245839</xdr:rowOff>
    </xdr:from>
    <xdr:ext cx="762000" cy="259045"/>
    <xdr:sp macro="" textlink="">
      <xdr:nvSpPr>
        <xdr:cNvPr id="112" name="人口1人当たり決算額の推移最小値テキスト445"/>
        <xdr:cNvSpPr txBox="1"/>
      </xdr:nvSpPr>
      <xdr:spPr>
        <a:xfrm>
          <a:off x="5740400" y="737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3,253</a:t>
          </a:r>
          <a:endParaRPr kumimoji="1" lang="ja-JP" altLang="en-US" sz="1000" b="1">
            <a:latin typeface="ＭＳ Ｐゴシック"/>
          </a:endParaRPr>
        </a:p>
      </xdr:txBody>
    </xdr:sp>
    <xdr:clientData/>
  </xdr:oneCellAnchor>
  <xdr:twoCellAnchor>
    <xdr:from>
      <xdr:col>4</xdr:col>
      <xdr:colOff>1028700</xdr:colOff>
      <xdr:row>37</xdr:row>
      <xdr:rowOff>273762</xdr:rowOff>
    </xdr:from>
    <xdr:to>
      <xdr:col>5</xdr:col>
      <xdr:colOff>73025</xdr:colOff>
      <xdr:row>37</xdr:row>
      <xdr:rowOff>273762</xdr:rowOff>
    </xdr:to>
    <xdr:cxnSp macro="">
      <xdr:nvCxnSpPr>
        <xdr:cNvPr id="113" name="直線コネクタ 112"/>
        <xdr:cNvCxnSpPr/>
      </xdr:nvCxnSpPr>
      <xdr:spPr bwMode="auto">
        <a:xfrm>
          <a:off x="5562600" y="7398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103780</xdr:rowOff>
    </xdr:from>
    <xdr:ext cx="762000" cy="259045"/>
    <xdr:sp macro="" textlink="">
      <xdr:nvSpPr>
        <xdr:cNvPr id="114" name="人口1人当たり決算額の推移最大値テキスト445"/>
        <xdr:cNvSpPr txBox="1"/>
      </xdr:nvSpPr>
      <xdr:spPr>
        <a:xfrm>
          <a:off x="5740400" y="585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22,928</a:t>
          </a:r>
          <a:endParaRPr kumimoji="1" lang="ja-JP" altLang="en-US" sz="1000" b="1">
            <a:latin typeface="ＭＳ Ｐゴシック"/>
          </a:endParaRPr>
        </a:p>
      </xdr:txBody>
    </xdr:sp>
    <xdr:clientData/>
  </xdr:oneCellAnchor>
  <xdr:twoCellAnchor>
    <xdr:from>
      <xdr:col>4</xdr:col>
      <xdr:colOff>1028700</xdr:colOff>
      <xdr:row>33</xdr:row>
      <xdr:rowOff>188853</xdr:rowOff>
    </xdr:from>
    <xdr:to>
      <xdr:col>5</xdr:col>
      <xdr:colOff>73025</xdr:colOff>
      <xdr:row>33</xdr:row>
      <xdr:rowOff>188853</xdr:rowOff>
    </xdr:to>
    <xdr:cxnSp macro="">
      <xdr:nvCxnSpPr>
        <xdr:cNvPr id="115" name="直線コネクタ 114"/>
        <xdr:cNvCxnSpPr/>
      </xdr:nvCxnSpPr>
      <xdr:spPr bwMode="auto">
        <a:xfrm>
          <a:off x="5562600" y="61134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182452</xdr:rowOff>
    </xdr:from>
    <xdr:to>
      <xdr:col>4</xdr:col>
      <xdr:colOff>1117600</xdr:colOff>
      <xdr:row>35</xdr:row>
      <xdr:rowOff>265140</xdr:rowOff>
    </xdr:to>
    <xdr:cxnSp macro="">
      <xdr:nvCxnSpPr>
        <xdr:cNvPr id="116" name="直線コネクタ 115"/>
        <xdr:cNvCxnSpPr/>
      </xdr:nvCxnSpPr>
      <xdr:spPr bwMode="auto">
        <a:xfrm>
          <a:off x="5003800" y="6792802"/>
          <a:ext cx="647700" cy="82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249917</xdr:rowOff>
    </xdr:from>
    <xdr:ext cx="762000" cy="259045"/>
    <xdr:sp macro="" textlink="">
      <xdr:nvSpPr>
        <xdr:cNvPr id="117" name="人口1人当たり決算額の推移平均値テキスト445"/>
        <xdr:cNvSpPr txBox="1"/>
      </xdr:nvSpPr>
      <xdr:spPr>
        <a:xfrm>
          <a:off x="5740400" y="68602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274364</xdr:rowOff>
    </xdr:from>
    <xdr:to>
      <xdr:col>5</xdr:col>
      <xdr:colOff>34925</xdr:colOff>
      <xdr:row>36</xdr:row>
      <xdr:rowOff>33064</xdr:rowOff>
    </xdr:to>
    <xdr:sp macro="" textlink="">
      <xdr:nvSpPr>
        <xdr:cNvPr id="118" name="フローチャート : 判断 117"/>
        <xdr:cNvSpPr/>
      </xdr:nvSpPr>
      <xdr:spPr bwMode="auto">
        <a:xfrm>
          <a:off x="5600700" y="688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318305</xdr:rowOff>
    </xdr:from>
    <xdr:to>
      <xdr:col>4</xdr:col>
      <xdr:colOff>469900</xdr:colOff>
      <xdr:row>35</xdr:row>
      <xdr:rowOff>182452</xdr:rowOff>
    </xdr:to>
    <xdr:cxnSp macro="">
      <xdr:nvCxnSpPr>
        <xdr:cNvPr id="119" name="直線コネクタ 118"/>
        <xdr:cNvCxnSpPr/>
      </xdr:nvCxnSpPr>
      <xdr:spPr bwMode="auto">
        <a:xfrm>
          <a:off x="4305300" y="6585755"/>
          <a:ext cx="698500" cy="207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194092</xdr:rowOff>
    </xdr:from>
    <xdr:to>
      <xdr:col>4</xdr:col>
      <xdr:colOff>520700</xdr:colOff>
      <xdr:row>35</xdr:row>
      <xdr:rowOff>295692</xdr:rowOff>
    </xdr:to>
    <xdr:sp macro="" textlink="">
      <xdr:nvSpPr>
        <xdr:cNvPr id="120" name="フローチャート : 判断 119"/>
        <xdr:cNvSpPr/>
      </xdr:nvSpPr>
      <xdr:spPr bwMode="auto">
        <a:xfrm>
          <a:off x="4953000" y="6804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280469</xdr:rowOff>
    </xdr:from>
    <xdr:ext cx="736600" cy="259045"/>
    <xdr:sp macro="" textlink="">
      <xdr:nvSpPr>
        <xdr:cNvPr id="121" name="テキスト ボックス 120"/>
        <xdr:cNvSpPr txBox="1"/>
      </xdr:nvSpPr>
      <xdr:spPr>
        <a:xfrm>
          <a:off x="4622800" y="6890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11,570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135817</xdr:rowOff>
    </xdr:from>
    <xdr:to>
      <xdr:col>3</xdr:col>
      <xdr:colOff>904875</xdr:colOff>
      <xdr:row>34</xdr:row>
      <xdr:rowOff>318305</xdr:rowOff>
    </xdr:to>
    <xdr:cxnSp macro="">
      <xdr:nvCxnSpPr>
        <xdr:cNvPr id="122" name="直線コネクタ 121"/>
        <xdr:cNvCxnSpPr/>
      </xdr:nvCxnSpPr>
      <xdr:spPr bwMode="auto">
        <a:xfrm>
          <a:off x="3606800" y="6403267"/>
          <a:ext cx="698500" cy="182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93639</xdr:rowOff>
    </xdr:from>
    <xdr:to>
      <xdr:col>3</xdr:col>
      <xdr:colOff>955675</xdr:colOff>
      <xdr:row>35</xdr:row>
      <xdr:rowOff>195239</xdr:rowOff>
    </xdr:to>
    <xdr:sp macro="" textlink="">
      <xdr:nvSpPr>
        <xdr:cNvPr id="123" name="フローチャート : 判断 122"/>
        <xdr:cNvSpPr/>
      </xdr:nvSpPr>
      <xdr:spPr bwMode="auto">
        <a:xfrm>
          <a:off x="4254500" y="67039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180016</xdr:rowOff>
    </xdr:from>
    <xdr:ext cx="762000" cy="259045"/>
    <xdr:sp macro="" textlink="">
      <xdr:nvSpPr>
        <xdr:cNvPr id="124" name="テキスト ボックス 123"/>
        <xdr:cNvSpPr txBox="1"/>
      </xdr:nvSpPr>
      <xdr:spPr>
        <a:xfrm>
          <a:off x="3924300" y="679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13,108</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254428</xdr:rowOff>
    </xdr:from>
    <xdr:to>
      <xdr:col>3</xdr:col>
      <xdr:colOff>206375</xdr:colOff>
      <xdr:row>34</xdr:row>
      <xdr:rowOff>135817</xdr:rowOff>
    </xdr:to>
    <xdr:cxnSp macro="">
      <xdr:nvCxnSpPr>
        <xdr:cNvPr id="125" name="直線コネクタ 124"/>
        <xdr:cNvCxnSpPr/>
      </xdr:nvCxnSpPr>
      <xdr:spPr bwMode="auto">
        <a:xfrm>
          <a:off x="2908300" y="6178978"/>
          <a:ext cx="698500" cy="224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49813</xdr:rowOff>
    </xdr:from>
    <xdr:to>
      <xdr:col>3</xdr:col>
      <xdr:colOff>257175</xdr:colOff>
      <xdr:row>35</xdr:row>
      <xdr:rowOff>151413</xdr:rowOff>
    </xdr:to>
    <xdr:sp macro="" textlink="">
      <xdr:nvSpPr>
        <xdr:cNvPr id="126" name="フローチャート : 判断 125"/>
        <xdr:cNvSpPr/>
      </xdr:nvSpPr>
      <xdr:spPr bwMode="auto">
        <a:xfrm>
          <a:off x="3556000" y="6660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136190</xdr:rowOff>
    </xdr:from>
    <xdr:ext cx="762000" cy="259045"/>
    <xdr:sp macro="" textlink="">
      <xdr:nvSpPr>
        <xdr:cNvPr id="127" name="テキスト ボックス 126"/>
        <xdr:cNvSpPr txBox="1"/>
      </xdr:nvSpPr>
      <xdr:spPr>
        <a:xfrm>
          <a:off x="3225800" y="6746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13,779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342747</xdr:rowOff>
    </xdr:from>
    <xdr:to>
      <xdr:col>2</xdr:col>
      <xdr:colOff>692150</xdr:colOff>
      <xdr:row>35</xdr:row>
      <xdr:rowOff>101447</xdr:rowOff>
    </xdr:to>
    <xdr:sp macro="" textlink="">
      <xdr:nvSpPr>
        <xdr:cNvPr id="128" name="フローチャート : 判断 127"/>
        <xdr:cNvSpPr/>
      </xdr:nvSpPr>
      <xdr:spPr bwMode="auto">
        <a:xfrm>
          <a:off x="2857500" y="6610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86224</xdr:rowOff>
    </xdr:from>
    <xdr:ext cx="762000" cy="259045"/>
    <xdr:sp macro="" textlink="">
      <xdr:nvSpPr>
        <xdr:cNvPr id="129" name="テキスト ボックス 128"/>
        <xdr:cNvSpPr txBox="1"/>
      </xdr:nvSpPr>
      <xdr:spPr>
        <a:xfrm>
          <a:off x="2527300" y="6696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14,544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214340</xdr:rowOff>
    </xdr:from>
    <xdr:to>
      <xdr:col>5</xdr:col>
      <xdr:colOff>34925</xdr:colOff>
      <xdr:row>35</xdr:row>
      <xdr:rowOff>315940</xdr:rowOff>
    </xdr:to>
    <xdr:sp macro="" textlink="">
      <xdr:nvSpPr>
        <xdr:cNvPr id="135" name="円/楕円 134"/>
        <xdr:cNvSpPr/>
      </xdr:nvSpPr>
      <xdr:spPr bwMode="auto">
        <a:xfrm>
          <a:off x="5600700" y="6824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59417</xdr:rowOff>
    </xdr:from>
    <xdr:ext cx="762000" cy="259045"/>
    <xdr:sp macro="" textlink="">
      <xdr:nvSpPr>
        <xdr:cNvPr id="136" name="人口1人当たり決算額の推移該当値テキスト445"/>
        <xdr:cNvSpPr txBox="1"/>
      </xdr:nvSpPr>
      <xdr:spPr>
        <a:xfrm>
          <a:off x="5740400" y="6669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11,260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131652</xdr:rowOff>
    </xdr:from>
    <xdr:to>
      <xdr:col>4</xdr:col>
      <xdr:colOff>520700</xdr:colOff>
      <xdr:row>35</xdr:row>
      <xdr:rowOff>233252</xdr:rowOff>
    </xdr:to>
    <xdr:sp macro="" textlink="">
      <xdr:nvSpPr>
        <xdr:cNvPr id="137" name="円/楕円 136"/>
        <xdr:cNvSpPr/>
      </xdr:nvSpPr>
      <xdr:spPr bwMode="auto">
        <a:xfrm>
          <a:off x="4953000" y="6742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243429</xdr:rowOff>
    </xdr:from>
    <xdr:ext cx="736600" cy="259045"/>
    <xdr:sp macro="" textlink="">
      <xdr:nvSpPr>
        <xdr:cNvPr id="138" name="テキスト ボックス 137"/>
        <xdr:cNvSpPr txBox="1"/>
      </xdr:nvSpPr>
      <xdr:spPr>
        <a:xfrm>
          <a:off x="4622800" y="651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12,526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267505</xdr:rowOff>
    </xdr:from>
    <xdr:to>
      <xdr:col>3</xdr:col>
      <xdr:colOff>955675</xdr:colOff>
      <xdr:row>35</xdr:row>
      <xdr:rowOff>26205</xdr:rowOff>
    </xdr:to>
    <xdr:sp macro="" textlink="">
      <xdr:nvSpPr>
        <xdr:cNvPr id="139" name="円/楕円 138"/>
        <xdr:cNvSpPr/>
      </xdr:nvSpPr>
      <xdr:spPr bwMode="auto">
        <a:xfrm>
          <a:off x="4254500" y="6534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36382</xdr:rowOff>
    </xdr:from>
    <xdr:ext cx="762000" cy="259045"/>
    <xdr:sp macro="" textlink="">
      <xdr:nvSpPr>
        <xdr:cNvPr id="140" name="テキスト ボックス 139"/>
        <xdr:cNvSpPr txBox="1"/>
      </xdr:nvSpPr>
      <xdr:spPr>
        <a:xfrm>
          <a:off x="3924300" y="630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15,696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85017</xdr:rowOff>
    </xdr:from>
    <xdr:to>
      <xdr:col>3</xdr:col>
      <xdr:colOff>257175</xdr:colOff>
      <xdr:row>34</xdr:row>
      <xdr:rowOff>186617</xdr:rowOff>
    </xdr:to>
    <xdr:sp macro="" textlink="">
      <xdr:nvSpPr>
        <xdr:cNvPr id="141" name="円/楕円 140"/>
        <xdr:cNvSpPr/>
      </xdr:nvSpPr>
      <xdr:spPr bwMode="auto">
        <a:xfrm>
          <a:off x="3556000" y="6352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196794</xdr:rowOff>
    </xdr:from>
    <xdr:ext cx="762000" cy="259045"/>
    <xdr:sp macro="" textlink="">
      <xdr:nvSpPr>
        <xdr:cNvPr id="142" name="テキスト ボックス 141"/>
        <xdr:cNvSpPr txBox="1"/>
      </xdr:nvSpPr>
      <xdr:spPr>
        <a:xfrm>
          <a:off x="3225800" y="612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18,490</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203628</xdr:rowOff>
    </xdr:from>
    <xdr:to>
      <xdr:col>2</xdr:col>
      <xdr:colOff>692150</xdr:colOff>
      <xdr:row>33</xdr:row>
      <xdr:rowOff>305228</xdr:rowOff>
    </xdr:to>
    <xdr:sp macro="" textlink="">
      <xdr:nvSpPr>
        <xdr:cNvPr id="143" name="円/楕円 142"/>
        <xdr:cNvSpPr/>
      </xdr:nvSpPr>
      <xdr:spPr bwMode="auto">
        <a:xfrm>
          <a:off x="2857500" y="6128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143955</xdr:rowOff>
    </xdr:from>
    <xdr:ext cx="762000" cy="259045"/>
    <xdr:sp macro="" textlink="">
      <xdr:nvSpPr>
        <xdr:cNvPr id="144" name="テキスト ボックス 143"/>
        <xdr:cNvSpPr txBox="1"/>
      </xdr:nvSpPr>
      <xdr:spPr>
        <a:xfrm>
          <a:off x="2527300" y="5897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21,924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東京都目黒区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273,708
265,614
14.67
93,336,308
89,781,232
3,555,076
65,161,270
18,526,150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133484</xdr:rowOff>
    </xdr:from>
    <xdr:to>
      <xdr:col>6</xdr:col>
      <xdr:colOff>510540</xdr:colOff>
      <xdr:row>38</xdr:row>
      <xdr:rowOff>76160</xdr:rowOff>
    </xdr:to>
    <xdr:cxnSp macro="">
      <xdr:nvCxnSpPr>
        <xdr:cNvPr id="58" name="直線コネクタ 57"/>
        <xdr:cNvCxnSpPr/>
      </xdr:nvCxnSpPr>
      <xdr:spPr>
        <a:xfrm flipV="1">
          <a:off x="4633595" y="5105534"/>
          <a:ext cx="1270" cy="1485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79987</xdr:rowOff>
    </xdr:from>
    <xdr:ext cx="534377" cy="259045"/>
    <xdr:sp macro="" textlink="">
      <xdr:nvSpPr>
        <xdr:cNvPr id="59" name="人件費最小値テキスト"/>
        <xdr:cNvSpPr txBox="1"/>
      </xdr:nvSpPr>
      <xdr:spPr>
        <a:xfrm>
          <a:off x="4686300" y="659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47,837</a:t>
          </a:r>
          <a:endParaRPr kumimoji="1" lang="ja-JP" altLang="en-US" sz="1000" b="1">
            <a:latin typeface="ＭＳ Ｐゴシック"/>
          </a:endParaRPr>
        </a:p>
      </xdr:txBody>
    </xdr:sp>
    <xdr:clientData/>
  </xdr:oneCellAnchor>
  <xdr:twoCellAnchor>
    <xdr:from>
      <xdr:col>6</xdr:col>
      <xdr:colOff>422275</xdr:colOff>
      <xdr:row>38</xdr:row>
      <xdr:rowOff>76160</xdr:rowOff>
    </xdr:from>
    <xdr:to>
      <xdr:col>6</xdr:col>
      <xdr:colOff>600075</xdr:colOff>
      <xdr:row>38</xdr:row>
      <xdr:rowOff>76160</xdr:rowOff>
    </xdr:to>
    <xdr:cxnSp macro="">
      <xdr:nvCxnSpPr>
        <xdr:cNvPr id="60" name="直線コネクタ 59"/>
        <xdr:cNvCxnSpPr/>
      </xdr:nvCxnSpPr>
      <xdr:spPr>
        <a:xfrm>
          <a:off x="4546600" y="659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80161</xdr:rowOff>
    </xdr:from>
    <xdr:ext cx="599010" cy="259045"/>
    <xdr:sp macro="" textlink="">
      <xdr:nvSpPr>
        <xdr:cNvPr id="61" name="人件費最大値テキスト"/>
        <xdr:cNvSpPr txBox="1"/>
      </xdr:nvSpPr>
      <xdr:spPr>
        <a:xfrm>
          <a:off x="4686300" y="488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184,321</a:t>
          </a:r>
          <a:endParaRPr kumimoji="1" lang="ja-JP" altLang="en-US" sz="1000" b="1">
            <a:latin typeface="ＭＳ Ｐゴシック"/>
          </a:endParaRPr>
        </a:p>
      </xdr:txBody>
    </xdr:sp>
    <xdr:clientData/>
  </xdr:oneCellAnchor>
  <xdr:twoCellAnchor>
    <xdr:from>
      <xdr:col>6</xdr:col>
      <xdr:colOff>422275</xdr:colOff>
      <xdr:row>29</xdr:row>
      <xdr:rowOff>133484</xdr:rowOff>
    </xdr:from>
    <xdr:to>
      <xdr:col>6</xdr:col>
      <xdr:colOff>600075</xdr:colOff>
      <xdr:row>29</xdr:row>
      <xdr:rowOff>133484</xdr:rowOff>
    </xdr:to>
    <xdr:cxnSp macro="">
      <xdr:nvCxnSpPr>
        <xdr:cNvPr id="62" name="直線コネクタ 61"/>
        <xdr:cNvCxnSpPr/>
      </xdr:nvCxnSpPr>
      <xdr:spPr>
        <a:xfrm>
          <a:off x="4546600" y="510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93109</xdr:rowOff>
    </xdr:from>
    <xdr:to>
      <xdr:col>6</xdr:col>
      <xdr:colOff>511175</xdr:colOff>
      <xdr:row>36</xdr:row>
      <xdr:rowOff>113509</xdr:rowOff>
    </xdr:to>
    <xdr:cxnSp macro="">
      <xdr:nvCxnSpPr>
        <xdr:cNvPr id="63" name="直線コネクタ 62"/>
        <xdr:cNvCxnSpPr/>
      </xdr:nvCxnSpPr>
      <xdr:spPr>
        <a:xfrm flipV="1">
          <a:off x="3797300" y="6265309"/>
          <a:ext cx="838200" cy="2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167541</xdr:rowOff>
    </xdr:from>
    <xdr:ext cx="534377" cy="259045"/>
    <xdr:sp macro="" textlink="">
      <xdr:nvSpPr>
        <xdr:cNvPr id="64" name="人件費平均値テキスト"/>
        <xdr:cNvSpPr txBox="1"/>
      </xdr:nvSpPr>
      <xdr:spPr>
        <a:xfrm>
          <a:off x="4686300" y="6339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17664</xdr:rowOff>
    </xdr:from>
    <xdr:to>
      <xdr:col>6</xdr:col>
      <xdr:colOff>561975</xdr:colOff>
      <xdr:row>37</xdr:row>
      <xdr:rowOff>119264</xdr:rowOff>
    </xdr:to>
    <xdr:sp macro="" textlink="">
      <xdr:nvSpPr>
        <xdr:cNvPr id="65" name="フローチャート : 判断 64"/>
        <xdr:cNvSpPr/>
      </xdr:nvSpPr>
      <xdr:spPr>
        <a:xfrm>
          <a:off x="45847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101393</xdr:rowOff>
    </xdr:from>
    <xdr:to>
      <xdr:col>5</xdr:col>
      <xdr:colOff>358775</xdr:colOff>
      <xdr:row>36</xdr:row>
      <xdr:rowOff>113509</xdr:rowOff>
    </xdr:to>
    <xdr:cxnSp macro="">
      <xdr:nvCxnSpPr>
        <xdr:cNvPr id="66" name="直線コネクタ 65"/>
        <xdr:cNvCxnSpPr/>
      </xdr:nvCxnSpPr>
      <xdr:spPr>
        <a:xfrm>
          <a:off x="2908300" y="6273593"/>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20059</xdr:rowOff>
    </xdr:from>
    <xdr:to>
      <xdr:col>5</xdr:col>
      <xdr:colOff>409575</xdr:colOff>
      <xdr:row>37</xdr:row>
      <xdr:rowOff>121659</xdr:rowOff>
    </xdr:to>
    <xdr:sp macro="" textlink="">
      <xdr:nvSpPr>
        <xdr:cNvPr id="67" name="フローチャート : 判断 66"/>
        <xdr:cNvSpPr/>
      </xdr:nvSpPr>
      <xdr:spPr>
        <a:xfrm>
          <a:off x="3746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112786</xdr:rowOff>
    </xdr:from>
    <xdr:ext cx="534377" cy="259045"/>
    <xdr:sp macro="" textlink="">
      <xdr:nvSpPr>
        <xdr:cNvPr id="68" name="テキスト ボックス 67"/>
        <xdr:cNvSpPr txBox="1"/>
      </xdr:nvSpPr>
      <xdr:spPr>
        <a:xfrm>
          <a:off x="3530111" y="64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87884</xdr:rowOff>
    </xdr:from>
    <xdr:to>
      <xdr:col>4</xdr:col>
      <xdr:colOff>155575</xdr:colOff>
      <xdr:row>36</xdr:row>
      <xdr:rowOff>101393</xdr:rowOff>
    </xdr:to>
    <xdr:cxnSp macro="">
      <xdr:nvCxnSpPr>
        <xdr:cNvPr id="69" name="直線コネクタ 68"/>
        <xdr:cNvCxnSpPr/>
      </xdr:nvCxnSpPr>
      <xdr:spPr>
        <a:xfrm>
          <a:off x="2019300" y="6260084"/>
          <a:ext cx="889000" cy="1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6245</xdr:rowOff>
    </xdr:from>
    <xdr:to>
      <xdr:col>4</xdr:col>
      <xdr:colOff>206375</xdr:colOff>
      <xdr:row>37</xdr:row>
      <xdr:rowOff>107845</xdr:rowOff>
    </xdr:to>
    <xdr:sp macro="" textlink="">
      <xdr:nvSpPr>
        <xdr:cNvPr id="70" name="フローチャート : 判断 69"/>
        <xdr:cNvSpPr/>
      </xdr:nvSpPr>
      <xdr:spPr>
        <a:xfrm>
          <a:off x="2857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98972</xdr:rowOff>
    </xdr:from>
    <xdr:ext cx="534377" cy="259045"/>
    <xdr:sp macro="" textlink="">
      <xdr:nvSpPr>
        <xdr:cNvPr id="71" name="テキスト ボックス 70"/>
        <xdr:cNvSpPr txBox="1"/>
      </xdr:nvSpPr>
      <xdr:spPr>
        <a:xfrm>
          <a:off x="2641111" y="644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65,343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67070</xdr:rowOff>
    </xdr:from>
    <xdr:to>
      <xdr:col>2</xdr:col>
      <xdr:colOff>638175</xdr:colOff>
      <xdr:row>36</xdr:row>
      <xdr:rowOff>87884</xdr:rowOff>
    </xdr:to>
    <xdr:cxnSp macro="">
      <xdr:nvCxnSpPr>
        <xdr:cNvPr id="72" name="直線コネクタ 71"/>
        <xdr:cNvCxnSpPr/>
      </xdr:nvCxnSpPr>
      <xdr:spPr>
        <a:xfrm>
          <a:off x="1130300" y="6239270"/>
          <a:ext cx="889000" cy="2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170554</xdr:rowOff>
    </xdr:from>
    <xdr:to>
      <xdr:col>3</xdr:col>
      <xdr:colOff>3175</xdr:colOff>
      <xdr:row>37</xdr:row>
      <xdr:rowOff>100704</xdr:rowOff>
    </xdr:to>
    <xdr:sp macro="" textlink="">
      <xdr:nvSpPr>
        <xdr:cNvPr id="73" name="フローチャート : 判断 72"/>
        <xdr:cNvSpPr/>
      </xdr:nvSpPr>
      <xdr:spPr>
        <a:xfrm>
          <a:off x="1968500" y="634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91831</xdr:rowOff>
    </xdr:from>
    <xdr:ext cx="534377" cy="259045"/>
    <xdr:sp macro="" textlink="">
      <xdr:nvSpPr>
        <xdr:cNvPr id="74" name="テキスト ボックス 73"/>
        <xdr:cNvSpPr txBox="1"/>
      </xdr:nvSpPr>
      <xdr:spPr>
        <a:xfrm>
          <a:off x="1752111" y="643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65,999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145593</xdr:rowOff>
    </xdr:from>
    <xdr:to>
      <xdr:col>1</xdr:col>
      <xdr:colOff>485775</xdr:colOff>
      <xdr:row>37</xdr:row>
      <xdr:rowOff>75743</xdr:rowOff>
    </xdr:to>
    <xdr:sp macro="" textlink="">
      <xdr:nvSpPr>
        <xdr:cNvPr id="75" name="フローチャート : 判断 74"/>
        <xdr:cNvSpPr/>
      </xdr:nvSpPr>
      <xdr:spPr>
        <a:xfrm>
          <a:off x="1079500" y="631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66870</xdr:rowOff>
    </xdr:from>
    <xdr:ext cx="534377" cy="259045"/>
    <xdr:sp macro="" textlink="">
      <xdr:nvSpPr>
        <xdr:cNvPr id="76" name="テキスト ボックス 75"/>
        <xdr:cNvSpPr txBox="1"/>
      </xdr:nvSpPr>
      <xdr:spPr>
        <a:xfrm>
          <a:off x="863111" y="641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42309</xdr:rowOff>
    </xdr:from>
    <xdr:to>
      <xdr:col>6</xdr:col>
      <xdr:colOff>561975</xdr:colOff>
      <xdr:row>36</xdr:row>
      <xdr:rowOff>143909</xdr:rowOff>
    </xdr:to>
    <xdr:sp macro="" textlink="">
      <xdr:nvSpPr>
        <xdr:cNvPr id="82" name="円/楕円 81"/>
        <xdr:cNvSpPr/>
      </xdr:nvSpPr>
      <xdr:spPr>
        <a:xfrm>
          <a:off x="4584700" y="621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65186</xdr:rowOff>
    </xdr:from>
    <xdr:ext cx="534377" cy="259045"/>
    <xdr:sp macro="" textlink="">
      <xdr:nvSpPr>
        <xdr:cNvPr id="83" name="人件費該当値テキスト"/>
        <xdr:cNvSpPr txBox="1"/>
      </xdr:nvSpPr>
      <xdr:spPr>
        <a:xfrm>
          <a:off x="4686300" y="606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77,780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62709</xdr:rowOff>
    </xdr:from>
    <xdr:to>
      <xdr:col>5</xdr:col>
      <xdr:colOff>409575</xdr:colOff>
      <xdr:row>36</xdr:row>
      <xdr:rowOff>164309</xdr:rowOff>
    </xdr:to>
    <xdr:sp macro="" textlink="">
      <xdr:nvSpPr>
        <xdr:cNvPr id="84" name="円/楕円 83"/>
        <xdr:cNvSpPr/>
      </xdr:nvSpPr>
      <xdr:spPr>
        <a:xfrm>
          <a:off x="3746500" y="623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9386</xdr:rowOff>
    </xdr:from>
    <xdr:ext cx="534377" cy="259045"/>
    <xdr:sp macro="" textlink="">
      <xdr:nvSpPr>
        <xdr:cNvPr id="85" name="テキスト ボックス 84"/>
        <xdr:cNvSpPr txBox="1"/>
      </xdr:nvSpPr>
      <xdr:spPr>
        <a:xfrm>
          <a:off x="3530111" y="601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75,906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50593</xdr:rowOff>
    </xdr:from>
    <xdr:to>
      <xdr:col>4</xdr:col>
      <xdr:colOff>206375</xdr:colOff>
      <xdr:row>36</xdr:row>
      <xdr:rowOff>152193</xdr:rowOff>
    </xdr:to>
    <xdr:sp macro="" textlink="">
      <xdr:nvSpPr>
        <xdr:cNvPr id="86" name="円/楕円 85"/>
        <xdr:cNvSpPr/>
      </xdr:nvSpPr>
      <xdr:spPr>
        <a:xfrm>
          <a:off x="2857500" y="622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168720</xdr:rowOff>
    </xdr:from>
    <xdr:ext cx="534377" cy="259045"/>
    <xdr:sp macro="" textlink="">
      <xdr:nvSpPr>
        <xdr:cNvPr id="87" name="テキスト ボックス 86"/>
        <xdr:cNvSpPr txBox="1"/>
      </xdr:nvSpPr>
      <xdr:spPr>
        <a:xfrm>
          <a:off x="2641111" y="599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77,019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37084</xdr:rowOff>
    </xdr:from>
    <xdr:to>
      <xdr:col>3</xdr:col>
      <xdr:colOff>3175</xdr:colOff>
      <xdr:row>36</xdr:row>
      <xdr:rowOff>138684</xdr:rowOff>
    </xdr:to>
    <xdr:sp macro="" textlink="">
      <xdr:nvSpPr>
        <xdr:cNvPr id="88" name="円/楕円 87"/>
        <xdr:cNvSpPr/>
      </xdr:nvSpPr>
      <xdr:spPr>
        <a:xfrm>
          <a:off x="1968500" y="620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155211</xdr:rowOff>
    </xdr:from>
    <xdr:ext cx="534377" cy="259045"/>
    <xdr:sp macro="" textlink="">
      <xdr:nvSpPr>
        <xdr:cNvPr id="89" name="テキスト ボックス 88"/>
        <xdr:cNvSpPr txBox="1"/>
      </xdr:nvSpPr>
      <xdr:spPr>
        <a:xfrm>
          <a:off x="1752111" y="598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78,260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16270</xdr:rowOff>
    </xdr:from>
    <xdr:to>
      <xdr:col>1</xdr:col>
      <xdr:colOff>485775</xdr:colOff>
      <xdr:row>36</xdr:row>
      <xdr:rowOff>117870</xdr:rowOff>
    </xdr:to>
    <xdr:sp macro="" textlink="">
      <xdr:nvSpPr>
        <xdr:cNvPr id="90" name="円/楕円 89"/>
        <xdr:cNvSpPr/>
      </xdr:nvSpPr>
      <xdr:spPr>
        <a:xfrm>
          <a:off x="1079500" y="618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134397</xdr:rowOff>
    </xdr:from>
    <xdr:ext cx="534377" cy="259045"/>
    <xdr:sp macro="" textlink="">
      <xdr:nvSpPr>
        <xdr:cNvPr id="91" name="テキスト ボックス 90"/>
        <xdr:cNvSpPr txBox="1"/>
      </xdr:nvSpPr>
      <xdr:spPr>
        <a:xfrm>
          <a:off x="863111" y="596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61,249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102068</xdr:rowOff>
    </xdr:from>
    <xdr:to>
      <xdr:col>6</xdr:col>
      <xdr:colOff>510540</xdr:colOff>
      <xdr:row>58</xdr:row>
      <xdr:rowOff>58590</xdr:rowOff>
    </xdr:to>
    <xdr:cxnSp macro="">
      <xdr:nvCxnSpPr>
        <xdr:cNvPr id="118" name="直線コネクタ 117"/>
        <xdr:cNvCxnSpPr/>
      </xdr:nvCxnSpPr>
      <xdr:spPr>
        <a:xfrm flipV="1">
          <a:off x="4633595" y="8503118"/>
          <a:ext cx="1270" cy="149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62417</xdr:rowOff>
    </xdr:from>
    <xdr:ext cx="534377" cy="259045"/>
    <xdr:sp macro="" textlink="">
      <xdr:nvSpPr>
        <xdr:cNvPr id="119" name="物件費最小値テキスト"/>
        <xdr:cNvSpPr txBox="1"/>
      </xdr:nvSpPr>
      <xdr:spPr>
        <a:xfrm>
          <a:off x="4686300" y="1000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49,451</a:t>
          </a:r>
          <a:endParaRPr kumimoji="1" lang="ja-JP" altLang="en-US" sz="1000" b="1">
            <a:latin typeface="ＭＳ Ｐゴシック"/>
          </a:endParaRPr>
        </a:p>
      </xdr:txBody>
    </xdr:sp>
    <xdr:clientData/>
  </xdr:oneCellAnchor>
  <xdr:twoCellAnchor>
    <xdr:from>
      <xdr:col>6</xdr:col>
      <xdr:colOff>422275</xdr:colOff>
      <xdr:row>58</xdr:row>
      <xdr:rowOff>58590</xdr:rowOff>
    </xdr:from>
    <xdr:to>
      <xdr:col>6</xdr:col>
      <xdr:colOff>600075</xdr:colOff>
      <xdr:row>58</xdr:row>
      <xdr:rowOff>58590</xdr:rowOff>
    </xdr:to>
    <xdr:cxnSp macro="">
      <xdr:nvCxnSpPr>
        <xdr:cNvPr id="120" name="直線コネクタ 119"/>
        <xdr:cNvCxnSpPr/>
      </xdr:nvCxnSpPr>
      <xdr:spPr>
        <a:xfrm>
          <a:off x="4546600" y="10002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48745</xdr:rowOff>
    </xdr:from>
    <xdr:ext cx="599010" cy="259045"/>
    <xdr:sp macro="" textlink="">
      <xdr:nvSpPr>
        <xdr:cNvPr id="121" name="物件費最大値テキスト"/>
        <xdr:cNvSpPr txBox="1"/>
      </xdr:nvSpPr>
      <xdr:spPr>
        <a:xfrm>
          <a:off x="4686300" y="827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187,207</a:t>
          </a:r>
          <a:endParaRPr kumimoji="1" lang="ja-JP" altLang="en-US" sz="1000" b="1">
            <a:latin typeface="ＭＳ Ｐゴシック"/>
          </a:endParaRPr>
        </a:p>
      </xdr:txBody>
    </xdr:sp>
    <xdr:clientData/>
  </xdr:oneCellAnchor>
  <xdr:twoCellAnchor>
    <xdr:from>
      <xdr:col>6</xdr:col>
      <xdr:colOff>422275</xdr:colOff>
      <xdr:row>49</xdr:row>
      <xdr:rowOff>102068</xdr:rowOff>
    </xdr:from>
    <xdr:to>
      <xdr:col>6</xdr:col>
      <xdr:colOff>600075</xdr:colOff>
      <xdr:row>49</xdr:row>
      <xdr:rowOff>102068</xdr:rowOff>
    </xdr:to>
    <xdr:cxnSp macro="">
      <xdr:nvCxnSpPr>
        <xdr:cNvPr id="122" name="直線コネクタ 121"/>
        <xdr:cNvCxnSpPr/>
      </xdr:nvCxnSpPr>
      <xdr:spPr>
        <a:xfrm>
          <a:off x="4546600" y="850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120269</xdr:rowOff>
    </xdr:from>
    <xdr:to>
      <xdr:col>6</xdr:col>
      <xdr:colOff>511175</xdr:colOff>
      <xdr:row>57</xdr:row>
      <xdr:rowOff>145034</xdr:rowOff>
    </xdr:to>
    <xdr:cxnSp macro="">
      <xdr:nvCxnSpPr>
        <xdr:cNvPr id="123" name="直線コネクタ 122"/>
        <xdr:cNvCxnSpPr/>
      </xdr:nvCxnSpPr>
      <xdr:spPr>
        <a:xfrm>
          <a:off x="3797300" y="9892919"/>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50730</xdr:rowOff>
    </xdr:from>
    <xdr:ext cx="534377" cy="259045"/>
    <xdr:sp macro="" textlink="">
      <xdr:nvSpPr>
        <xdr:cNvPr id="124" name="物件費平均値テキスト"/>
        <xdr:cNvSpPr txBox="1"/>
      </xdr:nvSpPr>
      <xdr:spPr>
        <a:xfrm>
          <a:off x="4686300" y="9651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63,358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27853</xdr:rowOff>
    </xdr:from>
    <xdr:to>
      <xdr:col>6</xdr:col>
      <xdr:colOff>561975</xdr:colOff>
      <xdr:row>57</xdr:row>
      <xdr:rowOff>129453</xdr:rowOff>
    </xdr:to>
    <xdr:sp macro="" textlink="">
      <xdr:nvSpPr>
        <xdr:cNvPr id="125" name="フローチャート : 判断 124"/>
        <xdr:cNvSpPr/>
      </xdr:nvSpPr>
      <xdr:spPr>
        <a:xfrm>
          <a:off x="4584700" y="98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120269</xdr:rowOff>
    </xdr:from>
    <xdr:to>
      <xdr:col>5</xdr:col>
      <xdr:colOff>358775</xdr:colOff>
      <xdr:row>57</xdr:row>
      <xdr:rowOff>142879</xdr:rowOff>
    </xdr:to>
    <xdr:cxnSp macro="">
      <xdr:nvCxnSpPr>
        <xdr:cNvPr id="126" name="直線コネクタ 125"/>
        <xdr:cNvCxnSpPr/>
      </xdr:nvCxnSpPr>
      <xdr:spPr>
        <a:xfrm flipV="1">
          <a:off x="2908300" y="9892919"/>
          <a:ext cx="889000" cy="2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47012</xdr:rowOff>
    </xdr:from>
    <xdr:to>
      <xdr:col>5</xdr:col>
      <xdr:colOff>409575</xdr:colOff>
      <xdr:row>57</xdr:row>
      <xdr:rowOff>148612</xdr:rowOff>
    </xdr:to>
    <xdr:sp macro="" textlink="">
      <xdr:nvSpPr>
        <xdr:cNvPr id="127" name="フローチャート : 判断 126"/>
        <xdr:cNvSpPr/>
      </xdr:nvSpPr>
      <xdr:spPr>
        <a:xfrm>
          <a:off x="3746500" y="9819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165139</xdr:rowOff>
    </xdr:from>
    <xdr:ext cx="534377" cy="259045"/>
    <xdr:sp macro="" textlink="">
      <xdr:nvSpPr>
        <xdr:cNvPr id="128" name="テキスト ボックス 127"/>
        <xdr:cNvSpPr txBox="1"/>
      </xdr:nvSpPr>
      <xdr:spPr>
        <a:xfrm>
          <a:off x="3530111" y="959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61,598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142879</xdr:rowOff>
    </xdr:from>
    <xdr:to>
      <xdr:col>4</xdr:col>
      <xdr:colOff>155575</xdr:colOff>
      <xdr:row>58</xdr:row>
      <xdr:rowOff>9191</xdr:rowOff>
    </xdr:to>
    <xdr:cxnSp macro="">
      <xdr:nvCxnSpPr>
        <xdr:cNvPr id="129" name="直線コネクタ 128"/>
        <xdr:cNvCxnSpPr/>
      </xdr:nvCxnSpPr>
      <xdr:spPr>
        <a:xfrm flipV="1">
          <a:off x="2019300" y="9915529"/>
          <a:ext cx="889000" cy="3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66595</xdr:rowOff>
    </xdr:from>
    <xdr:to>
      <xdr:col>4</xdr:col>
      <xdr:colOff>206375</xdr:colOff>
      <xdr:row>57</xdr:row>
      <xdr:rowOff>168195</xdr:rowOff>
    </xdr:to>
    <xdr:sp macro="" textlink="">
      <xdr:nvSpPr>
        <xdr:cNvPr id="130" name="フローチャート : 判断 129"/>
        <xdr:cNvSpPr/>
      </xdr:nvSpPr>
      <xdr:spPr>
        <a:xfrm>
          <a:off x="2857500" y="983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13272</xdr:rowOff>
    </xdr:from>
    <xdr:ext cx="534377" cy="259045"/>
    <xdr:sp macro="" textlink="">
      <xdr:nvSpPr>
        <xdr:cNvPr id="131" name="テキスト ボックス 130"/>
        <xdr:cNvSpPr txBox="1"/>
      </xdr:nvSpPr>
      <xdr:spPr>
        <a:xfrm>
          <a:off x="2641111" y="961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59,799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9191</xdr:rowOff>
    </xdr:from>
    <xdr:to>
      <xdr:col>2</xdr:col>
      <xdr:colOff>638175</xdr:colOff>
      <xdr:row>58</xdr:row>
      <xdr:rowOff>24116</xdr:rowOff>
    </xdr:to>
    <xdr:cxnSp macro="">
      <xdr:nvCxnSpPr>
        <xdr:cNvPr id="132" name="直線コネクタ 131"/>
        <xdr:cNvCxnSpPr/>
      </xdr:nvCxnSpPr>
      <xdr:spPr>
        <a:xfrm flipV="1">
          <a:off x="1130300" y="9953291"/>
          <a:ext cx="889000" cy="1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98828</xdr:rowOff>
    </xdr:from>
    <xdr:to>
      <xdr:col>3</xdr:col>
      <xdr:colOff>3175</xdr:colOff>
      <xdr:row>58</xdr:row>
      <xdr:rowOff>28978</xdr:rowOff>
    </xdr:to>
    <xdr:sp macro="" textlink="">
      <xdr:nvSpPr>
        <xdr:cNvPr id="133" name="フローチャート : 判断 132"/>
        <xdr:cNvSpPr/>
      </xdr:nvSpPr>
      <xdr:spPr>
        <a:xfrm>
          <a:off x="1968500" y="987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45505</xdr:rowOff>
    </xdr:from>
    <xdr:ext cx="534377" cy="259045"/>
    <xdr:sp macro="" textlink="">
      <xdr:nvSpPr>
        <xdr:cNvPr id="134" name="テキスト ボックス 133"/>
        <xdr:cNvSpPr txBox="1"/>
      </xdr:nvSpPr>
      <xdr:spPr>
        <a:xfrm>
          <a:off x="1752111" y="964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108353</xdr:rowOff>
    </xdr:from>
    <xdr:to>
      <xdr:col>1</xdr:col>
      <xdr:colOff>485775</xdr:colOff>
      <xdr:row>58</xdr:row>
      <xdr:rowOff>38503</xdr:rowOff>
    </xdr:to>
    <xdr:sp macro="" textlink="">
      <xdr:nvSpPr>
        <xdr:cNvPr id="135" name="フローチャート : 判断 134"/>
        <xdr:cNvSpPr/>
      </xdr:nvSpPr>
      <xdr:spPr>
        <a:xfrm>
          <a:off x="1079500" y="98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55030</xdr:rowOff>
    </xdr:from>
    <xdr:ext cx="534377" cy="259045"/>
    <xdr:sp macro="" textlink="">
      <xdr:nvSpPr>
        <xdr:cNvPr id="136" name="テキスト ボックス 135"/>
        <xdr:cNvSpPr txBox="1"/>
      </xdr:nvSpPr>
      <xdr:spPr>
        <a:xfrm>
          <a:off x="863111" y="965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55,963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94234</xdr:rowOff>
    </xdr:from>
    <xdr:to>
      <xdr:col>6</xdr:col>
      <xdr:colOff>561975</xdr:colOff>
      <xdr:row>58</xdr:row>
      <xdr:rowOff>24384</xdr:rowOff>
    </xdr:to>
    <xdr:sp macro="" textlink="">
      <xdr:nvSpPr>
        <xdr:cNvPr id="142" name="円/楕円 141"/>
        <xdr:cNvSpPr/>
      </xdr:nvSpPr>
      <xdr:spPr>
        <a:xfrm>
          <a:off x="4584700" y="986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9161</xdr:rowOff>
    </xdr:from>
    <xdr:ext cx="534377" cy="259045"/>
    <xdr:sp macro="" textlink="">
      <xdr:nvSpPr>
        <xdr:cNvPr id="143" name="物件費該当値テキスト"/>
        <xdr:cNvSpPr txBox="1"/>
      </xdr:nvSpPr>
      <xdr:spPr>
        <a:xfrm>
          <a:off x="4686300" y="97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57,260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69469</xdr:rowOff>
    </xdr:from>
    <xdr:to>
      <xdr:col>5</xdr:col>
      <xdr:colOff>409575</xdr:colOff>
      <xdr:row>57</xdr:row>
      <xdr:rowOff>171069</xdr:rowOff>
    </xdr:to>
    <xdr:sp macro="" textlink="">
      <xdr:nvSpPr>
        <xdr:cNvPr id="144" name="円/楕円 143"/>
        <xdr:cNvSpPr/>
      </xdr:nvSpPr>
      <xdr:spPr>
        <a:xfrm>
          <a:off x="3746500" y="984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162196</xdr:rowOff>
    </xdr:from>
    <xdr:ext cx="534377" cy="259045"/>
    <xdr:sp macro="" textlink="">
      <xdr:nvSpPr>
        <xdr:cNvPr id="145" name="テキスト ボックス 144"/>
        <xdr:cNvSpPr txBox="1"/>
      </xdr:nvSpPr>
      <xdr:spPr>
        <a:xfrm>
          <a:off x="3530111" y="993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59,535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92079</xdr:rowOff>
    </xdr:from>
    <xdr:to>
      <xdr:col>4</xdr:col>
      <xdr:colOff>206375</xdr:colOff>
      <xdr:row>58</xdr:row>
      <xdr:rowOff>22229</xdr:rowOff>
    </xdr:to>
    <xdr:sp macro="" textlink="">
      <xdr:nvSpPr>
        <xdr:cNvPr id="146" name="円/楕円 145"/>
        <xdr:cNvSpPr/>
      </xdr:nvSpPr>
      <xdr:spPr>
        <a:xfrm>
          <a:off x="2857500" y="986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13356</xdr:rowOff>
    </xdr:from>
    <xdr:ext cx="534377" cy="259045"/>
    <xdr:sp macro="" textlink="">
      <xdr:nvSpPr>
        <xdr:cNvPr id="147" name="テキスト ボックス 146"/>
        <xdr:cNvSpPr txBox="1"/>
      </xdr:nvSpPr>
      <xdr:spPr>
        <a:xfrm>
          <a:off x="2641111" y="99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57,458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129841</xdr:rowOff>
    </xdr:from>
    <xdr:to>
      <xdr:col>3</xdr:col>
      <xdr:colOff>3175</xdr:colOff>
      <xdr:row>58</xdr:row>
      <xdr:rowOff>59991</xdr:rowOff>
    </xdr:to>
    <xdr:sp macro="" textlink="">
      <xdr:nvSpPr>
        <xdr:cNvPr id="148" name="円/楕円 147"/>
        <xdr:cNvSpPr/>
      </xdr:nvSpPr>
      <xdr:spPr>
        <a:xfrm>
          <a:off x="1968500" y="990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51118</xdr:rowOff>
    </xdr:from>
    <xdr:ext cx="534377" cy="259045"/>
    <xdr:sp macro="" textlink="">
      <xdr:nvSpPr>
        <xdr:cNvPr id="149" name="テキスト ボックス 148"/>
        <xdr:cNvSpPr txBox="1"/>
      </xdr:nvSpPr>
      <xdr:spPr>
        <a:xfrm>
          <a:off x="1752111" y="999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53,989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144766</xdr:rowOff>
    </xdr:from>
    <xdr:to>
      <xdr:col>1</xdr:col>
      <xdr:colOff>485775</xdr:colOff>
      <xdr:row>58</xdr:row>
      <xdr:rowOff>74916</xdr:rowOff>
    </xdr:to>
    <xdr:sp macro="" textlink="">
      <xdr:nvSpPr>
        <xdr:cNvPr id="150" name="円/楕円 149"/>
        <xdr:cNvSpPr/>
      </xdr:nvSpPr>
      <xdr:spPr>
        <a:xfrm>
          <a:off x="1079500" y="991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66043</xdr:rowOff>
    </xdr:from>
    <xdr:ext cx="534377" cy="259045"/>
    <xdr:sp macro="" textlink="">
      <xdr:nvSpPr>
        <xdr:cNvPr id="151" name="テキスト ボックス 150"/>
        <xdr:cNvSpPr txBox="1"/>
      </xdr:nvSpPr>
      <xdr:spPr>
        <a:xfrm>
          <a:off x="863111" y="1001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52,618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90605</xdr:rowOff>
    </xdr:from>
    <xdr:to>
      <xdr:col>6</xdr:col>
      <xdr:colOff>510540</xdr:colOff>
      <xdr:row>79</xdr:row>
      <xdr:rowOff>39115</xdr:rowOff>
    </xdr:to>
    <xdr:cxnSp macro="">
      <xdr:nvCxnSpPr>
        <xdr:cNvPr id="177" name="直線コネクタ 176"/>
        <xdr:cNvCxnSpPr/>
      </xdr:nvCxnSpPr>
      <xdr:spPr>
        <a:xfrm flipV="1">
          <a:off x="4633595" y="12092105"/>
          <a:ext cx="1270" cy="149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8"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9" name="直線コネクタ 178"/>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37282</xdr:rowOff>
    </xdr:from>
    <xdr:ext cx="534377" cy="259045"/>
    <xdr:sp macro="" textlink="">
      <xdr:nvSpPr>
        <xdr:cNvPr id="180" name="維持補修費最大値テキスト"/>
        <xdr:cNvSpPr txBox="1"/>
      </xdr:nvSpPr>
      <xdr:spPr>
        <a:xfrm>
          <a:off x="4686300" y="1186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14,251</a:t>
          </a:r>
          <a:endParaRPr kumimoji="1" lang="ja-JP" altLang="en-US" sz="1000" b="1">
            <a:latin typeface="ＭＳ Ｐゴシック"/>
          </a:endParaRPr>
        </a:p>
      </xdr:txBody>
    </xdr:sp>
    <xdr:clientData/>
  </xdr:oneCellAnchor>
  <xdr:twoCellAnchor>
    <xdr:from>
      <xdr:col>6</xdr:col>
      <xdr:colOff>422275</xdr:colOff>
      <xdr:row>70</xdr:row>
      <xdr:rowOff>90605</xdr:rowOff>
    </xdr:from>
    <xdr:to>
      <xdr:col>6</xdr:col>
      <xdr:colOff>600075</xdr:colOff>
      <xdr:row>70</xdr:row>
      <xdr:rowOff>90605</xdr:rowOff>
    </xdr:to>
    <xdr:cxnSp macro="">
      <xdr:nvCxnSpPr>
        <xdr:cNvPr id="181" name="直線コネクタ 180"/>
        <xdr:cNvCxnSpPr/>
      </xdr:nvCxnSpPr>
      <xdr:spPr>
        <a:xfrm>
          <a:off x="4546600" y="1209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94306</xdr:rowOff>
    </xdr:from>
    <xdr:to>
      <xdr:col>6</xdr:col>
      <xdr:colOff>511175</xdr:colOff>
      <xdr:row>76</xdr:row>
      <xdr:rowOff>126637</xdr:rowOff>
    </xdr:to>
    <xdr:cxnSp macro="">
      <xdr:nvCxnSpPr>
        <xdr:cNvPr id="182" name="直線コネクタ 181"/>
        <xdr:cNvCxnSpPr/>
      </xdr:nvCxnSpPr>
      <xdr:spPr>
        <a:xfrm>
          <a:off x="3797300" y="13124506"/>
          <a:ext cx="838200" cy="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1359</xdr:rowOff>
    </xdr:from>
    <xdr:ext cx="469744" cy="259045"/>
    <xdr:sp macro="" textlink="">
      <xdr:nvSpPr>
        <xdr:cNvPr id="183" name="維持補修費平均値テキスト"/>
        <xdr:cNvSpPr txBox="1"/>
      </xdr:nvSpPr>
      <xdr:spPr>
        <a:xfrm>
          <a:off x="4686300" y="13203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3,381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22932</xdr:rowOff>
    </xdr:from>
    <xdr:to>
      <xdr:col>6</xdr:col>
      <xdr:colOff>561975</xdr:colOff>
      <xdr:row>77</xdr:row>
      <xdr:rowOff>124532</xdr:rowOff>
    </xdr:to>
    <xdr:sp macro="" textlink="">
      <xdr:nvSpPr>
        <xdr:cNvPr id="184" name="フローチャート : 判断 183"/>
        <xdr:cNvSpPr/>
      </xdr:nvSpPr>
      <xdr:spPr>
        <a:xfrm>
          <a:off x="4584700" y="1322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94306</xdr:rowOff>
    </xdr:from>
    <xdr:to>
      <xdr:col>5</xdr:col>
      <xdr:colOff>358775</xdr:colOff>
      <xdr:row>76</xdr:row>
      <xdr:rowOff>143619</xdr:rowOff>
    </xdr:to>
    <xdr:cxnSp macro="">
      <xdr:nvCxnSpPr>
        <xdr:cNvPr id="185" name="直線コネクタ 184"/>
        <xdr:cNvCxnSpPr/>
      </xdr:nvCxnSpPr>
      <xdr:spPr>
        <a:xfrm flipV="1">
          <a:off x="2908300" y="13124506"/>
          <a:ext cx="889000" cy="4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28484</xdr:rowOff>
    </xdr:from>
    <xdr:to>
      <xdr:col>5</xdr:col>
      <xdr:colOff>409575</xdr:colOff>
      <xdr:row>77</xdr:row>
      <xdr:rowOff>130084</xdr:rowOff>
    </xdr:to>
    <xdr:sp macro="" textlink="">
      <xdr:nvSpPr>
        <xdr:cNvPr id="186" name="フローチャート : 判断 185"/>
        <xdr:cNvSpPr/>
      </xdr:nvSpPr>
      <xdr:spPr>
        <a:xfrm>
          <a:off x="37465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121211</xdr:rowOff>
    </xdr:from>
    <xdr:ext cx="469744" cy="259045"/>
    <xdr:sp macro="" textlink="">
      <xdr:nvSpPr>
        <xdr:cNvPr id="187" name="テキスト ボックス 186"/>
        <xdr:cNvSpPr txBox="1"/>
      </xdr:nvSpPr>
      <xdr:spPr>
        <a:xfrm>
          <a:off x="3562427" y="1332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135672</xdr:rowOff>
    </xdr:from>
    <xdr:to>
      <xdr:col>4</xdr:col>
      <xdr:colOff>155575</xdr:colOff>
      <xdr:row>76</xdr:row>
      <xdr:rowOff>143619</xdr:rowOff>
    </xdr:to>
    <xdr:cxnSp macro="">
      <xdr:nvCxnSpPr>
        <xdr:cNvPr id="188" name="直線コネクタ 187"/>
        <xdr:cNvCxnSpPr/>
      </xdr:nvCxnSpPr>
      <xdr:spPr>
        <a:xfrm>
          <a:off x="2019300" y="13165872"/>
          <a:ext cx="889000" cy="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35125</xdr:rowOff>
    </xdr:from>
    <xdr:to>
      <xdr:col>4</xdr:col>
      <xdr:colOff>206375</xdr:colOff>
      <xdr:row>77</xdr:row>
      <xdr:rowOff>136725</xdr:rowOff>
    </xdr:to>
    <xdr:sp macro="" textlink="">
      <xdr:nvSpPr>
        <xdr:cNvPr id="189" name="フローチャート : 判断 188"/>
        <xdr:cNvSpPr/>
      </xdr:nvSpPr>
      <xdr:spPr>
        <a:xfrm>
          <a:off x="2857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127852</xdr:rowOff>
    </xdr:from>
    <xdr:ext cx="469744" cy="259045"/>
    <xdr:sp macro="" textlink="">
      <xdr:nvSpPr>
        <xdr:cNvPr id="190" name="テキスト ボックス 189"/>
        <xdr:cNvSpPr txBox="1"/>
      </xdr:nvSpPr>
      <xdr:spPr>
        <a:xfrm>
          <a:off x="2673427" y="133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135672</xdr:rowOff>
    </xdr:from>
    <xdr:to>
      <xdr:col>2</xdr:col>
      <xdr:colOff>638175</xdr:colOff>
      <xdr:row>76</xdr:row>
      <xdr:rowOff>138176</xdr:rowOff>
    </xdr:to>
    <xdr:cxnSp macro="">
      <xdr:nvCxnSpPr>
        <xdr:cNvPr id="191" name="直線コネクタ 190"/>
        <xdr:cNvCxnSpPr/>
      </xdr:nvCxnSpPr>
      <xdr:spPr>
        <a:xfrm flipV="1">
          <a:off x="1130300" y="13165872"/>
          <a:ext cx="8890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56787</xdr:rowOff>
    </xdr:from>
    <xdr:to>
      <xdr:col>3</xdr:col>
      <xdr:colOff>3175</xdr:colOff>
      <xdr:row>77</xdr:row>
      <xdr:rowOff>158387</xdr:rowOff>
    </xdr:to>
    <xdr:sp macro="" textlink="">
      <xdr:nvSpPr>
        <xdr:cNvPr id="192" name="フローチャート : 判断 191"/>
        <xdr:cNvSpPr/>
      </xdr:nvSpPr>
      <xdr:spPr>
        <a:xfrm>
          <a:off x="1968500" y="132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149514</xdr:rowOff>
    </xdr:from>
    <xdr:ext cx="469744" cy="259045"/>
    <xdr:sp macro="" textlink="">
      <xdr:nvSpPr>
        <xdr:cNvPr id="193" name="テキスト ボックス 192"/>
        <xdr:cNvSpPr txBox="1"/>
      </xdr:nvSpPr>
      <xdr:spPr>
        <a:xfrm>
          <a:off x="1784427" y="1335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60162</xdr:rowOff>
    </xdr:from>
    <xdr:to>
      <xdr:col>1</xdr:col>
      <xdr:colOff>485775</xdr:colOff>
      <xdr:row>77</xdr:row>
      <xdr:rowOff>161762</xdr:rowOff>
    </xdr:to>
    <xdr:sp macro="" textlink="">
      <xdr:nvSpPr>
        <xdr:cNvPr id="194" name="フローチャート : 判断 193"/>
        <xdr:cNvSpPr/>
      </xdr:nvSpPr>
      <xdr:spPr>
        <a:xfrm>
          <a:off x="1079500" y="132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152889</xdr:rowOff>
    </xdr:from>
    <xdr:ext cx="469744" cy="259045"/>
    <xdr:sp macro="" textlink="">
      <xdr:nvSpPr>
        <xdr:cNvPr id="195" name="テキスト ボックス 194"/>
        <xdr:cNvSpPr txBox="1"/>
      </xdr:nvSpPr>
      <xdr:spPr>
        <a:xfrm>
          <a:off x="895427" y="133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3,039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75837</xdr:rowOff>
    </xdr:from>
    <xdr:to>
      <xdr:col>6</xdr:col>
      <xdr:colOff>561975</xdr:colOff>
      <xdr:row>77</xdr:row>
      <xdr:rowOff>5987</xdr:rowOff>
    </xdr:to>
    <xdr:sp macro="" textlink="">
      <xdr:nvSpPr>
        <xdr:cNvPr id="201" name="円/楕円 200"/>
        <xdr:cNvSpPr/>
      </xdr:nvSpPr>
      <xdr:spPr>
        <a:xfrm>
          <a:off x="4584700" y="1310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98714</xdr:rowOff>
    </xdr:from>
    <xdr:ext cx="469744" cy="259045"/>
    <xdr:sp macro="" textlink="">
      <xdr:nvSpPr>
        <xdr:cNvPr id="202" name="維持補修費該当値テキスト"/>
        <xdr:cNvSpPr txBox="1"/>
      </xdr:nvSpPr>
      <xdr:spPr>
        <a:xfrm>
          <a:off x="4686300" y="1295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43506</xdr:rowOff>
    </xdr:from>
    <xdr:to>
      <xdr:col>5</xdr:col>
      <xdr:colOff>409575</xdr:colOff>
      <xdr:row>76</xdr:row>
      <xdr:rowOff>145106</xdr:rowOff>
    </xdr:to>
    <xdr:sp macro="" textlink="">
      <xdr:nvSpPr>
        <xdr:cNvPr id="203" name="円/楕円 202"/>
        <xdr:cNvSpPr/>
      </xdr:nvSpPr>
      <xdr:spPr>
        <a:xfrm>
          <a:off x="3746500" y="1307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161634</xdr:rowOff>
    </xdr:from>
    <xdr:ext cx="469744" cy="259045"/>
    <xdr:sp macro="" textlink="">
      <xdr:nvSpPr>
        <xdr:cNvPr id="204" name="テキスト ボックス 203"/>
        <xdr:cNvSpPr txBox="1"/>
      </xdr:nvSpPr>
      <xdr:spPr>
        <a:xfrm>
          <a:off x="3562427" y="128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92819</xdr:rowOff>
    </xdr:from>
    <xdr:to>
      <xdr:col>4</xdr:col>
      <xdr:colOff>206375</xdr:colOff>
      <xdr:row>77</xdr:row>
      <xdr:rowOff>22969</xdr:rowOff>
    </xdr:to>
    <xdr:sp macro="" textlink="">
      <xdr:nvSpPr>
        <xdr:cNvPr id="205" name="円/楕円 204"/>
        <xdr:cNvSpPr/>
      </xdr:nvSpPr>
      <xdr:spPr>
        <a:xfrm>
          <a:off x="2857500" y="1312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39496</xdr:rowOff>
    </xdr:from>
    <xdr:ext cx="469744" cy="259045"/>
    <xdr:sp macro="" textlink="">
      <xdr:nvSpPr>
        <xdr:cNvPr id="206" name="テキスト ボックス 205"/>
        <xdr:cNvSpPr txBox="1"/>
      </xdr:nvSpPr>
      <xdr:spPr>
        <a:xfrm>
          <a:off x="2673427" y="1289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84872</xdr:rowOff>
    </xdr:from>
    <xdr:to>
      <xdr:col>3</xdr:col>
      <xdr:colOff>3175</xdr:colOff>
      <xdr:row>77</xdr:row>
      <xdr:rowOff>15022</xdr:rowOff>
    </xdr:to>
    <xdr:sp macro="" textlink="">
      <xdr:nvSpPr>
        <xdr:cNvPr id="207" name="円/楕円 206"/>
        <xdr:cNvSpPr/>
      </xdr:nvSpPr>
      <xdr:spPr>
        <a:xfrm>
          <a:off x="1968500" y="1311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31549</xdr:rowOff>
    </xdr:from>
    <xdr:ext cx="469744" cy="259045"/>
    <xdr:sp macro="" textlink="">
      <xdr:nvSpPr>
        <xdr:cNvPr id="208" name="テキスト ボックス 207"/>
        <xdr:cNvSpPr txBox="1"/>
      </xdr:nvSpPr>
      <xdr:spPr>
        <a:xfrm>
          <a:off x="1784427" y="1289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87376</xdr:rowOff>
    </xdr:from>
    <xdr:to>
      <xdr:col>1</xdr:col>
      <xdr:colOff>485775</xdr:colOff>
      <xdr:row>77</xdr:row>
      <xdr:rowOff>17526</xdr:rowOff>
    </xdr:to>
    <xdr:sp macro="" textlink="">
      <xdr:nvSpPr>
        <xdr:cNvPr id="209" name="円/楕円 208"/>
        <xdr:cNvSpPr/>
      </xdr:nvSpPr>
      <xdr:spPr>
        <a:xfrm>
          <a:off x="1079500" y="1311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34053</xdr:rowOff>
    </xdr:from>
    <xdr:ext cx="469744" cy="259045"/>
    <xdr:sp macro="" textlink="">
      <xdr:nvSpPr>
        <xdr:cNvPr id="210" name="テキスト ボックス 209"/>
        <xdr:cNvSpPr txBox="1"/>
      </xdr:nvSpPr>
      <xdr:spPr>
        <a:xfrm>
          <a:off x="895427" y="1289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81814</xdr:rowOff>
    </xdr:from>
    <xdr:to>
      <xdr:col>6</xdr:col>
      <xdr:colOff>510540</xdr:colOff>
      <xdr:row>97</xdr:row>
      <xdr:rowOff>118911</xdr:rowOff>
    </xdr:to>
    <xdr:cxnSp macro="">
      <xdr:nvCxnSpPr>
        <xdr:cNvPr id="235" name="直線コネクタ 234"/>
        <xdr:cNvCxnSpPr/>
      </xdr:nvCxnSpPr>
      <xdr:spPr>
        <a:xfrm flipV="1">
          <a:off x="4633595" y="15512314"/>
          <a:ext cx="1270" cy="123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122738</xdr:rowOff>
    </xdr:from>
    <xdr:ext cx="534377" cy="259045"/>
    <xdr:sp macro="" textlink="">
      <xdr:nvSpPr>
        <xdr:cNvPr id="236" name="扶助費最小値テキスト"/>
        <xdr:cNvSpPr txBox="1"/>
      </xdr:nvSpPr>
      <xdr:spPr>
        <a:xfrm>
          <a:off x="4686300" y="1675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81,137</a:t>
          </a:r>
          <a:endParaRPr kumimoji="1" lang="ja-JP" altLang="en-US" sz="1000" b="1">
            <a:latin typeface="ＭＳ Ｐゴシック"/>
          </a:endParaRPr>
        </a:p>
      </xdr:txBody>
    </xdr:sp>
    <xdr:clientData/>
  </xdr:oneCellAnchor>
  <xdr:twoCellAnchor>
    <xdr:from>
      <xdr:col>6</xdr:col>
      <xdr:colOff>422275</xdr:colOff>
      <xdr:row>97</xdr:row>
      <xdr:rowOff>118911</xdr:rowOff>
    </xdr:from>
    <xdr:to>
      <xdr:col>6</xdr:col>
      <xdr:colOff>600075</xdr:colOff>
      <xdr:row>97</xdr:row>
      <xdr:rowOff>118911</xdr:rowOff>
    </xdr:to>
    <xdr:cxnSp macro="">
      <xdr:nvCxnSpPr>
        <xdr:cNvPr id="237" name="直線コネクタ 236"/>
        <xdr:cNvCxnSpPr/>
      </xdr:nvCxnSpPr>
      <xdr:spPr>
        <a:xfrm>
          <a:off x="4546600" y="16749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28491</xdr:rowOff>
    </xdr:from>
    <xdr:ext cx="599010" cy="259045"/>
    <xdr:sp macro="" textlink="">
      <xdr:nvSpPr>
        <xdr:cNvPr id="238" name="扶助費最大値テキスト"/>
        <xdr:cNvSpPr txBox="1"/>
      </xdr:nvSpPr>
      <xdr:spPr>
        <a:xfrm>
          <a:off x="4686300" y="15287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178,558</a:t>
          </a:r>
          <a:endParaRPr kumimoji="1" lang="ja-JP" altLang="en-US" sz="1000" b="1">
            <a:latin typeface="ＭＳ Ｐゴシック"/>
          </a:endParaRPr>
        </a:p>
      </xdr:txBody>
    </xdr:sp>
    <xdr:clientData/>
  </xdr:oneCellAnchor>
  <xdr:twoCellAnchor>
    <xdr:from>
      <xdr:col>6</xdr:col>
      <xdr:colOff>422275</xdr:colOff>
      <xdr:row>90</xdr:row>
      <xdr:rowOff>81814</xdr:rowOff>
    </xdr:from>
    <xdr:to>
      <xdr:col>6</xdr:col>
      <xdr:colOff>600075</xdr:colOff>
      <xdr:row>90</xdr:row>
      <xdr:rowOff>81814</xdr:rowOff>
    </xdr:to>
    <xdr:cxnSp macro="">
      <xdr:nvCxnSpPr>
        <xdr:cNvPr id="239" name="直線コネクタ 238"/>
        <xdr:cNvCxnSpPr/>
      </xdr:nvCxnSpPr>
      <xdr:spPr>
        <a:xfrm>
          <a:off x="4546600" y="1551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118911</xdr:rowOff>
    </xdr:from>
    <xdr:to>
      <xdr:col>6</xdr:col>
      <xdr:colOff>511175</xdr:colOff>
      <xdr:row>98</xdr:row>
      <xdr:rowOff>10821</xdr:rowOff>
    </xdr:to>
    <xdr:cxnSp macro="">
      <xdr:nvCxnSpPr>
        <xdr:cNvPr id="240" name="直線コネクタ 239"/>
        <xdr:cNvCxnSpPr/>
      </xdr:nvCxnSpPr>
      <xdr:spPr>
        <a:xfrm flipV="1">
          <a:off x="3797300" y="16749561"/>
          <a:ext cx="838200" cy="6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127691</xdr:rowOff>
    </xdr:from>
    <xdr:ext cx="599010" cy="259045"/>
    <xdr:sp macro="" textlink="">
      <xdr:nvSpPr>
        <xdr:cNvPr id="241" name="扶助費平均値テキスト"/>
        <xdr:cNvSpPr txBox="1"/>
      </xdr:nvSpPr>
      <xdr:spPr>
        <a:xfrm>
          <a:off x="4686300" y="1607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118,747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104814</xdr:rowOff>
    </xdr:from>
    <xdr:to>
      <xdr:col>6</xdr:col>
      <xdr:colOff>561975</xdr:colOff>
      <xdr:row>95</xdr:row>
      <xdr:rowOff>34964</xdr:rowOff>
    </xdr:to>
    <xdr:sp macro="" textlink="">
      <xdr:nvSpPr>
        <xdr:cNvPr id="242" name="フローチャート : 判断 241"/>
        <xdr:cNvSpPr/>
      </xdr:nvSpPr>
      <xdr:spPr>
        <a:xfrm>
          <a:off x="4584700" y="1622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10821</xdr:rowOff>
    </xdr:from>
    <xdr:to>
      <xdr:col>5</xdr:col>
      <xdr:colOff>358775</xdr:colOff>
      <xdr:row>98</xdr:row>
      <xdr:rowOff>90385</xdr:rowOff>
    </xdr:to>
    <xdr:cxnSp macro="">
      <xdr:nvCxnSpPr>
        <xdr:cNvPr id="243" name="直線コネクタ 242"/>
        <xdr:cNvCxnSpPr/>
      </xdr:nvCxnSpPr>
      <xdr:spPr>
        <a:xfrm flipV="1">
          <a:off x="2908300" y="16812921"/>
          <a:ext cx="889000" cy="7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164021</xdr:rowOff>
    </xdr:from>
    <xdr:to>
      <xdr:col>5</xdr:col>
      <xdr:colOff>409575</xdr:colOff>
      <xdr:row>95</xdr:row>
      <xdr:rowOff>94171</xdr:rowOff>
    </xdr:to>
    <xdr:sp macro="" textlink="">
      <xdr:nvSpPr>
        <xdr:cNvPr id="244" name="フローチャート : 判断 243"/>
        <xdr:cNvSpPr/>
      </xdr:nvSpPr>
      <xdr:spPr>
        <a:xfrm>
          <a:off x="3746500" y="1628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110698</xdr:rowOff>
    </xdr:from>
    <xdr:ext cx="599010" cy="259045"/>
    <xdr:sp macro="" textlink="">
      <xdr:nvSpPr>
        <xdr:cNvPr id="245" name="テキスト ボックス 244"/>
        <xdr:cNvSpPr txBox="1"/>
      </xdr:nvSpPr>
      <xdr:spPr>
        <a:xfrm>
          <a:off x="3497794" y="1605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114,085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90385</xdr:rowOff>
    </xdr:from>
    <xdr:to>
      <xdr:col>4</xdr:col>
      <xdr:colOff>155575</xdr:colOff>
      <xdr:row>98</xdr:row>
      <xdr:rowOff>131598</xdr:rowOff>
    </xdr:to>
    <xdr:cxnSp macro="">
      <xdr:nvCxnSpPr>
        <xdr:cNvPr id="246" name="直線コネクタ 245"/>
        <xdr:cNvCxnSpPr/>
      </xdr:nvCxnSpPr>
      <xdr:spPr>
        <a:xfrm flipV="1">
          <a:off x="2019300" y="16892485"/>
          <a:ext cx="889000" cy="4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69622</xdr:rowOff>
    </xdr:from>
    <xdr:to>
      <xdr:col>4</xdr:col>
      <xdr:colOff>206375</xdr:colOff>
      <xdr:row>95</xdr:row>
      <xdr:rowOff>171222</xdr:rowOff>
    </xdr:to>
    <xdr:sp macro="" textlink="">
      <xdr:nvSpPr>
        <xdr:cNvPr id="247" name="フローチャート : 判断 246"/>
        <xdr:cNvSpPr/>
      </xdr:nvSpPr>
      <xdr:spPr>
        <a:xfrm>
          <a:off x="2857500" y="163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16299</xdr:rowOff>
    </xdr:from>
    <xdr:ext cx="599010" cy="259045"/>
    <xdr:sp macro="" textlink="">
      <xdr:nvSpPr>
        <xdr:cNvPr id="248" name="テキスト ボックス 247"/>
        <xdr:cNvSpPr txBox="1"/>
      </xdr:nvSpPr>
      <xdr:spPr>
        <a:xfrm>
          <a:off x="2608794" y="1613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108,018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131598</xdr:rowOff>
    </xdr:from>
    <xdr:to>
      <xdr:col>2</xdr:col>
      <xdr:colOff>638175</xdr:colOff>
      <xdr:row>98</xdr:row>
      <xdr:rowOff>134683</xdr:rowOff>
    </xdr:to>
    <xdr:cxnSp macro="">
      <xdr:nvCxnSpPr>
        <xdr:cNvPr id="249" name="直線コネクタ 248"/>
        <xdr:cNvCxnSpPr/>
      </xdr:nvCxnSpPr>
      <xdr:spPr>
        <a:xfrm flipV="1">
          <a:off x="1130300" y="16933698"/>
          <a:ext cx="889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127406</xdr:rowOff>
    </xdr:from>
    <xdr:to>
      <xdr:col>3</xdr:col>
      <xdr:colOff>3175</xdr:colOff>
      <xdr:row>96</xdr:row>
      <xdr:rowOff>57556</xdr:rowOff>
    </xdr:to>
    <xdr:sp macro="" textlink="">
      <xdr:nvSpPr>
        <xdr:cNvPr id="250" name="フローチャート : 判断 249"/>
        <xdr:cNvSpPr/>
      </xdr:nvSpPr>
      <xdr:spPr>
        <a:xfrm>
          <a:off x="1968500" y="1641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74083</xdr:rowOff>
    </xdr:from>
    <xdr:ext cx="599010" cy="259045"/>
    <xdr:sp macro="" textlink="">
      <xdr:nvSpPr>
        <xdr:cNvPr id="251" name="テキスト ボックス 250"/>
        <xdr:cNvSpPr txBox="1"/>
      </xdr:nvSpPr>
      <xdr:spPr>
        <a:xfrm>
          <a:off x="1719794" y="1619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103,468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142278</xdr:rowOff>
    </xdr:from>
    <xdr:to>
      <xdr:col>1</xdr:col>
      <xdr:colOff>485775</xdr:colOff>
      <xdr:row>96</xdr:row>
      <xdr:rowOff>72428</xdr:rowOff>
    </xdr:to>
    <xdr:sp macro="" textlink="">
      <xdr:nvSpPr>
        <xdr:cNvPr id="252" name="フローチャート : 判断 251"/>
        <xdr:cNvSpPr/>
      </xdr:nvSpPr>
      <xdr:spPr>
        <a:xfrm>
          <a:off x="1079500" y="1643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88955</xdr:rowOff>
    </xdr:from>
    <xdr:ext cx="599010" cy="259045"/>
    <xdr:sp macro="" textlink="">
      <xdr:nvSpPr>
        <xdr:cNvPr id="253" name="テキスト ボックス 252"/>
        <xdr:cNvSpPr txBox="1"/>
      </xdr:nvSpPr>
      <xdr:spPr>
        <a:xfrm>
          <a:off x="830794" y="1620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102,297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68111</xdr:rowOff>
    </xdr:from>
    <xdr:to>
      <xdr:col>6</xdr:col>
      <xdr:colOff>561975</xdr:colOff>
      <xdr:row>97</xdr:row>
      <xdr:rowOff>169711</xdr:rowOff>
    </xdr:to>
    <xdr:sp macro="" textlink="">
      <xdr:nvSpPr>
        <xdr:cNvPr id="259" name="円/楕円 258"/>
        <xdr:cNvSpPr/>
      </xdr:nvSpPr>
      <xdr:spPr>
        <a:xfrm>
          <a:off x="4584700" y="1669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154488</xdr:rowOff>
    </xdr:from>
    <xdr:ext cx="534377" cy="259045"/>
    <xdr:sp macro="" textlink="">
      <xdr:nvSpPr>
        <xdr:cNvPr id="260" name="扶助費該当値テキスト"/>
        <xdr:cNvSpPr txBox="1"/>
      </xdr:nvSpPr>
      <xdr:spPr>
        <a:xfrm>
          <a:off x="4686300" y="1661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81,137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131471</xdr:rowOff>
    </xdr:from>
    <xdr:to>
      <xdr:col>5</xdr:col>
      <xdr:colOff>409575</xdr:colOff>
      <xdr:row>98</xdr:row>
      <xdr:rowOff>61621</xdr:rowOff>
    </xdr:to>
    <xdr:sp macro="" textlink="">
      <xdr:nvSpPr>
        <xdr:cNvPr id="261" name="円/楕円 260"/>
        <xdr:cNvSpPr/>
      </xdr:nvSpPr>
      <xdr:spPr>
        <a:xfrm>
          <a:off x="3746500" y="1676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52748</xdr:rowOff>
    </xdr:from>
    <xdr:ext cx="534377" cy="259045"/>
    <xdr:sp macro="" textlink="">
      <xdr:nvSpPr>
        <xdr:cNvPr id="262" name="テキスト ボックス 261"/>
        <xdr:cNvSpPr txBox="1"/>
      </xdr:nvSpPr>
      <xdr:spPr>
        <a:xfrm>
          <a:off x="3530111" y="168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76,148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39585</xdr:rowOff>
    </xdr:from>
    <xdr:to>
      <xdr:col>4</xdr:col>
      <xdr:colOff>206375</xdr:colOff>
      <xdr:row>98</xdr:row>
      <xdr:rowOff>141185</xdr:rowOff>
    </xdr:to>
    <xdr:sp macro="" textlink="">
      <xdr:nvSpPr>
        <xdr:cNvPr id="263" name="円/楕円 262"/>
        <xdr:cNvSpPr/>
      </xdr:nvSpPr>
      <xdr:spPr>
        <a:xfrm>
          <a:off x="2857500" y="1684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132312</xdr:rowOff>
    </xdr:from>
    <xdr:ext cx="534377" cy="259045"/>
    <xdr:sp macro="" textlink="">
      <xdr:nvSpPr>
        <xdr:cNvPr id="264" name="テキスト ボックス 263"/>
        <xdr:cNvSpPr txBox="1"/>
      </xdr:nvSpPr>
      <xdr:spPr>
        <a:xfrm>
          <a:off x="2641111" y="1693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69,883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80798</xdr:rowOff>
    </xdr:from>
    <xdr:to>
      <xdr:col>3</xdr:col>
      <xdr:colOff>3175</xdr:colOff>
      <xdr:row>99</xdr:row>
      <xdr:rowOff>10948</xdr:rowOff>
    </xdr:to>
    <xdr:sp macro="" textlink="">
      <xdr:nvSpPr>
        <xdr:cNvPr id="265" name="円/楕円 264"/>
        <xdr:cNvSpPr/>
      </xdr:nvSpPr>
      <xdr:spPr>
        <a:xfrm>
          <a:off x="1968500" y="1688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2075</xdr:rowOff>
    </xdr:from>
    <xdr:ext cx="534377" cy="259045"/>
    <xdr:sp macro="" textlink="">
      <xdr:nvSpPr>
        <xdr:cNvPr id="266" name="テキスト ボックス 265"/>
        <xdr:cNvSpPr txBox="1"/>
      </xdr:nvSpPr>
      <xdr:spPr>
        <a:xfrm>
          <a:off x="1752111" y="1697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66,638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83883</xdr:rowOff>
    </xdr:from>
    <xdr:to>
      <xdr:col>1</xdr:col>
      <xdr:colOff>485775</xdr:colOff>
      <xdr:row>99</xdr:row>
      <xdr:rowOff>14033</xdr:rowOff>
    </xdr:to>
    <xdr:sp macro="" textlink="">
      <xdr:nvSpPr>
        <xdr:cNvPr id="267" name="円/楕円 266"/>
        <xdr:cNvSpPr/>
      </xdr:nvSpPr>
      <xdr:spPr>
        <a:xfrm>
          <a:off x="1079500" y="1688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5160</xdr:rowOff>
    </xdr:from>
    <xdr:ext cx="534377" cy="259045"/>
    <xdr:sp macro="" textlink="">
      <xdr:nvSpPr>
        <xdr:cNvPr id="268" name="テキスト ボックス 267"/>
        <xdr:cNvSpPr txBox="1"/>
      </xdr:nvSpPr>
      <xdr:spPr>
        <a:xfrm>
          <a:off x="863111" y="169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8" name="テキスト ボックス 28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107182</xdr:rowOff>
    </xdr:from>
    <xdr:to>
      <xdr:col>15</xdr:col>
      <xdr:colOff>180340</xdr:colOff>
      <xdr:row>37</xdr:row>
      <xdr:rowOff>133833</xdr:rowOff>
    </xdr:to>
    <xdr:cxnSp macro="">
      <xdr:nvCxnSpPr>
        <xdr:cNvPr id="292" name="直線コネクタ 291"/>
        <xdr:cNvCxnSpPr/>
      </xdr:nvCxnSpPr>
      <xdr:spPr>
        <a:xfrm flipV="1">
          <a:off x="10475595" y="5422132"/>
          <a:ext cx="1270" cy="1055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137660</xdr:rowOff>
    </xdr:from>
    <xdr:ext cx="534377" cy="259045"/>
    <xdr:sp macro="" textlink="">
      <xdr:nvSpPr>
        <xdr:cNvPr id="293" name="補助費等最小値テキスト"/>
        <xdr:cNvSpPr txBox="1"/>
      </xdr:nvSpPr>
      <xdr:spPr>
        <a:xfrm>
          <a:off x="10528300" y="648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13,308</a:t>
          </a:r>
          <a:endParaRPr kumimoji="1" lang="ja-JP" altLang="en-US" sz="1000" b="1">
            <a:latin typeface="ＭＳ Ｐゴシック"/>
          </a:endParaRPr>
        </a:p>
      </xdr:txBody>
    </xdr:sp>
    <xdr:clientData/>
  </xdr:oneCellAnchor>
  <xdr:twoCellAnchor>
    <xdr:from>
      <xdr:col>15</xdr:col>
      <xdr:colOff>92075</xdr:colOff>
      <xdr:row>37</xdr:row>
      <xdr:rowOff>133833</xdr:rowOff>
    </xdr:from>
    <xdr:to>
      <xdr:col>15</xdr:col>
      <xdr:colOff>269875</xdr:colOff>
      <xdr:row>37</xdr:row>
      <xdr:rowOff>133833</xdr:rowOff>
    </xdr:to>
    <xdr:cxnSp macro="">
      <xdr:nvCxnSpPr>
        <xdr:cNvPr id="294" name="直線コネクタ 293"/>
        <xdr:cNvCxnSpPr/>
      </xdr:nvCxnSpPr>
      <xdr:spPr>
        <a:xfrm>
          <a:off x="10388600" y="647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53859</xdr:rowOff>
    </xdr:from>
    <xdr:ext cx="534377" cy="259045"/>
    <xdr:sp macro="" textlink="">
      <xdr:nvSpPr>
        <xdr:cNvPr id="295" name="補助費等最大値テキスト"/>
        <xdr:cNvSpPr txBox="1"/>
      </xdr:nvSpPr>
      <xdr:spPr>
        <a:xfrm>
          <a:off x="10528300" y="519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68,707</a:t>
          </a:r>
          <a:endParaRPr kumimoji="1" lang="ja-JP" altLang="en-US" sz="1000" b="1">
            <a:latin typeface="ＭＳ Ｐゴシック"/>
          </a:endParaRPr>
        </a:p>
      </xdr:txBody>
    </xdr:sp>
    <xdr:clientData/>
  </xdr:oneCellAnchor>
  <xdr:twoCellAnchor>
    <xdr:from>
      <xdr:col>15</xdr:col>
      <xdr:colOff>92075</xdr:colOff>
      <xdr:row>31</xdr:row>
      <xdr:rowOff>107182</xdr:rowOff>
    </xdr:from>
    <xdr:to>
      <xdr:col>15</xdr:col>
      <xdr:colOff>269875</xdr:colOff>
      <xdr:row>31</xdr:row>
      <xdr:rowOff>107182</xdr:rowOff>
    </xdr:to>
    <xdr:cxnSp macro="">
      <xdr:nvCxnSpPr>
        <xdr:cNvPr id="296" name="直線コネクタ 295"/>
        <xdr:cNvCxnSpPr/>
      </xdr:nvCxnSpPr>
      <xdr:spPr>
        <a:xfrm>
          <a:off x="10388600" y="5422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28067</xdr:rowOff>
    </xdr:from>
    <xdr:to>
      <xdr:col>15</xdr:col>
      <xdr:colOff>180975</xdr:colOff>
      <xdr:row>37</xdr:row>
      <xdr:rowOff>33382</xdr:rowOff>
    </xdr:to>
    <xdr:cxnSp macro="">
      <xdr:nvCxnSpPr>
        <xdr:cNvPr id="297" name="直線コネクタ 296"/>
        <xdr:cNvCxnSpPr/>
      </xdr:nvCxnSpPr>
      <xdr:spPr>
        <a:xfrm flipV="1">
          <a:off x="9639300" y="6371717"/>
          <a:ext cx="83820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127811</xdr:rowOff>
    </xdr:from>
    <xdr:ext cx="534377" cy="259045"/>
    <xdr:sp macro="" textlink="">
      <xdr:nvSpPr>
        <xdr:cNvPr id="298" name="補助費等平均値テキスト"/>
        <xdr:cNvSpPr txBox="1"/>
      </xdr:nvSpPr>
      <xdr:spPr>
        <a:xfrm>
          <a:off x="10528300" y="630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149384</xdr:rowOff>
    </xdr:from>
    <xdr:to>
      <xdr:col>15</xdr:col>
      <xdr:colOff>231775</xdr:colOff>
      <xdr:row>37</xdr:row>
      <xdr:rowOff>79534</xdr:rowOff>
    </xdr:to>
    <xdr:sp macro="" textlink="">
      <xdr:nvSpPr>
        <xdr:cNvPr id="299" name="フローチャート : 判断 298"/>
        <xdr:cNvSpPr/>
      </xdr:nvSpPr>
      <xdr:spPr>
        <a:xfrm>
          <a:off x="10426700" y="632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161836</xdr:rowOff>
    </xdr:from>
    <xdr:to>
      <xdr:col>14</xdr:col>
      <xdr:colOff>28575</xdr:colOff>
      <xdr:row>37</xdr:row>
      <xdr:rowOff>33382</xdr:rowOff>
    </xdr:to>
    <xdr:cxnSp macro="">
      <xdr:nvCxnSpPr>
        <xdr:cNvPr id="300" name="直線コネクタ 299"/>
        <xdr:cNvCxnSpPr/>
      </xdr:nvCxnSpPr>
      <xdr:spPr>
        <a:xfrm>
          <a:off x="8750300" y="6334036"/>
          <a:ext cx="889000" cy="4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134734</xdr:rowOff>
    </xdr:from>
    <xdr:to>
      <xdr:col>14</xdr:col>
      <xdr:colOff>79375</xdr:colOff>
      <xdr:row>37</xdr:row>
      <xdr:rowOff>64884</xdr:rowOff>
    </xdr:to>
    <xdr:sp macro="" textlink="">
      <xdr:nvSpPr>
        <xdr:cNvPr id="301" name="フローチャート : 判断 300"/>
        <xdr:cNvSpPr/>
      </xdr:nvSpPr>
      <xdr:spPr>
        <a:xfrm>
          <a:off x="9588500" y="630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81411</xdr:rowOff>
    </xdr:from>
    <xdr:ext cx="534377" cy="259045"/>
    <xdr:sp macro="" textlink="">
      <xdr:nvSpPr>
        <xdr:cNvPr id="302" name="テキスト ボックス 301"/>
        <xdr:cNvSpPr txBox="1"/>
      </xdr:nvSpPr>
      <xdr:spPr>
        <a:xfrm>
          <a:off x="9372111" y="608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161836</xdr:rowOff>
    </xdr:from>
    <xdr:to>
      <xdr:col>12</xdr:col>
      <xdr:colOff>511175</xdr:colOff>
      <xdr:row>36</xdr:row>
      <xdr:rowOff>170942</xdr:rowOff>
    </xdr:to>
    <xdr:cxnSp macro="">
      <xdr:nvCxnSpPr>
        <xdr:cNvPr id="303" name="直線コネクタ 302"/>
        <xdr:cNvCxnSpPr/>
      </xdr:nvCxnSpPr>
      <xdr:spPr>
        <a:xfrm flipV="1">
          <a:off x="7861300" y="6334036"/>
          <a:ext cx="8890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77775</xdr:rowOff>
    </xdr:from>
    <xdr:to>
      <xdr:col>12</xdr:col>
      <xdr:colOff>561975</xdr:colOff>
      <xdr:row>37</xdr:row>
      <xdr:rowOff>7925</xdr:rowOff>
    </xdr:to>
    <xdr:sp macro="" textlink="">
      <xdr:nvSpPr>
        <xdr:cNvPr id="304" name="フローチャート : 判断 303"/>
        <xdr:cNvSpPr/>
      </xdr:nvSpPr>
      <xdr:spPr>
        <a:xfrm>
          <a:off x="8699500" y="62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24452</xdr:rowOff>
    </xdr:from>
    <xdr:ext cx="534377" cy="259045"/>
    <xdr:sp macro="" textlink="">
      <xdr:nvSpPr>
        <xdr:cNvPr id="305" name="テキスト ボックス 304"/>
        <xdr:cNvSpPr txBox="1"/>
      </xdr:nvSpPr>
      <xdr:spPr>
        <a:xfrm>
          <a:off x="8483111" y="60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170942</xdr:rowOff>
    </xdr:from>
    <xdr:to>
      <xdr:col>11</xdr:col>
      <xdr:colOff>307975</xdr:colOff>
      <xdr:row>37</xdr:row>
      <xdr:rowOff>8693</xdr:rowOff>
    </xdr:to>
    <xdr:cxnSp macro="">
      <xdr:nvCxnSpPr>
        <xdr:cNvPr id="306" name="直線コネクタ 305"/>
        <xdr:cNvCxnSpPr/>
      </xdr:nvCxnSpPr>
      <xdr:spPr>
        <a:xfrm flipV="1">
          <a:off x="6972300" y="6343142"/>
          <a:ext cx="8890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78327</xdr:rowOff>
    </xdr:from>
    <xdr:to>
      <xdr:col>11</xdr:col>
      <xdr:colOff>358775</xdr:colOff>
      <xdr:row>37</xdr:row>
      <xdr:rowOff>8477</xdr:rowOff>
    </xdr:to>
    <xdr:sp macro="" textlink="">
      <xdr:nvSpPr>
        <xdr:cNvPr id="307" name="フローチャート : 判断 306"/>
        <xdr:cNvSpPr/>
      </xdr:nvSpPr>
      <xdr:spPr>
        <a:xfrm>
          <a:off x="7810500" y="625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25004</xdr:rowOff>
    </xdr:from>
    <xdr:ext cx="534377" cy="259045"/>
    <xdr:sp macro="" textlink="">
      <xdr:nvSpPr>
        <xdr:cNvPr id="308" name="テキスト ボックス 307"/>
        <xdr:cNvSpPr txBox="1"/>
      </xdr:nvSpPr>
      <xdr:spPr>
        <a:xfrm>
          <a:off x="7594111" y="602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22,555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89319</xdr:rowOff>
    </xdr:from>
    <xdr:to>
      <xdr:col>10</xdr:col>
      <xdr:colOff>155575</xdr:colOff>
      <xdr:row>37</xdr:row>
      <xdr:rowOff>19469</xdr:rowOff>
    </xdr:to>
    <xdr:sp macro="" textlink="">
      <xdr:nvSpPr>
        <xdr:cNvPr id="309" name="フローチャート : 判断 308"/>
        <xdr:cNvSpPr/>
      </xdr:nvSpPr>
      <xdr:spPr>
        <a:xfrm>
          <a:off x="6921500" y="62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35996</xdr:rowOff>
    </xdr:from>
    <xdr:ext cx="534377" cy="259045"/>
    <xdr:sp macro="" textlink="">
      <xdr:nvSpPr>
        <xdr:cNvPr id="310" name="テキスト ボックス 309"/>
        <xdr:cNvSpPr txBox="1"/>
      </xdr:nvSpPr>
      <xdr:spPr>
        <a:xfrm>
          <a:off x="6705111" y="603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148717</xdr:rowOff>
    </xdr:from>
    <xdr:to>
      <xdr:col>15</xdr:col>
      <xdr:colOff>231775</xdr:colOff>
      <xdr:row>37</xdr:row>
      <xdr:rowOff>78867</xdr:rowOff>
    </xdr:to>
    <xdr:sp macro="" textlink="">
      <xdr:nvSpPr>
        <xdr:cNvPr id="316" name="円/楕円 315"/>
        <xdr:cNvSpPr/>
      </xdr:nvSpPr>
      <xdr:spPr>
        <a:xfrm>
          <a:off x="10426700" y="632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108094</xdr:rowOff>
    </xdr:from>
    <xdr:ext cx="534377" cy="259045"/>
    <xdr:sp macro="" textlink="">
      <xdr:nvSpPr>
        <xdr:cNvPr id="317" name="補助費等該当値テキスト"/>
        <xdr:cNvSpPr txBox="1"/>
      </xdr:nvSpPr>
      <xdr:spPr>
        <a:xfrm>
          <a:off x="10528300" y="610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18,860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154032</xdr:rowOff>
    </xdr:from>
    <xdr:to>
      <xdr:col>14</xdr:col>
      <xdr:colOff>79375</xdr:colOff>
      <xdr:row>37</xdr:row>
      <xdr:rowOff>84182</xdr:rowOff>
    </xdr:to>
    <xdr:sp macro="" textlink="">
      <xdr:nvSpPr>
        <xdr:cNvPr id="318" name="円/楕円 317"/>
        <xdr:cNvSpPr/>
      </xdr:nvSpPr>
      <xdr:spPr>
        <a:xfrm>
          <a:off x="9588500" y="632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75309</xdr:rowOff>
    </xdr:from>
    <xdr:ext cx="534377" cy="259045"/>
    <xdr:sp macro="" textlink="">
      <xdr:nvSpPr>
        <xdr:cNvPr id="319" name="テキスト ボックス 318"/>
        <xdr:cNvSpPr txBox="1"/>
      </xdr:nvSpPr>
      <xdr:spPr>
        <a:xfrm>
          <a:off x="9372111" y="641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18,581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111036</xdr:rowOff>
    </xdr:from>
    <xdr:to>
      <xdr:col>12</xdr:col>
      <xdr:colOff>561975</xdr:colOff>
      <xdr:row>37</xdr:row>
      <xdr:rowOff>41186</xdr:rowOff>
    </xdr:to>
    <xdr:sp macro="" textlink="">
      <xdr:nvSpPr>
        <xdr:cNvPr id="320" name="円/楕円 319"/>
        <xdr:cNvSpPr/>
      </xdr:nvSpPr>
      <xdr:spPr>
        <a:xfrm>
          <a:off x="8699500" y="628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32313</xdr:rowOff>
    </xdr:from>
    <xdr:ext cx="534377" cy="259045"/>
    <xdr:sp macro="" textlink="">
      <xdr:nvSpPr>
        <xdr:cNvPr id="321" name="テキスト ボックス 320"/>
        <xdr:cNvSpPr txBox="1"/>
      </xdr:nvSpPr>
      <xdr:spPr>
        <a:xfrm>
          <a:off x="8483111" y="637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20,838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120142</xdr:rowOff>
    </xdr:from>
    <xdr:to>
      <xdr:col>11</xdr:col>
      <xdr:colOff>358775</xdr:colOff>
      <xdr:row>37</xdr:row>
      <xdr:rowOff>50292</xdr:rowOff>
    </xdr:to>
    <xdr:sp macro="" textlink="">
      <xdr:nvSpPr>
        <xdr:cNvPr id="322" name="円/楕円 321"/>
        <xdr:cNvSpPr/>
      </xdr:nvSpPr>
      <xdr:spPr>
        <a:xfrm>
          <a:off x="7810500" y="629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41419</xdr:rowOff>
    </xdr:from>
    <xdr:ext cx="534377" cy="259045"/>
    <xdr:sp macro="" textlink="">
      <xdr:nvSpPr>
        <xdr:cNvPr id="323" name="テキスト ボックス 322"/>
        <xdr:cNvSpPr txBox="1"/>
      </xdr:nvSpPr>
      <xdr:spPr>
        <a:xfrm>
          <a:off x="7594111" y="638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20,360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129343</xdr:rowOff>
    </xdr:from>
    <xdr:to>
      <xdr:col>10</xdr:col>
      <xdr:colOff>155575</xdr:colOff>
      <xdr:row>37</xdr:row>
      <xdr:rowOff>59493</xdr:rowOff>
    </xdr:to>
    <xdr:sp macro="" textlink="">
      <xdr:nvSpPr>
        <xdr:cNvPr id="324" name="円/楕円 323"/>
        <xdr:cNvSpPr/>
      </xdr:nvSpPr>
      <xdr:spPr>
        <a:xfrm>
          <a:off x="6921500" y="630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50620</xdr:rowOff>
    </xdr:from>
    <xdr:ext cx="534377" cy="259045"/>
    <xdr:sp macro="" textlink="">
      <xdr:nvSpPr>
        <xdr:cNvPr id="325" name="テキスト ボックス 324"/>
        <xdr:cNvSpPr txBox="1"/>
      </xdr:nvSpPr>
      <xdr:spPr>
        <a:xfrm>
          <a:off x="6705111" y="639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19,877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6" name="直線コネクタ 33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7" name="テキスト ボックス 33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0" name="直線コネクタ 33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1" name="テキスト ボックス 340"/>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122320</xdr:rowOff>
    </xdr:from>
    <xdr:to>
      <xdr:col>15</xdr:col>
      <xdr:colOff>180340</xdr:colOff>
      <xdr:row>57</xdr:row>
      <xdr:rowOff>46728</xdr:rowOff>
    </xdr:to>
    <xdr:cxnSp macro="">
      <xdr:nvCxnSpPr>
        <xdr:cNvPr id="345" name="直線コネクタ 344"/>
        <xdr:cNvCxnSpPr/>
      </xdr:nvCxnSpPr>
      <xdr:spPr>
        <a:xfrm flipV="1">
          <a:off x="10475595" y="8694820"/>
          <a:ext cx="1270" cy="112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50555</xdr:rowOff>
    </xdr:from>
    <xdr:ext cx="534377" cy="259045"/>
    <xdr:sp macro="" textlink="">
      <xdr:nvSpPr>
        <xdr:cNvPr id="346" name="普通建設事業費最小値テキスト"/>
        <xdr:cNvSpPr txBox="1"/>
      </xdr:nvSpPr>
      <xdr:spPr>
        <a:xfrm>
          <a:off x="10528300" y="982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15</xdr:col>
      <xdr:colOff>92075</xdr:colOff>
      <xdr:row>57</xdr:row>
      <xdr:rowOff>46728</xdr:rowOff>
    </xdr:from>
    <xdr:to>
      <xdr:col>15</xdr:col>
      <xdr:colOff>269875</xdr:colOff>
      <xdr:row>57</xdr:row>
      <xdr:rowOff>46728</xdr:rowOff>
    </xdr:to>
    <xdr:cxnSp macro="">
      <xdr:nvCxnSpPr>
        <xdr:cNvPr id="347" name="直線コネクタ 346"/>
        <xdr:cNvCxnSpPr/>
      </xdr:nvCxnSpPr>
      <xdr:spPr>
        <a:xfrm>
          <a:off x="10388600" y="981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68997</xdr:rowOff>
    </xdr:from>
    <xdr:ext cx="599010" cy="259045"/>
    <xdr:sp macro="" textlink="">
      <xdr:nvSpPr>
        <xdr:cNvPr id="348" name="普通建設事業費最大値テキスト"/>
        <xdr:cNvSpPr txBox="1"/>
      </xdr:nvSpPr>
      <xdr:spPr>
        <a:xfrm>
          <a:off x="10528300" y="8470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223,041</a:t>
          </a:r>
          <a:endParaRPr kumimoji="1" lang="ja-JP" altLang="en-US" sz="1000" b="1">
            <a:latin typeface="ＭＳ Ｐゴシック"/>
          </a:endParaRPr>
        </a:p>
      </xdr:txBody>
    </xdr:sp>
    <xdr:clientData/>
  </xdr:oneCellAnchor>
  <xdr:twoCellAnchor>
    <xdr:from>
      <xdr:col>15</xdr:col>
      <xdr:colOff>92075</xdr:colOff>
      <xdr:row>50</xdr:row>
      <xdr:rowOff>122320</xdr:rowOff>
    </xdr:from>
    <xdr:to>
      <xdr:col>15</xdr:col>
      <xdr:colOff>269875</xdr:colOff>
      <xdr:row>50</xdr:row>
      <xdr:rowOff>122320</xdr:rowOff>
    </xdr:to>
    <xdr:cxnSp macro="">
      <xdr:nvCxnSpPr>
        <xdr:cNvPr id="349" name="直線コネクタ 348"/>
        <xdr:cNvCxnSpPr/>
      </xdr:nvCxnSpPr>
      <xdr:spPr>
        <a:xfrm>
          <a:off x="10388600" y="869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13913</xdr:rowOff>
    </xdr:from>
    <xdr:to>
      <xdr:col>15</xdr:col>
      <xdr:colOff>180975</xdr:colOff>
      <xdr:row>57</xdr:row>
      <xdr:rowOff>55758</xdr:rowOff>
    </xdr:to>
    <xdr:cxnSp macro="">
      <xdr:nvCxnSpPr>
        <xdr:cNvPr id="350" name="直線コネクタ 349"/>
        <xdr:cNvCxnSpPr/>
      </xdr:nvCxnSpPr>
      <xdr:spPr>
        <a:xfrm flipV="1">
          <a:off x="9639300" y="9786563"/>
          <a:ext cx="838200" cy="4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45683</xdr:rowOff>
    </xdr:from>
    <xdr:ext cx="534377" cy="259045"/>
    <xdr:sp macro="" textlink="">
      <xdr:nvSpPr>
        <xdr:cNvPr id="351" name="普通建設事業費平均値テキスト"/>
        <xdr:cNvSpPr txBox="1"/>
      </xdr:nvSpPr>
      <xdr:spPr>
        <a:xfrm>
          <a:off x="10528300" y="9475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51,565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22806</xdr:rowOff>
    </xdr:from>
    <xdr:to>
      <xdr:col>15</xdr:col>
      <xdr:colOff>231775</xdr:colOff>
      <xdr:row>56</xdr:row>
      <xdr:rowOff>124406</xdr:rowOff>
    </xdr:to>
    <xdr:sp macro="" textlink="">
      <xdr:nvSpPr>
        <xdr:cNvPr id="352" name="フローチャート : 判断 351"/>
        <xdr:cNvSpPr/>
      </xdr:nvSpPr>
      <xdr:spPr>
        <a:xfrm>
          <a:off x="10426700" y="962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55758</xdr:rowOff>
    </xdr:from>
    <xdr:to>
      <xdr:col>14</xdr:col>
      <xdr:colOff>28575</xdr:colOff>
      <xdr:row>57</xdr:row>
      <xdr:rowOff>84339</xdr:rowOff>
    </xdr:to>
    <xdr:cxnSp macro="">
      <xdr:nvCxnSpPr>
        <xdr:cNvPr id="353" name="直線コネクタ 352"/>
        <xdr:cNvCxnSpPr/>
      </xdr:nvCxnSpPr>
      <xdr:spPr>
        <a:xfrm flipV="1">
          <a:off x="8750300" y="9828408"/>
          <a:ext cx="889000" cy="2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67337</xdr:rowOff>
    </xdr:from>
    <xdr:to>
      <xdr:col>14</xdr:col>
      <xdr:colOff>79375</xdr:colOff>
      <xdr:row>56</xdr:row>
      <xdr:rowOff>168937</xdr:rowOff>
    </xdr:to>
    <xdr:sp macro="" textlink="">
      <xdr:nvSpPr>
        <xdr:cNvPr id="354" name="フローチャート : 判断 353"/>
        <xdr:cNvSpPr/>
      </xdr:nvSpPr>
      <xdr:spPr>
        <a:xfrm>
          <a:off x="9588500" y="966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14014</xdr:rowOff>
    </xdr:from>
    <xdr:ext cx="534377" cy="259045"/>
    <xdr:sp macro="" textlink="">
      <xdr:nvSpPr>
        <xdr:cNvPr id="355" name="テキスト ボックス 354"/>
        <xdr:cNvSpPr txBox="1"/>
      </xdr:nvSpPr>
      <xdr:spPr>
        <a:xfrm>
          <a:off x="9372111" y="944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43,773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84339</xdr:rowOff>
    </xdr:from>
    <xdr:to>
      <xdr:col>12</xdr:col>
      <xdr:colOff>511175</xdr:colOff>
      <xdr:row>57</xdr:row>
      <xdr:rowOff>106456</xdr:rowOff>
    </xdr:to>
    <xdr:cxnSp macro="">
      <xdr:nvCxnSpPr>
        <xdr:cNvPr id="356" name="直線コネクタ 355"/>
        <xdr:cNvCxnSpPr/>
      </xdr:nvCxnSpPr>
      <xdr:spPr>
        <a:xfrm flipV="1">
          <a:off x="7861300" y="9856989"/>
          <a:ext cx="889000" cy="2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48530</xdr:rowOff>
    </xdr:from>
    <xdr:to>
      <xdr:col>12</xdr:col>
      <xdr:colOff>561975</xdr:colOff>
      <xdr:row>56</xdr:row>
      <xdr:rowOff>150130</xdr:rowOff>
    </xdr:to>
    <xdr:sp macro="" textlink="">
      <xdr:nvSpPr>
        <xdr:cNvPr id="357" name="フローチャート : 判断 356"/>
        <xdr:cNvSpPr/>
      </xdr:nvSpPr>
      <xdr:spPr>
        <a:xfrm>
          <a:off x="8699500" y="964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166657</xdr:rowOff>
    </xdr:from>
    <xdr:ext cx="534377" cy="259045"/>
    <xdr:sp macro="" textlink="">
      <xdr:nvSpPr>
        <xdr:cNvPr id="358" name="テキスト ボックス 357"/>
        <xdr:cNvSpPr txBox="1"/>
      </xdr:nvSpPr>
      <xdr:spPr>
        <a:xfrm>
          <a:off x="8483111" y="942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47,064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31772</xdr:rowOff>
    </xdr:from>
    <xdr:to>
      <xdr:col>11</xdr:col>
      <xdr:colOff>307975</xdr:colOff>
      <xdr:row>57</xdr:row>
      <xdr:rowOff>106456</xdr:rowOff>
    </xdr:to>
    <xdr:cxnSp macro="">
      <xdr:nvCxnSpPr>
        <xdr:cNvPr id="359" name="直線コネクタ 358"/>
        <xdr:cNvCxnSpPr/>
      </xdr:nvCxnSpPr>
      <xdr:spPr>
        <a:xfrm>
          <a:off x="6972300" y="9804422"/>
          <a:ext cx="889000" cy="7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106839</xdr:rowOff>
    </xdr:from>
    <xdr:to>
      <xdr:col>11</xdr:col>
      <xdr:colOff>358775</xdr:colOff>
      <xdr:row>57</xdr:row>
      <xdr:rowOff>36989</xdr:rowOff>
    </xdr:to>
    <xdr:sp macro="" textlink="">
      <xdr:nvSpPr>
        <xdr:cNvPr id="360" name="フローチャート : 判断 359"/>
        <xdr:cNvSpPr/>
      </xdr:nvSpPr>
      <xdr:spPr>
        <a:xfrm>
          <a:off x="7810500" y="970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53516</xdr:rowOff>
    </xdr:from>
    <xdr:ext cx="534377" cy="259045"/>
    <xdr:sp macro="" textlink="">
      <xdr:nvSpPr>
        <xdr:cNvPr id="361" name="テキスト ボックス 360"/>
        <xdr:cNvSpPr txBox="1"/>
      </xdr:nvSpPr>
      <xdr:spPr>
        <a:xfrm>
          <a:off x="7594111" y="948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102244</xdr:rowOff>
    </xdr:from>
    <xdr:to>
      <xdr:col>10</xdr:col>
      <xdr:colOff>155575</xdr:colOff>
      <xdr:row>57</xdr:row>
      <xdr:rowOff>32394</xdr:rowOff>
    </xdr:to>
    <xdr:sp macro="" textlink="">
      <xdr:nvSpPr>
        <xdr:cNvPr id="362" name="フローチャート : 判断 361"/>
        <xdr:cNvSpPr/>
      </xdr:nvSpPr>
      <xdr:spPr>
        <a:xfrm>
          <a:off x="6921500" y="970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48921</xdr:rowOff>
    </xdr:from>
    <xdr:ext cx="534377" cy="259045"/>
    <xdr:sp macro="" textlink="">
      <xdr:nvSpPr>
        <xdr:cNvPr id="363" name="テキスト ボックス 362"/>
        <xdr:cNvSpPr txBox="1"/>
      </xdr:nvSpPr>
      <xdr:spPr>
        <a:xfrm>
          <a:off x="6705111" y="947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37,665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134563</xdr:rowOff>
    </xdr:from>
    <xdr:to>
      <xdr:col>15</xdr:col>
      <xdr:colOff>231775</xdr:colOff>
      <xdr:row>57</xdr:row>
      <xdr:rowOff>64713</xdr:rowOff>
    </xdr:to>
    <xdr:sp macro="" textlink="">
      <xdr:nvSpPr>
        <xdr:cNvPr id="369" name="円/楕円 368"/>
        <xdr:cNvSpPr/>
      </xdr:nvSpPr>
      <xdr:spPr>
        <a:xfrm>
          <a:off x="10426700" y="973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49490</xdr:rowOff>
    </xdr:from>
    <xdr:ext cx="534377" cy="259045"/>
    <xdr:sp macro="" textlink="">
      <xdr:nvSpPr>
        <xdr:cNvPr id="370" name="普通建設事業費該当値テキスト"/>
        <xdr:cNvSpPr txBox="1"/>
      </xdr:nvSpPr>
      <xdr:spPr>
        <a:xfrm>
          <a:off x="10528300" y="965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32,010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4958</xdr:rowOff>
    </xdr:from>
    <xdr:to>
      <xdr:col>14</xdr:col>
      <xdr:colOff>79375</xdr:colOff>
      <xdr:row>57</xdr:row>
      <xdr:rowOff>106558</xdr:rowOff>
    </xdr:to>
    <xdr:sp macro="" textlink="">
      <xdr:nvSpPr>
        <xdr:cNvPr id="371" name="円/楕円 370"/>
        <xdr:cNvSpPr/>
      </xdr:nvSpPr>
      <xdr:spPr>
        <a:xfrm>
          <a:off x="9588500" y="977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97685</xdr:rowOff>
    </xdr:from>
    <xdr:ext cx="534377" cy="259045"/>
    <xdr:sp macro="" textlink="">
      <xdr:nvSpPr>
        <xdr:cNvPr id="372" name="テキスト ボックス 371"/>
        <xdr:cNvSpPr txBox="1"/>
      </xdr:nvSpPr>
      <xdr:spPr>
        <a:xfrm>
          <a:off x="9372111" y="987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24,688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33539</xdr:rowOff>
    </xdr:from>
    <xdr:to>
      <xdr:col>12</xdr:col>
      <xdr:colOff>561975</xdr:colOff>
      <xdr:row>57</xdr:row>
      <xdr:rowOff>135139</xdr:rowOff>
    </xdr:to>
    <xdr:sp macro="" textlink="">
      <xdr:nvSpPr>
        <xdr:cNvPr id="373" name="円/楕円 372"/>
        <xdr:cNvSpPr/>
      </xdr:nvSpPr>
      <xdr:spPr>
        <a:xfrm>
          <a:off x="8699500" y="980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126266</xdr:rowOff>
    </xdr:from>
    <xdr:ext cx="534377" cy="259045"/>
    <xdr:sp macro="" textlink="">
      <xdr:nvSpPr>
        <xdr:cNvPr id="374" name="テキスト ボックス 373"/>
        <xdr:cNvSpPr txBox="1"/>
      </xdr:nvSpPr>
      <xdr:spPr>
        <a:xfrm>
          <a:off x="8483111" y="989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55656</xdr:rowOff>
    </xdr:from>
    <xdr:to>
      <xdr:col>11</xdr:col>
      <xdr:colOff>358775</xdr:colOff>
      <xdr:row>57</xdr:row>
      <xdr:rowOff>157256</xdr:rowOff>
    </xdr:to>
    <xdr:sp macro="" textlink="">
      <xdr:nvSpPr>
        <xdr:cNvPr id="375" name="円/楕円 374"/>
        <xdr:cNvSpPr/>
      </xdr:nvSpPr>
      <xdr:spPr>
        <a:xfrm>
          <a:off x="7810500" y="982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148383</xdr:rowOff>
    </xdr:from>
    <xdr:ext cx="534377" cy="259045"/>
    <xdr:sp macro="" textlink="">
      <xdr:nvSpPr>
        <xdr:cNvPr id="376" name="テキスト ボックス 375"/>
        <xdr:cNvSpPr txBox="1"/>
      </xdr:nvSpPr>
      <xdr:spPr>
        <a:xfrm>
          <a:off x="7594111" y="992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15,817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152422</xdr:rowOff>
    </xdr:from>
    <xdr:to>
      <xdr:col>10</xdr:col>
      <xdr:colOff>155575</xdr:colOff>
      <xdr:row>57</xdr:row>
      <xdr:rowOff>82572</xdr:rowOff>
    </xdr:to>
    <xdr:sp macro="" textlink="">
      <xdr:nvSpPr>
        <xdr:cNvPr id="377" name="円/楕円 376"/>
        <xdr:cNvSpPr/>
      </xdr:nvSpPr>
      <xdr:spPr>
        <a:xfrm>
          <a:off x="6921500" y="975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73699</xdr:rowOff>
    </xdr:from>
    <xdr:ext cx="534377" cy="259045"/>
    <xdr:sp macro="" textlink="">
      <xdr:nvSpPr>
        <xdr:cNvPr id="378" name="テキスト ボックス 377"/>
        <xdr:cNvSpPr txBox="1"/>
      </xdr:nvSpPr>
      <xdr:spPr>
        <a:xfrm>
          <a:off x="6705111" y="984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28,885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139896</xdr:rowOff>
    </xdr:from>
    <xdr:to>
      <xdr:col>15</xdr:col>
      <xdr:colOff>180340</xdr:colOff>
      <xdr:row>79</xdr:row>
      <xdr:rowOff>98879</xdr:rowOff>
    </xdr:to>
    <xdr:cxnSp macro="">
      <xdr:nvCxnSpPr>
        <xdr:cNvPr id="404" name="直線コネクタ 403"/>
        <xdr:cNvCxnSpPr/>
      </xdr:nvCxnSpPr>
      <xdr:spPr>
        <a:xfrm flipV="1">
          <a:off x="10475595" y="12141396"/>
          <a:ext cx="1270" cy="1502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86573</xdr:rowOff>
    </xdr:from>
    <xdr:ext cx="534377" cy="259045"/>
    <xdr:sp macro="" textlink="">
      <xdr:nvSpPr>
        <xdr:cNvPr id="407" name="普通建設事業費 （ うち新規整備　）最大値テキスト"/>
        <xdr:cNvSpPr txBox="1"/>
      </xdr:nvSpPr>
      <xdr:spPr>
        <a:xfrm>
          <a:off x="10528300" y="1191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45,994</a:t>
          </a:r>
          <a:endParaRPr kumimoji="1" lang="ja-JP" altLang="en-US" sz="1000" b="1">
            <a:latin typeface="ＭＳ Ｐゴシック"/>
          </a:endParaRPr>
        </a:p>
      </xdr:txBody>
    </xdr:sp>
    <xdr:clientData/>
  </xdr:oneCellAnchor>
  <xdr:twoCellAnchor>
    <xdr:from>
      <xdr:col>15</xdr:col>
      <xdr:colOff>92075</xdr:colOff>
      <xdr:row>70</xdr:row>
      <xdr:rowOff>139896</xdr:rowOff>
    </xdr:from>
    <xdr:to>
      <xdr:col>15</xdr:col>
      <xdr:colOff>269875</xdr:colOff>
      <xdr:row>70</xdr:row>
      <xdr:rowOff>139896</xdr:rowOff>
    </xdr:to>
    <xdr:cxnSp macro="">
      <xdr:nvCxnSpPr>
        <xdr:cNvPr id="408" name="直線コネクタ 407"/>
        <xdr:cNvCxnSpPr/>
      </xdr:nvCxnSpPr>
      <xdr:spPr>
        <a:xfrm>
          <a:off x="10388600" y="121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163638</xdr:rowOff>
    </xdr:from>
    <xdr:to>
      <xdr:col>15</xdr:col>
      <xdr:colOff>180975</xdr:colOff>
      <xdr:row>79</xdr:row>
      <xdr:rowOff>79383</xdr:rowOff>
    </xdr:to>
    <xdr:cxnSp macro="">
      <xdr:nvCxnSpPr>
        <xdr:cNvPr id="409" name="直線コネクタ 408"/>
        <xdr:cNvCxnSpPr/>
      </xdr:nvCxnSpPr>
      <xdr:spPr>
        <a:xfrm>
          <a:off x="9639300" y="13536738"/>
          <a:ext cx="838200" cy="8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17561</xdr:rowOff>
    </xdr:from>
    <xdr:ext cx="469744" cy="259045"/>
    <xdr:sp macro="" textlink="">
      <xdr:nvSpPr>
        <xdr:cNvPr id="410" name="普通建設事業費 （ うち新規整備　）平均値テキスト"/>
        <xdr:cNvSpPr txBox="1"/>
      </xdr:nvSpPr>
      <xdr:spPr>
        <a:xfrm>
          <a:off x="10528300" y="13219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166134</xdr:rowOff>
    </xdr:from>
    <xdr:to>
      <xdr:col>15</xdr:col>
      <xdr:colOff>231775</xdr:colOff>
      <xdr:row>78</xdr:row>
      <xdr:rowOff>96284</xdr:rowOff>
    </xdr:to>
    <xdr:sp macro="" textlink="">
      <xdr:nvSpPr>
        <xdr:cNvPr id="411" name="フローチャート : 判断 410"/>
        <xdr:cNvSpPr/>
      </xdr:nvSpPr>
      <xdr:spPr>
        <a:xfrm>
          <a:off x="10426700" y="1336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163638</xdr:rowOff>
    </xdr:from>
    <xdr:to>
      <xdr:col>14</xdr:col>
      <xdr:colOff>28575</xdr:colOff>
      <xdr:row>79</xdr:row>
      <xdr:rowOff>81766</xdr:rowOff>
    </xdr:to>
    <xdr:cxnSp macro="">
      <xdr:nvCxnSpPr>
        <xdr:cNvPr id="412" name="直線コネクタ 411"/>
        <xdr:cNvCxnSpPr/>
      </xdr:nvCxnSpPr>
      <xdr:spPr>
        <a:xfrm flipV="1">
          <a:off x="8750300" y="13536738"/>
          <a:ext cx="889000" cy="8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78612</xdr:rowOff>
    </xdr:from>
    <xdr:to>
      <xdr:col>14</xdr:col>
      <xdr:colOff>79375</xdr:colOff>
      <xdr:row>78</xdr:row>
      <xdr:rowOff>8762</xdr:rowOff>
    </xdr:to>
    <xdr:sp macro="" textlink="">
      <xdr:nvSpPr>
        <xdr:cNvPr id="413" name="フローチャート : 判断 412"/>
        <xdr:cNvSpPr/>
      </xdr:nvSpPr>
      <xdr:spPr>
        <a:xfrm>
          <a:off x="9588500" y="1328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25289</xdr:rowOff>
    </xdr:from>
    <xdr:ext cx="469744" cy="259045"/>
    <xdr:sp macro="" textlink="">
      <xdr:nvSpPr>
        <xdr:cNvPr id="414" name="テキスト ボックス 413"/>
        <xdr:cNvSpPr txBox="1"/>
      </xdr:nvSpPr>
      <xdr:spPr>
        <a:xfrm>
          <a:off x="9404427" y="1305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133934</xdr:rowOff>
    </xdr:from>
    <xdr:to>
      <xdr:col>12</xdr:col>
      <xdr:colOff>561975</xdr:colOff>
      <xdr:row>78</xdr:row>
      <xdr:rowOff>64084</xdr:rowOff>
    </xdr:to>
    <xdr:sp macro="" textlink="">
      <xdr:nvSpPr>
        <xdr:cNvPr id="415" name="フローチャート : 判断 414"/>
        <xdr:cNvSpPr/>
      </xdr:nvSpPr>
      <xdr:spPr>
        <a:xfrm>
          <a:off x="8699500" y="1333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80611</xdr:rowOff>
    </xdr:from>
    <xdr:ext cx="469744" cy="259045"/>
    <xdr:sp macro="" textlink="">
      <xdr:nvSpPr>
        <xdr:cNvPr id="416" name="テキスト ボックス 415"/>
        <xdr:cNvSpPr txBox="1"/>
      </xdr:nvSpPr>
      <xdr:spPr>
        <a:xfrm>
          <a:off x="8515427" y="13110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28583</xdr:rowOff>
    </xdr:from>
    <xdr:to>
      <xdr:col>15</xdr:col>
      <xdr:colOff>231775</xdr:colOff>
      <xdr:row>79</xdr:row>
      <xdr:rowOff>130183</xdr:rowOff>
    </xdr:to>
    <xdr:sp macro="" textlink="">
      <xdr:nvSpPr>
        <xdr:cNvPr id="422" name="円/楕円 421"/>
        <xdr:cNvSpPr/>
      </xdr:nvSpPr>
      <xdr:spPr>
        <a:xfrm>
          <a:off x="10426700" y="1357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114960</xdr:rowOff>
    </xdr:from>
    <xdr:ext cx="378565" cy="259045"/>
    <xdr:sp macro="" textlink="">
      <xdr:nvSpPr>
        <xdr:cNvPr id="423" name="普通建設事業費 （ うち新規整備　）該当値テキスト"/>
        <xdr:cNvSpPr txBox="1"/>
      </xdr:nvSpPr>
      <xdr:spPr>
        <a:xfrm>
          <a:off x="10528300" y="13488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112838</xdr:rowOff>
    </xdr:from>
    <xdr:to>
      <xdr:col>14</xdr:col>
      <xdr:colOff>79375</xdr:colOff>
      <xdr:row>79</xdr:row>
      <xdr:rowOff>42988</xdr:rowOff>
    </xdr:to>
    <xdr:sp macro="" textlink="">
      <xdr:nvSpPr>
        <xdr:cNvPr id="424" name="円/楕円 423"/>
        <xdr:cNvSpPr/>
      </xdr:nvSpPr>
      <xdr:spPr>
        <a:xfrm>
          <a:off x="9588500" y="1348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34115</xdr:rowOff>
    </xdr:from>
    <xdr:ext cx="469744" cy="259045"/>
    <xdr:sp macro="" textlink="">
      <xdr:nvSpPr>
        <xdr:cNvPr id="425" name="テキスト ボックス 424"/>
        <xdr:cNvSpPr txBox="1"/>
      </xdr:nvSpPr>
      <xdr:spPr>
        <a:xfrm>
          <a:off x="9404427" y="1357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3,267</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30966</xdr:rowOff>
    </xdr:from>
    <xdr:to>
      <xdr:col>12</xdr:col>
      <xdr:colOff>561975</xdr:colOff>
      <xdr:row>79</xdr:row>
      <xdr:rowOff>132566</xdr:rowOff>
    </xdr:to>
    <xdr:sp macro="" textlink="">
      <xdr:nvSpPr>
        <xdr:cNvPr id="426" name="円/楕円 425"/>
        <xdr:cNvSpPr/>
      </xdr:nvSpPr>
      <xdr:spPr>
        <a:xfrm>
          <a:off x="8699500" y="1357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123693</xdr:rowOff>
    </xdr:from>
    <xdr:ext cx="378565" cy="259045"/>
    <xdr:sp macro="" textlink="">
      <xdr:nvSpPr>
        <xdr:cNvPr id="427" name="テキスト ボックス 426"/>
        <xdr:cNvSpPr txBox="1"/>
      </xdr:nvSpPr>
      <xdr:spPr>
        <a:xfrm>
          <a:off x="8561017" y="13668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8" name="直線コネクタ 43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9" name="テキスト ボックス 43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0" name="直線コネクタ 43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1" name="テキスト ボックス 44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2" name="直線コネクタ 44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3" name="テキスト ボックス 44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4" name="直線コネクタ 44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5" name="テキスト ボックス 44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6" name="直線コネクタ 44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7" name="テキスト ボックス 44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8" name="直線コネクタ 44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9" name="テキスト ボックス 44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23293</xdr:rowOff>
    </xdr:from>
    <xdr:to>
      <xdr:col>15</xdr:col>
      <xdr:colOff>180340</xdr:colOff>
      <xdr:row>98</xdr:row>
      <xdr:rowOff>109835</xdr:rowOff>
    </xdr:to>
    <xdr:cxnSp macro="">
      <xdr:nvCxnSpPr>
        <xdr:cNvPr id="453" name="直線コネクタ 452"/>
        <xdr:cNvCxnSpPr/>
      </xdr:nvCxnSpPr>
      <xdr:spPr>
        <a:xfrm flipV="1">
          <a:off x="10475595" y="15625243"/>
          <a:ext cx="127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113662</xdr:rowOff>
    </xdr:from>
    <xdr:ext cx="469744" cy="259045"/>
    <xdr:sp macro="" textlink="">
      <xdr:nvSpPr>
        <xdr:cNvPr id="454" name="普通建設事業費 （ うち更新整備　）最小値テキスト"/>
        <xdr:cNvSpPr txBox="1"/>
      </xdr:nvSpPr>
      <xdr:spPr>
        <a:xfrm>
          <a:off x="10528300" y="1691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9,829</a:t>
          </a:r>
          <a:endParaRPr kumimoji="1" lang="ja-JP" altLang="en-US" sz="1000" b="1">
            <a:latin typeface="ＭＳ Ｐゴシック"/>
          </a:endParaRPr>
        </a:p>
      </xdr:txBody>
    </xdr:sp>
    <xdr:clientData/>
  </xdr:oneCellAnchor>
  <xdr:twoCellAnchor>
    <xdr:from>
      <xdr:col>15</xdr:col>
      <xdr:colOff>92075</xdr:colOff>
      <xdr:row>98</xdr:row>
      <xdr:rowOff>109835</xdr:rowOff>
    </xdr:from>
    <xdr:to>
      <xdr:col>15</xdr:col>
      <xdr:colOff>269875</xdr:colOff>
      <xdr:row>98</xdr:row>
      <xdr:rowOff>109835</xdr:rowOff>
    </xdr:to>
    <xdr:cxnSp macro="">
      <xdr:nvCxnSpPr>
        <xdr:cNvPr id="455" name="直線コネクタ 454"/>
        <xdr:cNvCxnSpPr/>
      </xdr:nvCxnSpPr>
      <xdr:spPr>
        <a:xfrm>
          <a:off x="10388600" y="16911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141420</xdr:rowOff>
    </xdr:from>
    <xdr:ext cx="534377" cy="259045"/>
    <xdr:sp macro="" textlink="">
      <xdr:nvSpPr>
        <xdr:cNvPr id="456" name="普通建設事業費 （ うち更新整備　）最大値テキスト"/>
        <xdr:cNvSpPr txBox="1"/>
      </xdr:nvSpPr>
      <xdr:spPr>
        <a:xfrm>
          <a:off x="10528300" y="1540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88,629</a:t>
          </a:r>
          <a:endParaRPr kumimoji="1" lang="ja-JP" altLang="en-US" sz="1000" b="1">
            <a:latin typeface="ＭＳ Ｐゴシック"/>
          </a:endParaRPr>
        </a:p>
      </xdr:txBody>
    </xdr:sp>
    <xdr:clientData/>
  </xdr:oneCellAnchor>
  <xdr:twoCellAnchor>
    <xdr:from>
      <xdr:col>15</xdr:col>
      <xdr:colOff>92075</xdr:colOff>
      <xdr:row>91</xdr:row>
      <xdr:rowOff>23293</xdr:rowOff>
    </xdr:from>
    <xdr:to>
      <xdr:col>15</xdr:col>
      <xdr:colOff>269875</xdr:colOff>
      <xdr:row>91</xdr:row>
      <xdr:rowOff>23293</xdr:rowOff>
    </xdr:to>
    <xdr:cxnSp macro="">
      <xdr:nvCxnSpPr>
        <xdr:cNvPr id="457" name="直線コネクタ 456"/>
        <xdr:cNvCxnSpPr/>
      </xdr:nvCxnSpPr>
      <xdr:spPr>
        <a:xfrm>
          <a:off x="10388600" y="156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62319</xdr:rowOff>
    </xdr:from>
    <xdr:to>
      <xdr:col>15</xdr:col>
      <xdr:colOff>180975</xdr:colOff>
      <xdr:row>97</xdr:row>
      <xdr:rowOff>164976</xdr:rowOff>
    </xdr:to>
    <xdr:cxnSp macro="">
      <xdr:nvCxnSpPr>
        <xdr:cNvPr id="458" name="直線コネクタ 457"/>
        <xdr:cNvCxnSpPr/>
      </xdr:nvCxnSpPr>
      <xdr:spPr>
        <a:xfrm flipV="1">
          <a:off x="9639300" y="16692969"/>
          <a:ext cx="838200" cy="10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14884</xdr:rowOff>
    </xdr:from>
    <xdr:ext cx="534377" cy="259045"/>
    <xdr:sp macro="" textlink="">
      <xdr:nvSpPr>
        <xdr:cNvPr id="459" name="普通建設事業費 （ うち更新整備　）平均値テキスト"/>
        <xdr:cNvSpPr txBox="1"/>
      </xdr:nvSpPr>
      <xdr:spPr>
        <a:xfrm>
          <a:off x="10528300" y="164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24,434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163457</xdr:rowOff>
    </xdr:from>
    <xdr:to>
      <xdr:col>15</xdr:col>
      <xdr:colOff>231775</xdr:colOff>
      <xdr:row>97</xdr:row>
      <xdr:rowOff>93607</xdr:rowOff>
    </xdr:to>
    <xdr:sp macro="" textlink="">
      <xdr:nvSpPr>
        <xdr:cNvPr id="460" name="フローチャート : 判断 459"/>
        <xdr:cNvSpPr/>
      </xdr:nvSpPr>
      <xdr:spPr>
        <a:xfrm>
          <a:off x="104267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164976</xdr:rowOff>
    </xdr:from>
    <xdr:to>
      <xdr:col>14</xdr:col>
      <xdr:colOff>28575</xdr:colOff>
      <xdr:row>98</xdr:row>
      <xdr:rowOff>20681</xdr:rowOff>
    </xdr:to>
    <xdr:cxnSp macro="">
      <xdr:nvCxnSpPr>
        <xdr:cNvPr id="461" name="直線コネクタ 460"/>
        <xdr:cNvCxnSpPr/>
      </xdr:nvCxnSpPr>
      <xdr:spPr>
        <a:xfrm flipV="1">
          <a:off x="8750300" y="16795626"/>
          <a:ext cx="889000" cy="2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96084</xdr:rowOff>
    </xdr:from>
    <xdr:to>
      <xdr:col>14</xdr:col>
      <xdr:colOff>79375</xdr:colOff>
      <xdr:row>98</xdr:row>
      <xdr:rowOff>26234</xdr:rowOff>
    </xdr:to>
    <xdr:sp macro="" textlink="">
      <xdr:nvSpPr>
        <xdr:cNvPr id="462" name="フローチャート : 判断 461"/>
        <xdr:cNvSpPr/>
      </xdr:nvSpPr>
      <xdr:spPr>
        <a:xfrm>
          <a:off x="9588500" y="1672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42761</xdr:rowOff>
    </xdr:from>
    <xdr:ext cx="534377" cy="259045"/>
    <xdr:sp macro="" textlink="">
      <xdr:nvSpPr>
        <xdr:cNvPr id="463" name="テキスト ボックス 462"/>
        <xdr:cNvSpPr txBox="1"/>
      </xdr:nvSpPr>
      <xdr:spPr>
        <a:xfrm>
          <a:off x="9372111" y="1650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18,060</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45988</xdr:rowOff>
    </xdr:from>
    <xdr:to>
      <xdr:col>12</xdr:col>
      <xdr:colOff>561975</xdr:colOff>
      <xdr:row>97</xdr:row>
      <xdr:rowOff>147588</xdr:rowOff>
    </xdr:to>
    <xdr:sp macro="" textlink="">
      <xdr:nvSpPr>
        <xdr:cNvPr id="464" name="フローチャート : 判断 463"/>
        <xdr:cNvSpPr/>
      </xdr:nvSpPr>
      <xdr:spPr>
        <a:xfrm>
          <a:off x="8699500" y="166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164115</xdr:rowOff>
    </xdr:from>
    <xdr:ext cx="534377" cy="259045"/>
    <xdr:sp macro="" textlink="">
      <xdr:nvSpPr>
        <xdr:cNvPr id="465" name="テキスト ボックス 464"/>
        <xdr:cNvSpPr txBox="1"/>
      </xdr:nvSpPr>
      <xdr:spPr>
        <a:xfrm>
          <a:off x="8483111" y="164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21,128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11519</xdr:rowOff>
    </xdr:from>
    <xdr:to>
      <xdr:col>15</xdr:col>
      <xdr:colOff>231775</xdr:colOff>
      <xdr:row>97</xdr:row>
      <xdr:rowOff>113119</xdr:rowOff>
    </xdr:to>
    <xdr:sp macro="" textlink="">
      <xdr:nvSpPr>
        <xdr:cNvPr id="471" name="円/楕円 470"/>
        <xdr:cNvSpPr/>
      </xdr:nvSpPr>
      <xdr:spPr>
        <a:xfrm>
          <a:off x="10426700" y="1664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161396</xdr:rowOff>
    </xdr:from>
    <xdr:ext cx="534377" cy="259045"/>
    <xdr:sp macro="" textlink="">
      <xdr:nvSpPr>
        <xdr:cNvPr id="472" name="普通建設事業費 （ うち更新整備　）該当値テキスト"/>
        <xdr:cNvSpPr txBox="1"/>
      </xdr:nvSpPr>
      <xdr:spPr>
        <a:xfrm>
          <a:off x="10528300" y="1662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23,239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114176</xdr:rowOff>
    </xdr:from>
    <xdr:to>
      <xdr:col>14</xdr:col>
      <xdr:colOff>79375</xdr:colOff>
      <xdr:row>98</xdr:row>
      <xdr:rowOff>44326</xdr:rowOff>
    </xdr:to>
    <xdr:sp macro="" textlink="">
      <xdr:nvSpPr>
        <xdr:cNvPr id="473" name="円/楕円 472"/>
        <xdr:cNvSpPr/>
      </xdr:nvSpPr>
      <xdr:spPr>
        <a:xfrm>
          <a:off x="9588500" y="1674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35453</xdr:rowOff>
    </xdr:from>
    <xdr:ext cx="534377" cy="259045"/>
    <xdr:sp macro="" textlink="">
      <xdr:nvSpPr>
        <xdr:cNvPr id="474" name="テキスト ボックス 473"/>
        <xdr:cNvSpPr txBox="1"/>
      </xdr:nvSpPr>
      <xdr:spPr>
        <a:xfrm>
          <a:off x="9372111" y="168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16,952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141331</xdr:rowOff>
    </xdr:from>
    <xdr:to>
      <xdr:col>12</xdr:col>
      <xdr:colOff>561975</xdr:colOff>
      <xdr:row>98</xdr:row>
      <xdr:rowOff>71481</xdr:rowOff>
    </xdr:to>
    <xdr:sp macro="" textlink="">
      <xdr:nvSpPr>
        <xdr:cNvPr id="475" name="円/楕円 474"/>
        <xdr:cNvSpPr/>
      </xdr:nvSpPr>
      <xdr:spPr>
        <a:xfrm>
          <a:off x="8699500" y="1677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62608</xdr:rowOff>
    </xdr:from>
    <xdr:ext cx="534377" cy="259045"/>
    <xdr:sp macro="" textlink="">
      <xdr:nvSpPr>
        <xdr:cNvPr id="476" name="テキスト ボックス 475"/>
        <xdr:cNvSpPr txBox="1"/>
      </xdr:nvSpPr>
      <xdr:spPr>
        <a:xfrm>
          <a:off x="8483111" y="1686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7" name="直線コネクタ 48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8" name="テキスト ボックス 48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9" name="直線コネクタ 48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36</xdr:row>
      <xdr:rowOff>35577</xdr:rowOff>
    </xdr:from>
    <xdr:ext cx="377026" cy="259045"/>
    <xdr:sp macro="" textlink="">
      <xdr:nvSpPr>
        <xdr:cNvPr id="490" name="テキスト ボックス 489"/>
        <xdr:cNvSpPr txBox="1"/>
      </xdr:nvSpPr>
      <xdr:spPr>
        <a:xfrm>
          <a:off x="12068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1" name="直線コネクタ 49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33</xdr:row>
      <xdr:rowOff>168927</xdr:rowOff>
    </xdr:from>
    <xdr:ext cx="377026" cy="259045"/>
    <xdr:sp macro="" textlink="">
      <xdr:nvSpPr>
        <xdr:cNvPr id="492" name="テキスト ボックス 491"/>
        <xdr:cNvSpPr txBox="1"/>
      </xdr:nvSpPr>
      <xdr:spPr>
        <a:xfrm>
          <a:off x="12068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3" name="直線コネクタ 49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31</xdr:row>
      <xdr:rowOff>130827</xdr:rowOff>
    </xdr:from>
    <xdr:ext cx="377026" cy="259045"/>
    <xdr:sp macro="" textlink="">
      <xdr:nvSpPr>
        <xdr:cNvPr id="494" name="テキスト ボックス 493"/>
        <xdr:cNvSpPr txBox="1"/>
      </xdr:nvSpPr>
      <xdr:spPr>
        <a:xfrm>
          <a:off x="12068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5" name="直線コネクタ 49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29</xdr:row>
      <xdr:rowOff>92727</xdr:rowOff>
    </xdr:from>
    <xdr:ext cx="377026" cy="259045"/>
    <xdr:sp macro="" textlink="">
      <xdr:nvSpPr>
        <xdr:cNvPr id="496" name="テキスト ボックス 495"/>
        <xdr:cNvSpPr txBox="1"/>
      </xdr:nvSpPr>
      <xdr:spPr>
        <a:xfrm>
          <a:off x="12068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27</xdr:row>
      <xdr:rowOff>54627</xdr:rowOff>
    </xdr:from>
    <xdr:ext cx="377026" cy="259045"/>
    <xdr:sp macro="" textlink="">
      <xdr:nvSpPr>
        <xdr:cNvPr id="498" name="テキスト ボックス 497"/>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33020</xdr:rowOff>
    </xdr:from>
    <xdr:to>
      <xdr:col>23</xdr:col>
      <xdr:colOff>516889</xdr:colOff>
      <xdr:row>39</xdr:row>
      <xdr:rowOff>44450</xdr:rowOff>
    </xdr:to>
    <xdr:cxnSp macro="">
      <xdr:nvCxnSpPr>
        <xdr:cNvPr id="500" name="直線コネクタ 499"/>
        <xdr:cNvCxnSpPr/>
      </xdr:nvCxnSpPr>
      <xdr:spPr>
        <a:xfrm flipV="1">
          <a:off x="16317595" y="5347970"/>
          <a:ext cx="1269"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2" name="直線コネクタ 50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151147</xdr:rowOff>
    </xdr:from>
    <xdr:ext cx="378565" cy="259045"/>
    <xdr:sp macro="" textlink="">
      <xdr:nvSpPr>
        <xdr:cNvPr id="503" name="災害復旧事業費最大値テキスト"/>
        <xdr:cNvSpPr txBox="1"/>
      </xdr:nvSpPr>
      <xdr:spPr>
        <a:xfrm>
          <a:off x="16370300" y="5123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428625</xdr:colOff>
      <xdr:row>31</xdr:row>
      <xdr:rowOff>33020</xdr:rowOff>
    </xdr:from>
    <xdr:to>
      <xdr:col>23</xdr:col>
      <xdr:colOff>606425</xdr:colOff>
      <xdr:row>31</xdr:row>
      <xdr:rowOff>33020</xdr:rowOff>
    </xdr:to>
    <xdr:cxnSp macro="">
      <xdr:nvCxnSpPr>
        <xdr:cNvPr id="504" name="直線コネクタ 503"/>
        <xdr:cNvCxnSpPr/>
      </xdr:nvCxnSpPr>
      <xdr:spPr>
        <a:xfrm>
          <a:off x="16230600" y="534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5" name="直線コネクタ 50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107967</xdr:rowOff>
    </xdr:from>
    <xdr:ext cx="313932" cy="259045"/>
    <xdr:sp macro="" textlink="">
      <xdr:nvSpPr>
        <xdr:cNvPr id="506" name="災害復旧事業費平均値テキスト"/>
        <xdr:cNvSpPr txBox="1"/>
      </xdr:nvSpPr>
      <xdr:spPr>
        <a:xfrm>
          <a:off x="16370300" y="645161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85090</xdr:rowOff>
    </xdr:from>
    <xdr:to>
      <xdr:col>23</xdr:col>
      <xdr:colOff>568325</xdr:colOff>
      <xdr:row>39</xdr:row>
      <xdr:rowOff>15240</xdr:rowOff>
    </xdr:to>
    <xdr:sp macro="" textlink="">
      <xdr:nvSpPr>
        <xdr:cNvPr id="507" name="フローチャート : 判断 506"/>
        <xdr:cNvSpPr/>
      </xdr:nvSpPr>
      <xdr:spPr>
        <a:xfrm>
          <a:off x="162687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8" name="直線コネクタ 50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104140</xdr:rowOff>
    </xdr:from>
    <xdr:to>
      <xdr:col>22</xdr:col>
      <xdr:colOff>415925</xdr:colOff>
      <xdr:row>39</xdr:row>
      <xdr:rowOff>34290</xdr:rowOff>
    </xdr:to>
    <xdr:sp macro="" textlink="">
      <xdr:nvSpPr>
        <xdr:cNvPr id="509" name="フローチャート : 判断 508"/>
        <xdr:cNvSpPr/>
      </xdr:nvSpPr>
      <xdr:spPr>
        <a:xfrm>
          <a:off x="15430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37</xdr:row>
      <xdr:rowOff>50817</xdr:rowOff>
    </xdr:from>
    <xdr:ext cx="313932" cy="259045"/>
    <xdr:sp macro="" textlink="">
      <xdr:nvSpPr>
        <xdr:cNvPr id="510" name="テキスト ボックス 509"/>
        <xdr:cNvSpPr txBox="1"/>
      </xdr:nvSpPr>
      <xdr:spPr>
        <a:xfrm>
          <a:off x="15324333" y="6394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40640</xdr:rowOff>
    </xdr:from>
    <xdr:to>
      <xdr:col>21</xdr:col>
      <xdr:colOff>161925</xdr:colOff>
      <xdr:row>39</xdr:row>
      <xdr:rowOff>44450</xdr:rowOff>
    </xdr:to>
    <xdr:cxnSp macro="">
      <xdr:nvCxnSpPr>
        <xdr:cNvPr id="511" name="直線コネクタ 510"/>
        <xdr:cNvCxnSpPr/>
      </xdr:nvCxnSpPr>
      <xdr:spPr>
        <a:xfrm>
          <a:off x="13703300" y="67271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111760</xdr:rowOff>
    </xdr:from>
    <xdr:to>
      <xdr:col>21</xdr:col>
      <xdr:colOff>212725</xdr:colOff>
      <xdr:row>39</xdr:row>
      <xdr:rowOff>41910</xdr:rowOff>
    </xdr:to>
    <xdr:sp macro="" textlink="">
      <xdr:nvSpPr>
        <xdr:cNvPr id="512" name="フローチャート : 判断 511"/>
        <xdr:cNvSpPr/>
      </xdr:nvSpPr>
      <xdr:spPr>
        <a:xfrm>
          <a:off x="14541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37</xdr:row>
      <xdr:rowOff>58437</xdr:rowOff>
    </xdr:from>
    <xdr:ext cx="313932" cy="259045"/>
    <xdr:sp macro="" textlink="">
      <xdr:nvSpPr>
        <xdr:cNvPr id="513" name="テキスト ボックス 512"/>
        <xdr:cNvSpPr txBox="1"/>
      </xdr:nvSpPr>
      <xdr:spPr>
        <a:xfrm>
          <a:off x="14435333" y="6402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21590</xdr:rowOff>
    </xdr:from>
    <xdr:to>
      <xdr:col>19</xdr:col>
      <xdr:colOff>644525</xdr:colOff>
      <xdr:row>39</xdr:row>
      <xdr:rowOff>40640</xdr:rowOff>
    </xdr:to>
    <xdr:cxnSp macro="">
      <xdr:nvCxnSpPr>
        <xdr:cNvPr id="514" name="直線コネクタ 513"/>
        <xdr:cNvCxnSpPr/>
      </xdr:nvCxnSpPr>
      <xdr:spPr>
        <a:xfrm>
          <a:off x="12814300" y="67081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157480</xdr:rowOff>
    </xdr:from>
    <xdr:to>
      <xdr:col>20</xdr:col>
      <xdr:colOff>9525</xdr:colOff>
      <xdr:row>37</xdr:row>
      <xdr:rowOff>87630</xdr:rowOff>
    </xdr:to>
    <xdr:sp macro="" textlink="">
      <xdr:nvSpPr>
        <xdr:cNvPr id="515" name="フローチャート : 判断 514"/>
        <xdr:cNvSpPr/>
      </xdr:nvSpPr>
      <xdr:spPr>
        <a:xfrm>
          <a:off x="13652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35</xdr:row>
      <xdr:rowOff>104157</xdr:rowOff>
    </xdr:from>
    <xdr:ext cx="313932" cy="259045"/>
    <xdr:sp macro="" textlink="">
      <xdr:nvSpPr>
        <xdr:cNvPr id="516" name="テキスト ボックス 515"/>
        <xdr:cNvSpPr txBox="1"/>
      </xdr:nvSpPr>
      <xdr:spPr>
        <a:xfrm>
          <a:off x="13546333" y="61049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130810</xdr:rowOff>
    </xdr:from>
    <xdr:to>
      <xdr:col>18</xdr:col>
      <xdr:colOff>492125</xdr:colOff>
      <xdr:row>37</xdr:row>
      <xdr:rowOff>60960</xdr:rowOff>
    </xdr:to>
    <xdr:sp macro="" textlink="">
      <xdr:nvSpPr>
        <xdr:cNvPr id="517" name="フローチャート : 判断 516"/>
        <xdr:cNvSpPr/>
      </xdr:nvSpPr>
      <xdr:spPr>
        <a:xfrm>
          <a:off x="127635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35</xdr:row>
      <xdr:rowOff>77487</xdr:rowOff>
    </xdr:from>
    <xdr:ext cx="313932" cy="259045"/>
    <xdr:sp macro="" textlink="">
      <xdr:nvSpPr>
        <xdr:cNvPr id="518" name="テキスト ボックス 517"/>
        <xdr:cNvSpPr txBox="1"/>
      </xdr:nvSpPr>
      <xdr:spPr>
        <a:xfrm>
          <a:off x="12657333" y="607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4" name="円/楕円 52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6" name="円/楕円 52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7" name="テキスト ボックス 52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8" name="円/楕円 52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9" name="テキスト ボックス 52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161290</xdr:rowOff>
    </xdr:from>
    <xdr:to>
      <xdr:col>20</xdr:col>
      <xdr:colOff>9525</xdr:colOff>
      <xdr:row>39</xdr:row>
      <xdr:rowOff>91440</xdr:rowOff>
    </xdr:to>
    <xdr:sp macro="" textlink="">
      <xdr:nvSpPr>
        <xdr:cNvPr id="530" name="円/楕円 529"/>
        <xdr:cNvSpPr/>
      </xdr:nvSpPr>
      <xdr:spPr>
        <a:xfrm>
          <a:off x="13652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82567</xdr:rowOff>
    </xdr:from>
    <xdr:ext cx="249299" cy="259045"/>
    <xdr:sp macro="" textlink="">
      <xdr:nvSpPr>
        <xdr:cNvPr id="531" name="テキスト ボックス 530"/>
        <xdr:cNvSpPr txBox="1"/>
      </xdr:nvSpPr>
      <xdr:spPr>
        <a:xfrm>
          <a:off x="13578649" y="6769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142240</xdr:rowOff>
    </xdr:from>
    <xdr:to>
      <xdr:col>18</xdr:col>
      <xdr:colOff>492125</xdr:colOff>
      <xdr:row>39</xdr:row>
      <xdr:rowOff>72390</xdr:rowOff>
    </xdr:to>
    <xdr:sp macro="" textlink="">
      <xdr:nvSpPr>
        <xdr:cNvPr id="532" name="円/楕円 531"/>
        <xdr:cNvSpPr/>
      </xdr:nvSpPr>
      <xdr:spPr>
        <a:xfrm>
          <a:off x="12763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63517</xdr:rowOff>
    </xdr:from>
    <xdr:ext cx="249299" cy="259045"/>
    <xdr:sp macro="" textlink="">
      <xdr:nvSpPr>
        <xdr:cNvPr id="533" name="テキスト ボックス 532"/>
        <xdr:cNvSpPr txBox="1"/>
      </xdr:nvSpPr>
      <xdr:spPr>
        <a:xfrm>
          <a:off x="12689649" y="6750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96" name="テキスト ボックス 59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98" name="テキスト ボックス 59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00" name="テキスト ボックス 59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2" name="テキスト ボックス 60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74</xdr:row>
      <xdr:rowOff>142169</xdr:rowOff>
    </xdr:from>
    <xdr:to>
      <xdr:col>23</xdr:col>
      <xdr:colOff>516889</xdr:colOff>
      <xdr:row>77</xdr:row>
      <xdr:rowOff>163108</xdr:rowOff>
    </xdr:to>
    <xdr:cxnSp macro="">
      <xdr:nvCxnSpPr>
        <xdr:cNvPr id="604" name="直線コネクタ 603"/>
        <xdr:cNvCxnSpPr/>
      </xdr:nvCxnSpPr>
      <xdr:spPr>
        <a:xfrm flipV="1">
          <a:off x="16317595" y="12829469"/>
          <a:ext cx="1269" cy="53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166935</xdr:rowOff>
    </xdr:from>
    <xdr:ext cx="469744" cy="259045"/>
    <xdr:sp macro="" textlink="">
      <xdr:nvSpPr>
        <xdr:cNvPr id="605" name="公債費最小値テキスト"/>
        <xdr:cNvSpPr txBox="1"/>
      </xdr:nvSpPr>
      <xdr:spPr>
        <a:xfrm>
          <a:off x="16370300" y="1336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3,238</a:t>
          </a:r>
          <a:endParaRPr kumimoji="1" lang="ja-JP" altLang="en-US" sz="1000" b="1">
            <a:latin typeface="ＭＳ Ｐゴシック"/>
          </a:endParaRPr>
        </a:p>
      </xdr:txBody>
    </xdr:sp>
    <xdr:clientData/>
  </xdr:oneCellAnchor>
  <xdr:twoCellAnchor>
    <xdr:from>
      <xdr:col>23</xdr:col>
      <xdr:colOff>428625</xdr:colOff>
      <xdr:row>77</xdr:row>
      <xdr:rowOff>163108</xdr:rowOff>
    </xdr:from>
    <xdr:to>
      <xdr:col>23</xdr:col>
      <xdr:colOff>606425</xdr:colOff>
      <xdr:row>77</xdr:row>
      <xdr:rowOff>163108</xdr:rowOff>
    </xdr:to>
    <xdr:cxnSp macro="">
      <xdr:nvCxnSpPr>
        <xdr:cNvPr id="606" name="直線コネクタ 605"/>
        <xdr:cNvCxnSpPr/>
      </xdr:nvCxnSpPr>
      <xdr:spPr>
        <a:xfrm>
          <a:off x="16230600" y="1336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88846</xdr:rowOff>
    </xdr:from>
    <xdr:ext cx="534377" cy="259045"/>
    <xdr:sp macro="" textlink="">
      <xdr:nvSpPr>
        <xdr:cNvPr id="607" name="公債費最大値テキスト"/>
        <xdr:cNvSpPr txBox="1"/>
      </xdr:nvSpPr>
      <xdr:spPr>
        <a:xfrm>
          <a:off x="16370300" y="1260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14,946</a:t>
          </a:r>
          <a:endParaRPr kumimoji="1" lang="ja-JP" altLang="en-US" sz="1000" b="1">
            <a:latin typeface="ＭＳ Ｐゴシック"/>
          </a:endParaRPr>
        </a:p>
      </xdr:txBody>
    </xdr:sp>
    <xdr:clientData/>
  </xdr:oneCellAnchor>
  <xdr:twoCellAnchor>
    <xdr:from>
      <xdr:col>23</xdr:col>
      <xdr:colOff>428625</xdr:colOff>
      <xdr:row>74</xdr:row>
      <xdr:rowOff>142169</xdr:rowOff>
    </xdr:from>
    <xdr:to>
      <xdr:col>23</xdr:col>
      <xdr:colOff>606425</xdr:colOff>
      <xdr:row>74</xdr:row>
      <xdr:rowOff>142169</xdr:rowOff>
    </xdr:to>
    <xdr:cxnSp macro="">
      <xdr:nvCxnSpPr>
        <xdr:cNvPr id="608" name="直線コネクタ 607"/>
        <xdr:cNvCxnSpPr/>
      </xdr:nvCxnSpPr>
      <xdr:spPr>
        <a:xfrm>
          <a:off x="16230600" y="1282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110348</xdr:rowOff>
    </xdr:from>
    <xdr:to>
      <xdr:col>23</xdr:col>
      <xdr:colOff>517525</xdr:colOff>
      <xdr:row>75</xdr:row>
      <xdr:rowOff>77567</xdr:rowOff>
    </xdr:to>
    <xdr:cxnSp macro="">
      <xdr:nvCxnSpPr>
        <xdr:cNvPr id="609" name="直線コネクタ 608"/>
        <xdr:cNvCxnSpPr/>
      </xdr:nvCxnSpPr>
      <xdr:spPr>
        <a:xfrm>
          <a:off x="15481300" y="12797648"/>
          <a:ext cx="838200" cy="13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63578</xdr:rowOff>
    </xdr:from>
    <xdr:ext cx="469744" cy="259045"/>
    <xdr:sp macro="" textlink="">
      <xdr:nvSpPr>
        <xdr:cNvPr id="610" name="公債費平均値テキスト"/>
        <xdr:cNvSpPr txBox="1"/>
      </xdr:nvSpPr>
      <xdr:spPr>
        <a:xfrm>
          <a:off x="16370300" y="13093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7,582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85151</xdr:rowOff>
    </xdr:from>
    <xdr:to>
      <xdr:col>23</xdr:col>
      <xdr:colOff>568325</xdr:colOff>
      <xdr:row>77</xdr:row>
      <xdr:rowOff>15301</xdr:rowOff>
    </xdr:to>
    <xdr:sp macro="" textlink="">
      <xdr:nvSpPr>
        <xdr:cNvPr id="611" name="フローチャート : 判断 610"/>
        <xdr:cNvSpPr/>
      </xdr:nvSpPr>
      <xdr:spPr>
        <a:xfrm>
          <a:off x="16268700" y="1311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104632</xdr:rowOff>
    </xdr:from>
    <xdr:to>
      <xdr:col>22</xdr:col>
      <xdr:colOff>365125</xdr:colOff>
      <xdr:row>74</xdr:row>
      <xdr:rowOff>110348</xdr:rowOff>
    </xdr:to>
    <xdr:cxnSp macro="">
      <xdr:nvCxnSpPr>
        <xdr:cNvPr id="612" name="直線コネクタ 611"/>
        <xdr:cNvCxnSpPr/>
      </xdr:nvCxnSpPr>
      <xdr:spPr>
        <a:xfrm>
          <a:off x="14592300" y="12277582"/>
          <a:ext cx="889000" cy="5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165207</xdr:rowOff>
    </xdr:from>
    <xdr:to>
      <xdr:col>22</xdr:col>
      <xdr:colOff>415925</xdr:colOff>
      <xdr:row>76</xdr:row>
      <xdr:rowOff>95357</xdr:rowOff>
    </xdr:to>
    <xdr:sp macro="" textlink="">
      <xdr:nvSpPr>
        <xdr:cNvPr id="613" name="フローチャート : 判断 612"/>
        <xdr:cNvSpPr/>
      </xdr:nvSpPr>
      <xdr:spPr>
        <a:xfrm>
          <a:off x="15430500" y="130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86484</xdr:rowOff>
    </xdr:from>
    <xdr:ext cx="469744" cy="259045"/>
    <xdr:sp macro="" textlink="">
      <xdr:nvSpPr>
        <xdr:cNvPr id="614" name="テキスト ボックス 613"/>
        <xdr:cNvSpPr txBox="1"/>
      </xdr:nvSpPr>
      <xdr:spPr>
        <a:xfrm>
          <a:off x="15246427" y="1311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9,581</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104632</xdr:rowOff>
    </xdr:from>
    <xdr:to>
      <xdr:col>21</xdr:col>
      <xdr:colOff>161925</xdr:colOff>
      <xdr:row>74</xdr:row>
      <xdr:rowOff>41448</xdr:rowOff>
    </xdr:to>
    <xdr:cxnSp macro="">
      <xdr:nvCxnSpPr>
        <xdr:cNvPr id="615" name="直線コネクタ 614"/>
        <xdr:cNvCxnSpPr/>
      </xdr:nvCxnSpPr>
      <xdr:spPr>
        <a:xfrm flipV="1">
          <a:off x="13703300" y="12277582"/>
          <a:ext cx="889000" cy="45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110023</xdr:rowOff>
    </xdr:from>
    <xdr:to>
      <xdr:col>21</xdr:col>
      <xdr:colOff>212725</xdr:colOff>
      <xdr:row>76</xdr:row>
      <xdr:rowOff>40173</xdr:rowOff>
    </xdr:to>
    <xdr:sp macro="" textlink="">
      <xdr:nvSpPr>
        <xdr:cNvPr id="616" name="フローチャート : 判断 615"/>
        <xdr:cNvSpPr/>
      </xdr:nvSpPr>
      <xdr:spPr>
        <a:xfrm>
          <a:off x="14541500" y="1296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31300</xdr:rowOff>
    </xdr:from>
    <xdr:ext cx="534377" cy="259045"/>
    <xdr:sp macro="" textlink="">
      <xdr:nvSpPr>
        <xdr:cNvPr id="617" name="テキスト ボックス 616"/>
        <xdr:cNvSpPr txBox="1"/>
      </xdr:nvSpPr>
      <xdr:spPr>
        <a:xfrm>
          <a:off x="14325111" y="1306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10,788</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16759</xdr:rowOff>
    </xdr:from>
    <xdr:to>
      <xdr:col>19</xdr:col>
      <xdr:colOff>644525</xdr:colOff>
      <xdr:row>74</xdr:row>
      <xdr:rowOff>41448</xdr:rowOff>
    </xdr:to>
    <xdr:cxnSp macro="">
      <xdr:nvCxnSpPr>
        <xdr:cNvPr id="618" name="直線コネクタ 617"/>
        <xdr:cNvCxnSpPr/>
      </xdr:nvCxnSpPr>
      <xdr:spPr>
        <a:xfrm>
          <a:off x="12814300" y="12704059"/>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57810</xdr:rowOff>
    </xdr:from>
    <xdr:to>
      <xdr:col>20</xdr:col>
      <xdr:colOff>9525</xdr:colOff>
      <xdr:row>75</xdr:row>
      <xdr:rowOff>159410</xdr:rowOff>
    </xdr:to>
    <xdr:sp macro="" textlink="">
      <xdr:nvSpPr>
        <xdr:cNvPr id="619" name="フローチャート : 判断 618"/>
        <xdr:cNvSpPr/>
      </xdr:nvSpPr>
      <xdr:spPr>
        <a:xfrm>
          <a:off x="13652500" y="1291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150537</xdr:rowOff>
    </xdr:from>
    <xdr:ext cx="534377" cy="259045"/>
    <xdr:sp macro="" textlink="">
      <xdr:nvSpPr>
        <xdr:cNvPr id="620" name="テキスト ボックス 619"/>
        <xdr:cNvSpPr txBox="1"/>
      </xdr:nvSpPr>
      <xdr:spPr>
        <a:xfrm>
          <a:off x="13436111" y="1300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11,930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1438</xdr:rowOff>
    </xdr:from>
    <xdr:to>
      <xdr:col>18</xdr:col>
      <xdr:colOff>492125</xdr:colOff>
      <xdr:row>75</xdr:row>
      <xdr:rowOff>103038</xdr:rowOff>
    </xdr:to>
    <xdr:sp macro="" textlink="">
      <xdr:nvSpPr>
        <xdr:cNvPr id="621" name="フローチャート : 判断 620"/>
        <xdr:cNvSpPr/>
      </xdr:nvSpPr>
      <xdr:spPr>
        <a:xfrm>
          <a:off x="12763500" y="1286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94165</xdr:rowOff>
    </xdr:from>
    <xdr:ext cx="534377" cy="259045"/>
    <xdr:sp macro="" textlink="">
      <xdr:nvSpPr>
        <xdr:cNvPr id="622" name="テキスト ボックス 621"/>
        <xdr:cNvSpPr txBox="1"/>
      </xdr:nvSpPr>
      <xdr:spPr>
        <a:xfrm>
          <a:off x="12547111" y="1295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26767</xdr:rowOff>
    </xdr:from>
    <xdr:to>
      <xdr:col>23</xdr:col>
      <xdr:colOff>568325</xdr:colOff>
      <xdr:row>75</xdr:row>
      <xdr:rowOff>128367</xdr:rowOff>
    </xdr:to>
    <xdr:sp macro="" textlink="">
      <xdr:nvSpPr>
        <xdr:cNvPr id="628" name="円/楕円 627"/>
        <xdr:cNvSpPr/>
      </xdr:nvSpPr>
      <xdr:spPr>
        <a:xfrm>
          <a:off x="16268700" y="1288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113144</xdr:rowOff>
    </xdr:from>
    <xdr:ext cx="534377" cy="259045"/>
    <xdr:sp macro="" textlink="">
      <xdr:nvSpPr>
        <xdr:cNvPr id="629" name="公債費該当値テキスト"/>
        <xdr:cNvSpPr txBox="1"/>
      </xdr:nvSpPr>
      <xdr:spPr>
        <a:xfrm>
          <a:off x="16370300" y="1280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12,609</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59548</xdr:rowOff>
    </xdr:from>
    <xdr:to>
      <xdr:col>22</xdr:col>
      <xdr:colOff>415925</xdr:colOff>
      <xdr:row>74</xdr:row>
      <xdr:rowOff>161148</xdr:rowOff>
    </xdr:to>
    <xdr:sp macro="" textlink="">
      <xdr:nvSpPr>
        <xdr:cNvPr id="630" name="円/楕円 629"/>
        <xdr:cNvSpPr/>
      </xdr:nvSpPr>
      <xdr:spPr>
        <a:xfrm>
          <a:off x="15430500" y="1274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6225</xdr:rowOff>
    </xdr:from>
    <xdr:ext cx="534377" cy="259045"/>
    <xdr:sp macro="" textlink="">
      <xdr:nvSpPr>
        <xdr:cNvPr id="631" name="テキスト ボックス 630"/>
        <xdr:cNvSpPr txBox="1"/>
      </xdr:nvSpPr>
      <xdr:spPr>
        <a:xfrm>
          <a:off x="15214111" y="125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15,642</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53832</xdr:rowOff>
    </xdr:from>
    <xdr:to>
      <xdr:col>21</xdr:col>
      <xdr:colOff>212725</xdr:colOff>
      <xdr:row>71</xdr:row>
      <xdr:rowOff>155432</xdr:rowOff>
    </xdr:to>
    <xdr:sp macro="" textlink="">
      <xdr:nvSpPr>
        <xdr:cNvPr id="632" name="円/楕円 631"/>
        <xdr:cNvSpPr/>
      </xdr:nvSpPr>
      <xdr:spPr>
        <a:xfrm>
          <a:off x="14541500" y="1222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509</xdr:rowOff>
    </xdr:from>
    <xdr:ext cx="534377" cy="259045"/>
    <xdr:sp macro="" textlink="">
      <xdr:nvSpPr>
        <xdr:cNvPr id="633" name="テキスト ボックス 632"/>
        <xdr:cNvSpPr txBox="1"/>
      </xdr:nvSpPr>
      <xdr:spPr>
        <a:xfrm>
          <a:off x="14325111" y="1200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27,017</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162098</xdr:rowOff>
    </xdr:from>
    <xdr:to>
      <xdr:col>20</xdr:col>
      <xdr:colOff>9525</xdr:colOff>
      <xdr:row>74</xdr:row>
      <xdr:rowOff>92248</xdr:rowOff>
    </xdr:to>
    <xdr:sp macro="" textlink="">
      <xdr:nvSpPr>
        <xdr:cNvPr id="634" name="円/楕円 633"/>
        <xdr:cNvSpPr/>
      </xdr:nvSpPr>
      <xdr:spPr>
        <a:xfrm>
          <a:off x="13652500" y="1267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108775</xdr:rowOff>
    </xdr:from>
    <xdr:ext cx="534377" cy="259045"/>
    <xdr:sp macro="" textlink="">
      <xdr:nvSpPr>
        <xdr:cNvPr id="635" name="テキスト ボックス 634"/>
        <xdr:cNvSpPr txBox="1"/>
      </xdr:nvSpPr>
      <xdr:spPr>
        <a:xfrm>
          <a:off x="13436111" y="1245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17,149</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137409</xdr:rowOff>
    </xdr:from>
    <xdr:to>
      <xdr:col>18</xdr:col>
      <xdr:colOff>492125</xdr:colOff>
      <xdr:row>74</xdr:row>
      <xdr:rowOff>67559</xdr:rowOff>
    </xdr:to>
    <xdr:sp macro="" textlink="">
      <xdr:nvSpPr>
        <xdr:cNvPr id="636" name="円/楕円 635"/>
        <xdr:cNvSpPr/>
      </xdr:nvSpPr>
      <xdr:spPr>
        <a:xfrm>
          <a:off x="12763500" y="1265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84086</xdr:rowOff>
    </xdr:from>
    <xdr:ext cx="534377" cy="259045"/>
    <xdr:sp macro="" textlink="">
      <xdr:nvSpPr>
        <xdr:cNvPr id="637" name="テキスト ボックス 636"/>
        <xdr:cNvSpPr txBox="1"/>
      </xdr:nvSpPr>
      <xdr:spPr>
        <a:xfrm>
          <a:off x="12547111" y="1242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116337</xdr:rowOff>
    </xdr:from>
    <xdr:to>
      <xdr:col>23</xdr:col>
      <xdr:colOff>516889</xdr:colOff>
      <xdr:row>99</xdr:row>
      <xdr:rowOff>2586</xdr:rowOff>
    </xdr:to>
    <xdr:cxnSp macro="">
      <xdr:nvCxnSpPr>
        <xdr:cNvPr id="661" name="直線コネクタ 660"/>
        <xdr:cNvCxnSpPr/>
      </xdr:nvCxnSpPr>
      <xdr:spPr>
        <a:xfrm flipV="1">
          <a:off x="16317595" y="15718287"/>
          <a:ext cx="1269" cy="1257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6413</xdr:rowOff>
    </xdr:from>
    <xdr:ext cx="469744" cy="259045"/>
    <xdr:sp macro="" textlink="">
      <xdr:nvSpPr>
        <xdr:cNvPr id="662" name="積立金最小値テキスト"/>
        <xdr:cNvSpPr txBox="1"/>
      </xdr:nvSpPr>
      <xdr:spPr>
        <a:xfrm>
          <a:off x="16370300" y="169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5,494</a:t>
          </a:r>
          <a:endParaRPr kumimoji="1" lang="ja-JP" altLang="en-US" sz="1000" b="1">
            <a:latin typeface="ＭＳ Ｐゴシック"/>
          </a:endParaRPr>
        </a:p>
      </xdr:txBody>
    </xdr:sp>
    <xdr:clientData/>
  </xdr:oneCellAnchor>
  <xdr:twoCellAnchor>
    <xdr:from>
      <xdr:col>23</xdr:col>
      <xdr:colOff>428625</xdr:colOff>
      <xdr:row>99</xdr:row>
      <xdr:rowOff>2586</xdr:rowOff>
    </xdr:from>
    <xdr:to>
      <xdr:col>23</xdr:col>
      <xdr:colOff>606425</xdr:colOff>
      <xdr:row>99</xdr:row>
      <xdr:rowOff>2586</xdr:rowOff>
    </xdr:to>
    <xdr:cxnSp macro="">
      <xdr:nvCxnSpPr>
        <xdr:cNvPr id="663" name="直線コネクタ 662"/>
        <xdr:cNvCxnSpPr/>
      </xdr:nvCxnSpPr>
      <xdr:spPr>
        <a:xfrm>
          <a:off x="16230600" y="169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63014</xdr:rowOff>
    </xdr:from>
    <xdr:ext cx="599010" cy="259045"/>
    <xdr:sp macro="" textlink="">
      <xdr:nvSpPr>
        <xdr:cNvPr id="664" name="積立金最大値テキスト"/>
        <xdr:cNvSpPr txBox="1"/>
      </xdr:nvSpPr>
      <xdr:spPr>
        <a:xfrm>
          <a:off x="16370300" y="15493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170,566</a:t>
          </a:r>
          <a:endParaRPr kumimoji="1" lang="ja-JP" altLang="en-US" sz="1000" b="1">
            <a:latin typeface="ＭＳ Ｐゴシック"/>
          </a:endParaRPr>
        </a:p>
      </xdr:txBody>
    </xdr:sp>
    <xdr:clientData/>
  </xdr:oneCellAnchor>
  <xdr:twoCellAnchor>
    <xdr:from>
      <xdr:col>23</xdr:col>
      <xdr:colOff>428625</xdr:colOff>
      <xdr:row>91</xdr:row>
      <xdr:rowOff>116337</xdr:rowOff>
    </xdr:from>
    <xdr:to>
      <xdr:col>23</xdr:col>
      <xdr:colOff>606425</xdr:colOff>
      <xdr:row>91</xdr:row>
      <xdr:rowOff>116337</xdr:rowOff>
    </xdr:to>
    <xdr:cxnSp macro="">
      <xdr:nvCxnSpPr>
        <xdr:cNvPr id="665" name="直線コネクタ 664"/>
        <xdr:cNvCxnSpPr/>
      </xdr:nvCxnSpPr>
      <xdr:spPr>
        <a:xfrm>
          <a:off x="16230600" y="1571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60596</xdr:rowOff>
    </xdr:from>
    <xdr:to>
      <xdr:col>23</xdr:col>
      <xdr:colOff>517525</xdr:colOff>
      <xdr:row>98</xdr:row>
      <xdr:rowOff>114317</xdr:rowOff>
    </xdr:to>
    <xdr:cxnSp macro="">
      <xdr:nvCxnSpPr>
        <xdr:cNvPr id="666" name="直線コネクタ 665"/>
        <xdr:cNvCxnSpPr/>
      </xdr:nvCxnSpPr>
      <xdr:spPr>
        <a:xfrm>
          <a:off x="15481300" y="16691246"/>
          <a:ext cx="838200" cy="22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21525</xdr:rowOff>
    </xdr:from>
    <xdr:ext cx="534377" cy="259045"/>
    <xdr:sp macro="" textlink="">
      <xdr:nvSpPr>
        <xdr:cNvPr id="667" name="積立金平均値テキスト"/>
        <xdr:cNvSpPr txBox="1"/>
      </xdr:nvSpPr>
      <xdr:spPr>
        <a:xfrm>
          <a:off x="16370300" y="16652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21,844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170098</xdr:rowOff>
    </xdr:from>
    <xdr:to>
      <xdr:col>23</xdr:col>
      <xdr:colOff>568325</xdr:colOff>
      <xdr:row>98</xdr:row>
      <xdr:rowOff>100248</xdr:rowOff>
    </xdr:to>
    <xdr:sp macro="" textlink="">
      <xdr:nvSpPr>
        <xdr:cNvPr id="668" name="フローチャート : 判断 667"/>
        <xdr:cNvSpPr/>
      </xdr:nvSpPr>
      <xdr:spPr>
        <a:xfrm>
          <a:off x="16268700" y="168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60596</xdr:rowOff>
    </xdr:from>
    <xdr:to>
      <xdr:col>22</xdr:col>
      <xdr:colOff>365125</xdr:colOff>
      <xdr:row>98</xdr:row>
      <xdr:rowOff>39086</xdr:rowOff>
    </xdr:to>
    <xdr:cxnSp macro="">
      <xdr:nvCxnSpPr>
        <xdr:cNvPr id="669" name="直線コネクタ 668"/>
        <xdr:cNvCxnSpPr/>
      </xdr:nvCxnSpPr>
      <xdr:spPr>
        <a:xfrm flipV="1">
          <a:off x="14592300" y="16691246"/>
          <a:ext cx="889000" cy="14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157054</xdr:rowOff>
    </xdr:from>
    <xdr:to>
      <xdr:col>22</xdr:col>
      <xdr:colOff>415925</xdr:colOff>
      <xdr:row>98</xdr:row>
      <xdr:rowOff>87204</xdr:rowOff>
    </xdr:to>
    <xdr:sp macro="" textlink="">
      <xdr:nvSpPr>
        <xdr:cNvPr id="670" name="フローチャート : 判断 669"/>
        <xdr:cNvSpPr/>
      </xdr:nvSpPr>
      <xdr:spPr>
        <a:xfrm>
          <a:off x="15430500" y="1678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78331</xdr:rowOff>
    </xdr:from>
    <xdr:ext cx="534377" cy="259045"/>
    <xdr:sp macro="" textlink="">
      <xdr:nvSpPr>
        <xdr:cNvPr id="671" name="テキスト ボックス 670"/>
        <xdr:cNvSpPr txBox="1"/>
      </xdr:nvSpPr>
      <xdr:spPr>
        <a:xfrm>
          <a:off x="15214111" y="1688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33446</xdr:rowOff>
    </xdr:from>
    <xdr:to>
      <xdr:col>21</xdr:col>
      <xdr:colOff>161925</xdr:colOff>
      <xdr:row>98</xdr:row>
      <xdr:rowOff>39086</xdr:rowOff>
    </xdr:to>
    <xdr:cxnSp macro="">
      <xdr:nvCxnSpPr>
        <xdr:cNvPr id="672" name="直線コネクタ 671"/>
        <xdr:cNvCxnSpPr/>
      </xdr:nvCxnSpPr>
      <xdr:spPr>
        <a:xfrm>
          <a:off x="13703300" y="16835546"/>
          <a:ext cx="889000" cy="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169732</xdr:rowOff>
    </xdr:from>
    <xdr:to>
      <xdr:col>21</xdr:col>
      <xdr:colOff>212725</xdr:colOff>
      <xdr:row>98</xdr:row>
      <xdr:rowOff>99882</xdr:rowOff>
    </xdr:to>
    <xdr:sp macro="" textlink="">
      <xdr:nvSpPr>
        <xdr:cNvPr id="673" name="フローチャート : 判断 672"/>
        <xdr:cNvSpPr/>
      </xdr:nvSpPr>
      <xdr:spPr>
        <a:xfrm>
          <a:off x="14541500" y="1680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91009</xdr:rowOff>
    </xdr:from>
    <xdr:ext cx="534377" cy="259045"/>
    <xdr:sp macro="" textlink="">
      <xdr:nvSpPr>
        <xdr:cNvPr id="674" name="テキスト ボックス 673"/>
        <xdr:cNvSpPr txBox="1"/>
      </xdr:nvSpPr>
      <xdr:spPr>
        <a:xfrm>
          <a:off x="14325111" y="1689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33446</xdr:rowOff>
    </xdr:from>
    <xdr:to>
      <xdr:col>19</xdr:col>
      <xdr:colOff>644525</xdr:colOff>
      <xdr:row>98</xdr:row>
      <xdr:rowOff>136004</xdr:rowOff>
    </xdr:to>
    <xdr:cxnSp macro="">
      <xdr:nvCxnSpPr>
        <xdr:cNvPr id="675" name="直線コネクタ 674"/>
        <xdr:cNvCxnSpPr/>
      </xdr:nvCxnSpPr>
      <xdr:spPr>
        <a:xfrm flipV="1">
          <a:off x="12814300" y="16835546"/>
          <a:ext cx="889000" cy="10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48186</xdr:rowOff>
    </xdr:from>
    <xdr:to>
      <xdr:col>20</xdr:col>
      <xdr:colOff>9525</xdr:colOff>
      <xdr:row>98</xdr:row>
      <xdr:rowOff>149786</xdr:rowOff>
    </xdr:to>
    <xdr:sp macro="" textlink="">
      <xdr:nvSpPr>
        <xdr:cNvPr id="676" name="フローチャート : 判断 675"/>
        <xdr:cNvSpPr/>
      </xdr:nvSpPr>
      <xdr:spPr>
        <a:xfrm>
          <a:off x="13652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140913</xdr:rowOff>
    </xdr:from>
    <xdr:ext cx="534377" cy="259045"/>
    <xdr:sp macro="" textlink="">
      <xdr:nvSpPr>
        <xdr:cNvPr id="677" name="テキスト ボックス 676"/>
        <xdr:cNvSpPr txBox="1"/>
      </xdr:nvSpPr>
      <xdr:spPr>
        <a:xfrm>
          <a:off x="13436111" y="169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72417</xdr:rowOff>
    </xdr:from>
    <xdr:to>
      <xdr:col>18</xdr:col>
      <xdr:colOff>492125</xdr:colOff>
      <xdr:row>99</xdr:row>
      <xdr:rowOff>2567</xdr:rowOff>
    </xdr:to>
    <xdr:sp macro="" textlink="">
      <xdr:nvSpPr>
        <xdr:cNvPr id="678" name="フローチャート : 判断 677"/>
        <xdr:cNvSpPr/>
      </xdr:nvSpPr>
      <xdr:spPr>
        <a:xfrm>
          <a:off x="12763500" y="1687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19094</xdr:rowOff>
    </xdr:from>
    <xdr:ext cx="534377" cy="259045"/>
    <xdr:sp macro="" textlink="">
      <xdr:nvSpPr>
        <xdr:cNvPr id="679" name="テキスト ボックス 678"/>
        <xdr:cNvSpPr txBox="1"/>
      </xdr:nvSpPr>
      <xdr:spPr>
        <a:xfrm>
          <a:off x="12547111" y="1664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63517</xdr:rowOff>
    </xdr:from>
    <xdr:to>
      <xdr:col>23</xdr:col>
      <xdr:colOff>568325</xdr:colOff>
      <xdr:row>98</xdr:row>
      <xdr:rowOff>165117</xdr:rowOff>
    </xdr:to>
    <xdr:sp macro="" textlink="">
      <xdr:nvSpPr>
        <xdr:cNvPr id="685" name="円/楕円 684"/>
        <xdr:cNvSpPr/>
      </xdr:nvSpPr>
      <xdr:spPr>
        <a:xfrm>
          <a:off x="16268700" y="1686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149894</xdr:rowOff>
    </xdr:from>
    <xdr:ext cx="534377" cy="259045"/>
    <xdr:sp macro="" textlink="">
      <xdr:nvSpPr>
        <xdr:cNvPr id="686" name="積立金該当値テキスト"/>
        <xdr:cNvSpPr txBox="1"/>
      </xdr:nvSpPr>
      <xdr:spPr>
        <a:xfrm>
          <a:off x="16370300" y="1678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13,331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9796</xdr:rowOff>
    </xdr:from>
    <xdr:to>
      <xdr:col>22</xdr:col>
      <xdr:colOff>415925</xdr:colOff>
      <xdr:row>97</xdr:row>
      <xdr:rowOff>111396</xdr:rowOff>
    </xdr:to>
    <xdr:sp macro="" textlink="">
      <xdr:nvSpPr>
        <xdr:cNvPr id="687" name="円/楕円 686"/>
        <xdr:cNvSpPr/>
      </xdr:nvSpPr>
      <xdr:spPr>
        <a:xfrm>
          <a:off x="15430500" y="1664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127923</xdr:rowOff>
    </xdr:from>
    <xdr:ext cx="534377" cy="259045"/>
    <xdr:sp macro="" textlink="">
      <xdr:nvSpPr>
        <xdr:cNvPr id="688" name="テキスト ボックス 687"/>
        <xdr:cNvSpPr txBox="1"/>
      </xdr:nvSpPr>
      <xdr:spPr>
        <a:xfrm>
          <a:off x="15214111" y="1641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42,881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159736</xdr:rowOff>
    </xdr:from>
    <xdr:to>
      <xdr:col>21</xdr:col>
      <xdr:colOff>212725</xdr:colOff>
      <xdr:row>98</xdr:row>
      <xdr:rowOff>89886</xdr:rowOff>
    </xdr:to>
    <xdr:sp macro="" textlink="">
      <xdr:nvSpPr>
        <xdr:cNvPr id="689" name="円/楕円 688"/>
        <xdr:cNvSpPr/>
      </xdr:nvSpPr>
      <xdr:spPr>
        <a:xfrm>
          <a:off x="14541500" y="1679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106413</xdr:rowOff>
    </xdr:from>
    <xdr:ext cx="534377" cy="259045"/>
    <xdr:sp macro="" textlink="">
      <xdr:nvSpPr>
        <xdr:cNvPr id="690" name="テキスト ボックス 689"/>
        <xdr:cNvSpPr txBox="1"/>
      </xdr:nvSpPr>
      <xdr:spPr>
        <a:xfrm>
          <a:off x="14325111" y="1656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23,204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154096</xdr:rowOff>
    </xdr:from>
    <xdr:to>
      <xdr:col>20</xdr:col>
      <xdr:colOff>9525</xdr:colOff>
      <xdr:row>98</xdr:row>
      <xdr:rowOff>84246</xdr:rowOff>
    </xdr:to>
    <xdr:sp macro="" textlink="">
      <xdr:nvSpPr>
        <xdr:cNvPr id="691" name="円/楕円 690"/>
        <xdr:cNvSpPr/>
      </xdr:nvSpPr>
      <xdr:spPr>
        <a:xfrm>
          <a:off x="13652500" y="1678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100773</xdr:rowOff>
    </xdr:from>
    <xdr:ext cx="534377" cy="259045"/>
    <xdr:sp macro="" textlink="">
      <xdr:nvSpPr>
        <xdr:cNvPr id="692" name="テキスト ボックス 691"/>
        <xdr:cNvSpPr txBox="1"/>
      </xdr:nvSpPr>
      <xdr:spPr>
        <a:xfrm>
          <a:off x="13436111" y="1655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23,944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85204</xdr:rowOff>
    </xdr:from>
    <xdr:to>
      <xdr:col>18</xdr:col>
      <xdr:colOff>492125</xdr:colOff>
      <xdr:row>99</xdr:row>
      <xdr:rowOff>15354</xdr:rowOff>
    </xdr:to>
    <xdr:sp macro="" textlink="">
      <xdr:nvSpPr>
        <xdr:cNvPr id="693" name="円/楕円 692"/>
        <xdr:cNvSpPr/>
      </xdr:nvSpPr>
      <xdr:spPr>
        <a:xfrm>
          <a:off x="12763500" y="1688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6481</xdr:rowOff>
    </xdr:from>
    <xdr:ext cx="534377" cy="259045"/>
    <xdr:sp macro="" textlink="">
      <xdr:nvSpPr>
        <xdr:cNvPr id="694" name="テキスト ボックス 693"/>
        <xdr:cNvSpPr txBox="1"/>
      </xdr:nvSpPr>
      <xdr:spPr>
        <a:xfrm>
          <a:off x="12547111" y="1698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36</xdr:row>
      <xdr:rowOff>35577</xdr:rowOff>
    </xdr:from>
    <xdr:ext cx="248786" cy="259045"/>
    <xdr:sp macro="" textlink="">
      <xdr:nvSpPr>
        <xdr:cNvPr id="708" name="テキスト ボックス 707"/>
        <xdr:cNvSpPr txBox="1"/>
      </xdr:nvSpPr>
      <xdr:spPr>
        <a:xfrm>
          <a:off x="18039214" y="62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33</xdr:row>
      <xdr:rowOff>168927</xdr:rowOff>
    </xdr:from>
    <xdr:ext cx="248786" cy="259045"/>
    <xdr:sp macro="" textlink="">
      <xdr:nvSpPr>
        <xdr:cNvPr id="710" name="テキスト ボックス 709"/>
        <xdr:cNvSpPr txBox="1"/>
      </xdr:nvSpPr>
      <xdr:spPr>
        <a:xfrm>
          <a:off x="18039214" y="58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31</xdr:row>
      <xdr:rowOff>130827</xdr:rowOff>
    </xdr:from>
    <xdr:ext cx="248786" cy="259045"/>
    <xdr:sp macro="" textlink="">
      <xdr:nvSpPr>
        <xdr:cNvPr id="712" name="テキスト ボックス 711"/>
        <xdr:cNvSpPr txBox="1"/>
      </xdr:nvSpPr>
      <xdr:spPr>
        <a:xfrm>
          <a:off x="18039214" y="544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29</xdr:row>
      <xdr:rowOff>92727</xdr:rowOff>
    </xdr:from>
    <xdr:ext cx="248786" cy="259045"/>
    <xdr:sp macro="" textlink="">
      <xdr:nvSpPr>
        <xdr:cNvPr id="714" name="テキスト ボックス 713"/>
        <xdr:cNvSpPr txBox="1"/>
      </xdr:nvSpPr>
      <xdr:spPr>
        <a:xfrm>
          <a:off x="18039214" y="506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27</xdr:row>
      <xdr:rowOff>54627</xdr:rowOff>
    </xdr:from>
    <xdr:ext cx="312906" cy="259045"/>
    <xdr:sp macro="" textlink="">
      <xdr:nvSpPr>
        <xdr:cNvPr id="716" name="テキスト ボックス 715"/>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18" name="直線コネクタ 717"/>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249299" cy="259045"/>
    <xdr:sp macro="" textlink="">
      <xdr:nvSpPr>
        <xdr:cNvPr id="721" name="投資及び出資金最大値テキスト"/>
        <xdr:cNvSpPr txBox="1"/>
      </xdr:nvSpPr>
      <xdr:spPr>
        <a:xfrm>
          <a:off x="22212300" y="498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2" name="直線コネクタ 721"/>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3" name="直線コネクタ 72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168927</xdr:rowOff>
    </xdr:from>
    <xdr:ext cx="249299" cy="259045"/>
    <xdr:sp macro="" textlink="">
      <xdr:nvSpPr>
        <xdr:cNvPr id="724" name="投資及び出資金平均値テキスト"/>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25" name="フローチャート : 判断 724"/>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6" name="直線コネクタ 72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35</xdr:row>
      <xdr:rowOff>107950</xdr:rowOff>
    </xdr:from>
    <xdr:to>
      <xdr:col>31</xdr:col>
      <xdr:colOff>85725</xdr:colOff>
      <xdr:row>36</xdr:row>
      <xdr:rowOff>38100</xdr:rowOff>
    </xdr:to>
    <xdr:sp macro="" textlink="">
      <xdr:nvSpPr>
        <xdr:cNvPr id="727" name="フローチャート : 判断 726"/>
        <xdr:cNvSpPr/>
      </xdr:nvSpPr>
      <xdr:spPr>
        <a:xfrm>
          <a:off x="21272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34</xdr:row>
      <xdr:rowOff>54627</xdr:rowOff>
    </xdr:from>
    <xdr:ext cx="249299" cy="259045"/>
    <xdr:sp macro="" textlink="">
      <xdr:nvSpPr>
        <xdr:cNvPr id="728" name="テキスト ボックス 727"/>
        <xdr:cNvSpPr txBox="1"/>
      </xdr:nvSpPr>
      <xdr:spPr>
        <a:xfrm>
          <a:off x="21198649" y="588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9" name="直線コネクタ 72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165100</xdr:rowOff>
    </xdr:from>
    <xdr:to>
      <xdr:col>29</xdr:col>
      <xdr:colOff>568325</xdr:colOff>
      <xdr:row>39</xdr:row>
      <xdr:rowOff>95250</xdr:rowOff>
    </xdr:to>
    <xdr:sp macro="" textlink="">
      <xdr:nvSpPr>
        <xdr:cNvPr id="730" name="フローチャート : 判断 729"/>
        <xdr:cNvSpPr/>
      </xdr:nvSpPr>
      <xdr:spPr>
        <a:xfrm>
          <a:off x="20383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1" name="テキスト ボックス 73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2" name="直線コネクタ 73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146050</xdr:rowOff>
    </xdr:from>
    <xdr:to>
      <xdr:col>28</xdr:col>
      <xdr:colOff>365125</xdr:colOff>
      <xdr:row>38</xdr:row>
      <xdr:rowOff>76200</xdr:rowOff>
    </xdr:to>
    <xdr:sp macro="" textlink="">
      <xdr:nvSpPr>
        <xdr:cNvPr id="733" name="フローチャート : 判断 732"/>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36</xdr:row>
      <xdr:rowOff>92727</xdr:rowOff>
    </xdr:from>
    <xdr:ext cx="249299" cy="259045"/>
    <xdr:sp macro="" textlink="">
      <xdr:nvSpPr>
        <xdr:cNvPr id="734" name="テキスト ボックス 733"/>
        <xdr:cNvSpPr txBox="1"/>
      </xdr:nvSpPr>
      <xdr:spPr>
        <a:xfrm>
          <a:off x="19420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35" name="フローチャート : 判断 734"/>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36</xdr:row>
      <xdr:rowOff>92727</xdr:rowOff>
    </xdr:from>
    <xdr:ext cx="249299" cy="259045"/>
    <xdr:sp macro="" textlink="">
      <xdr:nvSpPr>
        <xdr:cNvPr id="736" name="テキスト ボックス 735"/>
        <xdr:cNvSpPr txBox="1"/>
      </xdr:nvSpPr>
      <xdr:spPr>
        <a:xfrm>
          <a:off x="18531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2" name="円/楕円 74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4" name="円/楕円 74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5" name="テキスト ボックス 74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6" name="円/楕円 74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111777</xdr:rowOff>
    </xdr:from>
    <xdr:ext cx="249299" cy="259045"/>
    <xdr:sp macro="" textlink="">
      <xdr:nvSpPr>
        <xdr:cNvPr id="747" name="テキスト ボックス 746"/>
        <xdr:cNvSpPr txBox="1"/>
      </xdr:nvSpPr>
      <xdr:spPr>
        <a:xfrm>
          <a:off x="20309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8" name="円/楕円 74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9" name="テキスト ボックス 74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0" name="円/楕円 74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1" name="テキスト ボックス 75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2" name="直線コネクタ 76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3" name="テキスト ボックス 76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4" name="直線コネクタ 76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65" name="テキスト ボックス 76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7" name="テキスト ボックス 76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8" name="直線コネクタ 76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9" name="テキスト ボックス 76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0" name="直線コネクタ 76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1" name="テキスト ボックス 77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137338</xdr:rowOff>
    </xdr:from>
    <xdr:to>
      <xdr:col>32</xdr:col>
      <xdr:colOff>186689</xdr:colOff>
      <xdr:row>59</xdr:row>
      <xdr:rowOff>43688</xdr:rowOff>
    </xdr:to>
    <xdr:cxnSp macro="">
      <xdr:nvCxnSpPr>
        <xdr:cNvPr id="775" name="直線コネクタ 774"/>
        <xdr:cNvCxnSpPr/>
      </xdr:nvCxnSpPr>
      <xdr:spPr>
        <a:xfrm flipV="1">
          <a:off x="22159595" y="8881288"/>
          <a:ext cx="1269" cy="12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47515</xdr:rowOff>
    </xdr:from>
    <xdr:ext cx="313932" cy="259045"/>
    <xdr:sp macro="" textlink="">
      <xdr:nvSpPr>
        <xdr:cNvPr id="776" name="貸付金最小値テキスト"/>
        <xdr:cNvSpPr txBox="1"/>
      </xdr:nvSpPr>
      <xdr:spPr>
        <a:xfrm>
          <a:off x="22212300" y="101630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32</xdr:col>
      <xdr:colOff>98425</xdr:colOff>
      <xdr:row>59</xdr:row>
      <xdr:rowOff>43688</xdr:rowOff>
    </xdr:from>
    <xdr:to>
      <xdr:col>32</xdr:col>
      <xdr:colOff>276225</xdr:colOff>
      <xdr:row>59</xdr:row>
      <xdr:rowOff>43688</xdr:rowOff>
    </xdr:to>
    <xdr:cxnSp macro="">
      <xdr:nvCxnSpPr>
        <xdr:cNvPr id="777" name="直線コネクタ 776"/>
        <xdr:cNvCxnSpPr/>
      </xdr:nvCxnSpPr>
      <xdr:spPr>
        <a:xfrm>
          <a:off x="22072600" y="1015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84015</xdr:rowOff>
    </xdr:from>
    <xdr:ext cx="534377" cy="259045"/>
    <xdr:sp macro="" textlink="">
      <xdr:nvSpPr>
        <xdr:cNvPr id="778" name="貸付金最大値テキスト"/>
        <xdr:cNvSpPr txBox="1"/>
      </xdr:nvSpPr>
      <xdr:spPr>
        <a:xfrm>
          <a:off x="22212300" y="865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16,781</a:t>
          </a:r>
          <a:endParaRPr kumimoji="1" lang="ja-JP" altLang="en-US" sz="1000" b="1">
            <a:latin typeface="ＭＳ Ｐゴシック"/>
          </a:endParaRPr>
        </a:p>
      </xdr:txBody>
    </xdr:sp>
    <xdr:clientData/>
  </xdr:oneCellAnchor>
  <xdr:twoCellAnchor>
    <xdr:from>
      <xdr:col>32</xdr:col>
      <xdr:colOff>98425</xdr:colOff>
      <xdr:row>51</xdr:row>
      <xdr:rowOff>137338</xdr:rowOff>
    </xdr:from>
    <xdr:to>
      <xdr:col>32</xdr:col>
      <xdr:colOff>276225</xdr:colOff>
      <xdr:row>51</xdr:row>
      <xdr:rowOff>137338</xdr:rowOff>
    </xdr:to>
    <xdr:cxnSp macro="">
      <xdr:nvCxnSpPr>
        <xdr:cNvPr id="779" name="直線コネクタ 778"/>
        <xdr:cNvCxnSpPr/>
      </xdr:nvCxnSpPr>
      <xdr:spPr>
        <a:xfrm>
          <a:off x="22072600" y="8881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36754</xdr:rowOff>
    </xdr:from>
    <xdr:to>
      <xdr:col>32</xdr:col>
      <xdr:colOff>187325</xdr:colOff>
      <xdr:row>59</xdr:row>
      <xdr:rowOff>38583</xdr:rowOff>
    </xdr:to>
    <xdr:cxnSp macro="">
      <xdr:nvCxnSpPr>
        <xdr:cNvPr id="780" name="直線コネクタ 779"/>
        <xdr:cNvCxnSpPr/>
      </xdr:nvCxnSpPr>
      <xdr:spPr>
        <a:xfrm flipV="1">
          <a:off x="21323300" y="10152304"/>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19956</xdr:rowOff>
    </xdr:from>
    <xdr:ext cx="469744" cy="259045"/>
    <xdr:sp macro="" textlink="">
      <xdr:nvSpPr>
        <xdr:cNvPr id="781" name="貸付金平均値テキスト"/>
        <xdr:cNvSpPr txBox="1"/>
      </xdr:nvSpPr>
      <xdr:spPr>
        <a:xfrm>
          <a:off x="22212300" y="9792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168529</xdr:rowOff>
    </xdr:from>
    <xdr:to>
      <xdr:col>32</xdr:col>
      <xdr:colOff>238125</xdr:colOff>
      <xdr:row>58</xdr:row>
      <xdr:rowOff>98679</xdr:rowOff>
    </xdr:to>
    <xdr:sp macro="" textlink="">
      <xdr:nvSpPr>
        <xdr:cNvPr id="782" name="フローチャート : 判断 781"/>
        <xdr:cNvSpPr/>
      </xdr:nvSpPr>
      <xdr:spPr>
        <a:xfrm>
          <a:off x="22110700" y="994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38430</xdr:rowOff>
    </xdr:from>
    <xdr:to>
      <xdr:col>31</xdr:col>
      <xdr:colOff>34925</xdr:colOff>
      <xdr:row>59</xdr:row>
      <xdr:rowOff>38583</xdr:rowOff>
    </xdr:to>
    <xdr:cxnSp macro="">
      <xdr:nvCxnSpPr>
        <xdr:cNvPr id="783" name="直線コネクタ 782"/>
        <xdr:cNvCxnSpPr/>
      </xdr:nvCxnSpPr>
      <xdr:spPr>
        <a:xfrm>
          <a:off x="20434300" y="10153980"/>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143459</xdr:rowOff>
    </xdr:from>
    <xdr:to>
      <xdr:col>31</xdr:col>
      <xdr:colOff>85725</xdr:colOff>
      <xdr:row>58</xdr:row>
      <xdr:rowOff>73609</xdr:rowOff>
    </xdr:to>
    <xdr:sp macro="" textlink="">
      <xdr:nvSpPr>
        <xdr:cNvPr id="784" name="フローチャート : 判断 783"/>
        <xdr:cNvSpPr/>
      </xdr:nvSpPr>
      <xdr:spPr>
        <a:xfrm>
          <a:off x="21272500" y="991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90136</xdr:rowOff>
    </xdr:from>
    <xdr:ext cx="469744" cy="259045"/>
    <xdr:sp macro="" textlink="">
      <xdr:nvSpPr>
        <xdr:cNvPr id="785" name="テキスト ボックス 784"/>
        <xdr:cNvSpPr txBox="1"/>
      </xdr:nvSpPr>
      <xdr:spPr>
        <a:xfrm>
          <a:off x="21088427" y="969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36144</xdr:rowOff>
    </xdr:from>
    <xdr:to>
      <xdr:col>29</xdr:col>
      <xdr:colOff>517525</xdr:colOff>
      <xdr:row>59</xdr:row>
      <xdr:rowOff>38430</xdr:rowOff>
    </xdr:to>
    <xdr:cxnSp macro="">
      <xdr:nvCxnSpPr>
        <xdr:cNvPr id="786" name="直線コネクタ 785"/>
        <xdr:cNvCxnSpPr/>
      </xdr:nvCxnSpPr>
      <xdr:spPr>
        <a:xfrm>
          <a:off x="19545300" y="101516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132944</xdr:rowOff>
    </xdr:from>
    <xdr:to>
      <xdr:col>29</xdr:col>
      <xdr:colOff>568325</xdr:colOff>
      <xdr:row>58</xdr:row>
      <xdr:rowOff>63094</xdr:rowOff>
    </xdr:to>
    <xdr:sp macro="" textlink="">
      <xdr:nvSpPr>
        <xdr:cNvPr id="787" name="フローチャート : 判断 786"/>
        <xdr:cNvSpPr/>
      </xdr:nvSpPr>
      <xdr:spPr>
        <a:xfrm>
          <a:off x="20383500" y="99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79621</xdr:rowOff>
    </xdr:from>
    <xdr:ext cx="469744" cy="259045"/>
    <xdr:sp macro="" textlink="">
      <xdr:nvSpPr>
        <xdr:cNvPr id="788" name="テキスト ボックス 787"/>
        <xdr:cNvSpPr txBox="1"/>
      </xdr:nvSpPr>
      <xdr:spPr>
        <a:xfrm>
          <a:off x="20199427" y="96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2,672</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34163</xdr:rowOff>
    </xdr:from>
    <xdr:to>
      <xdr:col>28</xdr:col>
      <xdr:colOff>314325</xdr:colOff>
      <xdr:row>59</xdr:row>
      <xdr:rowOff>36144</xdr:rowOff>
    </xdr:to>
    <xdr:cxnSp macro="">
      <xdr:nvCxnSpPr>
        <xdr:cNvPr id="789" name="直線コネクタ 788"/>
        <xdr:cNvCxnSpPr/>
      </xdr:nvCxnSpPr>
      <xdr:spPr>
        <a:xfrm>
          <a:off x="18656300" y="10149713"/>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131876</xdr:rowOff>
    </xdr:from>
    <xdr:to>
      <xdr:col>28</xdr:col>
      <xdr:colOff>365125</xdr:colOff>
      <xdr:row>58</xdr:row>
      <xdr:rowOff>62026</xdr:rowOff>
    </xdr:to>
    <xdr:sp macro="" textlink="">
      <xdr:nvSpPr>
        <xdr:cNvPr id="790" name="フローチャート : 判断 789"/>
        <xdr:cNvSpPr/>
      </xdr:nvSpPr>
      <xdr:spPr>
        <a:xfrm>
          <a:off x="19494500" y="99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78553</xdr:rowOff>
    </xdr:from>
    <xdr:ext cx="469744" cy="259045"/>
    <xdr:sp macro="" textlink="">
      <xdr:nvSpPr>
        <xdr:cNvPr id="791" name="テキスト ボックス 790"/>
        <xdr:cNvSpPr txBox="1"/>
      </xdr:nvSpPr>
      <xdr:spPr>
        <a:xfrm>
          <a:off x="19310427" y="967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2,686</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133553</xdr:rowOff>
    </xdr:from>
    <xdr:to>
      <xdr:col>27</xdr:col>
      <xdr:colOff>161925</xdr:colOff>
      <xdr:row>58</xdr:row>
      <xdr:rowOff>63703</xdr:rowOff>
    </xdr:to>
    <xdr:sp macro="" textlink="">
      <xdr:nvSpPr>
        <xdr:cNvPr id="792" name="フローチャート : 判断 791"/>
        <xdr:cNvSpPr/>
      </xdr:nvSpPr>
      <xdr:spPr>
        <a:xfrm>
          <a:off x="18605500" y="990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80230</xdr:rowOff>
    </xdr:from>
    <xdr:ext cx="469744" cy="259045"/>
    <xdr:sp macro="" textlink="">
      <xdr:nvSpPr>
        <xdr:cNvPr id="793" name="テキスト ボックス 792"/>
        <xdr:cNvSpPr txBox="1"/>
      </xdr:nvSpPr>
      <xdr:spPr>
        <a:xfrm>
          <a:off x="18421427" y="968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157404</xdr:rowOff>
    </xdr:from>
    <xdr:to>
      <xdr:col>32</xdr:col>
      <xdr:colOff>238125</xdr:colOff>
      <xdr:row>59</xdr:row>
      <xdr:rowOff>87554</xdr:rowOff>
    </xdr:to>
    <xdr:sp macro="" textlink="">
      <xdr:nvSpPr>
        <xdr:cNvPr id="799" name="円/楕円 798"/>
        <xdr:cNvSpPr/>
      </xdr:nvSpPr>
      <xdr:spPr>
        <a:xfrm>
          <a:off x="22110700" y="1010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72331</xdr:rowOff>
    </xdr:from>
    <xdr:ext cx="378565" cy="259045"/>
    <xdr:sp macro="" textlink="">
      <xdr:nvSpPr>
        <xdr:cNvPr id="800" name="貸付金該当値テキスト"/>
        <xdr:cNvSpPr txBox="1"/>
      </xdr:nvSpPr>
      <xdr:spPr>
        <a:xfrm>
          <a:off x="22212300" y="1001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159233</xdr:rowOff>
    </xdr:from>
    <xdr:to>
      <xdr:col>31</xdr:col>
      <xdr:colOff>85725</xdr:colOff>
      <xdr:row>59</xdr:row>
      <xdr:rowOff>89383</xdr:rowOff>
    </xdr:to>
    <xdr:sp macro="" textlink="">
      <xdr:nvSpPr>
        <xdr:cNvPr id="801" name="円/楕円 800"/>
        <xdr:cNvSpPr/>
      </xdr:nvSpPr>
      <xdr:spPr>
        <a:xfrm>
          <a:off x="21272500" y="1010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80510</xdr:rowOff>
    </xdr:from>
    <xdr:ext cx="313932" cy="259045"/>
    <xdr:sp macro="" textlink="">
      <xdr:nvSpPr>
        <xdr:cNvPr id="802" name="テキスト ボックス 801"/>
        <xdr:cNvSpPr txBox="1"/>
      </xdr:nvSpPr>
      <xdr:spPr>
        <a:xfrm>
          <a:off x="21166333" y="10196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159080</xdr:rowOff>
    </xdr:from>
    <xdr:to>
      <xdr:col>29</xdr:col>
      <xdr:colOff>568325</xdr:colOff>
      <xdr:row>59</xdr:row>
      <xdr:rowOff>89230</xdr:rowOff>
    </xdr:to>
    <xdr:sp macro="" textlink="">
      <xdr:nvSpPr>
        <xdr:cNvPr id="803" name="円/楕円 802"/>
        <xdr:cNvSpPr/>
      </xdr:nvSpPr>
      <xdr:spPr>
        <a:xfrm>
          <a:off x="20383500" y="101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80357</xdr:rowOff>
    </xdr:from>
    <xdr:ext cx="313932" cy="259045"/>
    <xdr:sp macro="" textlink="">
      <xdr:nvSpPr>
        <xdr:cNvPr id="804" name="テキスト ボックス 803"/>
        <xdr:cNvSpPr txBox="1"/>
      </xdr:nvSpPr>
      <xdr:spPr>
        <a:xfrm>
          <a:off x="20277333" y="101959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156794</xdr:rowOff>
    </xdr:from>
    <xdr:to>
      <xdr:col>28</xdr:col>
      <xdr:colOff>365125</xdr:colOff>
      <xdr:row>59</xdr:row>
      <xdr:rowOff>86944</xdr:rowOff>
    </xdr:to>
    <xdr:sp macro="" textlink="">
      <xdr:nvSpPr>
        <xdr:cNvPr id="805" name="円/楕円 804"/>
        <xdr:cNvSpPr/>
      </xdr:nvSpPr>
      <xdr:spPr>
        <a:xfrm>
          <a:off x="19494500" y="1010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78071</xdr:rowOff>
    </xdr:from>
    <xdr:ext cx="378565" cy="259045"/>
    <xdr:sp macro="" textlink="">
      <xdr:nvSpPr>
        <xdr:cNvPr id="806" name="テキスト ボックス 805"/>
        <xdr:cNvSpPr txBox="1"/>
      </xdr:nvSpPr>
      <xdr:spPr>
        <a:xfrm>
          <a:off x="19356017" y="10193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154813</xdr:rowOff>
    </xdr:from>
    <xdr:to>
      <xdr:col>27</xdr:col>
      <xdr:colOff>161925</xdr:colOff>
      <xdr:row>59</xdr:row>
      <xdr:rowOff>84963</xdr:rowOff>
    </xdr:to>
    <xdr:sp macro="" textlink="">
      <xdr:nvSpPr>
        <xdr:cNvPr id="807" name="円/楕円 806"/>
        <xdr:cNvSpPr/>
      </xdr:nvSpPr>
      <xdr:spPr>
        <a:xfrm>
          <a:off x="18605500" y="1009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76090</xdr:rowOff>
    </xdr:from>
    <xdr:ext cx="378565" cy="259045"/>
    <xdr:sp macro="" textlink="">
      <xdr:nvSpPr>
        <xdr:cNvPr id="808" name="テキスト ボックス 807"/>
        <xdr:cNvSpPr txBox="1"/>
      </xdr:nvSpPr>
      <xdr:spPr>
        <a:xfrm>
          <a:off x="18467017" y="10191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9" name="テキスト ボックス 81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20" name="直線コネクタ 81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21" name="テキスト ボックス 82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2" name="直線コネクタ 82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23" name="テキスト ボックス 82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4" name="直線コネクタ 82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25" name="テキスト ボックス 82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6" name="直線コネクタ 82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7" name="テキスト ボックス 82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8" name="直線コネクタ 82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9" name="テキスト ボックス 82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81179</xdr:rowOff>
    </xdr:from>
    <xdr:to>
      <xdr:col>32</xdr:col>
      <xdr:colOff>186689</xdr:colOff>
      <xdr:row>77</xdr:row>
      <xdr:rowOff>9079</xdr:rowOff>
    </xdr:to>
    <xdr:cxnSp macro="">
      <xdr:nvCxnSpPr>
        <xdr:cNvPr id="831" name="直線コネクタ 830"/>
        <xdr:cNvCxnSpPr/>
      </xdr:nvCxnSpPr>
      <xdr:spPr>
        <a:xfrm flipV="1">
          <a:off x="22159595" y="12082679"/>
          <a:ext cx="1269" cy="1128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12906</xdr:rowOff>
    </xdr:from>
    <xdr:ext cx="534377" cy="259045"/>
    <xdr:sp macro="" textlink="">
      <xdr:nvSpPr>
        <xdr:cNvPr id="832" name="繰出金最小値テキスト"/>
        <xdr:cNvSpPr txBox="1"/>
      </xdr:nvSpPr>
      <xdr:spPr>
        <a:xfrm>
          <a:off x="22212300" y="1321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26,607</a:t>
          </a:r>
          <a:endParaRPr kumimoji="1" lang="ja-JP" altLang="en-US" sz="1000" b="1">
            <a:latin typeface="ＭＳ Ｐゴシック"/>
          </a:endParaRPr>
        </a:p>
      </xdr:txBody>
    </xdr:sp>
    <xdr:clientData/>
  </xdr:oneCellAnchor>
  <xdr:twoCellAnchor>
    <xdr:from>
      <xdr:col>32</xdr:col>
      <xdr:colOff>98425</xdr:colOff>
      <xdr:row>77</xdr:row>
      <xdr:rowOff>9079</xdr:rowOff>
    </xdr:from>
    <xdr:to>
      <xdr:col>32</xdr:col>
      <xdr:colOff>276225</xdr:colOff>
      <xdr:row>77</xdr:row>
      <xdr:rowOff>9079</xdr:rowOff>
    </xdr:to>
    <xdr:cxnSp macro="">
      <xdr:nvCxnSpPr>
        <xdr:cNvPr id="833" name="直線コネクタ 832"/>
        <xdr:cNvCxnSpPr/>
      </xdr:nvCxnSpPr>
      <xdr:spPr>
        <a:xfrm>
          <a:off x="22072600" y="1321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27856</xdr:rowOff>
    </xdr:from>
    <xdr:ext cx="534377" cy="259045"/>
    <xdr:sp macro="" textlink="">
      <xdr:nvSpPr>
        <xdr:cNvPr id="834" name="繰出金最大値テキスト"/>
        <xdr:cNvSpPr txBox="1"/>
      </xdr:nvSpPr>
      <xdr:spPr>
        <a:xfrm>
          <a:off x="22212300" y="1185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51,280</a:t>
          </a:r>
          <a:endParaRPr kumimoji="1" lang="ja-JP" altLang="en-US" sz="1000" b="1">
            <a:latin typeface="ＭＳ Ｐゴシック"/>
          </a:endParaRPr>
        </a:p>
      </xdr:txBody>
    </xdr:sp>
    <xdr:clientData/>
  </xdr:oneCellAnchor>
  <xdr:twoCellAnchor>
    <xdr:from>
      <xdr:col>32</xdr:col>
      <xdr:colOff>98425</xdr:colOff>
      <xdr:row>70</xdr:row>
      <xdr:rowOff>81179</xdr:rowOff>
    </xdr:from>
    <xdr:to>
      <xdr:col>32</xdr:col>
      <xdr:colOff>276225</xdr:colOff>
      <xdr:row>70</xdr:row>
      <xdr:rowOff>81179</xdr:rowOff>
    </xdr:to>
    <xdr:cxnSp macro="">
      <xdr:nvCxnSpPr>
        <xdr:cNvPr id="835" name="直線コネクタ 834"/>
        <xdr:cNvCxnSpPr/>
      </xdr:nvCxnSpPr>
      <xdr:spPr>
        <a:xfrm>
          <a:off x="22072600" y="12082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106736</xdr:rowOff>
    </xdr:from>
    <xdr:to>
      <xdr:col>32</xdr:col>
      <xdr:colOff>187325</xdr:colOff>
      <xdr:row>76</xdr:row>
      <xdr:rowOff>4324</xdr:rowOff>
    </xdr:to>
    <xdr:cxnSp macro="">
      <xdr:nvCxnSpPr>
        <xdr:cNvPr id="836" name="直線コネクタ 835"/>
        <xdr:cNvCxnSpPr/>
      </xdr:nvCxnSpPr>
      <xdr:spPr>
        <a:xfrm>
          <a:off x="21323300" y="12965486"/>
          <a:ext cx="838200" cy="6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92300</xdr:rowOff>
    </xdr:from>
    <xdr:ext cx="534377" cy="259045"/>
    <xdr:sp macro="" textlink="">
      <xdr:nvSpPr>
        <xdr:cNvPr id="837" name="繰出金平均値テキスト"/>
        <xdr:cNvSpPr txBox="1"/>
      </xdr:nvSpPr>
      <xdr:spPr>
        <a:xfrm>
          <a:off x="22212300" y="12608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35,426</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69423</xdr:rowOff>
    </xdr:from>
    <xdr:to>
      <xdr:col>32</xdr:col>
      <xdr:colOff>238125</xdr:colOff>
      <xdr:row>74</xdr:row>
      <xdr:rowOff>171023</xdr:rowOff>
    </xdr:to>
    <xdr:sp macro="" textlink="">
      <xdr:nvSpPr>
        <xdr:cNvPr id="838" name="フローチャート : 判断 837"/>
        <xdr:cNvSpPr/>
      </xdr:nvSpPr>
      <xdr:spPr>
        <a:xfrm>
          <a:off x="22110700" y="1275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106736</xdr:rowOff>
    </xdr:from>
    <xdr:to>
      <xdr:col>31</xdr:col>
      <xdr:colOff>34925</xdr:colOff>
      <xdr:row>76</xdr:row>
      <xdr:rowOff>16714</xdr:rowOff>
    </xdr:to>
    <xdr:cxnSp macro="">
      <xdr:nvCxnSpPr>
        <xdr:cNvPr id="839" name="直線コネクタ 838"/>
        <xdr:cNvCxnSpPr/>
      </xdr:nvCxnSpPr>
      <xdr:spPr>
        <a:xfrm flipV="1">
          <a:off x="20434300" y="12965486"/>
          <a:ext cx="889000" cy="8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75367</xdr:rowOff>
    </xdr:from>
    <xdr:to>
      <xdr:col>31</xdr:col>
      <xdr:colOff>85725</xdr:colOff>
      <xdr:row>75</xdr:row>
      <xdr:rowOff>5517</xdr:rowOff>
    </xdr:to>
    <xdr:sp macro="" textlink="">
      <xdr:nvSpPr>
        <xdr:cNvPr id="840" name="フローチャート : 判断 839"/>
        <xdr:cNvSpPr/>
      </xdr:nvSpPr>
      <xdr:spPr>
        <a:xfrm>
          <a:off x="21272500" y="1276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22044</xdr:rowOff>
    </xdr:from>
    <xdr:ext cx="534377" cy="259045"/>
    <xdr:sp macro="" textlink="">
      <xdr:nvSpPr>
        <xdr:cNvPr id="841" name="テキスト ボックス 840"/>
        <xdr:cNvSpPr txBox="1"/>
      </xdr:nvSpPr>
      <xdr:spPr>
        <a:xfrm>
          <a:off x="21056111" y="1253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35,296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939</xdr:rowOff>
    </xdr:from>
    <xdr:to>
      <xdr:col>29</xdr:col>
      <xdr:colOff>517525</xdr:colOff>
      <xdr:row>76</xdr:row>
      <xdr:rowOff>16714</xdr:rowOff>
    </xdr:to>
    <xdr:cxnSp macro="">
      <xdr:nvCxnSpPr>
        <xdr:cNvPr id="842" name="直線コネクタ 841"/>
        <xdr:cNvCxnSpPr/>
      </xdr:nvCxnSpPr>
      <xdr:spPr>
        <a:xfrm>
          <a:off x="19545300" y="13031139"/>
          <a:ext cx="889000" cy="1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139832</xdr:rowOff>
    </xdr:from>
    <xdr:to>
      <xdr:col>29</xdr:col>
      <xdr:colOff>568325</xdr:colOff>
      <xdr:row>75</xdr:row>
      <xdr:rowOff>69982</xdr:rowOff>
    </xdr:to>
    <xdr:sp macro="" textlink="">
      <xdr:nvSpPr>
        <xdr:cNvPr id="843" name="フローチャート : 判断 842"/>
        <xdr:cNvSpPr/>
      </xdr:nvSpPr>
      <xdr:spPr>
        <a:xfrm>
          <a:off x="20383500" y="12827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86509</xdr:rowOff>
    </xdr:from>
    <xdr:ext cx="534377" cy="259045"/>
    <xdr:sp macro="" textlink="">
      <xdr:nvSpPr>
        <xdr:cNvPr id="844" name="テキスト ボックス 843"/>
        <xdr:cNvSpPr txBox="1"/>
      </xdr:nvSpPr>
      <xdr:spPr>
        <a:xfrm>
          <a:off x="20167111" y="1260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33,886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67600</xdr:rowOff>
    </xdr:from>
    <xdr:to>
      <xdr:col>28</xdr:col>
      <xdr:colOff>314325</xdr:colOff>
      <xdr:row>76</xdr:row>
      <xdr:rowOff>939</xdr:rowOff>
    </xdr:to>
    <xdr:cxnSp macro="">
      <xdr:nvCxnSpPr>
        <xdr:cNvPr id="845" name="直線コネクタ 844"/>
        <xdr:cNvCxnSpPr/>
      </xdr:nvCxnSpPr>
      <xdr:spPr>
        <a:xfrm>
          <a:off x="18656300" y="12926350"/>
          <a:ext cx="889000" cy="10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143810</xdr:rowOff>
    </xdr:from>
    <xdr:to>
      <xdr:col>28</xdr:col>
      <xdr:colOff>365125</xdr:colOff>
      <xdr:row>75</xdr:row>
      <xdr:rowOff>73960</xdr:rowOff>
    </xdr:to>
    <xdr:sp macro="" textlink="">
      <xdr:nvSpPr>
        <xdr:cNvPr id="846" name="フローチャート : 判断 845"/>
        <xdr:cNvSpPr/>
      </xdr:nvSpPr>
      <xdr:spPr>
        <a:xfrm>
          <a:off x="19494500" y="1283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90487</xdr:rowOff>
    </xdr:from>
    <xdr:ext cx="534377" cy="259045"/>
    <xdr:sp macro="" textlink="">
      <xdr:nvSpPr>
        <xdr:cNvPr id="847" name="テキスト ボックス 846"/>
        <xdr:cNvSpPr txBox="1"/>
      </xdr:nvSpPr>
      <xdr:spPr>
        <a:xfrm>
          <a:off x="19278111" y="1260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33,799</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165618</xdr:rowOff>
    </xdr:from>
    <xdr:to>
      <xdr:col>27</xdr:col>
      <xdr:colOff>161925</xdr:colOff>
      <xdr:row>75</xdr:row>
      <xdr:rowOff>95768</xdr:rowOff>
    </xdr:to>
    <xdr:sp macro="" textlink="">
      <xdr:nvSpPr>
        <xdr:cNvPr id="848" name="フローチャート : 判断 847"/>
        <xdr:cNvSpPr/>
      </xdr:nvSpPr>
      <xdr:spPr>
        <a:xfrm>
          <a:off x="18605500" y="1285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112295</xdr:rowOff>
    </xdr:from>
    <xdr:ext cx="534377" cy="259045"/>
    <xdr:sp macro="" textlink="">
      <xdr:nvSpPr>
        <xdr:cNvPr id="849" name="テキスト ボックス 848"/>
        <xdr:cNvSpPr txBox="1"/>
      </xdr:nvSpPr>
      <xdr:spPr>
        <a:xfrm>
          <a:off x="18389111" y="1262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0" name="テキスト ボックス 84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1" name="テキスト ボックス 85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2" name="テキスト ボックス 85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3" name="テキスト ボックス 85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4" name="テキスト ボックス 85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124973</xdr:rowOff>
    </xdr:from>
    <xdr:to>
      <xdr:col>32</xdr:col>
      <xdr:colOff>238125</xdr:colOff>
      <xdr:row>76</xdr:row>
      <xdr:rowOff>55122</xdr:rowOff>
    </xdr:to>
    <xdr:sp macro="" textlink="">
      <xdr:nvSpPr>
        <xdr:cNvPr id="855" name="円/楕円 854"/>
        <xdr:cNvSpPr/>
      </xdr:nvSpPr>
      <xdr:spPr>
        <a:xfrm>
          <a:off x="22110700" y="129837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103400</xdr:rowOff>
    </xdr:from>
    <xdr:ext cx="534377" cy="259045"/>
    <xdr:sp macro="" textlink="">
      <xdr:nvSpPr>
        <xdr:cNvPr id="856" name="繰出金該当値テキスト"/>
        <xdr:cNvSpPr txBox="1"/>
      </xdr:nvSpPr>
      <xdr:spPr>
        <a:xfrm>
          <a:off x="22212300" y="1296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30,461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55936</xdr:rowOff>
    </xdr:from>
    <xdr:to>
      <xdr:col>31</xdr:col>
      <xdr:colOff>85725</xdr:colOff>
      <xdr:row>75</xdr:row>
      <xdr:rowOff>157536</xdr:rowOff>
    </xdr:to>
    <xdr:sp macro="" textlink="">
      <xdr:nvSpPr>
        <xdr:cNvPr id="857" name="円/楕円 856"/>
        <xdr:cNvSpPr/>
      </xdr:nvSpPr>
      <xdr:spPr>
        <a:xfrm>
          <a:off x="21272500" y="129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148663</xdr:rowOff>
    </xdr:from>
    <xdr:ext cx="534377" cy="259045"/>
    <xdr:sp macro="" textlink="">
      <xdr:nvSpPr>
        <xdr:cNvPr id="858" name="テキスト ボックス 857"/>
        <xdr:cNvSpPr txBox="1"/>
      </xdr:nvSpPr>
      <xdr:spPr>
        <a:xfrm>
          <a:off x="21056111" y="1300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31,971</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137363</xdr:rowOff>
    </xdr:from>
    <xdr:to>
      <xdr:col>29</xdr:col>
      <xdr:colOff>568325</xdr:colOff>
      <xdr:row>76</xdr:row>
      <xdr:rowOff>67512</xdr:rowOff>
    </xdr:to>
    <xdr:sp macro="" textlink="">
      <xdr:nvSpPr>
        <xdr:cNvPr id="859" name="円/楕円 858"/>
        <xdr:cNvSpPr/>
      </xdr:nvSpPr>
      <xdr:spPr>
        <a:xfrm>
          <a:off x="20383500" y="129961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58641</xdr:rowOff>
    </xdr:from>
    <xdr:ext cx="534377" cy="259045"/>
    <xdr:sp macro="" textlink="">
      <xdr:nvSpPr>
        <xdr:cNvPr id="860" name="テキスト ボックス 859"/>
        <xdr:cNvSpPr txBox="1"/>
      </xdr:nvSpPr>
      <xdr:spPr>
        <a:xfrm>
          <a:off x="20167111" y="130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30,190</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121589</xdr:rowOff>
    </xdr:from>
    <xdr:to>
      <xdr:col>28</xdr:col>
      <xdr:colOff>365125</xdr:colOff>
      <xdr:row>76</xdr:row>
      <xdr:rowOff>51739</xdr:rowOff>
    </xdr:to>
    <xdr:sp macro="" textlink="">
      <xdr:nvSpPr>
        <xdr:cNvPr id="861" name="円/楕円 860"/>
        <xdr:cNvSpPr/>
      </xdr:nvSpPr>
      <xdr:spPr>
        <a:xfrm>
          <a:off x="19494500" y="1298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42866</xdr:rowOff>
    </xdr:from>
    <xdr:ext cx="534377" cy="259045"/>
    <xdr:sp macro="" textlink="">
      <xdr:nvSpPr>
        <xdr:cNvPr id="862" name="テキスト ボックス 861"/>
        <xdr:cNvSpPr txBox="1"/>
      </xdr:nvSpPr>
      <xdr:spPr>
        <a:xfrm>
          <a:off x="19278111" y="1307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30,535</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16800</xdr:rowOff>
    </xdr:from>
    <xdr:to>
      <xdr:col>27</xdr:col>
      <xdr:colOff>161925</xdr:colOff>
      <xdr:row>75</xdr:row>
      <xdr:rowOff>118400</xdr:rowOff>
    </xdr:to>
    <xdr:sp macro="" textlink="">
      <xdr:nvSpPr>
        <xdr:cNvPr id="863" name="円/楕円 862"/>
        <xdr:cNvSpPr/>
      </xdr:nvSpPr>
      <xdr:spPr>
        <a:xfrm>
          <a:off x="18605500" y="1287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109527</xdr:rowOff>
    </xdr:from>
    <xdr:ext cx="534377" cy="259045"/>
    <xdr:sp macro="" textlink="">
      <xdr:nvSpPr>
        <xdr:cNvPr id="864" name="テキスト ボックス 863"/>
        <xdr:cNvSpPr txBox="1"/>
      </xdr:nvSpPr>
      <xdr:spPr>
        <a:xfrm>
          <a:off x="18389111" y="1296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32,827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5" name="正方形/長方形 86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6" name="正方形/長方形 86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7" name="正方形/長方形 86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8" name="正方形/長方形 86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9" name="正方形/長方形 86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0" name="正方形/長方形 86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1" name="正方形/長方形 87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2" name="正方形/長方形 87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3" name="テキスト ボックス 87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4" name="直線コネクタ 87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5" name="直線コネクタ 87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6" name="テキスト ボックス 87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8" name="テキスト ボックス 87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0" name="直線コネクタ 87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5" name="直線コネクタ 88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7" name="フローチャート : 判断 88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8" name="直線コネクタ 88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9" name="フローチャート : 判断 88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0" name="テキスト ボックス 88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1" name="直線コネクタ 89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2" name="フローチャート : 判断 89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3" name="テキスト ボックス 89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4" name="直線コネクタ 89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5" name="フローチャート : 判断 89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6" name="テキスト ボックス 89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7" name="フローチャート : 判断 89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8" name="テキスト ボックス 89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4" name="円/楕円 90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6" name="円/楕円 90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7" name="テキスト ボックス 90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8" name="円/楕円 90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9" name="テキスト ボックス 90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0" name="円/楕円 90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1" name="テキスト ボックス 91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2" name="円/楕円 91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3" name="テキスト ボックス 91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328,018</a:t>
          </a:r>
          <a:r>
            <a:rPr kumimoji="1" lang="ja-JP" altLang="en-US" sz="1300">
              <a:latin typeface="ＭＳ Ｐゴシック"/>
            </a:rPr>
            <a:t>円となっています。主な構成項目である人件費は、住民一人当たり</a:t>
          </a:r>
          <a:r>
            <a:rPr kumimoji="1" lang="en-US" altLang="ja-JP" sz="1300">
              <a:latin typeface="ＭＳ Ｐゴシック"/>
            </a:rPr>
            <a:t>77,780</a:t>
          </a:r>
          <a:r>
            <a:rPr kumimoji="1" lang="ja-JP" altLang="en-US" sz="1300">
              <a:latin typeface="ＭＳ Ｐゴシック"/>
            </a:rPr>
            <a:t>円で、平成</a:t>
          </a:r>
          <a:r>
            <a:rPr kumimoji="1" lang="en-US" altLang="ja-JP" sz="1300">
              <a:latin typeface="ＭＳ Ｐゴシック"/>
            </a:rPr>
            <a:t>24</a:t>
          </a:r>
          <a:r>
            <a:rPr kumimoji="1" lang="ja-JP" altLang="en-US" sz="1300">
              <a:latin typeface="ＭＳ Ｐゴシック"/>
            </a:rPr>
            <a:t>年度の</a:t>
          </a:r>
          <a:r>
            <a:rPr kumimoji="1" lang="en-US" altLang="ja-JP" sz="1300">
              <a:latin typeface="ＭＳ Ｐゴシック"/>
            </a:rPr>
            <a:t>8</a:t>
          </a:r>
          <a:r>
            <a:rPr kumimoji="1" lang="ja-JP" altLang="en-US" sz="1300">
              <a:latin typeface="ＭＳ Ｐゴシック"/>
            </a:rPr>
            <a:t>万円台から減少していますが、いまだ類似団体平均と比べて高い水準にあります。</a:t>
          </a:r>
          <a:r>
            <a:rPr kumimoji="1" lang="en-US" altLang="ja-JP" sz="1300">
              <a:latin typeface="ＭＳ Ｐゴシック"/>
            </a:rPr>
            <a:t>50</a:t>
          </a:r>
          <a:r>
            <a:rPr kumimoji="1" lang="ja-JP" altLang="en-US" sz="1300">
              <a:latin typeface="ＭＳ Ｐゴシック"/>
            </a:rPr>
            <a:t>歳以上の職員構成比が類似団体を上回っていることが主な人件費の負担要因であることから、更なる職員数の適正化を進めていきます。</a:t>
          </a:r>
        </a:p>
        <a:p>
          <a:r>
            <a:rPr kumimoji="1" lang="ja-JP" altLang="en-US" sz="1300">
              <a:latin typeface="ＭＳ Ｐゴシック"/>
            </a:rPr>
            <a:t>扶助費は、住民一人当たり</a:t>
          </a:r>
          <a:r>
            <a:rPr kumimoji="1" lang="en-US" altLang="ja-JP" sz="1300">
              <a:latin typeface="ＭＳ Ｐゴシック"/>
            </a:rPr>
            <a:t>81,137</a:t>
          </a:r>
          <a:r>
            <a:rPr kumimoji="1" lang="ja-JP" altLang="en-US" sz="1300">
              <a:latin typeface="ＭＳ Ｐゴシック"/>
            </a:rPr>
            <a:t>円となっており、類似団体平均に比べて低い水準にありますが、平成</a:t>
          </a:r>
          <a:r>
            <a:rPr kumimoji="1" lang="en-US" altLang="ja-JP" sz="1300">
              <a:latin typeface="ＭＳ Ｐゴシック"/>
            </a:rPr>
            <a:t>25</a:t>
          </a:r>
          <a:r>
            <a:rPr kumimoji="1" lang="ja-JP" altLang="en-US" sz="1300">
              <a:latin typeface="ＭＳ Ｐゴシック"/>
            </a:rPr>
            <a:t>年度から右肩上がりで増加しています。待機児童対策に伴う保育所等の整備を重点的に取り組んだことに伴う運営費の増加が主な要因となっています。また普通建設事業費は東山小学校の改築や待機児童対策に伴う私立保育所整備費補助を行ったことなどにより、</a:t>
          </a:r>
          <a:r>
            <a:rPr kumimoji="1" lang="en-US" altLang="ja-JP" sz="1300">
              <a:latin typeface="ＭＳ Ｐゴシック"/>
            </a:rPr>
            <a:t>32,010</a:t>
          </a:r>
          <a:r>
            <a:rPr kumimoji="1" lang="ja-JP" altLang="en-US" sz="1300">
              <a:latin typeface="ＭＳ Ｐゴシック"/>
            </a:rPr>
            <a:t>円で、昨年度までの</a:t>
          </a:r>
          <a:r>
            <a:rPr kumimoji="1" lang="en-US" altLang="ja-JP" sz="1300">
              <a:latin typeface="ＭＳ Ｐゴシック"/>
            </a:rPr>
            <a:t>2</a:t>
          </a:r>
          <a:r>
            <a:rPr kumimoji="1" lang="ja-JP" altLang="en-US" sz="1300">
              <a:latin typeface="ＭＳ Ｐゴシック"/>
            </a:rPr>
            <a:t>万円台から上昇しています。</a:t>
          </a:r>
        </a:p>
        <a:p>
          <a:r>
            <a:rPr kumimoji="1" lang="ja-JP" altLang="en-US" sz="1300">
              <a:latin typeface="ＭＳ Ｐゴシック"/>
            </a:rPr>
            <a:t>財政健全化対策として、平成</a:t>
          </a:r>
          <a:r>
            <a:rPr kumimoji="1" lang="en-US" altLang="ja-JP" sz="1300">
              <a:latin typeface="ＭＳ Ｐゴシック"/>
            </a:rPr>
            <a:t>25</a:t>
          </a:r>
          <a:r>
            <a:rPr kumimoji="1" lang="ja-JP" altLang="en-US" sz="1300">
              <a:latin typeface="ＭＳ Ｐゴシック"/>
            </a:rPr>
            <a:t>年度から実施している積立基金（貯金）の自律的な積立及び毎年度の地方債（借金）の発行上限額を</a:t>
          </a:r>
          <a:r>
            <a:rPr kumimoji="1" lang="en-US" altLang="ja-JP" sz="1300">
              <a:latin typeface="ＭＳ Ｐゴシック"/>
            </a:rPr>
            <a:t>20</a:t>
          </a:r>
          <a:r>
            <a:rPr kumimoji="1" lang="ja-JP" altLang="en-US" sz="1300">
              <a:latin typeface="ＭＳ Ｐゴシック"/>
            </a:rPr>
            <a:t>億円までとする財政運営上のルール化を行った結果、積立金は平成</a:t>
          </a:r>
          <a:r>
            <a:rPr kumimoji="1" lang="en-US" altLang="ja-JP" sz="1300">
              <a:latin typeface="ＭＳ Ｐゴシック"/>
            </a:rPr>
            <a:t>24</a:t>
          </a:r>
          <a:r>
            <a:rPr kumimoji="1" lang="ja-JP" altLang="en-US" sz="1300">
              <a:latin typeface="ＭＳ Ｐゴシック"/>
            </a:rPr>
            <a:t>年度レベルよりも増加しているとともに、公債費は</a:t>
          </a:r>
          <a:r>
            <a:rPr kumimoji="1" lang="en-US" altLang="ja-JP" sz="1300">
              <a:latin typeface="ＭＳ Ｐゴシック"/>
            </a:rPr>
            <a:t>3</a:t>
          </a:r>
          <a:r>
            <a:rPr kumimoji="1" lang="ja-JP" altLang="en-US" sz="1300">
              <a:latin typeface="ＭＳ Ｐゴシック"/>
            </a:rPr>
            <a:t>千円余減少しています。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東京都目黒区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273,708
265,614
14.67
93,336,308
89,781,232
3,555,076
65,161,270
18,526,150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116187</xdr:rowOff>
    </xdr:from>
    <xdr:to>
      <xdr:col>6</xdr:col>
      <xdr:colOff>510540</xdr:colOff>
      <xdr:row>38</xdr:row>
      <xdr:rowOff>91205</xdr:rowOff>
    </xdr:to>
    <xdr:cxnSp macro="">
      <xdr:nvCxnSpPr>
        <xdr:cNvPr id="57" name="直線コネクタ 56"/>
        <xdr:cNvCxnSpPr/>
      </xdr:nvCxnSpPr>
      <xdr:spPr>
        <a:xfrm flipV="1">
          <a:off x="4633595" y="5259687"/>
          <a:ext cx="1270" cy="1346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95032</xdr:rowOff>
    </xdr:from>
    <xdr:ext cx="469744" cy="259045"/>
    <xdr:sp macro="" textlink="">
      <xdr:nvSpPr>
        <xdr:cNvPr id="58" name="議会費最小値テキスト"/>
        <xdr:cNvSpPr txBox="1"/>
      </xdr:nvSpPr>
      <xdr:spPr>
        <a:xfrm>
          <a:off x="4686300" y="661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1,097</a:t>
          </a:r>
          <a:endParaRPr kumimoji="1" lang="ja-JP" altLang="en-US" sz="1000" b="1">
            <a:latin typeface="ＭＳ Ｐゴシック"/>
          </a:endParaRPr>
        </a:p>
      </xdr:txBody>
    </xdr:sp>
    <xdr:clientData/>
  </xdr:oneCellAnchor>
  <xdr:twoCellAnchor>
    <xdr:from>
      <xdr:col>6</xdr:col>
      <xdr:colOff>422275</xdr:colOff>
      <xdr:row>38</xdr:row>
      <xdr:rowOff>91205</xdr:rowOff>
    </xdr:from>
    <xdr:to>
      <xdr:col>6</xdr:col>
      <xdr:colOff>600075</xdr:colOff>
      <xdr:row>38</xdr:row>
      <xdr:rowOff>91205</xdr:rowOff>
    </xdr:to>
    <xdr:cxnSp macro="">
      <xdr:nvCxnSpPr>
        <xdr:cNvPr id="59" name="直線コネクタ 58"/>
        <xdr:cNvCxnSpPr/>
      </xdr:nvCxnSpPr>
      <xdr:spPr>
        <a:xfrm>
          <a:off x="4546600" y="660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62864</xdr:rowOff>
    </xdr:from>
    <xdr:ext cx="469744" cy="259045"/>
    <xdr:sp macro="" textlink="">
      <xdr:nvSpPr>
        <xdr:cNvPr id="60" name="議会費最大値テキスト"/>
        <xdr:cNvSpPr txBox="1"/>
      </xdr:nvSpPr>
      <xdr:spPr>
        <a:xfrm>
          <a:off x="4686300" y="503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9,344</a:t>
          </a:r>
          <a:endParaRPr kumimoji="1" lang="ja-JP" altLang="en-US" sz="1000" b="1">
            <a:latin typeface="ＭＳ Ｐゴシック"/>
          </a:endParaRPr>
        </a:p>
      </xdr:txBody>
    </xdr:sp>
    <xdr:clientData/>
  </xdr:oneCellAnchor>
  <xdr:twoCellAnchor>
    <xdr:from>
      <xdr:col>6</xdr:col>
      <xdr:colOff>422275</xdr:colOff>
      <xdr:row>30</xdr:row>
      <xdr:rowOff>116187</xdr:rowOff>
    </xdr:from>
    <xdr:to>
      <xdr:col>6</xdr:col>
      <xdr:colOff>600075</xdr:colOff>
      <xdr:row>30</xdr:row>
      <xdr:rowOff>116187</xdr:rowOff>
    </xdr:to>
    <xdr:cxnSp macro="">
      <xdr:nvCxnSpPr>
        <xdr:cNvPr id="61" name="直線コネクタ 60"/>
        <xdr:cNvCxnSpPr/>
      </xdr:nvCxnSpPr>
      <xdr:spPr>
        <a:xfrm>
          <a:off x="4546600" y="5259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164030</xdr:rowOff>
    </xdr:from>
    <xdr:to>
      <xdr:col>6</xdr:col>
      <xdr:colOff>511175</xdr:colOff>
      <xdr:row>37</xdr:row>
      <xdr:rowOff>12337</xdr:rowOff>
    </xdr:to>
    <xdr:cxnSp macro="">
      <xdr:nvCxnSpPr>
        <xdr:cNvPr id="62" name="直線コネクタ 61"/>
        <xdr:cNvCxnSpPr/>
      </xdr:nvCxnSpPr>
      <xdr:spPr>
        <a:xfrm>
          <a:off x="3797300" y="6336230"/>
          <a:ext cx="838200" cy="1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48712</xdr:rowOff>
    </xdr:from>
    <xdr:ext cx="469744" cy="259045"/>
    <xdr:sp macro="" textlink="">
      <xdr:nvSpPr>
        <xdr:cNvPr id="63" name="議会費平均値テキスト"/>
        <xdr:cNvSpPr txBox="1"/>
      </xdr:nvSpPr>
      <xdr:spPr>
        <a:xfrm>
          <a:off x="4686300" y="6392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70285</xdr:rowOff>
    </xdr:from>
    <xdr:to>
      <xdr:col>6</xdr:col>
      <xdr:colOff>561975</xdr:colOff>
      <xdr:row>38</xdr:row>
      <xdr:rowOff>436</xdr:rowOff>
    </xdr:to>
    <xdr:sp macro="" textlink="">
      <xdr:nvSpPr>
        <xdr:cNvPr id="64" name="フローチャート : 判断 63"/>
        <xdr:cNvSpPr/>
      </xdr:nvSpPr>
      <xdr:spPr>
        <a:xfrm>
          <a:off x="45847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164030</xdr:rowOff>
    </xdr:from>
    <xdr:to>
      <xdr:col>5</xdr:col>
      <xdr:colOff>358775</xdr:colOff>
      <xdr:row>37</xdr:row>
      <xdr:rowOff>17726</xdr:rowOff>
    </xdr:to>
    <xdr:cxnSp macro="">
      <xdr:nvCxnSpPr>
        <xdr:cNvPr id="65" name="直線コネクタ 64"/>
        <xdr:cNvCxnSpPr/>
      </xdr:nvCxnSpPr>
      <xdr:spPr>
        <a:xfrm flipV="1">
          <a:off x="2908300" y="633623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48405</xdr:rowOff>
    </xdr:from>
    <xdr:to>
      <xdr:col>5</xdr:col>
      <xdr:colOff>409575</xdr:colOff>
      <xdr:row>37</xdr:row>
      <xdr:rowOff>150005</xdr:rowOff>
    </xdr:to>
    <xdr:sp macro="" textlink="">
      <xdr:nvSpPr>
        <xdr:cNvPr id="66" name="フローチャート : 判断 65"/>
        <xdr:cNvSpPr/>
      </xdr:nvSpPr>
      <xdr:spPr>
        <a:xfrm>
          <a:off x="3746500" y="639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141132</xdr:rowOff>
    </xdr:from>
    <xdr:ext cx="469744" cy="259045"/>
    <xdr:sp macro="" textlink="">
      <xdr:nvSpPr>
        <xdr:cNvPr id="67" name="テキスト ボックス 66"/>
        <xdr:cNvSpPr txBox="1"/>
      </xdr:nvSpPr>
      <xdr:spPr>
        <a:xfrm>
          <a:off x="3562427" y="648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16583</xdr:rowOff>
    </xdr:from>
    <xdr:to>
      <xdr:col>4</xdr:col>
      <xdr:colOff>155575</xdr:colOff>
      <xdr:row>37</xdr:row>
      <xdr:rowOff>17726</xdr:rowOff>
    </xdr:to>
    <xdr:cxnSp macro="">
      <xdr:nvCxnSpPr>
        <xdr:cNvPr id="68" name="直線コネクタ 67"/>
        <xdr:cNvCxnSpPr/>
      </xdr:nvCxnSpPr>
      <xdr:spPr>
        <a:xfrm>
          <a:off x="2019300" y="636023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61468</xdr:rowOff>
    </xdr:from>
    <xdr:to>
      <xdr:col>4</xdr:col>
      <xdr:colOff>206375</xdr:colOff>
      <xdr:row>37</xdr:row>
      <xdr:rowOff>163068</xdr:rowOff>
    </xdr:to>
    <xdr:sp macro="" textlink="">
      <xdr:nvSpPr>
        <xdr:cNvPr id="69" name="フローチャート : 判断 68"/>
        <xdr:cNvSpPr/>
      </xdr:nvSpPr>
      <xdr:spPr>
        <a:xfrm>
          <a:off x="2857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154195</xdr:rowOff>
    </xdr:from>
    <xdr:ext cx="469744" cy="259045"/>
    <xdr:sp macro="" textlink="">
      <xdr:nvSpPr>
        <xdr:cNvPr id="70" name="テキスト ボックス 69"/>
        <xdr:cNvSpPr txBox="1"/>
      </xdr:nvSpPr>
      <xdr:spPr>
        <a:xfrm>
          <a:off x="2673427" y="649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157171</xdr:rowOff>
    </xdr:from>
    <xdr:to>
      <xdr:col>2</xdr:col>
      <xdr:colOff>638175</xdr:colOff>
      <xdr:row>37</xdr:row>
      <xdr:rowOff>16583</xdr:rowOff>
    </xdr:to>
    <xdr:cxnSp macro="">
      <xdr:nvCxnSpPr>
        <xdr:cNvPr id="71" name="直線コネクタ 70"/>
        <xdr:cNvCxnSpPr/>
      </xdr:nvCxnSpPr>
      <xdr:spPr>
        <a:xfrm>
          <a:off x="1130300" y="6329371"/>
          <a:ext cx="8890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58529</xdr:rowOff>
    </xdr:from>
    <xdr:to>
      <xdr:col>3</xdr:col>
      <xdr:colOff>3175</xdr:colOff>
      <xdr:row>37</xdr:row>
      <xdr:rowOff>160129</xdr:rowOff>
    </xdr:to>
    <xdr:sp macro="" textlink="">
      <xdr:nvSpPr>
        <xdr:cNvPr id="72" name="フローチャート : 判断 71"/>
        <xdr:cNvSpPr/>
      </xdr:nvSpPr>
      <xdr:spPr>
        <a:xfrm>
          <a:off x="1968500" y="640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151256</xdr:rowOff>
    </xdr:from>
    <xdr:ext cx="469744" cy="259045"/>
    <xdr:sp macro="" textlink="">
      <xdr:nvSpPr>
        <xdr:cNvPr id="73" name="テキスト ボックス 72"/>
        <xdr:cNvSpPr txBox="1"/>
      </xdr:nvSpPr>
      <xdr:spPr>
        <a:xfrm>
          <a:off x="1784427" y="649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43180</xdr:rowOff>
    </xdr:from>
    <xdr:to>
      <xdr:col>1</xdr:col>
      <xdr:colOff>485775</xdr:colOff>
      <xdr:row>37</xdr:row>
      <xdr:rowOff>144780</xdr:rowOff>
    </xdr:to>
    <xdr:sp macro="" textlink="">
      <xdr:nvSpPr>
        <xdr:cNvPr id="74" name="フローチャート : 判断 73"/>
        <xdr:cNvSpPr/>
      </xdr:nvSpPr>
      <xdr:spPr>
        <a:xfrm>
          <a:off x="1079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135907</xdr:rowOff>
    </xdr:from>
    <xdr:ext cx="469744" cy="259045"/>
    <xdr:sp macro="" textlink="">
      <xdr:nvSpPr>
        <xdr:cNvPr id="75" name="テキスト ボックス 74"/>
        <xdr:cNvSpPr txBox="1"/>
      </xdr:nvSpPr>
      <xdr:spPr>
        <a:xfrm>
          <a:off x="8954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132987</xdr:rowOff>
    </xdr:from>
    <xdr:to>
      <xdr:col>6</xdr:col>
      <xdr:colOff>561975</xdr:colOff>
      <xdr:row>37</xdr:row>
      <xdr:rowOff>63137</xdr:rowOff>
    </xdr:to>
    <xdr:sp macro="" textlink="">
      <xdr:nvSpPr>
        <xdr:cNvPr id="81" name="円/楕円 80"/>
        <xdr:cNvSpPr/>
      </xdr:nvSpPr>
      <xdr:spPr>
        <a:xfrm>
          <a:off x="4584700" y="630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155864</xdr:rowOff>
    </xdr:from>
    <xdr:ext cx="469744" cy="259045"/>
    <xdr:sp macro="" textlink="">
      <xdr:nvSpPr>
        <xdr:cNvPr id="82" name="議会費該当値テキスト"/>
        <xdr:cNvSpPr txBox="1"/>
      </xdr:nvSpPr>
      <xdr:spPr>
        <a:xfrm>
          <a:off x="4686300" y="615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113230</xdr:rowOff>
    </xdr:from>
    <xdr:to>
      <xdr:col>5</xdr:col>
      <xdr:colOff>409575</xdr:colOff>
      <xdr:row>37</xdr:row>
      <xdr:rowOff>43380</xdr:rowOff>
    </xdr:to>
    <xdr:sp macro="" textlink="">
      <xdr:nvSpPr>
        <xdr:cNvPr id="83" name="円/楕円 82"/>
        <xdr:cNvSpPr/>
      </xdr:nvSpPr>
      <xdr:spPr>
        <a:xfrm>
          <a:off x="3746500" y="628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59907</xdr:rowOff>
    </xdr:from>
    <xdr:ext cx="469744" cy="259045"/>
    <xdr:sp macro="" textlink="">
      <xdr:nvSpPr>
        <xdr:cNvPr id="84" name="テキスト ボックス 83"/>
        <xdr:cNvSpPr txBox="1"/>
      </xdr:nvSpPr>
      <xdr:spPr>
        <a:xfrm>
          <a:off x="3562427" y="6060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138376</xdr:rowOff>
    </xdr:from>
    <xdr:to>
      <xdr:col>4</xdr:col>
      <xdr:colOff>206375</xdr:colOff>
      <xdr:row>37</xdr:row>
      <xdr:rowOff>68526</xdr:rowOff>
    </xdr:to>
    <xdr:sp macro="" textlink="">
      <xdr:nvSpPr>
        <xdr:cNvPr id="85" name="円/楕円 84"/>
        <xdr:cNvSpPr/>
      </xdr:nvSpPr>
      <xdr:spPr>
        <a:xfrm>
          <a:off x="2857500" y="631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85053</xdr:rowOff>
    </xdr:from>
    <xdr:ext cx="469744" cy="259045"/>
    <xdr:sp macro="" textlink="">
      <xdr:nvSpPr>
        <xdr:cNvPr id="86" name="テキスト ボックス 85"/>
        <xdr:cNvSpPr txBox="1"/>
      </xdr:nvSpPr>
      <xdr:spPr>
        <a:xfrm>
          <a:off x="2673427" y="6085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137233</xdr:rowOff>
    </xdr:from>
    <xdr:to>
      <xdr:col>3</xdr:col>
      <xdr:colOff>3175</xdr:colOff>
      <xdr:row>37</xdr:row>
      <xdr:rowOff>67383</xdr:rowOff>
    </xdr:to>
    <xdr:sp macro="" textlink="">
      <xdr:nvSpPr>
        <xdr:cNvPr id="87" name="円/楕円 86"/>
        <xdr:cNvSpPr/>
      </xdr:nvSpPr>
      <xdr:spPr>
        <a:xfrm>
          <a:off x="1968500" y="630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83910</xdr:rowOff>
    </xdr:from>
    <xdr:ext cx="469744" cy="259045"/>
    <xdr:sp macro="" textlink="">
      <xdr:nvSpPr>
        <xdr:cNvPr id="88" name="テキスト ボックス 87"/>
        <xdr:cNvSpPr txBox="1"/>
      </xdr:nvSpPr>
      <xdr:spPr>
        <a:xfrm>
          <a:off x="1784427"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106371</xdr:rowOff>
    </xdr:from>
    <xdr:to>
      <xdr:col>1</xdr:col>
      <xdr:colOff>485775</xdr:colOff>
      <xdr:row>37</xdr:row>
      <xdr:rowOff>36521</xdr:rowOff>
    </xdr:to>
    <xdr:sp macro="" textlink="">
      <xdr:nvSpPr>
        <xdr:cNvPr id="89" name="円/楕円 88"/>
        <xdr:cNvSpPr/>
      </xdr:nvSpPr>
      <xdr:spPr>
        <a:xfrm>
          <a:off x="1079500" y="627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53048</xdr:rowOff>
    </xdr:from>
    <xdr:ext cx="469744" cy="259045"/>
    <xdr:sp macro="" textlink="">
      <xdr:nvSpPr>
        <xdr:cNvPr id="90" name="テキスト ボックス 89"/>
        <xdr:cNvSpPr txBox="1"/>
      </xdr:nvSpPr>
      <xdr:spPr>
        <a:xfrm>
          <a:off x="895427" y="605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2" name="テキスト ボックス 101"/>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52</xdr:row>
      <xdr:rowOff>108866</xdr:rowOff>
    </xdr:from>
    <xdr:to>
      <xdr:col>6</xdr:col>
      <xdr:colOff>510540</xdr:colOff>
      <xdr:row>57</xdr:row>
      <xdr:rowOff>166218</xdr:rowOff>
    </xdr:to>
    <xdr:cxnSp macro="">
      <xdr:nvCxnSpPr>
        <xdr:cNvPr id="112" name="直線コネクタ 111"/>
        <xdr:cNvCxnSpPr/>
      </xdr:nvCxnSpPr>
      <xdr:spPr>
        <a:xfrm flipV="1">
          <a:off x="4633595" y="9024266"/>
          <a:ext cx="1270" cy="914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170045</xdr:rowOff>
    </xdr:from>
    <xdr:ext cx="534377" cy="259045"/>
    <xdr:sp macro="" textlink="">
      <xdr:nvSpPr>
        <xdr:cNvPr id="113" name="総務費最小値テキスト"/>
        <xdr:cNvSpPr txBox="1"/>
      </xdr:nvSpPr>
      <xdr:spPr>
        <a:xfrm>
          <a:off x="4686300" y="994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31,700</a:t>
          </a:r>
          <a:endParaRPr kumimoji="1" lang="ja-JP" altLang="en-US" sz="1000" b="1">
            <a:latin typeface="ＭＳ Ｐゴシック"/>
          </a:endParaRPr>
        </a:p>
      </xdr:txBody>
    </xdr:sp>
    <xdr:clientData/>
  </xdr:oneCellAnchor>
  <xdr:twoCellAnchor>
    <xdr:from>
      <xdr:col>6</xdr:col>
      <xdr:colOff>422275</xdr:colOff>
      <xdr:row>57</xdr:row>
      <xdr:rowOff>166218</xdr:rowOff>
    </xdr:from>
    <xdr:to>
      <xdr:col>6</xdr:col>
      <xdr:colOff>600075</xdr:colOff>
      <xdr:row>57</xdr:row>
      <xdr:rowOff>166218</xdr:rowOff>
    </xdr:to>
    <xdr:cxnSp macro="">
      <xdr:nvCxnSpPr>
        <xdr:cNvPr id="114" name="直線コネクタ 113"/>
        <xdr:cNvCxnSpPr/>
      </xdr:nvCxnSpPr>
      <xdr:spPr>
        <a:xfrm>
          <a:off x="4546600" y="993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51</xdr:row>
      <xdr:rowOff>55543</xdr:rowOff>
    </xdr:from>
    <xdr:ext cx="599010" cy="259045"/>
    <xdr:sp macro="" textlink="">
      <xdr:nvSpPr>
        <xdr:cNvPr id="115" name="総務費最大値テキスト"/>
        <xdr:cNvSpPr txBox="1"/>
      </xdr:nvSpPr>
      <xdr:spPr>
        <a:xfrm>
          <a:off x="4686300" y="879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231,744</a:t>
          </a:r>
          <a:endParaRPr kumimoji="1" lang="ja-JP" altLang="en-US" sz="1000" b="1">
            <a:latin typeface="ＭＳ Ｐゴシック"/>
          </a:endParaRPr>
        </a:p>
      </xdr:txBody>
    </xdr:sp>
    <xdr:clientData/>
  </xdr:oneCellAnchor>
  <xdr:twoCellAnchor>
    <xdr:from>
      <xdr:col>6</xdr:col>
      <xdr:colOff>422275</xdr:colOff>
      <xdr:row>52</xdr:row>
      <xdr:rowOff>108866</xdr:rowOff>
    </xdr:from>
    <xdr:to>
      <xdr:col>6</xdr:col>
      <xdr:colOff>600075</xdr:colOff>
      <xdr:row>52</xdr:row>
      <xdr:rowOff>108866</xdr:rowOff>
    </xdr:to>
    <xdr:cxnSp macro="">
      <xdr:nvCxnSpPr>
        <xdr:cNvPr id="116" name="直線コネクタ 115"/>
        <xdr:cNvCxnSpPr/>
      </xdr:nvCxnSpPr>
      <xdr:spPr>
        <a:xfrm>
          <a:off x="4546600" y="902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129921</xdr:rowOff>
    </xdr:from>
    <xdr:to>
      <xdr:col>6</xdr:col>
      <xdr:colOff>511175</xdr:colOff>
      <xdr:row>57</xdr:row>
      <xdr:rowOff>92005</xdr:rowOff>
    </xdr:to>
    <xdr:cxnSp macro="">
      <xdr:nvCxnSpPr>
        <xdr:cNvPr id="117" name="直線コネクタ 116"/>
        <xdr:cNvCxnSpPr/>
      </xdr:nvCxnSpPr>
      <xdr:spPr>
        <a:xfrm>
          <a:off x="3797300" y="9731121"/>
          <a:ext cx="838200" cy="13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19691</xdr:rowOff>
    </xdr:from>
    <xdr:ext cx="534377" cy="259045"/>
    <xdr:sp macro="" textlink="">
      <xdr:nvSpPr>
        <xdr:cNvPr id="118" name="総務費平均値テキスト"/>
        <xdr:cNvSpPr txBox="1"/>
      </xdr:nvSpPr>
      <xdr:spPr>
        <a:xfrm>
          <a:off x="4686300" y="9792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47,919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41264</xdr:rowOff>
    </xdr:from>
    <xdr:to>
      <xdr:col>6</xdr:col>
      <xdr:colOff>561975</xdr:colOff>
      <xdr:row>57</xdr:row>
      <xdr:rowOff>142864</xdr:rowOff>
    </xdr:to>
    <xdr:sp macro="" textlink="">
      <xdr:nvSpPr>
        <xdr:cNvPr id="119" name="フローチャート : 判断 118"/>
        <xdr:cNvSpPr/>
      </xdr:nvSpPr>
      <xdr:spPr>
        <a:xfrm>
          <a:off x="4584700" y="981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129921</xdr:rowOff>
    </xdr:from>
    <xdr:to>
      <xdr:col>5</xdr:col>
      <xdr:colOff>358775</xdr:colOff>
      <xdr:row>57</xdr:row>
      <xdr:rowOff>52594</xdr:rowOff>
    </xdr:to>
    <xdr:cxnSp macro="">
      <xdr:nvCxnSpPr>
        <xdr:cNvPr id="120" name="直線コネクタ 119"/>
        <xdr:cNvCxnSpPr/>
      </xdr:nvCxnSpPr>
      <xdr:spPr>
        <a:xfrm flipV="1">
          <a:off x="2908300" y="9731121"/>
          <a:ext cx="889000" cy="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30863</xdr:rowOff>
    </xdr:from>
    <xdr:to>
      <xdr:col>5</xdr:col>
      <xdr:colOff>409575</xdr:colOff>
      <xdr:row>57</xdr:row>
      <xdr:rowOff>132463</xdr:rowOff>
    </xdr:to>
    <xdr:sp macro="" textlink="">
      <xdr:nvSpPr>
        <xdr:cNvPr id="121" name="フローチャート : 判断 120"/>
        <xdr:cNvSpPr/>
      </xdr:nvSpPr>
      <xdr:spPr>
        <a:xfrm>
          <a:off x="3746500" y="98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123590</xdr:rowOff>
    </xdr:from>
    <xdr:ext cx="534377" cy="259045"/>
    <xdr:sp macro="" textlink="">
      <xdr:nvSpPr>
        <xdr:cNvPr id="122" name="テキスト ボックス 121"/>
        <xdr:cNvSpPr txBox="1"/>
      </xdr:nvSpPr>
      <xdr:spPr>
        <a:xfrm>
          <a:off x="3530111" y="989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50,194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52594</xdr:rowOff>
    </xdr:from>
    <xdr:to>
      <xdr:col>4</xdr:col>
      <xdr:colOff>155575</xdr:colOff>
      <xdr:row>57</xdr:row>
      <xdr:rowOff>74896</xdr:rowOff>
    </xdr:to>
    <xdr:cxnSp macro="">
      <xdr:nvCxnSpPr>
        <xdr:cNvPr id="123" name="直線コネクタ 122"/>
        <xdr:cNvCxnSpPr/>
      </xdr:nvCxnSpPr>
      <xdr:spPr>
        <a:xfrm flipV="1">
          <a:off x="2019300" y="9825244"/>
          <a:ext cx="889000" cy="2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39043</xdr:rowOff>
    </xdr:from>
    <xdr:to>
      <xdr:col>4</xdr:col>
      <xdr:colOff>206375</xdr:colOff>
      <xdr:row>57</xdr:row>
      <xdr:rowOff>140643</xdr:rowOff>
    </xdr:to>
    <xdr:sp macro="" textlink="">
      <xdr:nvSpPr>
        <xdr:cNvPr id="124" name="フローチャート : 判断 123"/>
        <xdr:cNvSpPr/>
      </xdr:nvSpPr>
      <xdr:spPr>
        <a:xfrm>
          <a:off x="2857500" y="981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131770</xdr:rowOff>
    </xdr:from>
    <xdr:ext cx="534377" cy="259045"/>
    <xdr:sp macro="" textlink="">
      <xdr:nvSpPr>
        <xdr:cNvPr id="125" name="テキスト ボックス 124"/>
        <xdr:cNvSpPr txBox="1"/>
      </xdr:nvSpPr>
      <xdr:spPr>
        <a:xfrm>
          <a:off x="2641111" y="990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74896</xdr:rowOff>
    </xdr:from>
    <xdr:to>
      <xdr:col>2</xdr:col>
      <xdr:colOff>638175</xdr:colOff>
      <xdr:row>57</xdr:row>
      <xdr:rowOff>104884</xdr:rowOff>
    </xdr:to>
    <xdr:cxnSp macro="">
      <xdr:nvCxnSpPr>
        <xdr:cNvPr id="126" name="直線コネクタ 125"/>
        <xdr:cNvCxnSpPr/>
      </xdr:nvCxnSpPr>
      <xdr:spPr>
        <a:xfrm flipV="1">
          <a:off x="1130300" y="9847546"/>
          <a:ext cx="889000" cy="2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55177</xdr:rowOff>
    </xdr:from>
    <xdr:to>
      <xdr:col>3</xdr:col>
      <xdr:colOff>3175</xdr:colOff>
      <xdr:row>57</xdr:row>
      <xdr:rowOff>156777</xdr:rowOff>
    </xdr:to>
    <xdr:sp macro="" textlink="">
      <xdr:nvSpPr>
        <xdr:cNvPr id="127" name="フローチャート : 判断 126"/>
        <xdr:cNvSpPr/>
      </xdr:nvSpPr>
      <xdr:spPr>
        <a:xfrm>
          <a:off x="1968500" y="98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147904</xdr:rowOff>
    </xdr:from>
    <xdr:ext cx="534377" cy="259045"/>
    <xdr:sp macro="" textlink="">
      <xdr:nvSpPr>
        <xdr:cNvPr id="128" name="テキスト ボックス 127"/>
        <xdr:cNvSpPr txBox="1"/>
      </xdr:nvSpPr>
      <xdr:spPr>
        <a:xfrm>
          <a:off x="1752111" y="992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44,876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60334</xdr:rowOff>
    </xdr:from>
    <xdr:to>
      <xdr:col>1</xdr:col>
      <xdr:colOff>485775</xdr:colOff>
      <xdr:row>57</xdr:row>
      <xdr:rowOff>161934</xdr:rowOff>
    </xdr:to>
    <xdr:sp macro="" textlink="">
      <xdr:nvSpPr>
        <xdr:cNvPr id="129" name="フローチャート : 判断 128"/>
        <xdr:cNvSpPr/>
      </xdr:nvSpPr>
      <xdr:spPr>
        <a:xfrm>
          <a:off x="1079500" y="983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153061</xdr:rowOff>
    </xdr:from>
    <xdr:ext cx="534377" cy="259045"/>
    <xdr:sp macro="" textlink="">
      <xdr:nvSpPr>
        <xdr:cNvPr id="130" name="テキスト ボックス 129"/>
        <xdr:cNvSpPr txBox="1"/>
      </xdr:nvSpPr>
      <xdr:spPr>
        <a:xfrm>
          <a:off x="863111" y="992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41205</xdr:rowOff>
    </xdr:from>
    <xdr:to>
      <xdr:col>6</xdr:col>
      <xdr:colOff>561975</xdr:colOff>
      <xdr:row>57</xdr:row>
      <xdr:rowOff>142805</xdr:rowOff>
    </xdr:to>
    <xdr:sp macro="" textlink="">
      <xdr:nvSpPr>
        <xdr:cNvPr id="136" name="円/楕円 135"/>
        <xdr:cNvSpPr/>
      </xdr:nvSpPr>
      <xdr:spPr>
        <a:xfrm>
          <a:off x="4584700" y="98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582</xdr:rowOff>
    </xdr:from>
    <xdr:ext cx="534377" cy="259045"/>
    <xdr:sp macro="" textlink="">
      <xdr:nvSpPr>
        <xdr:cNvPr id="137" name="総務費該当値テキスト"/>
        <xdr:cNvSpPr txBox="1"/>
      </xdr:nvSpPr>
      <xdr:spPr>
        <a:xfrm>
          <a:off x="4686300" y="960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47,932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79121</xdr:rowOff>
    </xdr:from>
    <xdr:to>
      <xdr:col>5</xdr:col>
      <xdr:colOff>409575</xdr:colOff>
      <xdr:row>57</xdr:row>
      <xdr:rowOff>9271</xdr:rowOff>
    </xdr:to>
    <xdr:sp macro="" textlink="">
      <xdr:nvSpPr>
        <xdr:cNvPr id="138" name="円/楕円 137"/>
        <xdr:cNvSpPr/>
      </xdr:nvSpPr>
      <xdr:spPr>
        <a:xfrm>
          <a:off x="3746500" y="968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25798</xdr:rowOff>
    </xdr:from>
    <xdr:ext cx="534377" cy="259045"/>
    <xdr:sp macro="" textlink="">
      <xdr:nvSpPr>
        <xdr:cNvPr id="139" name="テキスト ボックス 138"/>
        <xdr:cNvSpPr txBox="1"/>
      </xdr:nvSpPr>
      <xdr:spPr>
        <a:xfrm>
          <a:off x="3530111" y="945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77,139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1794</xdr:rowOff>
    </xdr:from>
    <xdr:to>
      <xdr:col>4</xdr:col>
      <xdr:colOff>206375</xdr:colOff>
      <xdr:row>57</xdr:row>
      <xdr:rowOff>103394</xdr:rowOff>
    </xdr:to>
    <xdr:sp macro="" textlink="">
      <xdr:nvSpPr>
        <xdr:cNvPr id="140" name="円/楕円 139"/>
        <xdr:cNvSpPr/>
      </xdr:nvSpPr>
      <xdr:spPr>
        <a:xfrm>
          <a:off x="2857500" y="977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119921</xdr:rowOff>
    </xdr:from>
    <xdr:ext cx="534377" cy="259045"/>
    <xdr:sp macro="" textlink="">
      <xdr:nvSpPr>
        <xdr:cNvPr id="141" name="テキスト ボックス 140"/>
        <xdr:cNvSpPr txBox="1"/>
      </xdr:nvSpPr>
      <xdr:spPr>
        <a:xfrm>
          <a:off x="2641111" y="954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56,552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24096</xdr:rowOff>
    </xdr:from>
    <xdr:to>
      <xdr:col>3</xdr:col>
      <xdr:colOff>3175</xdr:colOff>
      <xdr:row>57</xdr:row>
      <xdr:rowOff>125696</xdr:rowOff>
    </xdr:to>
    <xdr:sp macro="" textlink="">
      <xdr:nvSpPr>
        <xdr:cNvPr id="142" name="円/楕円 141"/>
        <xdr:cNvSpPr/>
      </xdr:nvSpPr>
      <xdr:spPr>
        <a:xfrm>
          <a:off x="1968500" y="979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142223</xdr:rowOff>
    </xdr:from>
    <xdr:ext cx="534377" cy="259045"/>
    <xdr:sp macro="" textlink="">
      <xdr:nvSpPr>
        <xdr:cNvPr id="143" name="テキスト ボックス 142"/>
        <xdr:cNvSpPr txBox="1"/>
      </xdr:nvSpPr>
      <xdr:spPr>
        <a:xfrm>
          <a:off x="1752111" y="957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51,674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54084</xdr:rowOff>
    </xdr:from>
    <xdr:to>
      <xdr:col>1</xdr:col>
      <xdr:colOff>485775</xdr:colOff>
      <xdr:row>57</xdr:row>
      <xdr:rowOff>155684</xdr:rowOff>
    </xdr:to>
    <xdr:sp macro="" textlink="">
      <xdr:nvSpPr>
        <xdr:cNvPr id="144" name="円/楕円 143"/>
        <xdr:cNvSpPr/>
      </xdr:nvSpPr>
      <xdr:spPr>
        <a:xfrm>
          <a:off x="1079500" y="982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761</xdr:rowOff>
    </xdr:from>
    <xdr:ext cx="534377" cy="259045"/>
    <xdr:sp macro="" textlink="">
      <xdr:nvSpPr>
        <xdr:cNvPr id="145" name="テキスト ボックス 144"/>
        <xdr:cNvSpPr txBox="1"/>
      </xdr:nvSpPr>
      <xdr:spPr>
        <a:xfrm>
          <a:off x="863111" y="960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192,706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110406</xdr:rowOff>
    </xdr:from>
    <xdr:to>
      <xdr:col>6</xdr:col>
      <xdr:colOff>510540</xdr:colOff>
      <xdr:row>77</xdr:row>
      <xdr:rowOff>34751</xdr:rowOff>
    </xdr:to>
    <xdr:cxnSp macro="">
      <xdr:nvCxnSpPr>
        <xdr:cNvPr id="172" name="直線コネクタ 171"/>
        <xdr:cNvCxnSpPr/>
      </xdr:nvCxnSpPr>
      <xdr:spPr>
        <a:xfrm flipV="1">
          <a:off x="4633595" y="11940456"/>
          <a:ext cx="1270" cy="1295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38578</xdr:rowOff>
    </xdr:from>
    <xdr:ext cx="599010" cy="259045"/>
    <xdr:sp macro="" textlink="">
      <xdr:nvSpPr>
        <xdr:cNvPr id="173" name="民生費最小値テキスト"/>
        <xdr:cNvSpPr txBox="1"/>
      </xdr:nvSpPr>
      <xdr:spPr>
        <a:xfrm>
          <a:off x="4686300" y="13240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157,391</a:t>
          </a:r>
          <a:endParaRPr kumimoji="1" lang="ja-JP" altLang="en-US" sz="1000" b="1">
            <a:latin typeface="ＭＳ Ｐゴシック"/>
          </a:endParaRPr>
        </a:p>
      </xdr:txBody>
    </xdr:sp>
    <xdr:clientData/>
  </xdr:oneCellAnchor>
  <xdr:twoCellAnchor>
    <xdr:from>
      <xdr:col>6</xdr:col>
      <xdr:colOff>422275</xdr:colOff>
      <xdr:row>77</xdr:row>
      <xdr:rowOff>34751</xdr:rowOff>
    </xdr:from>
    <xdr:to>
      <xdr:col>6</xdr:col>
      <xdr:colOff>600075</xdr:colOff>
      <xdr:row>77</xdr:row>
      <xdr:rowOff>34751</xdr:rowOff>
    </xdr:to>
    <xdr:cxnSp macro="">
      <xdr:nvCxnSpPr>
        <xdr:cNvPr id="174" name="直線コネクタ 173"/>
        <xdr:cNvCxnSpPr/>
      </xdr:nvCxnSpPr>
      <xdr:spPr>
        <a:xfrm>
          <a:off x="4546600" y="13236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57083</xdr:rowOff>
    </xdr:from>
    <xdr:ext cx="599010" cy="259045"/>
    <xdr:sp macro="" textlink="">
      <xdr:nvSpPr>
        <xdr:cNvPr id="175" name="民生費最大値テキスト"/>
        <xdr:cNvSpPr txBox="1"/>
      </xdr:nvSpPr>
      <xdr:spPr>
        <a:xfrm>
          <a:off x="4686300" y="11715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276,441</a:t>
          </a:r>
          <a:endParaRPr kumimoji="1" lang="ja-JP" altLang="en-US" sz="1000" b="1">
            <a:latin typeface="ＭＳ Ｐゴシック"/>
          </a:endParaRPr>
        </a:p>
      </xdr:txBody>
    </xdr:sp>
    <xdr:clientData/>
  </xdr:oneCellAnchor>
  <xdr:twoCellAnchor>
    <xdr:from>
      <xdr:col>6</xdr:col>
      <xdr:colOff>422275</xdr:colOff>
      <xdr:row>69</xdr:row>
      <xdr:rowOff>110406</xdr:rowOff>
    </xdr:from>
    <xdr:to>
      <xdr:col>6</xdr:col>
      <xdr:colOff>600075</xdr:colOff>
      <xdr:row>69</xdr:row>
      <xdr:rowOff>110406</xdr:rowOff>
    </xdr:to>
    <xdr:cxnSp macro="">
      <xdr:nvCxnSpPr>
        <xdr:cNvPr id="176" name="直線コネクタ 175"/>
        <xdr:cNvCxnSpPr/>
      </xdr:nvCxnSpPr>
      <xdr:spPr>
        <a:xfrm>
          <a:off x="4546600" y="11940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34751</xdr:rowOff>
    </xdr:from>
    <xdr:to>
      <xdr:col>6</xdr:col>
      <xdr:colOff>511175</xdr:colOff>
      <xdr:row>77</xdr:row>
      <xdr:rowOff>88254</xdr:rowOff>
    </xdr:to>
    <xdr:cxnSp macro="">
      <xdr:nvCxnSpPr>
        <xdr:cNvPr id="177" name="直線コネクタ 176"/>
        <xdr:cNvCxnSpPr/>
      </xdr:nvCxnSpPr>
      <xdr:spPr>
        <a:xfrm flipV="1">
          <a:off x="3797300" y="13236401"/>
          <a:ext cx="838200" cy="5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63151</xdr:rowOff>
    </xdr:from>
    <xdr:ext cx="599010" cy="259045"/>
    <xdr:sp macro="" textlink="">
      <xdr:nvSpPr>
        <xdr:cNvPr id="178" name="民生費平均値テキスト"/>
        <xdr:cNvSpPr txBox="1"/>
      </xdr:nvSpPr>
      <xdr:spPr>
        <a:xfrm>
          <a:off x="4686300" y="125790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199,467</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40274</xdr:rowOff>
    </xdr:from>
    <xdr:to>
      <xdr:col>6</xdr:col>
      <xdr:colOff>561975</xdr:colOff>
      <xdr:row>74</xdr:row>
      <xdr:rowOff>141874</xdr:rowOff>
    </xdr:to>
    <xdr:sp macro="" textlink="">
      <xdr:nvSpPr>
        <xdr:cNvPr id="179" name="フローチャート : 判断 178"/>
        <xdr:cNvSpPr/>
      </xdr:nvSpPr>
      <xdr:spPr>
        <a:xfrm>
          <a:off x="4584700" y="127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88254</xdr:rowOff>
    </xdr:from>
    <xdr:to>
      <xdr:col>5</xdr:col>
      <xdr:colOff>358775</xdr:colOff>
      <xdr:row>77</xdr:row>
      <xdr:rowOff>166142</xdr:rowOff>
    </xdr:to>
    <xdr:cxnSp macro="">
      <xdr:nvCxnSpPr>
        <xdr:cNvPr id="180" name="直線コネクタ 179"/>
        <xdr:cNvCxnSpPr/>
      </xdr:nvCxnSpPr>
      <xdr:spPr>
        <a:xfrm flipV="1">
          <a:off x="2908300" y="13289904"/>
          <a:ext cx="889000" cy="7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117127</xdr:rowOff>
    </xdr:from>
    <xdr:to>
      <xdr:col>5</xdr:col>
      <xdr:colOff>409575</xdr:colOff>
      <xdr:row>75</xdr:row>
      <xdr:rowOff>47277</xdr:rowOff>
    </xdr:to>
    <xdr:sp macro="" textlink="">
      <xdr:nvSpPr>
        <xdr:cNvPr id="181" name="フローチャート : 判断 180"/>
        <xdr:cNvSpPr/>
      </xdr:nvSpPr>
      <xdr:spPr>
        <a:xfrm>
          <a:off x="3746500" y="1280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63804</xdr:rowOff>
    </xdr:from>
    <xdr:ext cx="599010" cy="259045"/>
    <xdr:sp macro="" textlink="">
      <xdr:nvSpPr>
        <xdr:cNvPr id="182" name="テキスト ボックス 181"/>
        <xdr:cNvSpPr txBox="1"/>
      </xdr:nvSpPr>
      <xdr:spPr>
        <a:xfrm>
          <a:off x="3497794" y="12579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192,407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166142</xdr:rowOff>
    </xdr:from>
    <xdr:to>
      <xdr:col>4</xdr:col>
      <xdr:colOff>155575</xdr:colOff>
      <xdr:row>78</xdr:row>
      <xdr:rowOff>56652</xdr:rowOff>
    </xdr:to>
    <xdr:cxnSp macro="">
      <xdr:nvCxnSpPr>
        <xdr:cNvPr id="183" name="直線コネクタ 182"/>
        <xdr:cNvCxnSpPr/>
      </xdr:nvCxnSpPr>
      <xdr:spPr>
        <a:xfrm flipV="1">
          <a:off x="2019300" y="13367792"/>
          <a:ext cx="889000" cy="6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146910</xdr:rowOff>
    </xdr:from>
    <xdr:to>
      <xdr:col>4</xdr:col>
      <xdr:colOff>206375</xdr:colOff>
      <xdr:row>75</xdr:row>
      <xdr:rowOff>77060</xdr:rowOff>
    </xdr:to>
    <xdr:sp macro="" textlink="">
      <xdr:nvSpPr>
        <xdr:cNvPr id="184" name="フローチャート : 判断 183"/>
        <xdr:cNvSpPr/>
      </xdr:nvSpPr>
      <xdr:spPr>
        <a:xfrm>
          <a:off x="2857500" y="1283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93587</xdr:rowOff>
    </xdr:from>
    <xdr:ext cx="599010" cy="259045"/>
    <xdr:sp macro="" textlink="">
      <xdr:nvSpPr>
        <xdr:cNvPr id="185" name="テキスト ボックス 184"/>
        <xdr:cNvSpPr txBox="1"/>
      </xdr:nvSpPr>
      <xdr:spPr>
        <a:xfrm>
          <a:off x="2608794" y="1260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189,671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18106</xdr:rowOff>
    </xdr:from>
    <xdr:to>
      <xdr:col>2</xdr:col>
      <xdr:colOff>638175</xdr:colOff>
      <xdr:row>78</xdr:row>
      <xdr:rowOff>56652</xdr:rowOff>
    </xdr:to>
    <xdr:cxnSp macro="">
      <xdr:nvCxnSpPr>
        <xdr:cNvPr id="186" name="直線コネクタ 185"/>
        <xdr:cNvCxnSpPr/>
      </xdr:nvCxnSpPr>
      <xdr:spPr>
        <a:xfrm>
          <a:off x="1130300" y="13391206"/>
          <a:ext cx="889000" cy="3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89923</xdr:rowOff>
    </xdr:from>
    <xdr:to>
      <xdr:col>3</xdr:col>
      <xdr:colOff>3175</xdr:colOff>
      <xdr:row>76</xdr:row>
      <xdr:rowOff>20073</xdr:rowOff>
    </xdr:to>
    <xdr:sp macro="" textlink="">
      <xdr:nvSpPr>
        <xdr:cNvPr id="187" name="フローチャート : 判断 186"/>
        <xdr:cNvSpPr/>
      </xdr:nvSpPr>
      <xdr:spPr>
        <a:xfrm>
          <a:off x="1968500" y="12948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36600</xdr:rowOff>
    </xdr:from>
    <xdr:ext cx="599010" cy="259045"/>
    <xdr:sp macro="" textlink="">
      <xdr:nvSpPr>
        <xdr:cNvPr id="188" name="テキスト ボックス 187"/>
        <xdr:cNvSpPr txBox="1"/>
      </xdr:nvSpPr>
      <xdr:spPr>
        <a:xfrm>
          <a:off x="1719794" y="12723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179,156</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108353</xdr:rowOff>
    </xdr:from>
    <xdr:to>
      <xdr:col>1</xdr:col>
      <xdr:colOff>485775</xdr:colOff>
      <xdr:row>76</xdr:row>
      <xdr:rowOff>38503</xdr:rowOff>
    </xdr:to>
    <xdr:sp macro="" textlink="">
      <xdr:nvSpPr>
        <xdr:cNvPr id="189" name="フローチャート : 判断 188"/>
        <xdr:cNvSpPr/>
      </xdr:nvSpPr>
      <xdr:spPr>
        <a:xfrm>
          <a:off x="1079500" y="129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55030</xdr:rowOff>
    </xdr:from>
    <xdr:ext cx="599010" cy="259045"/>
    <xdr:sp macro="" textlink="">
      <xdr:nvSpPr>
        <xdr:cNvPr id="190" name="テキスト ボックス 189"/>
        <xdr:cNvSpPr txBox="1"/>
      </xdr:nvSpPr>
      <xdr:spPr>
        <a:xfrm>
          <a:off x="830794" y="1274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177,463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155401</xdr:rowOff>
    </xdr:from>
    <xdr:to>
      <xdr:col>6</xdr:col>
      <xdr:colOff>561975</xdr:colOff>
      <xdr:row>77</xdr:row>
      <xdr:rowOff>85551</xdr:rowOff>
    </xdr:to>
    <xdr:sp macro="" textlink="">
      <xdr:nvSpPr>
        <xdr:cNvPr id="196" name="円/楕円 195"/>
        <xdr:cNvSpPr/>
      </xdr:nvSpPr>
      <xdr:spPr>
        <a:xfrm>
          <a:off x="4584700" y="1318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70328</xdr:rowOff>
    </xdr:from>
    <xdr:ext cx="599010" cy="259045"/>
    <xdr:sp macro="" textlink="">
      <xdr:nvSpPr>
        <xdr:cNvPr id="197" name="民生費該当値テキスト"/>
        <xdr:cNvSpPr txBox="1"/>
      </xdr:nvSpPr>
      <xdr:spPr>
        <a:xfrm>
          <a:off x="4686300" y="131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157,391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37454</xdr:rowOff>
    </xdr:from>
    <xdr:to>
      <xdr:col>5</xdr:col>
      <xdr:colOff>409575</xdr:colOff>
      <xdr:row>77</xdr:row>
      <xdr:rowOff>139054</xdr:rowOff>
    </xdr:to>
    <xdr:sp macro="" textlink="">
      <xdr:nvSpPr>
        <xdr:cNvPr id="198" name="円/楕円 197"/>
        <xdr:cNvSpPr/>
      </xdr:nvSpPr>
      <xdr:spPr>
        <a:xfrm>
          <a:off x="3746500" y="1323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130181</xdr:rowOff>
    </xdr:from>
    <xdr:ext cx="599010" cy="259045"/>
    <xdr:sp macro="" textlink="">
      <xdr:nvSpPr>
        <xdr:cNvPr id="199" name="テキスト ボックス 198"/>
        <xdr:cNvSpPr txBox="1"/>
      </xdr:nvSpPr>
      <xdr:spPr>
        <a:xfrm>
          <a:off x="3497794" y="1333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152,476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115342</xdr:rowOff>
    </xdr:from>
    <xdr:to>
      <xdr:col>4</xdr:col>
      <xdr:colOff>206375</xdr:colOff>
      <xdr:row>78</xdr:row>
      <xdr:rowOff>45492</xdr:rowOff>
    </xdr:to>
    <xdr:sp macro="" textlink="">
      <xdr:nvSpPr>
        <xdr:cNvPr id="200" name="円/楕円 199"/>
        <xdr:cNvSpPr/>
      </xdr:nvSpPr>
      <xdr:spPr>
        <a:xfrm>
          <a:off x="2857500" y="1331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36619</xdr:rowOff>
    </xdr:from>
    <xdr:ext cx="599010" cy="259045"/>
    <xdr:sp macro="" textlink="">
      <xdr:nvSpPr>
        <xdr:cNvPr id="201" name="テキスト ボックス 200"/>
        <xdr:cNvSpPr txBox="1"/>
      </xdr:nvSpPr>
      <xdr:spPr>
        <a:xfrm>
          <a:off x="2608794" y="1340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145,321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5852</xdr:rowOff>
    </xdr:from>
    <xdr:to>
      <xdr:col>3</xdr:col>
      <xdr:colOff>3175</xdr:colOff>
      <xdr:row>78</xdr:row>
      <xdr:rowOff>107452</xdr:rowOff>
    </xdr:to>
    <xdr:sp macro="" textlink="">
      <xdr:nvSpPr>
        <xdr:cNvPr id="202" name="円/楕円 201"/>
        <xdr:cNvSpPr/>
      </xdr:nvSpPr>
      <xdr:spPr>
        <a:xfrm>
          <a:off x="1968500" y="1337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98579</xdr:rowOff>
    </xdr:from>
    <xdr:ext cx="599010" cy="259045"/>
    <xdr:sp macro="" textlink="">
      <xdr:nvSpPr>
        <xdr:cNvPr id="203" name="テキスト ボックス 202"/>
        <xdr:cNvSpPr txBox="1"/>
      </xdr:nvSpPr>
      <xdr:spPr>
        <a:xfrm>
          <a:off x="1719794" y="13471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139,629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138756</xdr:rowOff>
    </xdr:from>
    <xdr:to>
      <xdr:col>1</xdr:col>
      <xdr:colOff>485775</xdr:colOff>
      <xdr:row>78</xdr:row>
      <xdr:rowOff>68906</xdr:rowOff>
    </xdr:to>
    <xdr:sp macro="" textlink="">
      <xdr:nvSpPr>
        <xdr:cNvPr id="204" name="円/楕円 203"/>
        <xdr:cNvSpPr/>
      </xdr:nvSpPr>
      <xdr:spPr>
        <a:xfrm>
          <a:off x="1079500" y="1334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60033</xdr:rowOff>
    </xdr:from>
    <xdr:ext cx="599010" cy="259045"/>
    <xdr:sp macro="" textlink="">
      <xdr:nvSpPr>
        <xdr:cNvPr id="205" name="テキスト ボックス 204"/>
        <xdr:cNvSpPr txBox="1"/>
      </xdr:nvSpPr>
      <xdr:spPr>
        <a:xfrm>
          <a:off x="830794" y="1343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143,170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10998</xdr:rowOff>
    </xdr:from>
    <xdr:to>
      <xdr:col>6</xdr:col>
      <xdr:colOff>510540</xdr:colOff>
      <xdr:row>98</xdr:row>
      <xdr:rowOff>72103</xdr:rowOff>
    </xdr:to>
    <xdr:cxnSp macro="">
      <xdr:nvCxnSpPr>
        <xdr:cNvPr id="228" name="直線コネクタ 227"/>
        <xdr:cNvCxnSpPr/>
      </xdr:nvCxnSpPr>
      <xdr:spPr>
        <a:xfrm flipV="1">
          <a:off x="4633595" y="15612948"/>
          <a:ext cx="1270" cy="1261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75930</xdr:rowOff>
    </xdr:from>
    <xdr:ext cx="534377" cy="259045"/>
    <xdr:sp macro="" textlink="">
      <xdr:nvSpPr>
        <xdr:cNvPr id="229" name="衛生費最小値テキスト"/>
        <xdr:cNvSpPr txBox="1"/>
      </xdr:nvSpPr>
      <xdr:spPr>
        <a:xfrm>
          <a:off x="4686300" y="1687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22,957</a:t>
          </a:r>
          <a:endParaRPr kumimoji="1" lang="ja-JP" altLang="en-US" sz="1000" b="1">
            <a:latin typeface="ＭＳ Ｐゴシック"/>
          </a:endParaRPr>
        </a:p>
      </xdr:txBody>
    </xdr:sp>
    <xdr:clientData/>
  </xdr:oneCellAnchor>
  <xdr:twoCellAnchor>
    <xdr:from>
      <xdr:col>6</xdr:col>
      <xdr:colOff>422275</xdr:colOff>
      <xdr:row>98</xdr:row>
      <xdr:rowOff>72103</xdr:rowOff>
    </xdr:from>
    <xdr:to>
      <xdr:col>6</xdr:col>
      <xdr:colOff>600075</xdr:colOff>
      <xdr:row>98</xdr:row>
      <xdr:rowOff>72103</xdr:rowOff>
    </xdr:to>
    <xdr:cxnSp macro="">
      <xdr:nvCxnSpPr>
        <xdr:cNvPr id="230" name="直線コネクタ 229"/>
        <xdr:cNvCxnSpPr/>
      </xdr:nvCxnSpPr>
      <xdr:spPr>
        <a:xfrm>
          <a:off x="4546600" y="16874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129125</xdr:rowOff>
    </xdr:from>
    <xdr:ext cx="534377" cy="259045"/>
    <xdr:sp macro="" textlink="">
      <xdr:nvSpPr>
        <xdr:cNvPr id="231" name="衛生費最大値テキスト"/>
        <xdr:cNvSpPr txBox="1"/>
      </xdr:nvSpPr>
      <xdr:spPr>
        <a:xfrm>
          <a:off x="4686300" y="1538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78,130</a:t>
          </a:r>
          <a:endParaRPr kumimoji="1" lang="ja-JP" altLang="en-US" sz="1000" b="1">
            <a:latin typeface="ＭＳ Ｐゴシック"/>
          </a:endParaRPr>
        </a:p>
      </xdr:txBody>
    </xdr:sp>
    <xdr:clientData/>
  </xdr:oneCellAnchor>
  <xdr:twoCellAnchor>
    <xdr:from>
      <xdr:col>6</xdr:col>
      <xdr:colOff>422275</xdr:colOff>
      <xdr:row>91</xdr:row>
      <xdr:rowOff>10998</xdr:rowOff>
    </xdr:from>
    <xdr:to>
      <xdr:col>6</xdr:col>
      <xdr:colOff>600075</xdr:colOff>
      <xdr:row>91</xdr:row>
      <xdr:rowOff>10998</xdr:rowOff>
    </xdr:to>
    <xdr:cxnSp macro="">
      <xdr:nvCxnSpPr>
        <xdr:cNvPr id="232" name="直線コネクタ 231"/>
        <xdr:cNvCxnSpPr/>
      </xdr:nvCxnSpPr>
      <xdr:spPr>
        <a:xfrm>
          <a:off x="4546600" y="1561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90002</xdr:rowOff>
    </xdr:from>
    <xdr:to>
      <xdr:col>6</xdr:col>
      <xdr:colOff>511175</xdr:colOff>
      <xdr:row>97</xdr:row>
      <xdr:rowOff>103352</xdr:rowOff>
    </xdr:to>
    <xdr:cxnSp macro="">
      <xdr:nvCxnSpPr>
        <xdr:cNvPr id="233" name="直線コネクタ 232"/>
        <xdr:cNvCxnSpPr/>
      </xdr:nvCxnSpPr>
      <xdr:spPr>
        <a:xfrm>
          <a:off x="3797300" y="16720652"/>
          <a:ext cx="8382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51006</xdr:rowOff>
    </xdr:from>
    <xdr:ext cx="534377" cy="259045"/>
    <xdr:sp macro="" textlink="">
      <xdr:nvSpPr>
        <xdr:cNvPr id="234" name="衛生費平均値テキスト"/>
        <xdr:cNvSpPr txBox="1"/>
      </xdr:nvSpPr>
      <xdr:spPr>
        <a:xfrm>
          <a:off x="4686300" y="16681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28,214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72579</xdr:rowOff>
    </xdr:from>
    <xdr:to>
      <xdr:col>6</xdr:col>
      <xdr:colOff>561975</xdr:colOff>
      <xdr:row>98</xdr:row>
      <xdr:rowOff>2729</xdr:rowOff>
    </xdr:to>
    <xdr:sp macro="" textlink="">
      <xdr:nvSpPr>
        <xdr:cNvPr id="235" name="フローチャート : 判断 234"/>
        <xdr:cNvSpPr/>
      </xdr:nvSpPr>
      <xdr:spPr>
        <a:xfrm>
          <a:off x="4584700" y="1670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90002</xdr:rowOff>
    </xdr:from>
    <xdr:to>
      <xdr:col>5</xdr:col>
      <xdr:colOff>358775</xdr:colOff>
      <xdr:row>97</xdr:row>
      <xdr:rowOff>104701</xdr:rowOff>
    </xdr:to>
    <xdr:cxnSp macro="">
      <xdr:nvCxnSpPr>
        <xdr:cNvPr id="236" name="直線コネクタ 235"/>
        <xdr:cNvCxnSpPr/>
      </xdr:nvCxnSpPr>
      <xdr:spPr>
        <a:xfrm flipV="1">
          <a:off x="2908300" y="16720652"/>
          <a:ext cx="889000" cy="1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80442</xdr:rowOff>
    </xdr:from>
    <xdr:to>
      <xdr:col>5</xdr:col>
      <xdr:colOff>409575</xdr:colOff>
      <xdr:row>98</xdr:row>
      <xdr:rowOff>10592</xdr:rowOff>
    </xdr:to>
    <xdr:sp macro="" textlink="">
      <xdr:nvSpPr>
        <xdr:cNvPr id="237" name="フローチャート : 判断 236"/>
        <xdr:cNvSpPr/>
      </xdr:nvSpPr>
      <xdr:spPr>
        <a:xfrm>
          <a:off x="37465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1719</xdr:rowOff>
    </xdr:from>
    <xdr:ext cx="534377" cy="259045"/>
    <xdr:sp macro="" textlink="">
      <xdr:nvSpPr>
        <xdr:cNvPr id="238" name="テキスト ボックス 237"/>
        <xdr:cNvSpPr txBox="1"/>
      </xdr:nvSpPr>
      <xdr:spPr>
        <a:xfrm>
          <a:off x="3530111" y="1680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27,870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100929</xdr:rowOff>
    </xdr:from>
    <xdr:to>
      <xdr:col>4</xdr:col>
      <xdr:colOff>155575</xdr:colOff>
      <xdr:row>97</xdr:row>
      <xdr:rowOff>104701</xdr:rowOff>
    </xdr:to>
    <xdr:cxnSp macro="">
      <xdr:nvCxnSpPr>
        <xdr:cNvPr id="239" name="直線コネクタ 238"/>
        <xdr:cNvCxnSpPr/>
      </xdr:nvCxnSpPr>
      <xdr:spPr>
        <a:xfrm>
          <a:off x="2019300" y="16731579"/>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58245</xdr:rowOff>
    </xdr:from>
    <xdr:to>
      <xdr:col>4</xdr:col>
      <xdr:colOff>206375</xdr:colOff>
      <xdr:row>97</xdr:row>
      <xdr:rowOff>159845</xdr:rowOff>
    </xdr:to>
    <xdr:sp macro="" textlink="">
      <xdr:nvSpPr>
        <xdr:cNvPr id="240" name="フローチャート : 判断 239"/>
        <xdr:cNvSpPr/>
      </xdr:nvSpPr>
      <xdr:spPr>
        <a:xfrm>
          <a:off x="2857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150972</xdr:rowOff>
    </xdr:from>
    <xdr:ext cx="534377" cy="259045"/>
    <xdr:sp macro="" textlink="">
      <xdr:nvSpPr>
        <xdr:cNvPr id="241" name="テキスト ボックス 240"/>
        <xdr:cNvSpPr txBox="1"/>
      </xdr:nvSpPr>
      <xdr:spPr>
        <a:xfrm>
          <a:off x="2641111" y="1678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100929</xdr:rowOff>
    </xdr:from>
    <xdr:to>
      <xdr:col>2</xdr:col>
      <xdr:colOff>638175</xdr:colOff>
      <xdr:row>97</xdr:row>
      <xdr:rowOff>119583</xdr:rowOff>
    </xdr:to>
    <xdr:cxnSp macro="">
      <xdr:nvCxnSpPr>
        <xdr:cNvPr id="242" name="直線コネクタ 241"/>
        <xdr:cNvCxnSpPr/>
      </xdr:nvCxnSpPr>
      <xdr:spPr>
        <a:xfrm flipV="1">
          <a:off x="1130300" y="16731579"/>
          <a:ext cx="8890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77950</xdr:rowOff>
    </xdr:from>
    <xdr:to>
      <xdr:col>3</xdr:col>
      <xdr:colOff>3175</xdr:colOff>
      <xdr:row>98</xdr:row>
      <xdr:rowOff>8100</xdr:rowOff>
    </xdr:to>
    <xdr:sp macro="" textlink="">
      <xdr:nvSpPr>
        <xdr:cNvPr id="243" name="フローチャート : 判断 242"/>
        <xdr:cNvSpPr/>
      </xdr:nvSpPr>
      <xdr:spPr>
        <a:xfrm>
          <a:off x="1968500" y="167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170677</xdr:rowOff>
    </xdr:from>
    <xdr:ext cx="534377" cy="259045"/>
    <xdr:sp macro="" textlink="">
      <xdr:nvSpPr>
        <xdr:cNvPr id="244" name="テキスト ボックス 243"/>
        <xdr:cNvSpPr txBox="1"/>
      </xdr:nvSpPr>
      <xdr:spPr>
        <a:xfrm>
          <a:off x="1752111" y="168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27,979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77995</xdr:rowOff>
    </xdr:from>
    <xdr:to>
      <xdr:col>1</xdr:col>
      <xdr:colOff>485775</xdr:colOff>
      <xdr:row>98</xdr:row>
      <xdr:rowOff>8145</xdr:rowOff>
    </xdr:to>
    <xdr:sp macro="" textlink="">
      <xdr:nvSpPr>
        <xdr:cNvPr id="245" name="フローチャート : 判断 244"/>
        <xdr:cNvSpPr/>
      </xdr:nvSpPr>
      <xdr:spPr>
        <a:xfrm>
          <a:off x="1079500" y="1670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170722</xdr:rowOff>
    </xdr:from>
    <xdr:ext cx="534377" cy="259045"/>
    <xdr:sp macro="" textlink="">
      <xdr:nvSpPr>
        <xdr:cNvPr id="246" name="テキスト ボックス 245"/>
        <xdr:cNvSpPr txBox="1"/>
      </xdr:nvSpPr>
      <xdr:spPr>
        <a:xfrm>
          <a:off x="863111" y="1680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27,977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52552</xdr:rowOff>
    </xdr:from>
    <xdr:to>
      <xdr:col>6</xdr:col>
      <xdr:colOff>561975</xdr:colOff>
      <xdr:row>97</xdr:row>
      <xdr:rowOff>154152</xdr:rowOff>
    </xdr:to>
    <xdr:sp macro="" textlink="">
      <xdr:nvSpPr>
        <xdr:cNvPr id="252" name="円/楕円 251"/>
        <xdr:cNvSpPr/>
      </xdr:nvSpPr>
      <xdr:spPr>
        <a:xfrm>
          <a:off x="4584700" y="1668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75429</xdr:rowOff>
    </xdr:from>
    <xdr:ext cx="534377" cy="259045"/>
    <xdr:sp macro="" textlink="">
      <xdr:nvSpPr>
        <xdr:cNvPr id="253" name="衛生費該当値テキスト"/>
        <xdr:cNvSpPr txBox="1"/>
      </xdr:nvSpPr>
      <xdr:spPr>
        <a:xfrm>
          <a:off x="4686300" y="1653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29,090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39202</xdr:rowOff>
    </xdr:from>
    <xdr:to>
      <xdr:col>5</xdr:col>
      <xdr:colOff>409575</xdr:colOff>
      <xdr:row>97</xdr:row>
      <xdr:rowOff>140802</xdr:rowOff>
    </xdr:to>
    <xdr:sp macro="" textlink="">
      <xdr:nvSpPr>
        <xdr:cNvPr id="254" name="円/楕円 253"/>
        <xdr:cNvSpPr/>
      </xdr:nvSpPr>
      <xdr:spPr>
        <a:xfrm>
          <a:off x="3746500" y="1666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157329</xdr:rowOff>
    </xdr:from>
    <xdr:ext cx="534377" cy="259045"/>
    <xdr:sp macro="" textlink="">
      <xdr:nvSpPr>
        <xdr:cNvPr id="255" name="テキスト ボックス 254"/>
        <xdr:cNvSpPr txBox="1"/>
      </xdr:nvSpPr>
      <xdr:spPr>
        <a:xfrm>
          <a:off x="3530111" y="1644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29,674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53901</xdr:rowOff>
    </xdr:from>
    <xdr:to>
      <xdr:col>4</xdr:col>
      <xdr:colOff>206375</xdr:colOff>
      <xdr:row>97</xdr:row>
      <xdr:rowOff>155501</xdr:rowOff>
    </xdr:to>
    <xdr:sp macro="" textlink="">
      <xdr:nvSpPr>
        <xdr:cNvPr id="256" name="円/楕円 255"/>
        <xdr:cNvSpPr/>
      </xdr:nvSpPr>
      <xdr:spPr>
        <a:xfrm>
          <a:off x="2857500" y="1668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578</xdr:rowOff>
    </xdr:from>
    <xdr:ext cx="534377" cy="259045"/>
    <xdr:sp macro="" textlink="">
      <xdr:nvSpPr>
        <xdr:cNvPr id="257" name="テキスト ボックス 256"/>
        <xdr:cNvSpPr txBox="1"/>
      </xdr:nvSpPr>
      <xdr:spPr>
        <a:xfrm>
          <a:off x="2641111" y="1645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29,031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50129</xdr:rowOff>
    </xdr:from>
    <xdr:to>
      <xdr:col>3</xdr:col>
      <xdr:colOff>3175</xdr:colOff>
      <xdr:row>97</xdr:row>
      <xdr:rowOff>151729</xdr:rowOff>
    </xdr:to>
    <xdr:sp macro="" textlink="">
      <xdr:nvSpPr>
        <xdr:cNvPr id="258" name="円/楕円 257"/>
        <xdr:cNvSpPr/>
      </xdr:nvSpPr>
      <xdr:spPr>
        <a:xfrm>
          <a:off x="1968500" y="1668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168256</xdr:rowOff>
    </xdr:from>
    <xdr:ext cx="534377" cy="259045"/>
    <xdr:sp macro="" textlink="">
      <xdr:nvSpPr>
        <xdr:cNvPr id="259" name="テキスト ボックス 258"/>
        <xdr:cNvSpPr txBox="1"/>
      </xdr:nvSpPr>
      <xdr:spPr>
        <a:xfrm>
          <a:off x="1752111" y="1645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29,196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68783</xdr:rowOff>
    </xdr:from>
    <xdr:to>
      <xdr:col>1</xdr:col>
      <xdr:colOff>485775</xdr:colOff>
      <xdr:row>97</xdr:row>
      <xdr:rowOff>170383</xdr:rowOff>
    </xdr:to>
    <xdr:sp macro="" textlink="">
      <xdr:nvSpPr>
        <xdr:cNvPr id="260" name="円/楕円 259"/>
        <xdr:cNvSpPr/>
      </xdr:nvSpPr>
      <xdr:spPr>
        <a:xfrm>
          <a:off x="1079500" y="1669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15460</xdr:rowOff>
    </xdr:from>
    <xdr:ext cx="534377" cy="259045"/>
    <xdr:sp macro="" textlink="">
      <xdr:nvSpPr>
        <xdr:cNvPr id="261" name="テキスト ボックス 260"/>
        <xdr:cNvSpPr txBox="1"/>
      </xdr:nvSpPr>
      <xdr:spPr>
        <a:xfrm>
          <a:off x="863111" y="1647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111506</xdr:rowOff>
    </xdr:from>
    <xdr:to>
      <xdr:col>15</xdr:col>
      <xdr:colOff>180340</xdr:colOff>
      <xdr:row>38</xdr:row>
      <xdr:rowOff>164465</xdr:rowOff>
    </xdr:to>
    <xdr:cxnSp macro="">
      <xdr:nvCxnSpPr>
        <xdr:cNvPr id="285" name="直線コネクタ 284"/>
        <xdr:cNvCxnSpPr/>
      </xdr:nvCxnSpPr>
      <xdr:spPr>
        <a:xfrm flipV="1">
          <a:off x="10475595" y="5426456"/>
          <a:ext cx="1270" cy="125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168292</xdr:rowOff>
    </xdr:from>
    <xdr:ext cx="378565" cy="259045"/>
    <xdr:sp macro="" textlink="">
      <xdr:nvSpPr>
        <xdr:cNvPr id="286" name="労働費最小値テキスト"/>
        <xdr:cNvSpPr txBox="1"/>
      </xdr:nvSpPr>
      <xdr:spPr>
        <a:xfrm>
          <a:off x="10528300" y="668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15</xdr:col>
      <xdr:colOff>92075</xdr:colOff>
      <xdr:row>38</xdr:row>
      <xdr:rowOff>164465</xdr:rowOff>
    </xdr:from>
    <xdr:to>
      <xdr:col>15</xdr:col>
      <xdr:colOff>269875</xdr:colOff>
      <xdr:row>38</xdr:row>
      <xdr:rowOff>164465</xdr:rowOff>
    </xdr:to>
    <xdr:cxnSp macro="">
      <xdr:nvCxnSpPr>
        <xdr:cNvPr id="287" name="直線コネクタ 286"/>
        <xdr:cNvCxnSpPr/>
      </xdr:nvCxnSpPr>
      <xdr:spPr>
        <a:xfrm>
          <a:off x="10388600" y="667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58183</xdr:rowOff>
    </xdr:from>
    <xdr:ext cx="469744" cy="259045"/>
    <xdr:sp macro="" textlink="">
      <xdr:nvSpPr>
        <xdr:cNvPr id="288" name="労働費最大値テキスト"/>
        <xdr:cNvSpPr txBox="1"/>
      </xdr:nvSpPr>
      <xdr:spPr>
        <a:xfrm>
          <a:off x="10528300" y="520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3,424</a:t>
          </a:r>
          <a:endParaRPr kumimoji="1" lang="ja-JP" altLang="en-US" sz="1000" b="1">
            <a:latin typeface="ＭＳ Ｐゴシック"/>
          </a:endParaRPr>
        </a:p>
      </xdr:txBody>
    </xdr:sp>
    <xdr:clientData/>
  </xdr:oneCellAnchor>
  <xdr:twoCellAnchor>
    <xdr:from>
      <xdr:col>15</xdr:col>
      <xdr:colOff>92075</xdr:colOff>
      <xdr:row>31</xdr:row>
      <xdr:rowOff>111506</xdr:rowOff>
    </xdr:from>
    <xdr:to>
      <xdr:col>15</xdr:col>
      <xdr:colOff>269875</xdr:colOff>
      <xdr:row>31</xdr:row>
      <xdr:rowOff>111506</xdr:rowOff>
    </xdr:to>
    <xdr:cxnSp macro="">
      <xdr:nvCxnSpPr>
        <xdr:cNvPr id="289" name="直線コネクタ 288"/>
        <xdr:cNvCxnSpPr/>
      </xdr:nvCxnSpPr>
      <xdr:spPr>
        <a:xfrm>
          <a:off x="10388600" y="5426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88265</xdr:rowOff>
    </xdr:from>
    <xdr:to>
      <xdr:col>15</xdr:col>
      <xdr:colOff>180975</xdr:colOff>
      <xdr:row>37</xdr:row>
      <xdr:rowOff>97790</xdr:rowOff>
    </xdr:to>
    <xdr:cxnSp macro="">
      <xdr:nvCxnSpPr>
        <xdr:cNvPr id="290" name="直線コネクタ 289"/>
        <xdr:cNvCxnSpPr/>
      </xdr:nvCxnSpPr>
      <xdr:spPr>
        <a:xfrm>
          <a:off x="9639300" y="643191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50055</xdr:rowOff>
    </xdr:from>
    <xdr:ext cx="378565" cy="259045"/>
    <xdr:sp macro="" textlink="">
      <xdr:nvSpPr>
        <xdr:cNvPr id="291" name="労働費平均値テキスト"/>
        <xdr:cNvSpPr txBox="1"/>
      </xdr:nvSpPr>
      <xdr:spPr>
        <a:xfrm>
          <a:off x="10528300" y="622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27178</xdr:rowOff>
    </xdr:from>
    <xdr:to>
      <xdr:col>15</xdr:col>
      <xdr:colOff>231775</xdr:colOff>
      <xdr:row>37</xdr:row>
      <xdr:rowOff>128778</xdr:rowOff>
    </xdr:to>
    <xdr:sp macro="" textlink="">
      <xdr:nvSpPr>
        <xdr:cNvPr id="292" name="フローチャート : 判断 291"/>
        <xdr:cNvSpPr/>
      </xdr:nvSpPr>
      <xdr:spPr>
        <a:xfrm>
          <a:off x="104267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88265</xdr:rowOff>
    </xdr:from>
    <xdr:to>
      <xdr:col>14</xdr:col>
      <xdr:colOff>28575</xdr:colOff>
      <xdr:row>37</xdr:row>
      <xdr:rowOff>135890</xdr:rowOff>
    </xdr:to>
    <xdr:cxnSp macro="">
      <xdr:nvCxnSpPr>
        <xdr:cNvPr id="293" name="直線コネクタ 292"/>
        <xdr:cNvCxnSpPr/>
      </xdr:nvCxnSpPr>
      <xdr:spPr>
        <a:xfrm flipV="1">
          <a:off x="8750300" y="643191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53848</xdr:rowOff>
    </xdr:from>
    <xdr:to>
      <xdr:col>14</xdr:col>
      <xdr:colOff>79375</xdr:colOff>
      <xdr:row>37</xdr:row>
      <xdr:rowOff>155448</xdr:rowOff>
    </xdr:to>
    <xdr:sp macro="" textlink="">
      <xdr:nvSpPr>
        <xdr:cNvPr id="294" name="フローチャート : 判断 293"/>
        <xdr:cNvSpPr/>
      </xdr:nvSpPr>
      <xdr:spPr>
        <a:xfrm>
          <a:off x="9588500" y="639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146575</xdr:rowOff>
    </xdr:from>
    <xdr:ext cx="378565" cy="259045"/>
    <xdr:sp macro="" textlink="">
      <xdr:nvSpPr>
        <xdr:cNvPr id="295" name="テキスト ボックス 294"/>
        <xdr:cNvSpPr txBox="1"/>
      </xdr:nvSpPr>
      <xdr:spPr>
        <a:xfrm>
          <a:off x="9450017" y="6490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90170</xdr:rowOff>
    </xdr:from>
    <xdr:to>
      <xdr:col>12</xdr:col>
      <xdr:colOff>511175</xdr:colOff>
      <xdr:row>37</xdr:row>
      <xdr:rowOff>135890</xdr:rowOff>
    </xdr:to>
    <xdr:cxnSp macro="">
      <xdr:nvCxnSpPr>
        <xdr:cNvPr id="296" name="直線コネクタ 295"/>
        <xdr:cNvCxnSpPr/>
      </xdr:nvCxnSpPr>
      <xdr:spPr>
        <a:xfrm>
          <a:off x="7861300" y="6433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27559</xdr:rowOff>
    </xdr:from>
    <xdr:to>
      <xdr:col>12</xdr:col>
      <xdr:colOff>561975</xdr:colOff>
      <xdr:row>37</xdr:row>
      <xdr:rowOff>129159</xdr:rowOff>
    </xdr:to>
    <xdr:sp macro="" textlink="">
      <xdr:nvSpPr>
        <xdr:cNvPr id="297" name="フローチャート : 判断 296"/>
        <xdr:cNvSpPr/>
      </xdr:nvSpPr>
      <xdr:spPr>
        <a:xfrm>
          <a:off x="8699500" y="63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145686</xdr:rowOff>
    </xdr:from>
    <xdr:ext cx="378565" cy="259045"/>
    <xdr:sp macro="" textlink="">
      <xdr:nvSpPr>
        <xdr:cNvPr id="298" name="テキスト ボックス 297"/>
        <xdr:cNvSpPr txBox="1"/>
      </xdr:nvSpPr>
      <xdr:spPr>
        <a:xfrm>
          <a:off x="8561017" y="6146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64262</xdr:rowOff>
    </xdr:from>
    <xdr:to>
      <xdr:col>11</xdr:col>
      <xdr:colOff>307975</xdr:colOff>
      <xdr:row>37</xdr:row>
      <xdr:rowOff>90170</xdr:rowOff>
    </xdr:to>
    <xdr:cxnSp macro="">
      <xdr:nvCxnSpPr>
        <xdr:cNvPr id="299" name="直線コネクタ 298"/>
        <xdr:cNvCxnSpPr/>
      </xdr:nvCxnSpPr>
      <xdr:spPr>
        <a:xfrm>
          <a:off x="6972300" y="6407912"/>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170434</xdr:rowOff>
    </xdr:from>
    <xdr:to>
      <xdr:col>11</xdr:col>
      <xdr:colOff>358775</xdr:colOff>
      <xdr:row>37</xdr:row>
      <xdr:rowOff>100584</xdr:rowOff>
    </xdr:to>
    <xdr:sp macro="" textlink="">
      <xdr:nvSpPr>
        <xdr:cNvPr id="300" name="フローチャート : 判断 299"/>
        <xdr:cNvSpPr/>
      </xdr:nvSpPr>
      <xdr:spPr>
        <a:xfrm>
          <a:off x="7810500" y="634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35</xdr:row>
      <xdr:rowOff>117111</xdr:rowOff>
    </xdr:from>
    <xdr:ext cx="378565" cy="259045"/>
    <xdr:sp macro="" textlink="">
      <xdr:nvSpPr>
        <xdr:cNvPr id="301" name="テキスト ボックス 300"/>
        <xdr:cNvSpPr txBox="1"/>
      </xdr:nvSpPr>
      <xdr:spPr>
        <a:xfrm>
          <a:off x="7672017" y="6117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72517</xdr:rowOff>
    </xdr:from>
    <xdr:to>
      <xdr:col>10</xdr:col>
      <xdr:colOff>155575</xdr:colOff>
      <xdr:row>37</xdr:row>
      <xdr:rowOff>2667</xdr:rowOff>
    </xdr:to>
    <xdr:sp macro="" textlink="">
      <xdr:nvSpPr>
        <xdr:cNvPr id="302" name="フローチャート : 判断 301"/>
        <xdr:cNvSpPr/>
      </xdr:nvSpPr>
      <xdr:spPr>
        <a:xfrm>
          <a:off x="6921500" y="624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19194</xdr:rowOff>
    </xdr:from>
    <xdr:ext cx="469744" cy="259045"/>
    <xdr:sp macro="" textlink="">
      <xdr:nvSpPr>
        <xdr:cNvPr id="303" name="テキスト ボックス 302"/>
        <xdr:cNvSpPr txBox="1"/>
      </xdr:nvSpPr>
      <xdr:spPr>
        <a:xfrm>
          <a:off x="6737427" y="601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46990</xdr:rowOff>
    </xdr:from>
    <xdr:to>
      <xdr:col>15</xdr:col>
      <xdr:colOff>231775</xdr:colOff>
      <xdr:row>37</xdr:row>
      <xdr:rowOff>148590</xdr:rowOff>
    </xdr:to>
    <xdr:sp macro="" textlink="">
      <xdr:nvSpPr>
        <xdr:cNvPr id="309" name="円/楕円 308"/>
        <xdr:cNvSpPr/>
      </xdr:nvSpPr>
      <xdr:spPr>
        <a:xfrm>
          <a:off x="10426700"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25417</xdr:rowOff>
    </xdr:from>
    <xdr:ext cx="378565" cy="259045"/>
    <xdr:sp macro="" textlink="">
      <xdr:nvSpPr>
        <xdr:cNvPr id="310" name="労働費該当値テキスト"/>
        <xdr:cNvSpPr txBox="1"/>
      </xdr:nvSpPr>
      <xdr:spPr>
        <a:xfrm>
          <a:off x="10528300" y="6369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37465</xdr:rowOff>
    </xdr:from>
    <xdr:to>
      <xdr:col>14</xdr:col>
      <xdr:colOff>79375</xdr:colOff>
      <xdr:row>37</xdr:row>
      <xdr:rowOff>139065</xdr:rowOff>
    </xdr:to>
    <xdr:sp macro="" textlink="">
      <xdr:nvSpPr>
        <xdr:cNvPr id="311" name="円/楕円 310"/>
        <xdr:cNvSpPr/>
      </xdr:nvSpPr>
      <xdr:spPr>
        <a:xfrm>
          <a:off x="95885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155592</xdr:rowOff>
    </xdr:from>
    <xdr:ext cx="378565" cy="259045"/>
    <xdr:sp macro="" textlink="">
      <xdr:nvSpPr>
        <xdr:cNvPr id="312" name="テキスト ボックス 311"/>
        <xdr:cNvSpPr txBox="1"/>
      </xdr:nvSpPr>
      <xdr:spPr>
        <a:xfrm>
          <a:off x="9450017" y="615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85090</xdr:rowOff>
    </xdr:from>
    <xdr:to>
      <xdr:col>12</xdr:col>
      <xdr:colOff>561975</xdr:colOff>
      <xdr:row>38</xdr:row>
      <xdr:rowOff>15240</xdr:rowOff>
    </xdr:to>
    <xdr:sp macro="" textlink="">
      <xdr:nvSpPr>
        <xdr:cNvPr id="313" name="円/楕円 312"/>
        <xdr:cNvSpPr/>
      </xdr:nvSpPr>
      <xdr:spPr>
        <a:xfrm>
          <a:off x="8699500" y="64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6367</xdr:rowOff>
    </xdr:from>
    <xdr:ext cx="378565" cy="259045"/>
    <xdr:sp macro="" textlink="">
      <xdr:nvSpPr>
        <xdr:cNvPr id="314" name="テキスト ボックス 313"/>
        <xdr:cNvSpPr txBox="1"/>
      </xdr:nvSpPr>
      <xdr:spPr>
        <a:xfrm>
          <a:off x="8561017" y="6521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39370</xdr:rowOff>
    </xdr:from>
    <xdr:to>
      <xdr:col>11</xdr:col>
      <xdr:colOff>358775</xdr:colOff>
      <xdr:row>37</xdr:row>
      <xdr:rowOff>140970</xdr:rowOff>
    </xdr:to>
    <xdr:sp macro="" textlink="">
      <xdr:nvSpPr>
        <xdr:cNvPr id="315" name="円/楕円 314"/>
        <xdr:cNvSpPr/>
      </xdr:nvSpPr>
      <xdr:spPr>
        <a:xfrm>
          <a:off x="781050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132097</xdr:rowOff>
    </xdr:from>
    <xdr:ext cx="378565" cy="259045"/>
    <xdr:sp macro="" textlink="">
      <xdr:nvSpPr>
        <xdr:cNvPr id="316" name="テキスト ボックス 315"/>
        <xdr:cNvSpPr txBox="1"/>
      </xdr:nvSpPr>
      <xdr:spPr>
        <a:xfrm>
          <a:off x="7672017" y="6475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13462</xdr:rowOff>
    </xdr:from>
    <xdr:to>
      <xdr:col>10</xdr:col>
      <xdr:colOff>155575</xdr:colOff>
      <xdr:row>37</xdr:row>
      <xdr:rowOff>115062</xdr:rowOff>
    </xdr:to>
    <xdr:sp macro="" textlink="">
      <xdr:nvSpPr>
        <xdr:cNvPr id="317" name="円/楕円 316"/>
        <xdr:cNvSpPr/>
      </xdr:nvSpPr>
      <xdr:spPr>
        <a:xfrm>
          <a:off x="6921500" y="635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106189</xdr:rowOff>
    </xdr:from>
    <xdr:ext cx="378565" cy="259045"/>
    <xdr:sp macro="" textlink="">
      <xdr:nvSpPr>
        <xdr:cNvPr id="318" name="テキスト ボックス 317"/>
        <xdr:cNvSpPr txBox="1"/>
      </xdr:nvSpPr>
      <xdr:spPr>
        <a:xfrm>
          <a:off x="6783017" y="6449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56</xdr:row>
      <xdr:rowOff>144434</xdr:rowOff>
    </xdr:from>
    <xdr:ext cx="377026" cy="259045"/>
    <xdr:sp macro="" textlink="">
      <xdr:nvSpPr>
        <xdr:cNvPr id="332" name="テキスト ボックス 331"/>
        <xdr:cNvSpPr txBox="1"/>
      </xdr:nvSpPr>
      <xdr:spPr>
        <a:xfrm>
          <a:off x="6226974" y="9745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54</xdr:row>
      <xdr:rowOff>160762</xdr:rowOff>
    </xdr:from>
    <xdr:ext cx="377026" cy="259045"/>
    <xdr:sp macro="" textlink="">
      <xdr:nvSpPr>
        <xdr:cNvPr id="334" name="テキスト ボックス 333"/>
        <xdr:cNvSpPr txBox="1"/>
      </xdr:nvSpPr>
      <xdr:spPr>
        <a:xfrm>
          <a:off x="6226974" y="9419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53</xdr:row>
      <xdr:rowOff>5642</xdr:rowOff>
    </xdr:from>
    <xdr:ext cx="377026" cy="259045"/>
    <xdr:sp macro="" textlink="">
      <xdr:nvSpPr>
        <xdr:cNvPr id="336" name="テキスト ボックス 335"/>
        <xdr:cNvSpPr txBox="1"/>
      </xdr:nvSpPr>
      <xdr:spPr>
        <a:xfrm>
          <a:off x="6226974" y="9092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51</xdr:row>
      <xdr:rowOff>21970</xdr:rowOff>
    </xdr:from>
    <xdr:ext cx="377026" cy="259045"/>
    <xdr:sp macro="" textlink="">
      <xdr:nvSpPr>
        <xdr:cNvPr id="338" name="テキスト ボックス 337"/>
        <xdr:cNvSpPr txBox="1"/>
      </xdr:nvSpPr>
      <xdr:spPr>
        <a:xfrm>
          <a:off x="6226974" y="8765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49</xdr:row>
      <xdr:rowOff>38299</xdr:rowOff>
    </xdr:from>
    <xdr:ext cx="377026" cy="259045"/>
    <xdr:sp macro="" textlink="">
      <xdr:nvSpPr>
        <xdr:cNvPr id="340" name="テキスト ボックス 339"/>
        <xdr:cNvSpPr txBox="1"/>
      </xdr:nvSpPr>
      <xdr:spPr>
        <a:xfrm>
          <a:off x="6226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47</xdr:row>
      <xdr:rowOff>54627</xdr:rowOff>
    </xdr:from>
    <xdr:ext cx="377026" cy="259045"/>
    <xdr:sp macro="" textlink="">
      <xdr:nvSpPr>
        <xdr:cNvPr id="342" name="テキスト ボックス 341"/>
        <xdr:cNvSpPr txBox="1"/>
      </xdr:nvSpPr>
      <xdr:spPr>
        <a:xfrm>
          <a:off x="6226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28666</xdr:rowOff>
    </xdr:from>
    <xdr:to>
      <xdr:col>15</xdr:col>
      <xdr:colOff>180340</xdr:colOff>
      <xdr:row>59</xdr:row>
      <xdr:rowOff>98878</xdr:rowOff>
    </xdr:to>
    <xdr:cxnSp macro="">
      <xdr:nvCxnSpPr>
        <xdr:cNvPr id="344" name="直線コネクタ 343"/>
        <xdr:cNvCxnSpPr/>
      </xdr:nvCxnSpPr>
      <xdr:spPr>
        <a:xfrm flipV="1">
          <a:off x="10475595" y="8601166"/>
          <a:ext cx="127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102705</xdr:rowOff>
    </xdr:from>
    <xdr:ext cx="249299" cy="259045"/>
    <xdr:sp macro="" textlink="">
      <xdr:nvSpPr>
        <xdr:cNvPr id="345" name="農林水産業費最小値テキスト"/>
        <xdr:cNvSpPr txBox="1"/>
      </xdr:nvSpPr>
      <xdr:spPr>
        <a:xfrm>
          <a:off x="10528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59</xdr:row>
      <xdr:rowOff>98878</xdr:rowOff>
    </xdr:from>
    <xdr:to>
      <xdr:col>15</xdr:col>
      <xdr:colOff>269875</xdr:colOff>
      <xdr:row>59</xdr:row>
      <xdr:rowOff>98878</xdr:rowOff>
    </xdr:to>
    <xdr:cxnSp macro="">
      <xdr:nvCxnSpPr>
        <xdr:cNvPr id="346" name="直線コネクタ 345"/>
        <xdr:cNvCxnSpPr/>
      </xdr:nvCxnSpPr>
      <xdr:spPr>
        <a:xfrm>
          <a:off x="10388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146793</xdr:rowOff>
    </xdr:from>
    <xdr:ext cx="378565" cy="259045"/>
    <xdr:sp macro="" textlink="">
      <xdr:nvSpPr>
        <xdr:cNvPr id="347" name="農林水産業費最大値テキスト"/>
        <xdr:cNvSpPr txBox="1"/>
      </xdr:nvSpPr>
      <xdr:spPr>
        <a:xfrm>
          <a:off x="10528300" y="8376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a:t>
          </a:r>
          <a:endParaRPr kumimoji="1" lang="ja-JP" altLang="en-US" sz="1000" b="1">
            <a:latin typeface="ＭＳ Ｐゴシック"/>
          </a:endParaRPr>
        </a:p>
      </xdr:txBody>
    </xdr:sp>
    <xdr:clientData/>
  </xdr:oneCellAnchor>
  <xdr:twoCellAnchor>
    <xdr:from>
      <xdr:col>15</xdr:col>
      <xdr:colOff>92075</xdr:colOff>
      <xdr:row>50</xdr:row>
      <xdr:rowOff>28666</xdr:rowOff>
    </xdr:from>
    <xdr:to>
      <xdr:col>15</xdr:col>
      <xdr:colOff>269875</xdr:colOff>
      <xdr:row>50</xdr:row>
      <xdr:rowOff>28666</xdr:rowOff>
    </xdr:to>
    <xdr:cxnSp macro="">
      <xdr:nvCxnSpPr>
        <xdr:cNvPr id="348" name="直線コネクタ 347"/>
        <xdr:cNvCxnSpPr/>
      </xdr:nvCxnSpPr>
      <xdr:spPr>
        <a:xfrm>
          <a:off x="10388600" y="8601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17235</xdr:rowOff>
    </xdr:from>
    <xdr:to>
      <xdr:col>15</xdr:col>
      <xdr:colOff>180975</xdr:colOff>
      <xdr:row>59</xdr:row>
      <xdr:rowOff>20501</xdr:rowOff>
    </xdr:to>
    <xdr:cxnSp macro="">
      <xdr:nvCxnSpPr>
        <xdr:cNvPr id="349" name="直線コネクタ 348"/>
        <xdr:cNvCxnSpPr/>
      </xdr:nvCxnSpPr>
      <xdr:spPr>
        <a:xfrm>
          <a:off x="9639300" y="10132785"/>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18704</xdr:rowOff>
    </xdr:from>
    <xdr:ext cx="378565" cy="259045"/>
    <xdr:sp macro="" textlink="">
      <xdr:nvSpPr>
        <xdr:cNvPr id="350" name="農林水産業費平均値テキスト"/>
        <xdr:cNvSpPr txBox="1"/>
      </xdr:nvSpPr>
      <xdr:spPr>
        <a:xfrm>
          <a:off x="10528300" y="96199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167277</xdr:rowOff>
    </xdr:from>
    <xdr:to>
      <xdr:col>15</xdr:col>
      <xdr:colOff>231775</xdr:colOff>
      <xdr:row>57</xdr:row>
      <xdr:rowOff>97427</xdr:rowOff>
    </xdr:to>
    <xdr:sp macro="" textlink="">
      <xdr:nvSpPr>
        <xdr:cNvPr id="351" name="フローチャート : 判断 350"/>
        <xdr:cNvSpPr/>
      </xdr:nvSpPr>
      <xdr:spPr>
        <a:xfrm>
          <a:off x="10426700" y="976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17235</xdr:rowOff>
    </xdr:from>
    <xdr:to>
      <xdr:col>14</xdr:col>
      <xdr:colOff>28575</xdr:colOff>
      <xdr:row>59</xdr:row>
      <xdr:rowOff>30299</xdr:rowOff>
    </xdr:to>
    <xdr:cxnSp macro="">
      <xdr:nvCxnSpPr>
        <xdr:cNvPr id="352" name="直線コネクタ 351"/>
        <xdr:cNvCxnSpPr/>
      </xdr:nvCxnSpPr>
      <xdr:spPr>
        <a:xfrm flipV="1">
          <a:off x="8750300" y="10132785"/>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5624</xdr:rowOff>
    </xdr:from>
    <xdr:to>
      <xdr:col>14</xdr:col>
      <xdr:colOff>79375</xdr:colOff>
      <xdr:row>57</xdr:row>
      <xdr:rowOff>107224</xdr:rowOff>
    </xdr:to>
    <xdr:sp macro="" textlink="">
      <xdr:nvSpPr>
        <xdr:cNvPr id="353" name="フローチャート : 判断 352"/>
        <xdr:cNvSpPr/>
      </xdr:nvSpPr>
      <xdr:spPr>
        <a:xfrm>
          <a:off x="9588500" y="977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55</xdr:row>
      <xdr:rowOff>123751</xdr:rowOff>
    </xdr:from>
    <xdr:ext cx="378565" cy="259045"/>
    <xdr:sp macro="" textlink="">
      <xdr:nvSpPr>
        <xdr:cNvPr id="354" name="テキスト ボックス 353"/>
        <xdr:cNvSpPr txBox="1"/>
      </xdr:nvSpPr>
      <xdr:spPr>
        <a:xfrm>
          <a:off x="9450017" y="9553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10704</xdr:rowOff>
    </xdr:from>
    <xdr:to>
      <xdr:col>12</xdr:col>
      <xdr:colOff>511175</xdr:colOff>
      <xdr:row>59</xdr:row>
      <xdr:rowOff>30299</xdr:rowOff>
    </xdr:to>
    <xdr:cxnSp macro="">
      <xdr:nvCxnSpPr>
        <xdr:cNvPr id="355" name="直線コネクタ 354"/>
        <xdr:cNvCxnSpPr/>
      </xdr:nvCxnSpPr>
      <xdr:spPr>
        <a:xfrm>
          <a:off x="7861300" y="1012625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157480</xdr:rowOff>
    </xdr:from>
    <xdr:to>
      <xdr:col>12</xdr:col>
      <xdr:colOff>561975</xdr:colOff>
      <xdr:row>57</xdr:row>
      <xdr:rowOff>87630</xdr:rowOff>
    </xdr:to>
    <xdr:sp macro="" textlink="">
      <xdr:nvSpPr>
        <xdr:cNvPr id="356" name="フローチャート : 判断 355"/>
        <xdr:cNvSpPr/>
      </xdr:nvSpPr>
      <xdr:spPr>
        <a:xfrm>
          <a:off x="8699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55</xdr:row>
      <xdr:rowOff>104157</xdr:rowOff>
    </xdr:from>
    <xdr:ext cx="378565" cy="259045"/>
    <xdr:sp macro="" textlink="">
      <xdr:nvSpPr>
        <xdr:cNvPr id="357" name="テキスト ボックス 356"/>
        <xdr:cNvSpPr txBox="1"/>
      </xdr:nvSpPr>
      <xdr:spPr>
        <a:xfrm>
          <a:off x="8561017" y="9533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10704</xdr:rowOff>
    </xdr:from>
    <xdr:to>
      <xdr:col>11</xdr:col>
      <xdr:colOff>307975</xdr:colOff>
      <xdr:row>59</xdr:row>
      <xdr:rowOff>33565</xdr:rowOff>
    </xdr:to>
    <xdr:cxnSp macro="">
      <xdr:nvCxnSpPr>
        <xdr:cNvPr id="358" name="直線コネクタ 357"/>
        <xdr:cNvCxnSpPr/>
      </xdr:nvCxnSpPr>
      <xdr:spPr>
        <a:xfrm flipV="1">
          <a:off x="6972300" y="1012625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38281</xdr:rowOff>
    </xdr:from>
    <xdr:to>
      <xdr:col>11</xdr:col>
      <xdr:colOff>358775</xdr:colOff>
      <xdr:row>57</xdr:row>
      <xdr:rowOff>139881</xdr:rowOff>
    </xdr:to>
    <xdr:sp macro="" textlink="">
      <xdr:nvSpPr>
        <xdr:cNvPr id="359" name="フローチャート : 判断 358"/>
        <xdr:cNvSpPr/>
      </xdr:nvSpPr>
      <xdr:spPr>
        <a:xfrm>
          <a:off x="7810500" y="981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55</xdr:row>
      <xdr:rowOff>156408</xdr:rowOff>
    </xdr:from>
    <xdr:ext cx="378565" cy="259045"/>
    <xdr:sp macro="" textlink="">
      <xdr:nvSpPr>
        <xdr:cNvPr id="360" name="テキスト ボックス 359"/>
        <xdr:cNvSpPr txBox="1"/>
      </xdr:nvSpPr>
      <xdr:spPr>
        <a:xfrm>
          <a:off x="7672017" y="9586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44813</xdr:rowOff>
    </xdr:from>
    <xdr:to>
      <xdr:col>10</xdr:col>
      <xdr:colOff>155575</xdr:colOff>
      <xdr:row>57</xdr:row>
      <xdr:rowOff>146413</xdr:rowOff>
    </xdr:to>
    <xdr:sp macro="" textlink="">
      <xdr:nvSpPr>
        <xdr:cNvPr id="361" name="フローチャート : 判断 360"/>
        <xdr:cNvSpPr/>
      </xdr:nvSpPr>
      <xdr:spPr>
        <a:xfrm>
          <a:off x="6921500" y="98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55</xdr:row>
      <xdr:rowOff>162940</xdr:rowOff>
    </xdr:from>
    <xdr:ext cx="378565" cy="259045"/>
    <xdr:sp macro="" textlink="">
      <xdr:nvSpPr>
        <xdr:cNvPr id="362" name="テキスト ボックス 361"/>
        <xdr:cNvSpPr txBox="1"/>
      </xdr:nvSpPr>
      <xdr:spPr>
        <a:xfrm>
          <a:off x="6783017" y="9592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141151</xdr:rowOff>
    </xdr:from>
    <xdr:to>
      <xdr:col>15</xdr:col>
      <xdr:colOff>231775</xdr:colOff>
      <xdr:row>59</xdr:row>
      <xdr:rowOff>71301</xdr:rowOff>
    </xdr:to>
    <xdr:sp macro="" textlink="">
      <xdr:nvSpPr>
        <xdr:cNvPr id="368" name="円/楕円 367"/>
        <xdr:cNvSpPr/>
      </xdr:nvSpPr>
      <xdr:spPr>
        <a:xfrm>
          <a:off x="10426700" y="1008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56078</xdr:rowOff>
    </xdr:from>
    <xdr:ext cx="313932" cy="259045"/>
    <xdr:sp macro="" textlink="">
      <xdr:nvSpPr>
        <xdr:cNvPr id="369" name="農林水産業費該当値テキスト"/>
        <xdr:cNvSpPr txBox="1"/>
      </xdr:nvSpPr>
      <xdr:spPr>
        <a:xfrm>
          <a:off x="10528300" y="10000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137885</xdr:rowOff>
    </xdr:from>
    <xdr:to>
      <xdr:col>14</xdr:col>
      <xdr:colOff>79375</xdr:colOff>
      <xdr:row>59</xdr:row>
      <xdr:rowOff>68035</xdr:rowOff>
    </xdr:to>
    <xdr:sp macro="" textlink="">
      <xdr:nvSpPr>
        <xdr:cNvPr id="370" name="円/楕円 369"/>
        <xdr:cNvSpPr/>
      </xdr:nvSpPr>
      <xdr:spPr>
        <a:xfrm>
          <a:off x="9588500" y="1008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59</xdr:row>
      <xdr:rowOff>59162</xdr:rowOff>
    </xdr:from>
    <xdr:ext cx="313932" cy="259045"/>
    <xdr:sp macro="" textlink="">
      <xdr:nvSpPr>
        <xdr:cNvPr id="371" name="テキスト ボックス 370"/>
        <xdr:cNvSpPr txBox="1"/>
      </xdr:nvSpPr>
      <xdr:spPr>
        <a:xfrm>
          <a:off x="9482333" y="10174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150949</xdr:rowOff>
    </xdr:from>
    <xdr:to>
      <xdr:col>12</xdr:col>
      <xdr:colOff>561975</xdr:colOff>
      <xdr:row>59</xdr:row>
      <xdr:rowOff>81099</xdr:rowOff>
    </xdr:to>
    <xdr:sp macro="" textlink="">
      <xdr:nvSpPr>
        <xdr:cNvPr id="372" name="円/楕円 371"/>
        <xdr:cNvSpPr/>
      </xdr:nvSpPr>
      <xdr:spPr>
        <a:xfrm>
          <a:off x="8699500" y="1009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59</xdr:row>
      <xdr:rowOff>72226</xdr:rowOff>
    </xdr:from>
    <xdr:ext cx="313932" cy="259045"/>
    <xdr:sp macro="" textlink="">
      <xdr:nvSpPr>
        <xdr:cNvPr id="373" name="テキスト ボックス 372"/>
        <xdr:cNvSpPr txBox="1"/>
      </xdr:nvSpPr>
      <xdr:spPr>
        <a:xfrm>
          <a:off x="8593333" y="101877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131354</xdr:rowOff>
    </xdr:from>
    <xdr:to>
      <xdr:col>11</xdr:col>
      <xdr:colOff>358775</xdr:colOff>
      <xdr:row>59</xdr:row>
      <xdr:rowOff>61504</xdr:rowOff>
    </xdr:to>
    <xdr:sp macro="" textlink="">
      <xdr:nvSpPr>
        <xdr:cNvPr id="374" name="円/楕円 373"/>
        <xdr:cNvSpPr/>
      </xdr:nvSpPr>
      <xdr:spPr>
        <a:xfrm>
          <a:off x="7810500" y="100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59</xdr:row>
      <xdr:rowOff>52631</xdr:rowOff>
    </xdr:from>
    <xdr:ext cx="313932" cy="259045"/>
    <xdr:sp macro="" textlink="">
      <xdr:nvSpPr>
        <xdr:cNvPr id="375" name="テキスト ボックス 374"/>
        <xdr:cNvSpPr txBox="1"/>
      </xdr:nvSpPr>
      <xdr:spPr>
        <a:xfrm>
          <a:off x="7704333" y="101681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154215</xdr:rowOff>
    </xdr:from>
    <xdr:to>
      <xdr:col>10</xdr:col>
      <xdr:colOff>155575</xdr:colOff>
      <xdr:row>59</xdr:row>
      <xdr:rowOff>84365</xdr:rowOff>
    </xdr:to>
    <xdr:sp macro="" textlink="">
      <xdr:nvSpPr>
        <xdr:cNvPr id="376" name="円/楕円 375"/>
        <xdr:cNvSpPr/>
      </xdr:nvSpPr>
      <xdr:spPr>
        <a:xfrm>
          <a:off x="6921500" y="1009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59</xdr:row>
      <xdr:rowOff>75492</xdr:rowOff>
    </xdr:from>
    <xdr:ext cx="313932" cy="259045"/>
    <xdr:sp macro="" textlink="">
      <xdr:nvSpPr>
        <xdr:cNvPr id="377" name="テキスト ボックス 376"/>
        <xdr:cNvSpPr txBox="1"/>
      </xdr:nvSpPr>
      <xdr:spPr>
        <a:xfrm>
          <a:off x="6815333" y="101910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154376</xdr:rowOff>
    </xdr:from>
    <xdr:to>
      <xdr:col>15</xdr:col>
      <xdr:colOff>180340</xdr:colOff>
      <xdr:row>78</xdr:row>
      <xdr:rowOff>60376</xdr:rowOff>
    </xdr:to>
    <xdr:cxnSp macro="">
      <xdr:nvCxnSpPr>
        <xdr:cNvPr id="399" name="直線コネクタ 398"/>
        <xdr:cNvCxnSpPr/>
      </xdr:nvCxnSpPr>
      <xdr:spPr>
        <a:xfrm flipV="1">
          <a:off x="10475595" y="12327326"/>
          <a:ext cx="1270" cy="110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64203</xdr:rowOff>
    </xdr:from>
    <xdr:ext cx="469744" cy="259045"/>
    <xdr:sp macro="" textlink="">
      <xdr:nvSpPr>
        <xdr:cNvPr id="400" name="商工費最小値テキスト"/>
        <xdr:cNvSpPr txBox="1"/>
      </xdr:nvSpPr>
      <xdr:spPr>
        <a:xfrm>
          <a:off x="10528300" y="1343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1,735</a:t>
          </a:r>
          <a:endParaRPr kumimoji="1" lang="ja-JP" altLang="en-US" sz="1000" b="1">
            <a:latin typeface="ＭＳ Ｐゴシック"/>
          </a:endParaRPr>
        </a:p>
      </xdr:txBody>
    </xdr:sp>
    <xdr:clientData/>
  </xdr:oneCellAnchor>
  <xdr:twoCellAnchor>
    <xdr:from>
      <xdr:col>15</xdr:col>
      <xdr:colOff>92075</xdr:colOff>
      <xdr:row>78</xdr:row>
      <xdr:rowOff>60376</xdr:rowOff>
    </xdr:from>
    <xdr:to>
      <xdr:col>15</xdr:col>
      <xdr:colOff>269875</xdr:colOff>
      <xdr:row>78</xdr:row>
      <xdr:rowOff>60376</xdr:rowOff>
    </xdr:to>
    <xdr:cxnSp macro="">
      <xdr:nvCxnSpPr>
        <xdr:cNvPr id="401" name="直線コネクタ 400"/>
        <xdr:cNvCxnSpPr/>
      </xdr:nvCxnSpPr>
      <xdr:spPr>
        <a:xfrm>
          <a:off x="10388600" y="1343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101053</xdr:rowOff>
    </xdr:from>
    <xdr:ext cx="534377" cy="259045"/>
    <xdr:sp macro="" textlink="">
      <xdr:nvSpPr>
        <xdr:cNvPr id="402" name="商工費最大値テキスト"/>
        <xdr:cNvSpPr txBox="1"/>
      </xdr:nvSpPr>
      <xdr:spPr>
        <a:xfrm>
          <a:off x="10528300" y="1210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25,929</a:t>
          </a:r>
          <a:endParaRPr kumimoji="1" lang="ja-JP" altLang="en-US" sz="1000" b="1">
            <a:latin typeface="ＭＳ Ｐゴシック"/>
          </a:endParaRPr>
        </a:p>
      </xdr:txBody>
    </xdr:sp>
    <xdr:clientData/>
  </xdr:oneCellAnchor>
  <xdr:twoCellAnchor>
    <xdr:from>
      <xdr:col>15</xdr:col>
      <xdr:colOff>92075</xdr:colOff>
      <xdr:row>71</xdr:row>
      <xdr:rowOff>154376</xdr:rowOff>
    </xdr:from>
    <xdr:to>
      <xdr:col>15</xdr:col>
      <xdr:colOff>269875</xdr:colOff>
      <xdr:row>71</xdr:row>
      <xdr:rowOff>154376</xdr:rowOff>
    </xdr:to>
    <xdr:cxnSp macro="">
      <xdr:nvCxnSpPr>
        <xdr:cNvPr id="403" name="直線コネクタ 402"/>
        <xdr:cNvCxnSpPr/>
      </xdr:nvCxnSpPr>
      <xdr:spPr>
        <a:xfrm>
          <a:off x="10388600" y="123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6334</xdr:rowOff>
    </xdr:from>
    <xdr:to>
      <xdr:col>15</xdr:col>
      <xdr:colOff>180975</xdr:colOff>
      <xdr:row>78</xdr:row>
      <xdr:rowOff>31252</xdr:rowOff>
    </xdr:to>
    <xdr:cxnSp macro="">
      <xdr:nvCxnSpPr>
        <xdr:cNvPr id="404" name="直線コネクタ 403"/>
        <xdr:cNvCxnSpPr/>
      </xdr:nvCxnSpPr>
      <xdr:spPr>
        <a:xfrm>
          <a:off x="9639300" y="13379434"/>
          <a:ext cx="8382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78356</xdr:rowOff>
    </xdr:from>
    <xdr:ext cx="469744" cy="259045"/>
    <xdr:sp macro="" textlink="">
      <xdr:nvSpPr>
        <xdr:cNvPr id="405" name="商工費平均値テキスト"/>
        <xdr:cNvSpPr txBox="1"/>
      </xdr:nvSpPr>
      <xdr:spPr>
        <a:xfrm>
          <a:off x="10528300" y="13108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55479</xdr:rowOff>
    </xdr:from>
    <xdr:to>
      <xdr:col>15</xdr:col>
      <xdr:colOff>231775</xdr:colOff>
      <xdr:row>77</xdr:row>
      <xdr:rowOff>157079</xdr:rowOff>
    </xdr:to>
    <xdr:sp macro="" textlink="">
      <xdr:nvSpPr>
        <xdr:cNvPr id="406" name="フローチャート : 判断 405"/>
        <xdr:cNvSpPr/>
      </xdr:nvSpPr>
      <xdr:spPr>
        <a:xfrm>
          <a:off x="104267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6334</xdr:rowOff>
    </xdr:from>
    <xdr:to>
      <xdr:col>14</xdr:col>
      <xdr:colOff>28575</xdr:colOff>
      <xdr:row>78</xdr:row>
      <xdr:rowOff>28874</xdr:rowOff>
    </xdr:to>
    <xdr:cxnSp macro="">
      <xdr:nvCxnSpPr>
        <xdr:cNvPr id="407" name="直線コネクタ 406"/>
        <xdr:cNvCxnSpPr/>
      </xdr:nvCxnSpPr>
      <xdr:spPr>
        <a:xfrm flipV="1">
          <a:off x="8750300" y="13379434"/>
          <a:ext cx="8890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36230</xdr:rowOff>
    </xdr:from>
    <xdr:to>
      <xdr:col>14</xdr:col>
      <xdr:colOff>79375</xdr:colOff>
      <xdr:row>77</xdr:row>
      <xdr:rowOff>137830</xdr:rowOff>
    </xdr:to>
    <xdr:sp macro="" textlink="">
      <xdr:nvSpPr>
        <xdr:cNvPr id="408" name="フローチャート : 判断 407"/>
        <xdr:cNvSpPr/>
      </xdr:nvSpPr>
      <xdr:spPr>
        <a:xfrm>
          <a:off x="9588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154357</xdr:rowOff>
    </xdr:from>
    <xdr:ext cx="469744" cy="259045"/>
    <xdr:sp macro="" textlink="">
      <xdr:nvSpPr>
        <xdr:cNvPr id="409" name="テキスト ボックス 408"/>
        <xdr:cNvSpPr txBox="1"/>
      </xdr:nvSpPr>
      <xdr:spPr>
        <a:xfrm>
          <a:off x="9404427" y="1301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20690</xdr:rowOff>
    </xdr:from>
    <xdr:to>
      <xdr:col>12</xdr:col>
      <xdr:colOff>511175</xdr:colOff>
      <xdr:row>78</xdr:row>
      <xdr:rowOff>28874</xdr:rowOff>
    </xdr:to>
    <xdr:cxnSp macro="">
      <xdr:nvCxnSpPr>
        <xdr:cNvPr id="410" name="直線コネクタ 409"/>
        <xdr:cNvCxnSpPr/>
      </xdr:nvCxnSpPr>
      <xdr:spPr>
        <a:xfrm>
          <a:off x="7861300" y="13393790"/>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49764</xdr:rowOff>
    </xdr:from>
    <xdr:to>
      <xdr:col>12</xdr:col>
      <xdr:colOff>561975</xdr:colOff>
      <xdr:row>77</xdr:row>
      <xdr:rowOff>151364</xdr:rowOff>
    </xdr:to>
    <xdr:sp macro="" textlink="">
      <xdr:nvSpPr>
        <xdr:cNvPr id="411" name="フローチャート : 判断 410"/>
        <xdr:cNvSpPr/>
      </xdr:nvSpPr>
      <xdr:spPr>
        <a:xfrm>
          <a:off x="8699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167891</xdr:rowOff>
    </xdr:from>
    <xdr:ext cx="469744" cy="259045"/>
    <xdr:sp macro="" textlink="">
      <xdr:nvSpPr>
        <xdr:cNvPr id="412" name="テキスト ボックス 411"/>
        <xdr:cNvSpPr txBox="1"/>
      </xdr:nvSpPr>
      <xdr:spPr>
        <a:xfrm>
          <a:off x="8515427" y="1302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16805</xdr:rowOff>
    </xdr:from>
    <xdr:to>
      <xdr:col>11</xdr:col>
      <xdr:colOff>307975</xdr:colOff>
      <xdr:row>78</xdr:row>
      <xdr:rowOff>20690</xdr:rowOff>
    </xdr:to>
    <xdr:cxnSp macro="">
      <xdr:nvCxnSpPr>
        <xdr:cNvPr id="413" name="直線コネクタ 412"/>
        <xdr:cNvCxnSpPr/>
      </xdr:nvCxnSpPr>
      <xdr:spPr>
        <a:xfrm>
          <a:off x="6972300" y="13389905"/>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42357</xdr:rowOff>
    </xdr:from>
    <xdr:to>
      <xdr:col>11</xdr:col>
      <xdr:colOff>358775</xdr:colOff>
      <xdr:row>77</xdr:row>
      <xdr:rowOff>143957</xdr:rowOff>
    </xdr:to>
    <xdr:sp macro="" textlink="">
      <xdr:nvSpPr>
        <xdr:cNvPr id="414" name="フローチャート : 判断 413"/>
        <xdr:cNvSpPr/>
      </xdr:nvSpPr>
      <xdr:spPr>
        <a:xfrm>
          <a:off x="7810500" y="1324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160484</xdr:rowOff>
    </xdr:from>
    <xdr:ext cx="469744" cy="259045"/>
    <xdr:sp macro="" textlink="">
      <xdr:nvSpPr>
        <xdr:cNvPr id="415" name="テキスト ボックス 414"/>
        <xdr:cNvSpPr txBox="1"/>
      </xdr:nvSpPr>
      <xdr:spPr>
        <a:xfrm>
          <a:off x="7626427" y="1301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26904</xdr:rowOff>
    </xdr:from>
    <xdr:to>
      <xdr:col>10</xdr:col>
      <xdr:colOff>155575</xdr:colOff>
      <xdr:row>77</xdr:row>
      <xdr:rowOff>128504</xdr:rowOff>
    </xdr:to>
    <xdr:sp macro="" textlink="">
      <xdr:nvSpPr>
        <xdr:cNvPr id="416" name="フローチャート : 判断 415"/>
        <xdr:cNvSpPr/>
      </xdr:nvSpPr>
      <xdr:spPr>
        <a:xfrm>
          <a:off x="6921500" y="1322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145031</xdr:rowOff>
    </xdr:from>
    <xdr:ext cx="469744" cy="259045"/>
    <xdr:sp macro="" textlink="">
      <xdr:nvSpPr>
        <xdr:cNvPr id="417" name="テキスト ボックス 416"/>
        <xdr:cNvSpPr txBox="1"/>
      </xdr:nvSpPr>
      <xdr:spPr>
        <a:xfrm>
          <a:off x="6737427" y="1300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151902</xdr:rowOff>
    </xdr:from>
    <xdr:to>
      <xdr:col>15</xdr:col>
      <xdr:colOff>231775</xdr:colOff>
      <xdr:row>78</xdr:row>
      <xdr:rowOff>82052</xdr:rowOff>
    </xdr:to>
    <xdr:sp macro="" textlink="">
      <xdr:nvSpPr>
        <xdr:cNvPr id="423" name="円/楕円 422"/>
        <xdr:cNvSpPr/>
      </xdr:nvSpPr>
      <xdr:spPr>
        <a:xfrm>
          <a:off x="10426700" y="1335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66829</xdr:rowOff>
    </xdr:from>
    <xdr:ext cx="469744" cy="259045"/>
    <xdr:sp macro="" textlink="">
      <xdr:nvSpPr>
        <xdr:cNvPr id="424" name="商工費該当値テキスト"/>
        <xdr:cNvSpPr txBox="1"/>
      </xdr:nvSpPr>
      <xdr:spPr>
        <a:xfrm>
          <a:off x="10528300" y="1326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126984</xdr:rowOff>
    </xdr:from>
    <xdr:to>
      <xdr:col>14</xdr:col>
      <xdr:colOff>79375</xdr:colOff>
      <xdr:row>78</xdr:row>
      <xdr:rowOff>57134</xdr:rowOff>
    </xdr:to>
    <xdr:sp macro="" textlink="">
      <xdr:nvSpPr>
        <xdr:cNvPr id="425" name="円/楕円 424"/>
        <xdr:cNvSpPr/>
      </xdr:nvSpPr>
      <xdr:spPr>
        <a:xfrm>
          <a:off x="9588500" y="133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48261</xdr:rowOff>
    </xdr:from>
    <xdr:ext cx="469744" cy="259045"/>
    <xdr:sp macro="" textlink="">
      <xdr:nvSpPr>
        <xdr:cNvPr id="426" name="テキスト ボックス 425"/>
        <xdr:cNvSpPr txBox="1"/>
      </xdr:nvSpPr>
      <xdr:spPr>
        <a:xfrm>
          <a:off x="9404427" y="1342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149524</xdr:rowOff>
    </xdr:from>
    <xdr:to>
      <xdr:col>12</xdr:col>
      <xdr:colOff>561975</xdr:colOff>
      <xdr:row>78</xdr:row>
      <xdr:rowOff>79674</xdr:rowOff>
    </xdr:to>
    <xdr:sp macro="" textlink="">
      <xdr:nvSpPr>
        <xdr:cNvPr id="427" name="円/楕円 426"/>
        <xdr:cNvSpPr/>
      </xdr:nvSpPr>
      <xdr:spPr>
        <a:xfrm>
          <a:off x="8699500" y="1335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70801</xdr:rowOff>
    </xdr:from>
    <xdr:ext cx="469744" cy="259045"/>
    <xdr:sp macro="" textlink="">
      <xdr:nvSpPr>
        <xdr:cNvPr id="428" name="テキスト ボックス 427"/>
        <xdr:cNvSpPr txBox="1"/>
      </xdr:nvSpPr>
      <xdr:spPr>
        <a:xfrm>
          <a:off x="8515427" y="1344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141340</xdr:rowOff>
    </xdr:from>
    <xdr:to>
      <xdr:col>11</xdr:col>
      <xdr:colOff>358775</xdr:colOff>
      <xdr:row>78</xdr:row>
      <xdr:rowOff>71490</xdr:rowOff>
    </xdr:to>
    <xdr:sp macro="" textlink="">
      <xdr:nvSpPr>
        <xdr:cNvPr id="429" name="円/楕円 428"/>
        <xdr:cNvSpPr/>
      </xdr:nvSpPr>
      <xdr:spPr>
        <a:xfrm>
          <a:off x="7810500" y="133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62617</xdr:rowOff>
    </xdr:from>
    <xdr:ext cx="469744" cy="259045"/>
    <xdr:sp macro="" textlink="">
      <xdr:nvSpPr>
        <xdr:cNvPr id="430" name="テキスト ボックス 429"/>
        <xdr:cNvSpPr txBox="1"/>
      </xdr:nvSpPr>
      <xdr:spPr>
        <a:xfrm>
          <a:off x="7626427" y="134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137455</xdr:rowOff>
    </xdr:from>
    <xdr:to>
      <xdr:col>10</xdr:col>
      <xdr:colOff>155575</xdr:colOff>
      <xdr:row>78</xdr:row>
      <xdr:rowOff>67605</xdr:rowOff>
    </xdr:to>
    <xdr:sp macro="" textlink="">
      <xdr:nvSpPr>
        <xdr:cNvPr id="431" name="円/楕円 430"/>
        <xdr:cNvSpPr/>
      </xdr:nvSpPr>
      <xdr:spPr>
        <a:xfrm>
          <a:off x="6921500" y="133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58732</xdr:rowOff>
    </xdr:from>
    <xdr:ext cx="469744" cy="259045"/>
    <xdr:sp macro="" textlink="">
      <xdr:nvSpPr>
        <xdr:cNvPr id="432" name="テキスト ボックス 431"/>
        <xdr:cNvSpPr txBox="1"/>
      </xdr:nvSpPr>
      <xdr:spPr>
        <a:xfrm>
          <a:off x="6737427" y="1343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116146</xdr:rowOff>
    </xdr:from>
    <xdr:to>
      <xdr:col>15</xdr:col>
      <xdr:colOff>180340</xdr:colOff>
      <xdr:row>98</xdr:row>
      <xdr:rowOff>84241</xdr:rowOff>
    </xdr:to>
    <xdr:cxnSp macro="">
      <xdr:nvCxnSpPr>
        <xdr:cNvPr id="456" name="直線コネクタ 455"/>
        <xdr:cNvCxnSpPr/>
      </xdr:nvCxnSpPr>
      <xdr:spPr>
        <a:xfrm flipV="1">
          <a:off x="10475595" y="15546646"/>
          <a:ext cx="1270" cy="133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88068</xdr:rowOff>
    </xdr:from>
    <xdr:ext cx="534377" cy="259045"/>
    <xdr:sp macro="" textlink="">
      <xdr:nvSpPr>
        <xdr:cNvPr id="457" name="土木費最小値テキスト"/>
        <xdr:cNvSpPr txBox="1"/>
      </xdr:nvSpPr>
      <xdr:spPr>
        <a:xfrm>
          <a:off x="10528300" y="168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17,278</a:t>
          </a:r>
          <a:endParaRPr kumimoji="1" lang="ja-JP" altLang="en-US" sz="1000" b="1">
            <a:latin typeface="ＭＳ Ｐゴシック"/>
          </a:endParaRPr>
        </a:p>
      </xdr:txBody>
    </xdr:sp>
    <xdr:clientData/>
  </xdr:oneCellAnchor>
  <xdr:twoCellAnchor>
    <xdr:from>
      <xdr:col>15</xdr:col>
      <xdr:colOff>92075</xdr:colOff>
      <xdr:row>98</xdr:row>
      <xdr:rowOff>84241</xdr:rowOff>
    </xdr:from>
    <xdr:to>
      <xdr:col>15</xdr:col>
      <xdr:colOff>269875</xdr:colOff>
      <xdr:row>98</xdr:row>
      <xdr:rowOff>84241</xdr:rowOff>
    </xdr:to>
    <xdr:cxnSp macro="">
      <xdr:nvCxnSpPr>
        <xdr:cNvPr id="458" name="直線コネクタ 457"/>
        <xdr:cNvCxnSpPr/>
      </xdr:nvCxnSpPr>
      <xdr:spPr>
        <a:xfrm>
          <a:off x="10388600" y="1688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62823</xdr:rowOff>
    </xdr:from>
    <xdr:ext cx="599010" cy="259045"/>
    <xdr:sp macro="" textlink="">
      <xdr:nvSpPr>
        <xdr:cNvPr id="459" name="土木費最大値テキスト"/>
        <xdr:cNvSpPr txBox="1"/>
      </xdr:nvSpPr>
      <xdr:spPr>
        <a:xfrm>
          <a:off x="10528300" y="15321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193,091</a:t>
          </a:r>
          <a:endParaRPr kumimoji="1" lang="ja-JP" altLang="en-US" sz="1000" b="1">
            <a:latin typeface="ＭＳ Ｐゴシック"/>
          </a:endParaRPr>
        </a:p>
      </xdr:txBody>
    </xdr:sp>
    <xdr:clientData/>
  </xdr:oneCellAnchor>
  <xdr:twoCellAnchor>
    <xdr:from>
      <xdr:col>15</xdr:col>
      <xdr:colOff>92075</xdr:colOff>
      <xdr:row>90</xdr:row>
      <xdr:rowOff>116146</xdr:rowOff>
    </xdr:from>
    <xdr:to>
      <xdr:col>15</xdr:col>
      <xdr:colOff>269875</xdr:colOff>
      <xdr:row>90</xdr:row>
      <xdr:rowOff>116146</xdr:rowOff>
    </xdr:to>
    <xdr:cxnSp macro="">
      <xdr:nvCxnSpPr>
        <xdr:cNvPr id="460" name="直線コネクタ 459"/>
        <xdr:cNvCxnSpPr/>
      </xdr:nvCxnSpPr>
      <xdr:spPr>
        <a:xfrm>
          <a:off x="10388600" y="1554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50234</xdr:rowOff>
    </xdr:from>
    <xdr:to>
      <xdr:col>15</xdr:col>
      <xdr:colOff>180975</xdr:colOff>
      <xdr:row>98</xdr:row>
      <xdr:rowOff>52770</xdr:rowOff>
    </xdr:to>
    <xdr:cxnSp macro="">
      <xdr:nvCxnSpPr>
        <xdr:cNvPr id="461" name="直線コネクタ 460"/>
        <xdr:cNvCxnSpPr/>
      </xdr:nvCxnSpPr>
      <xdr:spPr>
        <a:xfrm flipV="1">
          <a:off x="9639300" y="16852334"/>
          <a:ext cx="838200" cy="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57728</xdr:rowOff>
    </xdr:from>
    <xdr:ext cx="534377" cy="259045"/>
    <xdr:sp macro="" textlink="">
      <xdr:nvSpPr>
        <xdr:cNvPr id="462" name="土木費平均値テキスト"/>
        <xdr:cNvSpPr txBox="1"/>
      </xdr:nvSpPr>
      <xdr:spPr>
        <a:xfrm>
          <a:off x="10528300" y="165169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39,593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34851</xdr:rowOff>
    </xdr:from>
    <xdr:to>
      <xdr:col>15</xdr:col>
      <xdr:colOff>231775</xdr:colOff>
      <xdr:row>97</xdr:row>
      <xdr:rowOff>136451</xdr:rowOff>
    </xdr:to>
    <xdr:sp macro="" textlink="">
      <xdr:nvSpPr>
        <xdr:cNvPr id="463" name="フローチャート : 判断 462"/>
        <xdr:cNvSpPr/>
      </xdr:nvSpPr>
      <xdr:spPr>
        <a:xfrm>
          <a:off x="104267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52770</xdr:rowOff>
    </xdr:from>
    <xdr:to>
      <xdr:col>14</xdr:col>
      <xdr:colOff>28575</xdr:colOff>
      <xdr:row>98</xdr:row>
      <xdr:rowOff>63691</xdr:rowOff>
    </xdr:to>
    <xdr:cxnSp macro="">
      <xdr:nvCxnSpPr>
        <xdr:cNvPr id="464" name="直線コネクタ 463"/>
        <xdr:cNvCxnSpPr/>
      </xdr:nvCxnSpPr>
      <xdr:spPr>
        <a:xfrm flipV="1">
          <a:off x="8750300" y="16854870"/>
          <a:ext cx="889000" cy="1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62032</xdr:rowOff>
    </xdr:from>
    <xdr:to>
      <xdr:col>14</xdr:col>
      <xdr:colOff>79375</xdr:colOff>
      <xdr:row>97</xdr:row>
      <xdr:rowOff>163632</xdr:rowOff>
    </xdr:to>
    <xdr:sp macro="" textlink="">
      <xdr:nvSpPr>
        <xdr:cNvPr id="465" name="フローチャート : 判断 464"/>
        <xdr:cNvSpPr/>
      </xdr:nvSpPr>
      <xdr:spPr>
        <a:xfrm>
          <a:off x="9588500" y="1669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8709</xdr:rowOff>
    </xdr:from>
    <xdr:ext cx="534377" cy="259045"/>
    <xdr:sp macro="" textlink="">
      <xdr:nvSpPr>
        <xdr:cNvPr id="466" name="テキスト ボックス 465"/>
        <xdr:cNvSpPr txBox="1"/>
      </xdr:nvSpPr>
      <xdr:spPr>
        <a:xfrm>
          <a:off x="9372111" y="1646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36,026</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27716</xdr:rowOff>
    </xdr:from>
    <xdr:to>
      <xdr:col>12</xdr:col>
      <xdr:colOff>511175</xdr:colOff>
      <xdr:row>98</xdr:row>
      <xdr:rowOff>63691</xdr:rowOff>
    </xdr:to>
    <xdr:cxnSp macro="">
      <xdr:nvCxnSpPr>
        <xdr:cNvPr id="467" name="直線コネクタ 466"/>
        <xdr:cNvCxnSpPr/>
      </xdr:nvCxnSpPr>
      <xdr:spPr>
        <a:xfrm>
          <a:off x="7861300" y="16829816"/>
          <a:ext cx="889000" cy="3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63571</xdr:rowOff>
    </xdr:from>
    <xdr:to>
      <xdr:col>12</xdr:col>
      <xdr:colOff>561975</xdr:colOff>
      <xdr:row>97</xdr:row>
      <xdr:rowOff>165171</xdr:rowOff>
    </xdr:to>
    <xdr:sp macro="" textlink="">
      <xdr:nvSpPr>
        <xdr:cNvPr id="468" name="フローチャート : 判断 467"/>
        <xdr:cNvSpPr/>
      </xdr:nvSpPr>
      <xdr:spPr>
        <a:xfrm>
          <a:off x="8699500" y="166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10248</xdr:rowOff>
    </xdr:from>
    <xdr:ext cx="534377" cy="259045"/>
    <xdr:sp macro="" textlink="">
      <xdr:nvSpPr>
        <xdr:cNvPr id="469" name="テキスト ボックス 468"/>
        <xdr:cNvSpPr txBox="1"/>
      </xdr:nvSpPr>
      <xdr:spPr>
        <a:xfrm>
          <a:off x="8483111" y="164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14108</xdr:rowOff>
    </xdr:from>
    <xdr:to>
      <xdr:col>11</xdr:col>
      <xdr:colOff>307975</xdr:colOff>
      <xdr:row>98</xdr:row>
      <xdr:rowOff>27716</xdr:rowOff>
    </xdr:to>
    <xdr:cxnSp macro="">
      <xdr:nvCxnSpPr>
        <xdr:cNvPr id="470" name="直線コネクタ 469"/>
        <xdr:cNvCxnSpPr/>
      </xdr:nvCxnSpPr>
      <xdr:spPr>
        <a:xfrm>
          <a:off x="6972300" y="16816208"/>
          <a:ext cx="889000" cy="1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93731</xdr:rowOff>
    </xdr:from>
    <xdr:to>
      <xdr:col>11</xdr:col>
      <xdr:colOff>358775</xdr:colOff>
      <xdr:row>98</xdr:row>
      <xdr:rowOff>23881</xdr:rowOff>
    </xdr:to>
    <xdr:sp macro="" textlink="">
      <xdr:nvSpPr>
        <xdr:cNvPr id="471" name="フローチャート : 判断 470"/>
        <xdr:cNvSpPr/>
      </xdr:nvSpPr>
      <xdr:spPr>
        <a:xfrm>
          <a:off x="7810500" y="1672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40408</xdr:rowOff>
    </xdr:from>
    <xdr:ext cx="534377" cy="259045"/>
    <xdr:sp macro="" textlink="">
      <xdr:nvSpPr>
        <xdr:cNvPr id="472" name="テキスト ボックス 471"/>
        <xdr:cNvSpPr txBox="1"/>
      </xdr:nvSpPr>
      <xdr:spPr>
        <a:xfrm>
          <a:off x="7594111" y="164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31,866</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92001</xdr:rowOff>
    </xdr:from>
    <xdr:to>
      <xdr:col>10</xdr:col>
      <xdr:colOff>155575</xdr:colOff>
      <xdr:row>98</xdr:row>
      <xdr:rowOff>22151</xdr:rowOff>
    </xdr:to>
    <xdr:sp macro="" textlink="">
      <xdr:nvSpPr>
        <xdr:cNvPr id="473" name="フローチャート : 判断 472"/>
        <xdr:cNvSpPr/>
      </xdr:nvSpPr>
      <xdr:spPr>
        <a:xfrm>
          <a:off x="6921500" y="167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38678</xdr:rowOff>
    </xdr:from>
    <xdr:ext cx="534377" cy="259045"/>
    <xdr:sp macro="" textlink="">
      <xdr:nvSpPr>
        <xdr:cNvPr id="474" name="テキスト ボックス 473"/>
        <xdr:cNvSpPr txBox="1"/>
      </xdr:nvSpPr>
      <xdr:spPr>
        <a:xfrm>
          <a:off x="6705111" y="1649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170884</xdr:rowOff>
    </xdr:from>
    <xdr:to>
      <xdr:col>15</xdr:col>
      <xdr:colOff>231775</xdr:colOff>
      <xdr:row>98</xdr:row>
      <xdr:rowOff>101034</xdr:rowOff>
    </xdr:to>
    <xdr:sp macro="" textlink="">
      <xdr:nvSpPr>
        <xdr:cNvPr id="480" name="円/楕円 479"/>
        <xdr:cNvSpPr/>
      </xdr:nvSpPr>
      <xdr:spPr>
        <a:xfrm>
          <a:off x="10426700" y="1680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85811</xdr:rowOff>
    </xdr:from>
    <xdr:ext cx="534377" cy="259045"/>
    <xdr:sp macro="" textlink="">
      <xdr:nvSpPr>
        <xdr:cNvPr id="481" name="土木費該当値テキスト"/>
        <xdr:cNvSpPr txBox="1"/>
      </xdr:nvSpPr>
      <xdr:spPr>
        <a:xfrm>
          <a:off x="10528300" y="1671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21,741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1970</xdr:rowOff>
    </xdr:from>
    <xdr:to>
      <xdr:col>14</xdr:col>
      <xdr:colOff>79375</xdr:colOff>
      <xdr:row>98</xdr:row>
      <xdr:rowOff>103570</xdr:rowOff>
    </xdr:to>
    <xdr:sp macro="" textlink="">
      <xdr:nvSpPr>
        <xdr:cNvPr id="482" name="円/楕円 481"/>
        <xdr:cNvSpPr/>
      </xdr:nvSpPr>
      <xdr:spPr>
        <a:xfrm>
          <a:off x="9588500" y="1680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94697</xdr:rowOff>
    </xdr:from>
    <xdr:ext cx="534377" cy="259045"/>
    <xdr:sp macro="" textlink="">
      <xdr:nvSpPr>
        <xdr:cNvPr id="483" name="テキスト ボックス 482"/>
        <xdr:cNvSpPr txBox="1"/>
      </xdr:nvSpPr>
      <xdr:spPr>
        <a:xfrm>
          <a:off x="9372111" y="168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21,408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12891</xdr:rowOff>
    </xdr:from>
    <xdr:to>
      <xdr:col>12</xdr:col>
      <xdr:colOff>561975</xdr:colOff>
      <xdr:row>98</xdr:row>
      <xdr:rowOff>114491</xdr:rowOff>
    </xdr:to>
    <xdr:sp macro="" textlink="">
      <xdr:nvSpPr>
        <xdr:cNvPr id="484" name="円/楕円 483"/>
        <xdr:cNvSpPr/>
      </xdr:nvSpPr>
      <xdr:spPr>
        <a:xfrm>
          <a:off x="8699500" y="1681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105618</xdr:rowOff>
    </xdr:from>
    <xdr:ext cx="534377" cy="259045"/>
    <xdr:sp macro="" textlink="">
      <xdr:nvSpPr>
        <xdr:cNvPr id="485" name="テキスト ボックス 484"/>
        <xdr:cNvSpPr txBox="1"/>
      </xdr:nvSpPr>
      <xdr:spPr>
        <a:xfrm>
          <a:off x="8483111" y="1690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19,975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148366</xdr:rowOff>
    </xdr:from>
    <xdr:to>
      <xdr:col>11</xdr:col>
      <xdr:colOff>358775</xdr:colOff>
      <xdr:row>98</xdr:row>
      <xdr:rowOff>78516</xdr:rowOff>
    </xdr:to>
    <xdr:sp macro="" textlink="">
      <xdr:nvSpPr>
        <xdr:cNvPr id="486" name="円/楕円 485"/>
        <xdr:cNvSpPr/>
      </xdr:nvSpPr>
      <xdr:spPr>
        <a:xfrm>
          <a:off x="7810500" y="1677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69643</xdr:rowOff>
    </xdr:from>
    <xdr:ext cx="534377" cy="259045"/>
    <xdr:sp macro="" textlink="">
      <xdr:nvSpPr>
        <xdr:cNvPr id="487" name="テキスト ボックス 486"/>
        <xdr:cNvSpPr txBox="1"/>
      </xdr:nvSpPr>
      <xdr:spPr>
        <a:xfrm>
          <a:off x="7594111" y="1687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24,696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134758</xdr:rowOff>
    </xdr:from>
    <xdr:to>
      <xdr:col>10</xdr:col>
      <xdr:colOff>155575</xdr:colOff>
      <xdr:row>98</xdr:row>
      <xdr:rowOff>64908</xdr:rowOff>
    </xdr:to>
    <xdr:sp macro="" textlink="">
      <xdr:nvSpPr>
        <xdr:cNvPr id="488" name="円/楕円 487"/>
        <xdr:cNvSpPr/>
      </xdr:nvSpPr>
      <xdr:spPr>
        <a:xfrm>
          <a:off x="6921500" y="167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56035</xdr:rowOff>
    </xdr:from>
    <xdr:ext cx="534377" cy="259045"/>
    <xdr:sp macro="" textlink="">
      <xdr:nvSpPr>
        <xdr:cNvPr id="489" name="テキスト ボックス 488"/>
        <xdr:cNvSpPr txBox="1"/>
      </xdr:nvSpPr>
      <xdr:spPr>
        <a:xfrm>
          <a:off x="6705111" y="1685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26,482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59004</xdr:rowOff>
    </xdr:from>
    <xdr:to>
      <xdr:col>23</xdr:col>
      <xdr:colOff>516889</xdr:colOff>
      <xdr:row>39</xdr:row>
      <xdr:rowOff>11379</xdr:rowOff>
    </xdr:to>
    <xdr:cxnSp macro="">
      <xdr:nvCxnSpPr>
        <xdr:cNvPr id="513" name="直線コネクタ 512"/>
        <xdr:cNvCxnSpPr/>
      </xdr:nvCxnSpPr>
      <xdr:spPr>
        <a:xfrm flipV="1">
          <a:off x="16317595" y="5373954"/>
          <a:ext cx="1269"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15206</xdr:rowOff>
    </xdr:from>
    <xdr:ext cx="378565" cy="259045"/>
    <xdr:sp macro="" textlink="">
      <xdr:nvSpPr>
        <xdr:cNvPr id="514" name="消防費最小値テキスト"/>
        <xdr:cNvSpPr txBox="1"/>
      </xdr:nvSpPr>
      <xdr:spPr>
        <a:xfrm>
          <a:off x="16370300" y="6701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23</xdr:col>
      <xdr:colOff>428625</xdr:colOff>
      <xdr:row>39</xdr:row>
      <xdr:rowOff>11379</xdr:rowOff>
    </xdr:from>
    <xdr:to>
      <xdr:col>23</xdr:col>
      <xdr:colOff>606425</xdr:colOff>
      <xdr:row>39</xdr:row>
      <xdr:rowOff>11379</xdr:rowOff>
    </xdr:to>
    <xdr:cxnSp macro="">
      <xdr:nvCxnSpPr>
        <xdr:cNvPr id="515" name="直線コネクタ 514"/>
        <xdr:cNvCxnSpPr/>
      </xdr:nvCxnSpPr>
      <xdr:spPr>
        <a:xfrm>
          <a:off x="16230600" y="669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5681</xdr:rowOff>
    </xdr:from>
    <xdr:ext cx="534377" cy="259045"/>
    <xdr:sp macro="" textlink="">
      <xdr:nvSpPr>
        <xdr:cNvPr id="516" name="消防費最大値テキスト"/>
        <xdr:cNvSpPr txBox="1"/>
      </xdr:nvSpPr>
      <xdr:spPr>
        <a:xfrm>
          <a:off x="16370300" y="514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35,618</a:t>
          </a:r>
          <a:endParaRPr kumimoji="1" lang="ja-JP" altLang="en-US" sz="1000" b="1">
            <a:latin typeface="ＭＳ Ｐゴシック"/>
          </a:endParaRPr>
        </a:p>
      </xdr:txBody>
    </xdr:sp>
    <xdr:clientData/>
  </xdr:oneCellAnchor>
  <xdr:twoCellAnchor>
    <xdr:from>
      <xdr:col>23</xdr:col>
      <xdr:colOff>428625</xdr:colOff>
      <xdr:row>31</xdr:row>
      <xdr:rowOff>59004</xdr:rowOff>
    </xdr:from>
    <xdr:to>
      <xdr:col>23</xdr:col>
      <xdr:colOff>606425</xdr:colOff>
      <xdr:row>31</xdr:row>
      <xdr:rowOff>59004</xdr:rowOff>
    </xdr:to>
    <xdr:cxnSp macro="">
      <xdr:nvCxnSpPr>
        <xdr:cNvPr id="517" name="直線コネクタ 516"/>
        <xdr:cNvCxnSpPr/>
      </xdr:nvCxnSpPr>
      <xdr:spPr>
        <a:xfrm>
          <a:off x="16230600" y="537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144120</xdr:rowOff>
    </xdr:from>
    <xdr:to>
      <xdr:col>23</xdr:col>
      <xdr:colOff>517525</xdr:colOff>
      <xdr:row>38</xdr:row>
      <xdr:rowOff>154978</xdr:rowOff>
    </xdr:to>
    <xdr:cxnSp macro="">
      <xdr:nvCxnSpPr>
        <xdr:cNvPr id="518" name="直線コネクタ 517"/>
        <xdr:cNvCxnSpPr/>
      </xdr:nvCxnSpPr>
      <xdr:spPr>
        <a:xfrm flipV="1">
          <a:off x="15481300" y="6659220"/>
          <a:ext cx="8382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38587</xdr:rowOff>
    </xdr:from>
    <xdr:ext cx="469744" cy="259045"/>
    <xdr:sp macro="" textlink="">
      <xdr:nvSpPr>
        <xdr:cNvPr id="519" name="消防費平均値テキスト"/>
        <xdr:cNvSpPr txBox="1"/>
      </xdr:nvSpPr>
      <xdr:spPr>
        <a:xfrm>
          <a:off x="16370300" y="6382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15710</xdr:rowOff>
    </xdr:from>
    <xdr:to>
      <xdr:col>23</xdr:col>
      <xdr:colOff>568325</xdr:colOff>
      <xdr:row>38</xdr:row>
      <xdr:rowOff>117310</xdr:rowOff>
    </xdr:to>
    <xdr:sp macro="" textlink="">
      <xdr:nvSpPr>
        <xdr:cNvPr id="520" name="フローチャート : 判断 519"/>
        <xdr:cNvSpPr/>
      </xdr:nvSpPr>
      <xdr:spPr>
        <a:xfrm>
          <a:off x="16268700" y="65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136004</xdr:rowOff>
    </xdr:from>
    <xdr:to>
      <xdr:col>22</xdr:col>
      <xdr:colOff>365125</xdr:colOff>
      <xdr:row>38</xdr:row>
      <xdr:rowOff>154978</xdr:rowOff>
    </xdr:to>
    <xdr:cxnSp macro="">
      <xdr:nvCxnSpPr>
        <xdr:cNvPr id="521" name="直線コネクタ 520"/>
        <xdr:cNvCxnSpPr/>
      </xdr:nvCxnSpPr>
      <xdr:spPr>
        <a:xfrm>
          <a:off x="14592300" y="6651104"/>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57391</xdr:rowOff>
    </xdr:from>
    <xdr:to>
      <xdr:col>22</xdr:col>
      <xdr:colOff>415925</xdr:colOff>
      <xdr:row>38</xdr:row>
      <xdr:rowOff>158991</xdr:rowOff>
    </xdr:to>
    <xdr:sp macro="" textlink="">
      <xdr:nvSpPr>
        <xdr:cNvPr id="522" name="フローチャート : 判断 521"/>
        <xdr:cNvSpPr/>
      </xdr:nvSpPr>
      <xdr:spPr>
        <a:xfrm>
          <a:off x="15430500" y="65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4068</xdr:rowOff>
    </xdr:from>
    <xdr:ext cx="469744" cy="259045"/>
    <xdr:sp macro="" textlink="">
      <xdr:nvSpPr>
        <xdr:cNvPr id="523" name="テキスト ボックス 522"/>
        <xdr:cNvSpPr txBox="1"/>
      </xdr:nvSpPr>
      <xdr:spPr>
        <a:xfrm>
          <a:off x="15246427" y="634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136004</xdr:rowOff>
    </xdr:from>
    <xdr:to>
      <xdr:col>21</xdr:col>
      <xdr:colOff>161925</xdr:colOff>
      <xdr:row>38</xdr:row>
      <xdr:rowOff>142748</xdr:rowOff>
    </xdr:to>
    <xdr:cxnSp macro="">
      <xdr:nvCxnSpPr>
        <xdr:cNvPr id="524" name="直線コネクタ 523"/>
        <xdr:cNvCxnSpPr/>
      </xdr:nvCxnSpPr>
      <xdr:spPr>
        <a:xfrm flipV="1">
          <a:off x="13703300" y="6651104"/>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30035</xdr:rowOff>
    </xdr:from>
    <xdr:to>
      <xdr:col>21</xdr:col>
      <xdr:colOff>212725</xdr:colOff>
      <xdr:row>38</xdr:row>
      <xdr:rowOff>131635</xdr:rowOff>
    </xdr:to>
    <xdr:sp macro="" textlink="">
      <xdr:nvSpPr>
        <xdr:cNvPr id="525" name="フローチャート : 判断 524"/>
        <xdr:cNvSpPr/>
      </xdr:nvSpPr>
      <xdr:spPr>
        <a:xfrm>
          <a:off x="145415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148162</xdr:rowOff>
    </xdr:from>
    <xdr:ext cx="469744" cy="259045"/>
    <xdr:sp macro="" textlink="">
      <xdr:nvSpPr>
        <xdr:cNvPr id="526" name="テキスト ボックス 525"/>
        <xdr:cNvSpPr txBox="1"/>
      </xdr:nvSpPr>
      <xdr:spPr>
        <a:xfrm>
          <a:off x="14357427" y="632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142748</xdr:rowOff>
    </xdr:from>
    <xdr:to>
      <xdr:col>19</xdr:col>
      <xdr:colOff>644525</xdr:colOff>
      <xdr:row>38</xdr:row>
      <xdr:rowOff>147130</xdr:rowOff>
    </xdr:to>
    <xdr:cxnSp macro="">
      <xdr:nvCxnSpPr>
        <xdr:cNvPr id="527" name="直線コネクタ 526"/>
        <xdr:cNvCxnSpPr/>
      </xdr:nvCxnSpPr>
      <xdr:spPr>
        <a:xfrm flipV="1">
          <a:off x="12814300" y="6657848"/>
          <a:ext cx="8890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71221</xdr:rowOff>
    </xdr:from>
    <xdr:to>
      <xdr:col>20</xdr:col>
      <xdr:colOff>9525</xdr:colOff>
      <xdr:row>39</xdr:row>
      <xdr:rowOff>1371</xdr:rowOff>
    </xdr:to>
    <xdr:sp macro="" textlink="">
      <xdr:nvSpPr>
        <xdr:cNvPr id="528" name="フローチャート : 判断 527"/>
        <xdr:cNvSpPr/>
      </xdr:nvSpPr>
      <xdr:spPr>
        <a:xfrm>
          <a:off x="13652500" y="658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17899</xdr:rowOff>
    </xdr:from>
    <xdr:ext cx="469744" cy="259045"/>
    <xdr:sp macro="" textlink="">
      <xdr:nvSpPr>
        <xdr:cNvPr id="529" name="テキスト ボックス 528"/>
        <xdr:cNvSpPr txBox="1"/>
      </xdr:nvSpPr>
      <xdr:spPr>
        <a:xfrm>
          <a:off x="13468427" y="6361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69583</xdr:rowOff>
    </xdr:from>
    <xdr:to>
      <xdr:col>18</xdr:col>
      <xdr:colOff>492125</xdr:colOff>
      <xdr:row>38</xdr:row>
      <xdr:rowOff>171183</xdr:rowOff>
    </xdr:to>
    <xdr:sp macro="" textlink="">
      <xdr:nvSpPr>
        <xdr:cNvPr id="530" name="フローチャート : 判断 529"/>
        <xdr:cNvSpPr/>
      </xdr:nvSpPr>
      <xdr:spPr>
        <a:xfrm>
          <a:off x="12763500" y="658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16260</xdr:rowOff>
    </xdr:from>
    <xdr:ext cx="469744" cy="259045"/>
    <xdr:sp macro="" textlink="">
      <xdr:nvSpPr>
        <xdr:cNvPr id="531" name="テキスト ボックス 530"/>
        <xdr:cNvSpPr txBox="1"/>
      </xdr:nvSpPr>
      <xdr:spPr>
        <a:xfrm>
          <a:off x="12579427" y="6359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93320</xdr:rowOff>
    </xdr:from>
    <xdr:to>
      <xdr:col>23</xdr:col>
      <xdr:colOff>568325</xdr:colOff>
      <xdr:row>39</xdr:row>
      <xdr:rowOff>23470</xdr:rowOff>
    </xdr:to>
    <xdr:sp macro="" textlink="">
      <xdr:nvSpPr>
        <xdr:cNvPr id="537" name="円/楕円 536"/>
        <xdr:cNvSpPr/>
      </xdr:nvSpPr>
      <xdr:spPr>
        <a:xfrm>
          <a:off x="16268700" y="66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8247</xdr:rowOff>
    </xdr:from>
    <xdr:ext cx="469744" cy="259045"/>
    <xdr:sp macro="" textlink="">
      <xdr:nvSpPr>
        <xdr:cNvPr id="538" name="消防費該当値テキスト"/>
        <xdr:cNvSpPr txBox="1"/>
      </xdr:nvSpPr>
      <xdr:spPr>
        <a:xfrm>
          <a:off x="16370300" y="65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104178</xdr:rowOff>
    </xdr:from>
    <xdr:to>
      <xdr:col>22</xdr:col>
      <xdr:colOff>415925</xdr:colOff>
      <xdr:row>39</xdr:row>
      <xdr:rowOff>34328</xdr:rowOff>
    </xdr:to>
    <xdr:sp macro="" textlink="">
      <xdr:nvSpPr>
        <xdr:cNvPr id="539" name="円/楕円 538"/>
        <xdr:cNvSpPr/>
      </xdr:nvSpPr>
      <xdr:spPr>
        <a:xfrm>
          <a:off x="15430500" y="661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25455</xdr:rowOff>
    </xdr:from>
    <xdr:ext cx="469744" cy="259045"/>
    <xdr:sp macro="" textlink="">
      <xdr:nvSpPr>
        <xdr:cNvPr id="540" name="テキスト ボックス 539"/>
        <xdr:cNvSpPr txBox="1"/>
      </xdr:nvSpPr>
      <xdr:spPr>
        <a:xfrm>
          <a:off x="15246427" y="671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85204</xdr:rowOff>
    </xdr:from>
    <xdr:to>
      <xdr:col>21</xdr:col>
      <xdr:colOff>212725</xdr:colOff>
      <xdr:row>39</xdr:row>
      <xdr:rowOff>15354</xdr:rowOff>
    </xdr:to>
    <xdr:sp macro="" textlink="">
      <xdr:nvSpPr>
        <xdr:cNvPr id="541" name="円/楕円 540"/>
        <xdr:cNvSpPr/>
      </xdr:nvSpPr>
      <xdr:spPr>
        <a:xfrm>
          <a:off x="14541500" y="660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6481</xdr:rowOff>
    </xdr:from>
    <xdr:ext cx="469744" cy="259045"/>
    <xdr:sp macro="" textlink="">
      <xdr:nvSpPr>
        <xdr:cNvPr id="542" name="テキスト ボックス 541"/>
        <xdr:cNvSpPr txBox="1"/>
      </xdr:nvSpPr>
      <xdr:spPr>
        <a:xfrm>
          <a:off x="14357427" y="669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91948</xdr:rowOff>
    </xdr:from>
    <xdr:to>
      <xdr:col>20</xdr:col>
      <xdr:colOff>9525</xdr:colOff>
      <xdr:row>39</xdr:row>
      <xdr:rowOff>22098</xdr:rowOff>
    </xdr:to>
    <xdr:sp macro="" textlink="">
      <xdr:nvSpPr>
        <xdr:cNvPr id="543" name="円/楕円 542"/>
        <xdr:cNvSpPr/>
      </xdr:nvSpPr>
      <xdr:spPr>
        <a:xfrm>
          <a:off x="13652500" y="660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13225</xdr:rowOff>
    </xdr:from>
    <xdr:ext cx="469744" cy="259045"/>
    <xdr:sp macro="" textlink="">
      <xdr:nvSpPr>
        <xdr:cNvPr id="544" name="テキスト ボックス 543"/>
        <xdr:cNvSpPr txBox="1"/>
      </xdr:nvSpPr>
      <xdr:spPr>
        <a:xfrm>
          <a:off x="13468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96330</xdr:rowOff>
    </xdr:from>
    <xdr:to>
      <xdr:col>18</xdr:col>
      <xdr:colOff>492125</xdr:colOff>
      <xdr:row>39</xdr:row>
      <xdr:rowOff>26480</xdr:rowOff>
    </xdr:to>
    <xdr:sp macro="" textlink="">
      <xdr:nvSpPr>
        <xdr:cNvPr id="545" name="円/楕円 544"/>
        <xdr:cNvSpPr/>
      </xdr:nvSpPr>
      <xdr:spPr>
        <a:xfrm>
          <a:off x="12763500" y="661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17607</xdr:rowOff>
    </xdr:from>
    <xdr:ext cx="469744" cy="259045"/>
    <xdr:sp macro="" textlink="">
      <xdr:nvSpPr>
        <xdr:cNvPr id="546" name="テキスト ボックス 545"/>
        <xdr:cNvSpPr txBox="1"/>
      </xdr:nvSpPr>
      <xdr:spPr>
        <a:xfrm>
          <a:off x="12579427" y="670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89408</xdr:rowOff>
    </xdr:from>
    <xdr:to>
      <xdr:col>23</xdr:col>
      <xdr:colOff>516889</xdr:colOff>
      <xdr:row>58</xdr:row>
      <xdr:rowOff>117869</xdr:rowOff>
    </xdr:to>
    <xdr:cxnSp macro="">
      <xdr:nvCxnSpPr>
        <xdr:cNvPr id="571" name="直線コネクタ 570"/>
        <xdr:cNvCxnSpPr/>
      </xdr:nvCxnSpPr>
      <xdr:spPr>
        <a:xfrm flipV="1">
          <a:off x="16317595" y="8661908"/>
          <a:ext cx="1269" cy="140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121696</xdr:rowOff>
    </xdr:from>
    <xdr:ext cx="534377" cy="259045"/>
    <xdr:sp macro="" textlink="">
      <xdr:nvSpPr>
        <xdr:cNvPr id="572" name="教育費最小値テキスト"/>
        <xdr:cNvSpPr txBox="1"/>
      </xdr:nvSpPr>
      <xdr:spPr>
        <a:xfrm>
          <a:off x="16370300" y="1006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37,719</a:t>
          </a:r>
          <a:endParaRPr kumimoji="1" lang="ja-JP" altLang="en-US" sz="1000" b="1">
            <a:latin typeface="ＭＳ Ｐゴシック"/>
          </a:endParaRPr>
        </a:p>
      </xdr:txBody>
    </xdr:sp>
    <xdr:clientData/>
  </xdr:oneCellAnchor>
  <xdr:twoCellAnchor>
    <xdr:from>
      <xdr:col>23</xdr:col>
      <xdr:colOff>428625</xdr:colOff>
      <xdr:row>58</xdr:row>
      <xdr:rowOff>117869</xdr:rowOff>
    </xdr:from>
    <xdr:to>
      <xdr:col>23</xdr:col>
      <xdr:colOff>606425</xdr:colOff>
      <xdr:row>58</xdr:row>
      <xdr:rowOff>117869</xdr:rowOff>
    </xdr:to>
    <xdr:cxnSp macro="">
      <xdr:nvCxnSpPr>
        <xdr:cNvPr id="573" name="直線コネクタ 572"/>
        <xdr:cNvCxnSpPr/>
      </xdr:nvCxnSpPr>
      <xdr:spPr>
        <a:xfrm>
          <a:off x="16230600" y="100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36085</xdr:rowOff>
    </xdr:from>
    <xdr:ext cx="599010" cy="259045"/>
    <xdr:sp macro="" textlink="">
      <xdr:nvSpPr>
        <xdr:cNvPr id="574" name="教育費最大値テキスト"/>
        <xdr:cNvSpPr txBox="1"/>
      </xdr:nvSpPr>
      <xdr:spPr>
        <a:xfrm>
          <a:off x="16370300" y="8437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147,960</a:t>
          </a:r>
          <a:endParaRPr kumimoji="1" lang="ja-JP" altLang="en-US" sz="1000" b="1">
            <a:latin typeface="ＭＳ Ｐゴシック"/>
          </a:endParaRPr>
        </a:p>
      </xdr:txBody>
    </xdr:sp>
    <xdr:clientData/>
  </xdr:oneCellAnchor>
  <xdr:twoCellAnchor>
    <xdr:from>
      <xdr:col>23</xdr:col>
      <xdr:colOff>428625</xdr:colOff>
      <xdr:row>50</xdr:row>
      <xdr:rowOff>89408</xdr:rowOff>
    </xdr:from>
    <xdr:to>
      <xdr:col>23</xdr:col>
      <xdr:colOff>606425</xdr:colOff>
      <xdr:row>50</xdr:row>
      <xdr:rowOff>89408</xdr:rowOff>
    </xdr:to>
    <xdr:cxnSp macro="">
      <xdr:nvCxnSpPr>
        <xdr:cNvPr id="575" name="直線コネクタ 574"/>
        <xdr:cNvCxnSpPr/>
      </xdr:nvCxnSpPr>
      <xdr:spPr>
        <a:xfrm>
          <a:off x="16230600" y="8661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113411</xdr:rowOff>
    </xdr:from>
    <xdr:to>
      <xdr:col>23</xdr:col>
      <xdr:colOff>517525</xdr:colOff>
      <xdr:row>58</xdr:row>
      <xdr:rowOff>15532</xdr:rowOff>
    </xdr:to>
    <xdr:cxnSp macro="">
      <xdr:nvCxnSpPr>
        <xdr:cNvPr id="576" name="直線コネクタ 575"/>
        <xdr:cNvCxnSpPr/>
      </xdr:nvCxnSpPr>
      <xdr:spPr>
        <a:xfrm flipV="1">
          <a:off x="15481300" y="9886061"/>
          <a:ext cx="838200" cy="7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66349</xdr:rowOff>
    </xdr:from>
    <xdr:ext cx="534377" cy="259045"/>
    <xdr:sp macro="" textlink="">
      <xdr:nvSpPr>
        <xdr:cNvPr id="577" name="教育費平均値テキスト"/>
        <xdr:cNvSpPr txBox="1"/>
      </xdr:nvSpPr>
      <xdr:spPr>
        <a:xfrm>
          <a:off x="16370300" y="9667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53,077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43472</xdr:rowOff>
    </xdr:from>
    <xdr:to>
      <xdr:col>23</xdr:col>
      <xdr:colOff>568325</xdr:colOff>
      <xdr:row>57</xdr:row>
      <xdr:rowOff>145072</xdr:rowOff>
    </xdr:to>
    <xdr:sp macro="" textlink="">
      <xdr:nvSpPr>
        <xdr:cNvPr id="578" name="フローチャート : 判断 577"/>
        <xdr:cNvSpPr/>
      </xdr:nvSpPr>
      <xdr:spPr>
        <a:xfrm>
          <a:off x="16268700" y="981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15532</xdr:rowOff>
    </xdr:from>
    <xdr:to>
      <xdr:col>22</xdr:col>
      <xdr:colOff>365125</xdr:colOff>
      <xdr:row>58</xdr:row>
      <xdr:rowOff>38151</xdr:rowOff>
    </xdr:to>
    <xdr:cxnSp macro="">
      <xdr:nvCxnSpPr>
        <xdr:cNvPr id="579" name="直線コネクタ 578"/>
        <xdr:cNvCxnSpPr/>
      </xdr:nvCxnSpPr>
      <xdr:spPr>
        <a:xfrm flipV="1">
          <a:off x="14592300" y="9959632"/>
          <a:ext cx="889000" cy="2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74752</xdr:rowOff>
    </xdr:from>
    <xdr:to>
      <xdr:col>22</xdr:col>
      <xdr:colOff>415925</xdr:colOff>
      <xdr:row>58</xdr:row>
      <xdr:rowOff>4902</xdr:rowOff>
    </xdr:to>
    <xdr:sp macro="" textlink="">
      <xdr:nvSpPr>
        <xdr:cNvPr id="580" name="フローチャート : 判断 579"/>
        <xdr:cNvSpPr/>
      </xdr:nvSpPr>
      <xdr:spPr>
        <a:xfrm>
          <a:off x="15430500" y="984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21429</xdr:rowOff>
    </xdr:from>
    <xdr:ext cx="534377" cy="259045"/>
    <xdr:sp macro="" textlink="">
      <xdr:nvSpPr>
        <xdr:cNvPr id="581" name="テキスト ボックス 580"/>
        <xdr:cNvSpPr txBox="1"/>
      </xdr:nvSpPr>
      <xdr:spPr>
        <a:xfrm>
          <a:off x="15214111" y="962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50,614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38151</xdr:rowOff>
    </xdr:from>
    <xdr:to>
      <xdr:col>21</xdr:col>
      <xdr:colOff>161925</xdr:colOff>
      <xdr:row>58</xdr:row>
      <xdr:rowOff>77419</xdr:rowOff>
    </xdr:to>
    <xdr:cxnSp macro="">
      <xdr:nvCxnSpPr>
        <xdr:cNvPr id="582" name="直線コネクタ 581"/>
        <xdr:cNvCxnSpPr/>
      </xdr:nvCxnSpPr>
      <xdr:spPr>
        <a:xfrm flipV="1">
          <a:off x="13703300" y="9982251"/>
          <a:ext cx="889000" cy="3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74143</xdr:rowOff>
    </xdr:from>
    <xdr:to>
      <xdr:col>21</xdr:col>
      <xdr:colOff>212725</xdr:colOff>
      <xdr:row>58</xdr:row>
      <xdr:rowOff>4293</xdr:rowOff>
    </xdr:to>
    <xdr:sp macro="" textlink="">
      <xdr:nvSpPr>
        <xdr:cNvPr id="583" name="フローチャート : 判断 582"/>
        <xdr:cNvSpPr/>
      </xdr:nvSpPr>
      <xdr:spPr>
        <a:xfrm>
          <a:off x="14541500" y="984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20820</xdr:rowOff>
    </xdr:from>
    <xdr:ext cx="534377" cy="259045"/>
    <xdr:sp macro="" textlink="">
      <xdr:nvSpPr>
        <xdr:cNvPr id="584" name="テキスト ボックス 583"/>
        <xdr:cNvSpPr txBox="1"/>
      </xdr:nvSpPr>
      <xdr:spPr>
        <a:xfrm>
          <a:off x="14325111" y="962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50,662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32779</xdr:rowOff>
    </xdr:from>
    <xdr:to>
      <xdr:col>19</xdr:col>
      <xdr:colOff>644525</xdr:colOff>
      <xdr:row>58</xdr:row>
      <xdr:rowOff>77419</xdr:rowOff>
    </xdr:to>
    <xdr:cxnSp macro="">
      <xdr:nvCxnSpPr>
        <xdr:cNvPr id="585" name="直線コネクタ 584"/>
        <xdr:cNvCxnSpPr/>
      </xdr:nvCxnSpPr>
      <xdr:spPr>
        <a:xfrm>
          <a:off x="12814300" y="9976879"/>
          <a:ext cx="889000" cy="4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127736</xdr:rowOff>
    </xdr:from>
    <xdr:to>
      <xdr:col>20</xdr:col>
      <xdr:colOff>9525</xdr:colOff>
      <xdr:row>58</xdr:row>
      <xdr:rowOff>57886</xdr:rowOff>
    </xdr:to>
    <xdr:sp macro="" textlink="">
      <xdr:nvSpPr>
        <xdr:cNvPr id="586" name="フローチャート : 判断 585"/>
        <xdr:cNvSpPr/>
      </xdr:nvSpPr>
      <xdr:spPr>
        <a:xfrm>
          <a:off x="13652500" y="990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74413</xdr:rowOff>
    </xdr:from>
    <xdr:ext cx="534377" cy="259045"/>
    <xdr:sp macro="" textlink="">
      <xdr:nvSpPr>
        <xdr:cNvPr id="587" name="テキスト ボックス 586"/>
        <xdr:cNvSpPr txBox="1"/>
      </xdr:nvSpPr>
      <xdr:spPr>
        <a:xfrm>
          <a:off x="13436111" y="967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46,442</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145694</xdr:rowOff>
    </xdr:from>
    <xdr:to>
      <xdr:col>18</xdr:col>
      <xdr:colOff>492125</xdr:colOff>
      <xdr:row>58</xdr:row>
      <xdr:rowOff>75844</xdr:rowOff>
    </xdr:to>
    <xdr:sp macro="" textlink="">
      <xdr:nvSpPr>
        <xdr:cNvPr id="588" name="フローチャート : 判断 587"/>
        <xdr:cNvSpPr/>
      </xdr:nvSpPr>
      <xdr:spPr>
        <a:xfrm>
          <a:off x="12763500" y="991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92371</xdr:rowOff>
    </xdr:from>
    <xdr:ext cx="534377" cy="259045"/>
    <xdr:sp macro="" textlink="">
      <xdr:nvSpPr>
        <xdr:cNvPr id="589" name="テキスト ボックス 588"/>
        <xdr:cNvSpPr txBox="1"/>
      </xdr:nvSpPr>
      <xdr:spPr>
        <a:xfrm>
          <a:off x="12547111" y="969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62611</xdr:rowOff>
    </xdr:from>
    <xdr:to>
      <xdr:col>23</xdr:col>
      <xdr:colOff>568325</xdr:colOff>
      <xdr:row>57</xdr:row>
      <xdr:rowOff>164211</xdr:rowOff>
    </xdr:to>
    <xdr:sp macro="" textlink="">
      <xdr:nvSpPr>
        <xdr:cNvPr id="595" name="円/楕円 594"/>
        <xdr:cNvSpPr/>
      </xdr:nvSpPr>
      <xdr:spPr>
        <a:xfrm>
          <a:off x="16268700" y="983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41038</xdr:rowOff>
    </xdr:from>
    <xdr:ext cx="534377" cy="259045"/>
    <xdr:sp macro="" textlink="">
      <xdr:nvSpPr>
        <xdr:cNvPr id="596" name="教育費該当値テキスト"/>
        <xdr:cNvSpPr txBox="1"/>
      </xdr:nvSpPr>
      <xdr:spPr>
        <a:xfrm>
          <a:off x="16370300" y="981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51,570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136182</xdr:rowOff>
    </xdr:from>
    <xdr:to>
      <xdr:col>22</xdr:col>
      <xdr:colOff>415925</xdr:colOff>
      <xdr:row>58</xdr:row>
      <xdr:rowOff>66332</xdr:rowOff>
    </xdr:to>
    <xdr:sp macro="" textlink="">
      <xdr:nvSpPr>
        <xdr:cNvPr id="597" name="円/楕円 596"/>
        <xdr:cNvSpPr/>
      </xdr:nvSpPr>
      <xdr:spPr>
        <a:xfrm>
          <a:off x="15430500" y="990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57459</xdr:rowOff>
    </xdr:from>
    <xdr:ext cx="534377" cy="259045"/>
    <xdr:sp macro="" textlink="">
      <xdr:nvSpPr>
        <xdr:cNvPr id="598" name="テキスト ボックス 597"/>
        <xdr:cNvSpPr txBox="1"/>
      </xdr:nvSpPr>
      <xdr:spPr>
        <a:xfrm>
          <a:off x="15214111" y="1000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45,777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158801</xdr:rowOff>
    </xdr:from>
    <xdr:to>
      <xdr:col>21</xdr:col>
      <xdr:colOff>212725</xdr:colOff>
      <xdr:row>58</xdr:row>
      <xdr:rowOff>88951</xdr:rowOff>
    </xdr:to>
    <xdr:sp macro="" textlink="">
      <xdr:nvSpPr>
        <xdr:cNvPr id="599" name="円/楕円 598"/>
        <xdr:cNvSpPr/>
      </xdr:nvSpPr>
      <xdr:spPr>
        <a:xfrm>
          <a:off x="14541500" y="993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80078</xdr:rowOff>
    </xdr:from>
    <xdr:ext cx="534377" cy="259045"/>
    <xdr:sp macro="" textlink="">
      <xdr:nvSpPr>
        <xdr:cNvPr id="600" name="テキスト ボックス 599"/>
        <xdr:cNvSpPr txBox="1"/>
      </xdr:nvSpPr>
      <xdr:spPr>
        <a:xfrm>
          <a:off x="14325111" y="1002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43,996</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26619</xdr:rowOff>
    </xdr:from>
    <xdr:to>
      <xdr:col>20</xdr:col>
      <xdr:colOff>9525</xdr:colOff>
      <xdr:row>58</xdr:row>
      <xdr:rowOff>128219</xdr:rowOff>
    </xdr:to>
    <xdr:sp macro="" textlink="">
      <xdr:nvSpPr>
        <xdr:cNvPr id="601" name="円/楕円 600"/>
        <xdr:cNvSpPr/>
      </xdr:nvSpPr>
      <xdr:spPr>
        <a:xfrm>
          <a:off x="13652500" y="997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119346</xdr:rowOff>
    </xdr:from>
    <xdr:ext cx="534377" cy="259045"/>
    <xdr:sp macro="" textlink="">
      <xdr:nvSpPr>
        <xdr:cNvPr id="602" name="テキスト ボックス 601"/>
        <xdr:cNvSpPr txBox="1"/>
      </xdr:nvSpPr>
      <xdr:spPr>
        <a:xfrm>
          <a:off x="13436111" y="100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40,904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153429</xdr:rowOff>
    </xdr:from>
    <xdr:to>
      <xdr:col>18</xdr:col>
      <xdr:colOff>492125</xdr:colOff>
      <xdr:row>58</xdr:row>
      <xdr:rowOff>83579</xdr:rowOff>
    </xdr:to>
    <xdr:sp macro="" textlink="">
      <xdr:nvSpPr>
        <xdr:cNvPr id="603" name="円/楕円 602"/>
        <xdr:cNvSpPr/>
      </xdr:nvSpPr>
      <xdr:spPr>
        <a:xfrm>
          <a:off x="12763500" y="992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74706</xdr:rowOff>
    </xdr:from>
    <xdr:ext cx="534377" cy="259045"/>
    <xdr:sp macro="" textlink="">
      <xdr:nvSpPr>
        <xdr:cNvPr id="604" name="テキスト ボックス 603"/>
        <xdr:cNvSpPr txBox="1"/>
      </xdr:nvSpPr>
      <xdr:spPr>
        <a:xfrm>
          <a:off x="12547111" y="1001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44,419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76</xdr:row>
      <xdr:rowOff>35577</xdr:rowOff>
    </xdr:from>
    <xdr:ext cx="377026" cy="259045"/>
    <xdr:sp macro="" textlink="">
      <xdr:nvSpPr>
        <xdr:cNvPr id="618" name="テキスト ボックス 617"/>
        <xdr:cNvSpPr txBox="1"/>
      </xdr:nvSpPr>
      <xdr:spPr>
        <a:xfrm>
          <a:off x="12068974" y="1306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73</xdr:row>
      <xdr:rowOff>168927</xdr:rowOff>
    </xdr:from>
    <xdr:ext cx="377026" cy="259045"/>
    <xdr:sp macro="" textlink="">
      <xdr:nvSpPr>
        <xdr:cNvPr id="620" name="テキスト ボックス 619"/>
        <xdr:cNvSpPr txBox="1"/>
      </xdr:nvSpPr>
      <xdr:spPr>
        <a:xfrm>
          <a:off x="12068974" y="1268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71</xdr:row>
      <xdr:rowOff>130827</xdr:rowOff>
    </xdr:from>
    <xdr:ext cx="377026" cy="259045"/>
    <xdr:sp macro="" textlink="">
      <xdr:nvSpPr>
        <xdr:cNvPr id="622" name="テキスト ボックス 621"/>
        <xdr:cNvSpPr txBox="1"/>
      </xdr:nvSpPr>
      <xdr:spPr>
        <a:xfrm>
          <a:off x="12068974" y="1230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69</xdr:row>
      <xdr:rowOff>92727</xdr:rowOff>
    </xdr:from>
    <xdr:ext cx="377026" cy="259045"/>
    <xdr:sp macro="" textlink="">
      <xdr:nvSpPr>
        <xdr:cNvPr id="624" name="テキスト ボックス 623"/>
        <xdr:cNvSpPr txBox="1"/>
      </xdr:nvSpPr>
      <xdr:spPr>
        <a:xfrm>
          <a:off x="12068974" y="1192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67</xdr:row>
      <xdr:rowOff>54627</xdr:rowOff>
    </xdr:from>
    <xdr:ext cx="377026" cy="259045"/>
    <xdr:sp macro="" textlink="">
      <xdr:nvSpPr>
        <xdr:cNvPr id="626" name="テキスト ボックス 625"/>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33020</xdr:rowOff>
    </xdr:from>
    <xdr:to>
      <xdr:col>23</xdr:col>
      <xdr:colOff>516889</xdr:colOff>
      <xdr:row>79</xdr:row>
      <xdr:rowOff>44450</xdr:rowOff>
    </xdr:to>
    <xdr:cxnSp macro="">
      <xdr:nvCxnSpPr>
        <xdr:cNvPr id="628" name="直線コネクタ 627"/>
        <xdr:cNvCxnSpPr/>
      </xdr:nvCxnSpPr>
      <xdr:spPr>
        <a:xfrm flipV="1">
          <a:off x="16317595" y="12205970"/>
          <a:ext cx="1269"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151147</xdr:rowOff>
    </xdr:from>
    <xdr:ext cx="378565" cy="259045"/>
    <xdr:sp macro="" textlink="">
      <xdr:nvSpPr>
        <xdr:cNvPr id="631" name="災害復旧費最大値テキスト"/>
        <xdr:cNvSpPr txBox="1"/>
      </xdr:nvSpPr>
      <xdr:spPr>
        <a:xfrm>
          <a:off x="16370300" y="11981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428625</xdr:colOff>
      <xdr:row>71</xdr:row>
      <xdr:rowOff>33020</xdr:rowOff>
    </xdr:from>
    <xdr:to>
      <xdr:col>23</xdr:col>
      <xdr:colOff>606425</xdr:colOff>
      <xdr:row>71</xdr:row>
      <xdr:rowOff>33020</xdr:rowOff>
    </xdr:to>
    <xdr:cxnSp macro="">
      <xdr:nvCxnSpPr>
        <xdr:cNvPr id="632" name="直線コネクタ 631"/>
        <xdr:cNvCxnSpPr/>
      </xdr:nvCxnSpPr>
      <xdr:spPr>
        <a:xfrm>
          <a:off x="16230600" y="1220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3" name="直線コネクタ 63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107966</xdr:rowOff>
    </xdr:from>
    <xdr:ext cx="313932" cy="259045"/>
    <xdr:sp macro="" textlink="">
      <xdr:nvSpPr>
        <xdr:cNvPr id="634" name="災害復旧費平均値テキスト"/>
        <xdr:cNvSpPr txBox="1"/>
      </xdr:nvSpPr>
      <xdr:spPr>
        <a:xfrm>
          <a:off x="16370300" y="1330961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85089</xdr:rowOff>
    </xdr:from>
    <xdr:to>
      <xdr:col>23</xdr:col>
      <xdr:colOff>568325</xdr:colOff>
      <xdr:row>79</xdr:row>
      <xdr:rowOff>15239</xdr:rowOff>
    </xdr:to>
    <xdr:sp macro="" textlink="">
      <xdr:nvSpPr>
        <xdr:cNvPr id="635" name="フローチャート : 判断 634"/>
        <xdr:cNvSpPr/>
      </xdr:nvSpPr>
      <xdr:spPr>
        <a:xfrm>
          <a:off x="16268700" y="1345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6" name="直線コネクタ 63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104139</xdr:rowOff>
    </xdr:from>
    <xdr:to>
      <xdr:col>22</xdr:col>
      <xdr:colOff>415925</xdr:colOff>
      <xdr:row>79</xdr:row>
      <xdr:rowOff>34289</xdr:rowOff>
    </xdr:to>
    <xdr:sp macro="" textlink="">
      <xdr:nvSpPr>
        <xdr:cNvPr id="637" name="フローチャート : 判断 636"/>
        <xdr:cNvSpPr/>
      </xdr:nvSpPr>
      <xdr:spPr>
        <a:xfrm>
          <a:off x="15430500" y="1347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77</xdr:row>
      <xdr:rowOff>50816</xdr:rowOff>
    </xdr:from>
    <xdr:ext cx="313932" cy="259045"/>
    <xdr:sp macro="" textlink="">
      <xdr:nvSpPr>
        <xdr:cNvPr id="638" name="テキスト ボックス 637"/>
        <xdr:cNvSpPr txBox="1"/>
      </xdr:nvSpPr>
      <xdr:spPr>
        <a:xfrm>
          <a:off x="15324333" y="13252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40639</xdr:rowOff>
    </xdr:from>
    <xdr:to>
      <xdr:col>21</xdr:col>
      <xdr:colOff>161925</xdr:colOff>
      <xdr:row>79</xdr:row>
      <xdr:rowOff>44450</xdr:rowOff>
    </xdr:to>
    <xdr:cxnSp macro="">
      <xdr:nvCxnSpPr>
        <xdr:cNvPr id="639" name="直線コネクタ 638"/>
        <xdr:cNvCxnSpPr/>
      </xdr:nvCxnSpPr>
      <xdr:spPr>
        <a:xfrm>
          <a:off x="13703300" y="135851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111761</xdr:rowOff>
    </xdr:from>
    <xdr:to>
      <xdr:col>21</xdr:col>
      <xdr:colOff>212725</xdr:colOff>
      <xdr:row>79</xdr:row>
      <xdr:rowOff>41911</xdr:rowOff>
    </xdr:to>
    <xdr:sp macro="" textlink="">
      <xdr:nvSpPr>
        <xdr:cNvPr id="640" name="フローチャート : 判断 639"/>
        <xdr:cNvSpPr/>
      </xdr:nvSpPr>
      <xdr:spPr>
        <a:xfrm>
          <a:off x="14541500" y="1348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77</xdr:row>
      <xdr:rowOff>58438</xdr:rowOff>
    </xdr:from>
    <xdr:ext cx="313932" cy="259045"/>
    <xdr:sp macro="" textlink="">
      <xdr:nvSpPr>
        <xdr:cNvPr id="641" name="テキスト ボックス 640"/>
        <xdr:cNvSpPr txBox="1"/>
      </xdr:nvSpPr>
      <xdr:spPr>
        <a:xfrm>
          <a:off x="14435333" y="132600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21589</xdr:rowOff>
    </xdr:from>
    <xdr:to>
      <xdr:col>19</xdr:col>
      <xdr:colOff>644525</xdr:colOff>
      <xdr:row>79</xdr:row>
      <xdr:rowOff>40639</xdr:rowOff>
    </xdr:to>
    <xdr:cxnSp macro="">
      <xdr:nvCxnSpPr>
        <xdr:cNvPr id="642" name="直線コネクタ 641"/>
        <xdr:cNvCxnSpPr/>
      </xdr:nvCxnSpPr>
      <xdr:spPr>
        <a:xfrm>
          <a:off x="12814300" y="135661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157480</xdr:rowOff>
    </xdr:from>
    <xdr:to>
      <xdr:col>20</xdr:col>
      <xdr:colOff>9525</xdr:colOff>
      <xdr:row>77</xdr:row>
      <xdr:rowOff>87630</xdr:rowOff>
    </xdr:to>
    <xdr:sp macro="" textlink="">
      <xdr:nvSpPr>
        <xdr:cNvPr id="643" name="フローチャート : 判断 642"/>
        <xdr:cNvSpPr/>
      </xdr:nvSpPr>
      <xdr:spPr>
        <a:xfrm>
          <a:off x="13652500" y="1318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75</xdr:row>
      <xdr:rowOff>104157</xdr:rowOff>
    </xdr:from>
    <xdr:ext cx="313932" cy="259045"/>
    <xdr:sp macro="" textlink="">
      <xdr:nvSpPr>
        <xdr:cNvPr id="644" name="テキスト ボックス 643"/>
        <xdr:cNvSpPr txBox="1"/>
      </xdr:nvSpPr>
      <xdr:spPr>
        <a:xfrm>
          <a:off x="13546333" y="129629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130811</xdr:rowOff>
    </xdr:from>
    <xdr:to>
      <xdr:col>18</xdr:col>
      <xdr:colOff>492125</xdr:colOff>
      <xdr:row>77</xdr:row>
      <xdr:rowOff>60961</xdr:rowOff>
    </xdr:to>
    <xdr:sp macro="" textlink="">
      <xdr:nvSpPr>
        <xdr:cNvPr id="645" name="フローチャート : 判断 644"/>
        <xdr:cNvSpPr/>
      </xdr:nvSpPr>
      <xdr:spPr>
        <a:xfrm>
          <a:off x="12763500" y="131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75</xdr:row>
      <xdr:rowOff>77487</xdr:rowOff>
    </xdr:from>
    <xdr:ext cx="313932" cy="259045"/>
    <xdr:sp macro="" textlink="">
      <xdr:nvSpPr>
        <xdr:cNvPr id="646" name="テキスト ボックス 645"/>
        <xdr:cNvSpPr txBox="1"/>
      </xdr:nvSpPr>
      <xdr:spPr>
        <a:xfrm>
          <a:off x="12657333" y="12936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2" name="円/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3"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4" name="円/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5" name="テキスト ボックス 654"/>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6" name="円/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7" name="テキスト ボックス 656"/>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161289</xdr:rowOff>
    </xdr:from>
    <xdr:to>
      <xdr:col>20</xdr:col>
      <xdr:colOff>9525</xdr:colOff>
      <xdr:row>79</xdr:row>
      <xdr:rowOff>91439</xdr:rowOff>
    </xdr:to>
    <xdr:sp macro="" textlink="">
      <xdr:nvSpPr>
        <xdr:cNvPr id="658" name="円/楕円 657"/>
        <xdr:cNvSpPr/>
      </xdr:nvSpPr>
      <xdr:spPr>
        <a:xfrm>
          <a:off x="13652500" y="1353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82566</xdr:rowOff>
    </xdr:from>
    <xdr:ext cx="249299" cy="259045"/>
    <xdr:sp macro="" textlink="">
      <xdr:nvSpPr>
        <xdr:cNvPr id="659" name="テキスト ボックス 658"/>
        <xdr:cNvSpPr txBox="1"/>
      </xdr:nvSpPr>
      <xdr:spPr>
        <a:xfrm>
          <a:off x="13578649" y="136271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142239</xdr:rowOff>
    </xdr:from>
    <xdr:to>
      <xdr:col>18</xdr:col>
      <xdr:colOff>492125</xdr:colOff>
      <xdr:row>79</xdr:row>
      <xdr:rowOff>72389</xdr:rowOff>
    </xdr:to>
    <xdr:sp macro="" textlink="">
      <xdr:nvSpPr>
        <xdr:cNvPr id="660" name="円/楕円 659"/>
        <xdr:cNvSpPr/>
      </xdr:nvSpPr>
      <xdr:spPr>
        <a:xfrm>
          <a:off x="12763500" y="1351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63516</xdr:rowOff>
    </xdr:from>
    <xdr:ext cx="249299" cy="259045"/>
    <xdr:sp macro="" textlink="">
      <xdr:nvSpPr>
        <xdr:cNvPr id="661" name="テキスト ボックス 660"/>
        <xdr:cNvSpPr txBox="1"/>
      </xdr:nvSpPr>
      <xdr:spPr>
        <a:xfrm>
          <a:off x="12689649" y="13608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5" name="テキスト ボックス 67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77" name="テキスト ボックス 67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79" name="テキスト ボックス 67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94</xdr:row>
      <xdr:rowOff>141666</xdr:rowOff>
    </xdr:from>
    <xdr:to>
      <xdr:col>23</xdr:col>
      <xdr:colOff>516889</xdr:colOff>
      <xdr:row>97</xdr:row>
      <xdr:rowOff>163018</xdr:rowOff>
    </xdr:to>
    <xdr:cxnSp macro="">
      <xdr:nvCxnSpPr>
        <xdr:cNvPr id="683" name="直線コネクタ 682"/>
        <xdr:cNvCxnSpPr/>
      </xdr:nvCxnSpPr>
      <xdr:spPr>
        <a:xfrm flipV="1">
          <a:off x="16317595" y="16257966"/>
          <a:ext cx="1269" cy="535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166845</xdr:rowOff>
    </xdr:from>
    <xdr:ext cx="469744" cy="259045"/>
    <xdr:sp macro="" textlink="">
      <xdr:nvSpPr>
        <xdr:cNvPr id="684" name="公債費最小値テキスト"/>
        <xdr:cNvSpPr txBox="1"/>
      </xdr:nvSpPr>
      <xdr:spPr>
        <a:xfrm>
          <a:off x="16370300" y="1679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a:t>
          </a:r>
          <a:endParaRPr kumimoji="1" lang="ja-JP" altLang="en-US" sz="1000" b="1">
            <a:latin typeface="ＭＳ Ｐゴシック"/>
          </a:endParaRPr>
        </a:p>
      </xdr:txBody>
    </xdr:sp>
    <xdr:clientData/>
  </xdr:oneCellAnchor>
  <xdr:twoCellAnchor>
    <xdr:from>
      <xdr:col>23</xdr:col>
      <xdr:colOff>428625</xdr:colOff>
      <xdr:row>97</xdr:row>
      <xdr:rowOff>163018</xdr:rowOff>
    </xdr:from>
    <xdr:to>
      <xdr:col>23</xdr:col>
      <xdr:colOff>606425</xdr:colOff>
      <xdr:row>97</xdr:row>
      <xdr:rowOff>163018</xdr:rowOff>
    </xdr:to>
    <xdr:cxnSp macro="">
      <xdr:nvCxnSpPr>
        <xdr:cNvPr id="685" name="直線コネクタ 684"/>
        <xdr:cNvCxnSpPr/>
      </xdr:nvCxnSpPr>
      <xdr:spPr>
        <a:xfrm>
          <a:off x="16230600" y="16793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88343</xdr:rowOff>
    </xdr:from>
    <xdr:ext cx="534377" cy="259045"/>
    <xdr:sp macro="" textlink="">
      <xdr:nvSpPr>
        <xdr:cNvPr id="686" name="公債費最大値テキスト"/>
        <xdr:cNvSpPr txBox="1"/>
      </xdr:nvSpPr>
      <xdr:spPr>
        <a:xfrm>
          <a:off x="16370300" y="1603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14,957</a:t>
          </a:r>
          <a:endParaRPr kumimoji="1" lang="ja-JP" altLang="en-US" sz="1000" b="1">
            <a:latin typeface="ＭＳ Ｐゴシック"/>
          </a:endParaRPr>
        </a:p>
      </xdr:txBody>
    </xdr:sp>
    <xdr:clientData/>
  </xdr:oneCellAnchor>
  <xdr:twoCellAnchor>
    <xdr:from>
      <xdr:col>23</xdr:col>
      <xdr:colOff>428625</xdr:colOff>
      <xdr:row>94</xdr:row>
      <xdr:rowOff>141666</xdr:rowOff>
    </xdr:from>
    <xdr:to>
      <xdr:col>23</xdr:col>
      <xdr:colOff>606425</xdr:colOff>
      <xdr:row>94</xdr:row>
      <xdr:rowOff>141666</xdr:rowOff>
    </xdr:to>
    <xdr:cxnSp macro="">
      <xdr:nvCxnSpPr>
        <xdr:cNvPr id="687" name="直線コネクタ 686"/>
        <xdr:cNvCxnSpPr/>
      </xdr:nvCxnSpPr>
      <xdr:spPr>
        <a:xfrm>
          <a:off x="16230600" y="1625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110165</xdr:rowOff>
    </xdr:from>
    <xdr:to>
      <xdr:col>23</xdr:col>
      <xdr:colOff>517525</xdr:colOff>
      <xdr:row>95</xdr:row>
      <xdr:rowOff>76881</xdr:rowOff>
    </xdr:to>
    <xdr:cxnSp macro="">
      <xdr:nvCxnSpPr>
        <xdr:cNvPr id="688" name="直線コネクタ 687"/>
        <xdr:cNvCxnSpPr/>
      </xdr:nvCxnSpPr>
      <xdr:spPr>
        <a:xfrm>
          <a:off x="15481300" y="16226465"/>
          <a:ext cx="838200" cy="13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63349</xdr:rowOff>
    </xdr:from>
    <xdr:ext cx="469744" cy="259045"/>
    <xdr:sp macro="" textlink="">
      <xdr:nvSpPr>
        <xdr:cNvPr id="689" name="公債費平均値テキスト"/>
        <xdr:cNvSpPr txBox="1"/>
      </xdr:nvSpPr>
      <xdr:spPr>
        <a:xfrm>
          <a:off x="16370300" y="165225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7,587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84922</xdr:rowOff>
    </xdr:from>
    <xdr:to>
      <xdr:col>23</xdr:col>
      <xdr:colOff>568325</xdr:colOff>
      <xdr:row>97</xdr:row>
      <xdr:rowOff>15072</xdr:rowOff>
    </xdr:to>
    <xdr:sp macro="" textlink="">
      <xdr:nvSpPr>
        <xdr:cNvPr id="690" name="フローチャート : 判断 689"/>
        <xdr:cNvSpPr/>
      </xdr:nvSpPr>
      <xdr:spPr>
        <a:xfrm>
          <a:off x="16268700" y="1654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104587</xdr:rowOff>
    </xdr:from>
    <xdr:to>
      <xdr:col>22</xdr:col>
      <xdr:colOff>365125</xdr:colOff>
      <xdr:row>94</xdr:row>
      <xdr:rowOff>110165</xdr:rowOff>
    </xdr:to>
    <xdr:cxnSp macro="">
      <xdr:nvCxnSpPr>
        <xdr:cNvPr id="691" name="直線コネクタ 690"/>
        <xdr:cNvCxnSpPr/>
      </xdr:nvCxnSpPr>
      <xdr:spPr>
        <a:xfrm>
          <a:off x="14592300" y="15706537"/>
          <a:ext cx="889000" cy="51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164750</xdr:rowOff>
    </xdr:from>
    <xdr:to>
      <xdr:col>22</xdr:col>
      <xdr:colOff>415925</xdr:colOff>
      <xdr:row>96</xdr:row>
      <xdr:rowOff>94900</xdr:rowOff>
    </xdr:to>
    <xdr:sp macro="" textlink="">
      <xdr:nvSpPr>
        <xdr:cNvPr id="692" name="フローチャート : 判断 691"/>
        <xdr:cNvSpPr/>
      </xdr:nvSpPr>
      <xdr:spPr>
        <a:xfrm>
          <a:off x="15430500" y="1645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96</xdr:row>
      <xdr:rowOff>86027</xdr:rowOff>
    </xdr:from>
    <xdr:ext cx="469744" cy="259045"/>
    <xdr:sp macro="" textlink="">
      <xdr:nvSpPr>
        <xdr:cNvPr id="693" name="テキスト ボックス 692"/>
        <xdr:cNvSpPr txBox="1"/>
      </xdr:nvSpPr>
      <xdr:spPr>
        <a:xfrm>
          <a:off x="15246427" y="165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9,591</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104587</xdr:rowOff>
    </xdr:from>
    <xdr:to>
      <xdr:col>21</xdr:col>
      <xdr:colOff>161925</xdr:colOff>
      <xdr:row>94</xdr:row>
      <xdr:rowOff>41173</xdr:rowOff>
    </xdr:to>
    <xdr:cxnSp macro="">
      <xdr:nvCxnSpPr>
        <xdr:cNvPr id="694" name="直線コネクタ 693"/>
        <xdr:cNvCxnSpPr/>
      </xdr:nvCxnSpPr>
      <xdr:spPr>
        <a:xfrm flipV="1">
          <a:off x="13703300" y="15706537"/>
          <a:ext cx="889000" cy="45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109840</xdr:rowOff>
    </xdr:from>
    <xdr:to>
      <xdr:col>21</xdr:col>
      <xdr:colOff>212725</xdr:colOff>
      <xdr:row>96</xdr:row>
      <xdr:rowOff>39990</xdr:rowOff>
    </xdr:to>
    <xdr:sp macro="" textlink="">
      <xdr:nvSpPr>
        <xdr:cNvPr id="695" name="フローチャート : 判断 694"/>
        <xdr:cNvSpPr/>
      </xdr:nvSpPr>
      <xdr:spPr>
        <a:xfrm>
          <a:off x="14541500" y="1639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31117</xdr:rowOff>
    </xdr:from>
    <xdr:ext cx="534377" cy="259045"/>
    <xdr:sp macro="" textlink="">
      <xdr:nvSpPr>
        <xdr:cNvPr id="696" name="テキスト ボックス 695"/>
        <xdr:cNvSpPr txBox="1"/>
      </xdr:nvSpPr>
      <xdr:spPr>
        <a:xfrm>
          <a:off x="14325111" y="1649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10,792</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14931</xdr:rowOff>
    </xdr:from>
    <xdr:to>
      <xdr:col>19</xdr:col>
      <xdr:colOff>644525</xdr:colOff>
      <xdr:row>94</xdr:row>
      <xdr:rowOff>41173</xdr:rowOff>
    </xdr:to>
    <xdr:cxnSp macro="">
      <xdr:nvCxnSpPr>
        <xdr:cNvPr id="697" name="直線コネクタ 696"/>
        <xdr:cNvCxnSpPr/>
      </xdr:nvCxnSpPr>
      <xdr:spPr>
        <a:xfrm>
          <a:off x="12814300" y="16131231"/>
          <a:ext cx="889000" cy="2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56621</xdr:rowOff>
    </xdr:from>
    <xdr:to>
      <xdr:col>20</xdr:col>
      <xdr:colOff>9525</xdr:colOff>
      <xdr:row>95</xdr:row>
      <xdr:rowOff>158221</xdr:rowOff>
    </xdr:to>
    <xdr:sp macro="" textlink="">
      <xdr:nvSpPr>
        <xdr:cNvPr id="698" name="フローチャート : 判断 697"/>
        <xdr:cNvSpPr/>
      </xdr:nvSpPr>
      <xdr:spPr>
        <a:xfrm>
          <a:off x="13652500" y="1634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149348</xdr:rowOff>
    </xdr:from>
    <xdr:ext cx="534377" cy="259045"/>
    <xdr:sp macro="" textlink="">
      <xdr:nvSpPr>
        <xdr:cNvPr id="699" name="テキスト ボックス 698"/>
        <xdr:cNvSpPr txBox="1"/>
      </xdr:nvSpPr>
      <xdr:spPr>
        <a:xfrm>
          <a:off x="13436111" y="1643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11,956</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170098</xdr:rowOff>
    </xdr:from>
    <xdr:to>
      <xdr:col>18</xdr:col>
      <xdr:colOff>492125</xdr:colOff>
      <xdr:row>95</xdr:row>
      <xdr:rowOff>100248</xdr:rowOff>
    </xdr:to>
    <xdr:sp macro="" textlink="">
      <xdr:nvSpPr>
        <xdr:cNvPr id="700" name="フローチャート : 判断 699"/>
        <xdr:cNvSpPr/>
      </xdr:nvSpPr>
      <xdr:spPr>
        <a:xfrm>
          <a:off x="12763500" y="162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91375</xdr:rowOff>
    </xdr:from>
    <xdr:ext cx="534377" cy="259045"/>
    <xdr:sp macro="" textlink="">
      <xdr:nvSpPr>
        <xdr:cNvPr id="701" name="テキスト ボックス 700"/>
        <xdr:cNvSpPr txBox="1"/>
      </xdr:nvSpPr>
      <xdr:spPr>
        <a:xfrm>
          <a:off x="12547111" y="1637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26081</xdr:rowOff>
    </xdr:from>
    <xdr:to>
      <xdr:col>23</xdr:col>
      <xdr:colOff>568325</xdr:colOff>
      <xdr:row>95</xdr:row>
      <xdr:rowOff>127681</xdr:rowOff>
    </xdr:to>
    <xdr:sp macro="" textlink="">
      <xdr:nvSpPr>
        <xdr:cNvPr id="707" name="円/楕円 706"/>
        <xdr:cNvSpPr/>
      </xdr:nvSpPr>
      <xdr:spPr>
        <a:xfrm>
          <a:off x="16268700" y="1631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112458</xdr:rowOff>
    </xdr:from>
    <xdr:ext cx="534377" cy="259045"/>
    <xdr:sp macro="" textlink="">
      <xdr:nvSpPr>
        <xdr:cNvPr id="708" name="公債費該当値テキスト"/>
        <xdr:cNvSpPr txBox="1"/>
      </xdr:nvSpPr>
      <xdr:spPr>
        <a:xfrm>
          <a:off x="16370300" y="1622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12,624</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59365</xdr:rowOff>
    </xdr:from>
    <xdr:to>
      <xdr:col>22</xdr:col>
      <xdr:colOff>415925</xdr:colOff>
      <xdr:row>94</xdr:row>
      <xdr:rowOff>160965</xdr:rowOff>
    </xdr:to>
    <xdr:sp macro="" textlink="">
      <xdr:nvSpPr>
        <xdr:cNvPr id="709" name="円/楕円 708"/>
        <xdr:cNvSpPr/>
      </xdr:nvSpPr>
      <xdr:spPr>
        <a:xfrm>
          <a:off x="15430500" y="161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6042</xdr:rowOff>
    </xdr:from>
    <xdr:ext cx="534377" cy="259045"/>
    <xdr:sp macro="" textlink="">
      <xdr:nvSpPr>
        <xdr:cNvPr id="710" name="テキスト ボックス 709"/>
        <xdr:cNvSpPr txBox="1"/>
      </xdr:nvSpPr>
      <xdr:spPr>
        <a:xfrm>
          <a:off x="15214111" y="1595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15,646</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53787</xdr:rowOff>
    </xdr:from>
    <xdr:to>
      <xdr:col>21</xdr:col>
      <xdr:colOff>212725</xdr:colOff>
      <xdr:row>91</xdr:row>
      <xdr:rowOff>155387</xdr:rowOff>
    </xdr:to>
    <xdr:sp macro="" textlink="">
      <xdr:nvSpPr>
        <xdr:cNvPr id="711" name="円/楕円 710"/>
        <xdr:cNvSpPr/>
      </xdr:nvSpPr>
      <xdr:spPr>
        <a:xfrm>
          <a:off x="14541500" y="1565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464</xdr:rowOff>
    </xdr:from>
    <xdr:ext cx="534377" cy="259045"/>
    <xdr:sp macro="" textlink="">
      <xdr:nvSpPr>
        <xdr:cNvPr id="712" name="テキスト ボックス 711"/>
        <xdr:cNvSpPr txBox="1"/>
      </xdr:nvSpPr>
      <xdr:spPr>
        <a:xfrm>
          <a:off x="14325111" y="1543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27,018</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161823</xdr:rowOff>
    </xdr:from>
    <xdr:to>
      <xdr:col>20</xdr:col>
      <xdr:colOff>9525</xdr:colOff>
      <xdr:row>94</xdr:row>
      <xdr:rowOff>91973</xdr:rowOff>
    </xdr:to>
    <xdr:sp macro="" textlink="">
      <xdr:nvSpPr>
        <xdr:cNvPr id="713" name="円/楕円 712"/>
        <xdr:cNvSpPr/>
      </xdr:nvSpPr>
      <xdr:spPr>
        <a:xfrm>
          <a:off x="13652500" y="1610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108500</xdr:rowOff>
    </xdr:from>
    <xdr:ext cx="534377" cy="259045"/>
    <xdr:sp macro="" textlink="">
      <xdr:nvSpPr>
        <xdr:cNvPr id="714" name="テキスト ボックス 713"/>
        <xdr:cNvSpPr txBox="1"/>
      </xdr:nvSpPr>
      <xdr:spPr>
        <a:xfrm>
          <a:off x="13436111" y="1588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17,155</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135581</xdr:rowOff>
    </xdr:from>
    <xdr:to>
      <xdr:col>18</xdr:col>
      <xdr:colOff>492125</xdr:colOff>
      <xdr:row>94</xdr:row>
      <xdr:rowOff>65731</xdr:rowOff>
    </xdr:to>
    <xdr:sp macro="" textlink="">
      <xdr:nvSpPr>
        <xdr:cNvPr id="715" name="円/楕円 714"/>
        <xdr:cNvSpPr/>
      </xdr:nvSpPr>
      <xdr:spPr>
        <a:xfrm>
          <a:off x="12763500" y="1608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82258</xdr:rowOff>
    </xdr:from>
    <xdr:ext cx="534377" cy="259045"/>
    <xdr:sp macro="" textlink="">
      <xdr:nvSpPr>
        <xdr:cNvPr id="716" name="テキスト ボックス 715"/>
        <xdr:cNvSpPr txBox="1"/>
      </xdr:nvSpPr>
      <xdr:spPr>
        <a:xfrm>
          <a:off x="12547111" y="1585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730" name="テキスト ボックス 729"/>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732" name="テキスト ボックス 731"/>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734" name="テキスト ボックス 733"/>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38" name="テキスト ボックス 73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15603</xdr:rowOff>
    </xdr:from>
    <xdr:to>
      <xdr:col>32</xdr:col>
      <xdr:colOff>186689</xdr:colOff>
      <xdr:row>39</xdr:row>
      <xdr:rowOff>98878</xdr:rowOff>
    </xdr:to>
    <xdr:cxnSp macro="">
      <xdr:nvCxnSpPr>
        <xdr:cNvPr id="742" name="直線コネクタ 741"/>
        <xdr:cNvCxnSpPr/>
      </xdr:nvCxnSpPr>
      <xdr:spPr>
        <a:xfrm flipV="1">
          <a:off x="22159595" y="5159103"/>
          <a:ext cx="1269"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3"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133730</xdr:rowOff>
    </xdr:from>
    <xdr:ext cx="469744" cy="259045"/>
    <xdr:sp macro="" textlink="">
      <xdr:nvSpPr>
        <xdr:cNvPr id="745" name="諸支出金最大値テキスト"/>
        <xdr:cNvSpPr txBox="1"/>
      </xdr:nvSpPr>
      <xdr:spPr>
        <a:xfrm>
          <a:off x="22212300" y="493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1,494</a:t>
          </a:r>
          <a:endParaRPr kumimoji="1" lang="ja-JP" altLang="en-US" sz="1000" b="1">
            <a:latin typeface="ＭＳ Ｐゴシック"/>
          </a:endParaRPr>
        </a:p>
      </xdr:txBody>
    </xdr:sp>
    <xdr:clientData/>
  </xdr:oneCellAnchor>
  <xdr:twoCellAnchor>
    <xdr:from>
      <xdr:col>32</xdr:col>
      <xdr:colOff>98425</xdr:colOff>
      <xdr:row>30</xdr:row>
      <xdr:rowOff>15603</xdr:rowOff>
    </xdr:from>
    <xdr:to>
      <xdr:col>32</xdr:col>
      <xdr:colOff>276225</xdr:colOff>
      <xdr:row>30</xdr:row>
      <xdr:rowOff>15603</xdr:rowOff>
    </xdr:to>
    <xdr:cxnSp macro="">
      <xdr:nvCxnSpPr>
        <xdr:cNvPr id="746" name="直線コネクタ 745"/>
        <xdr:cNvCxnSpPr/>
      </xdr:nvCxnSpPr>
      <xdr:spPr>
        <a:xfrm>
          <a:off x="22072600" y="5159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162940</xdr:rowOff>
    </xdr:from>
    <xdr:ext cx="313932" cy="259045"/>
    <xdr:sp macro="" textlink="">
      <xdr:nvSpPr>
        <xdr:cNvPr id="748" name="諸支出金平均値テキスト"/>
        <xdr:cNvSpPr txBox="1"/>
      </xdr:nvSpPr>
      <xdr:spPr>
        <a:xfrm>
          <a:off x="22212300" y="650659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140063</xdr:rowOff>
    </xdr:from>
    <xdr:to>
      <xdr:col>32</xdr:col>
      <xdr:colOff>238125</xdr:colOff>
      <xdr:row>39</xdr:row>
      <xdr:rowOff>70213</xdr:rowOff>
    </xdr:to>
    <xdr:sp macro="" textlink="">
      <xdr:nvSpPr>
        <xdr:cNvPr id="749" name="フローチャート : 判断 748"/>
        <xdr:cNvSpPr/>
      </xdr:nvSpPr>
      <xdr:spPr>
        <a:xfrm>
          <a:off x="22110700" y="66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7801</xdr:rowOff>
    </xdr:from>
    <xdr:to>
      <xdr:col>31</xdr:col>
      <xdr:colOff>85725</xdr:colOff>
      <xdr:row>39</xdr:row>
      <xdr:rowOff>109401</xdr:rowOff>
    </xdr:to>
    <xdr:sp macro="" textlink="">
      <xdr:nvSpPr>
        <xdr:cNvPr id="751" name="フローチャート : 判断 750"/>
        <xdr:cNvSpPr/>
      </xdr:nvSpPr>
      <xdr:spPr>
        <a:xfrm>
          <a:off x="212725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125928</xdr:rowOff>
    </xdr:from>
    <xdr:ext cx="313932" cy="259045"/>
    <xdr:sp macro="" textlink="">
      <xdr:nvSpPr>
        <xdr:cNvPr id="752" name="テキスト ボックス 751"/>
        <xdr:cNvSpPr txBox="1"/>
      </xdr:nvSpPr>
      <xdr:spPr>
        <a:xfrm>
          <a:off x="21166333" y="64695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31750</xdr:rowOff>
    </xdr:from>
    <xdr:to>
      <xdr:col>29</xdr:col>
      <xdr:colOff>568325</xdr:colOff>
      <xdr:row>39</xdr:row>
      <xdr:rowOff>133350</xdr:rowOff>
    </xdr:to>
    <xdr:sp macro="" textlink="">
      <xdr:nvSpPr>
        <xdr:cNvPr id="754" name="フローチャート : 判断 753"/>
        <xdr:cNvSpPr/>
      </xdr:nvSpPr>
      <xdr:spPr>
        <a:xfrm>
          <a:off x="20383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149877</xdr:rowOff>
    </xdr:from>
    <xdr:ext cx="313932" cy="259045"/>
    <xdr:sp macro="" textlink="">
      <xdr:nvSpPr>
        <xdr:cNvPr id="755" name="テキスト ボックス 754"/>
        <xdr:cNvSpPr txBox="1"/>
      </xdr:nvSpPr>
      <xdr:spPr>
        <a:xfrm>
          <a:off x="20277333" y="6493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32838</xdr:rowOff>
    </xdr:from>
    <xdr:to>
      <xdr:col>28</xdr:col>
      <xdr:colOff>365125</xdr:colOff>
      <xdr:row>39</xdr:row>
      <xdr:rowOff>134438</xdr:rowOff>
    </xdr:to>
    <xdr:sp macro="" textlink="">
      <xdr:nvSpPr>
        <xdr:cNvPr id="757" name="フローチャート : 判断 756"/>
        <xdr:cNvSpPr/>
      </xdr:nvSpPr>
      <xdr:spPr>
        <a:xfrm>
          <a:off x="19494500" y="671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150965</xdr:rowOff>
    </xdr:from>
    <xdr:ext cx="313932" cy="259045"/>
    <xdr:sp macro="" textlink="">
      <xdr:nvSpPr>
        <xdr:cNvPr id="758" name="テキスト ボックス 757"/>
        <xdr:cNvSpPr txBox="1"/>
      </xdr:nvSpPr>
      <xdr:spPr>
        <a:xfrm>
          <a:off x="19388333" y="6494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26307</xdr:rowOff>
    </xdr:from>
    <xdr:to>
      <xdr:col>27</xdr:col>
      <xdr:colOff>161925</xdr:colOff>
      <xdr:row>39</xdr:row>
      <xdr:rowOff>127907</xdr:rowOff>
    </xdr:to>
    <xdr:sp macro="" textlink="">
      <xdr:nvSpPr>
        <xdr:cNvPr id="759" name="フローチャート : 判断 758"/>
        <xdr:cNvSpPr/>
      </xdr:nvSpPr>
      <xdr:spPr>
        <a:xfrm>
          <a:off x="18605500" y="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144434</xdr:rowOff>
    </xdr:from>
    <xdr:ext cx="313932" cy="259045"/>
    <xdr:sp macro="" textlink="">
      <xdr:nvSpPr>
        <xdr:cNvPr id="760" name="テキスト ボックス 759"/>
        <xdr:cNvSpPr txBox="1"/>
      </xdr:nvSpPr>
      <xdr:spPr>
        <a:xfrm>
          <a:off x="18499333" y="6488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6" name="円/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67"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8" name="円/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9" name="テキスト ボックス 768"/>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0" name="円/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1" name="テキスト ボックス 770"/>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2" name="円/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3" name="テキスト ボックス 772"/>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4" name="円/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5" name="テキスト ボックス 774"/>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民生費は、平成</a:t>
          </a:r>
          <a:r>
            <a:rPr kumimoji="1" lang="en-US" altLang="ja-JP" sz="1300">
              <a:latin typeface="ＭＳ Ｐゴシック"/>
            </a:rPr>
            <a:t>26</a:t>
          </a:r>
          <a:r>
            <a:rPr kumimoji="1" lang="ja-JP" altLang="en-US" sz="1300">
              <a:latin typeface="ＭＳ Ｐゴシック"/>
            </a:rPr>
            <a:t>年度まで</a:t>
          </a:r>
          <a:r>
            <a:rPr kumimoji="1" lang="en-US" altLang="ja-JP" sz="1300">
              <a:latin typeface="ＭＳ Ｐゴシック"/>
            </a:rPr>
            <a:t>14</a:t>
          </a:r>
          <a:r>
            <a:rPr kumimoji="1" lang="ja-JP" altLang="en-US" sz="1300">
              <a:latin typeface="ＭＳ Ｐゴシック"/>
            </a:rPr>
            <a:t>万円台で推移していましたが、</a:t>
          </a:r>
          <a:r>
            <a:rPr kumimoji="1" lang="en-US" altLang="ja-JP" sz="1300">
              <a:latin typeface="ＭＳ Ｐゴシック"/>
            </a:rPr>
            <a:t>27</a:t>
          </a:r>
          <a:r>
            <a:rPr kumimoji="1" lang="ja-JP" altLang="en-US" sz="1300">
              <a:latin typeface="ＭＳ Ｐゴシック"/>
            </a:rPr>
            <a:t>年度に</a:t>
          </a:r>
          <a:r>
            <a:rPr kumimoji="1" lang="en-US" altLang="ja-JP" sz="1300">
              <a:latin typeface="ＭＳ Ｐゴシック"/>
            </a:rPr>
            <a:t>15</a:t>
          </a:r>
          <a:r>
            <a:rPr kumimoji="1" lang="ja-JP" altLang="en-US" sz="1300">
              <a:latin typeface="ＭＳ Ｐゴシック"/>
            </a:rPr>
            <a:t>万円台となり、</a:t>
          </a:r>
          <a:r>
            <a:rPr kumimoji="1" lang="en-US" altLang="ja-JP" sz="1300">
              <a:latin typeface="ＭＳ Ｐゴシック"/>
            </a:rPr>
            <a:t>28</a:t>
          </a:r>
          <a:r>
            <a:rPr kumimoji="1" lang="ja-JP" altLang="en-US" sz="1300">
              <a:latin typeface="ＭＳ Ｐゴシック"/>
            </a:rPr>
            <a:t>年度も住民一人当たり</a:t>
          </a:r>
          <a:r>
            <a:rPr kumimoji="1" lang="en-US" altLang="ja-JP" sz="1300">
              <a:latin typeface="ＭＳ Ｐゴシック"/>
            </a:rPr>
            <a:t>157,391</a:t>
          </a:r>
          <a:r>
            <a:rPr kumimoji="1" lang="ja-JP" altLang="en-US" sz="1300">
              <a:latin typeface="ＭＳ Ｐゴシック"/>
            </a:rPr>
            <a:t>円となっています。決算額全体でみると、民生費のうち、児童福祉行政に要する経費である児童福祉費が</a:t>
          </a:r>
          <a:r>
            <a:rPr kumimoji="1" lang="en-US" altLang="ja-JP" sz="1300">
              <a:latin typeface="ＭＳ Ｐゴシック"/>
            </a:rPr>
            <a:t>25</a:t>
          </a:r>
          <a:r>
            <a:rPr kumimoji="1" lang="ja-JP" altLang="en-US" sz="1300">
              <a:latin typeface="ＭＳ Ｐゴシック"/>
            </a:rPr>
            <a:t>年度以降右肩上がりで増加していることが要因となっています。これは待機児童解消のため、私立保育所の整備を重点的に取り組んできたことによるものです。今後も喫緊の課題にスピード感を持って財源を配分し、対応していきます。</a:t>
          </a:r>
        </a:p>
        <a:p>
          <a:r>
            <a:rPr kumimoji="1" lang="ja-JP" altLang="en-US" sz="1300">
              <a:latin typeface="ＭＳ Ｐゴシック"/>
            </a:rPr>
            <a:t>総務費は、</a:t>
          </a:r>
          <a:r>
            <a:rPr kumimoji="1" lang="en-US" altLang="ja-JP" sz="1300">
              <a:latin typeface="ＭＳ Ｐゴシック"/>
            </a:rPr>
            <a:t>27</a:t>
          </a:r>
          <a:r>
            <a:rPr kumimoji="1" lang="ja-JP" altLang="en-US" sz="1300">
              <a:latin typeface="ＭＳ Ｐゴシック"/>
            </a:rPr>
            <a:t>年度は、上目黒一丁目旧国鉄清算事業団宿舎跡地の売却収入を施設整備基金（貯金）に積立を行ったことにより、住民一人当たり</a:t>
          </a:r>
          <a:r>
            <a:rPr kumimoji="1" lang="en-US" altLang="ja-JP" sz="1300">
              <a:latin typeface="ＭＳ Ｐゴシック"/>
            </a:rPr>
            <a:t>7</a:t>
          </a:r>
          <a:r>
            <a:rPr kumimoji="1" lang="ja-JP" altLang="en-US" sz="1300">
              <a:latin typeface="ＭＳ Ｐゴシック"/>
            </a:rPr>
            <a:t>万円台となっておりましたが、</a:t>
          </a:r>
          <a:r>
            <a:rPr kumimoji="1" lang="en-US" altLang="ja-JP" sz="1300">
              <a:latin typeface="ＭＳ Ｐゴシック"/>
            </a:rPr>
            <a:t>28</a:t>
          </a:r>
          <a:r>
            <a:rPr kumimoji="1" lang="ja-JP" altLang="en-US" sz="1300">
              <a:latin typeface="ＭＳ Ｐゴシック"/>
            </a:rPr>
            <a:t>年度は本積立額の減額に伴い、類似団体平均とほぼ同額となっています。</a:t>
          </a:r>
          <a:endParaRPr kumimoji="1" lang="en-US" altLang="ja-JP" sz="1300">
            <a:latin typeface="ＭＳ Ｐゴシック"/>
          </a:endParaRPr>
        </a:p>
        <a:p>
          <a:r>
            <a:rPr kumimoji="1" lang="ja-JP" altLang="en-US" sz="1300">
              <a:latin typeface="ＭＳ Ｐゴシック"/>
            </a:rPr>
            <a:t>教育費は、</a:t>
          </a:r>
          <a:r>
            <a:rPr kumimoji="1" lang="en-US" altLang="ja-JP" sz="1300">
              <a:latin typeface="ＭＳ Ｐゴシック"/>
            </a:rPr>
            <a:t>27</a:t>
          </a:r>
          <a:r>
            <a:rPr kumimoji="1" lang="ja-JP" altLang="en-US" sz="1300">
              <a:latin typeface="ＭＳ Ｐゴシック"/>
            </a:rPr>
            <a:t>年度まで</a:t>
          </a:r>
          <a:r>
            <a:rPr kumimoji="1" lang="en-US" altLang="ja-JP" sz="1300">
              <a:latin typeface="ＭＳ Ｐゴシック"/>
            </a:rPr>
            <a:t>4</a:t>
          </a:r>
          <a:r>
            <a:rPr kumimoji="1" lang="ja-JP" altLang="en-US" sz="1300">
              <a:latin typeface="ＭＳ Ｐゴシック"/>
            </a:rPr>
            <a:t>万円台で推移していましたが、東山小学校改築経費の増などにより、住民一人当たり</a:t>
          </a:r>
          <a:r>
            <a:rPr kumimoji="1" lang="en-US" altLang="ja-JP" sz="1300">
              <a:latin typeface="ＭＳ Ｐゴシック"/>
            </a:rPr>
            <a:t>51,570</a:t>
          </a:r>
          <a:r>
            <a:rPr kumimoji="1" lang="ja-JP" altLang="en-US" sz="1300">
              <a:latin typeface="ＭＳ Ｐゴシック"/>
            </a:rPr>
            <a:t>円となっています。</a:t>
          </a:r>
        </a:p>
        <a:p>
          <a:r>
            <a:rPr kumimoji="1" lang="ja-JP" altLang="en-US" sz="1300">
              <a:latin typeface="ＭＳ Ｐゴシック"/>
            </a:rPr>
            <a:t>また、毎年度の地方債（借金）の発行上限額を</a:t>
          </a:r>
          <a:r>
            <a:rPr kumimoji="1" lang="en-US" altLang="ja-JP" sz="1300">
              <a:latin typeface="ＭＳ Ｐゴシック"/>
            </a:rPr>
            <a:t>20</a:t>
          </a:r>
          <a:r>
            <a:rPr kumimoji="1" lang="ja-JP" altLang="en-US" sz="1300">
              <a:latin typeface="ＭＳ Ｐゴシック"/>
            </a:rPr>
            <a:t>億円までとする財政運営上のルール化を行い、公債費は</a:t>
          </a:r>
          <a:r>
            <a:rPr kumimoji="1" lang="en-US" altLang="ja-JP" sz="1300">
              <a:latin typeface="ＭＳ Ｐゴシック"/>
            </a:rPr>
            <a:t>1</a:t>
          </a:r>
          <a:r>
            <a:rPr kumimoji="1" lang="ja-JP" altLang="en-US" sz="1300">
              <a:latin typeface="ＭＳ Ｐゴシック"/>
            </a:rPr>
            <a:t>万円台で推移していますが、類似団体平均と比較して高いコストとなっています。</a:t>
          </a:r>
          <a:endParaRPr kumimoji="1" lang="en-US" altLang="ja-JP" sz="1300">
            <a:latin typeface="ＭＳ Ｐゴシック"/>
          </a:endParaRPr>
        </a:p>
        <a:p>
          <a:r>
            <a:rPr kumimoji="1" lang="ja-JP" altLang="en-US" sz="1300">
              <a:latin typeface="ＭＳ Ｐゴシック"/>
            </a:rPr>
            <a:t>引き続き健全で強固な財政基盤の確立に努めていきます。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latin typeface="ＭＳ Ｐゴシック" panose="020B0600070205080204" pitchFamily="50" charset="-128"/>
              <a:ea typeface="ＭＳ Ｐゴシック" panose="020B0600070205080204" pitchFamily="50" charset="-128"/>
            </a:rPr>
            <a:t>財政調整基金の標準財政規模比は、標準財政規模が</a:t>
          </a:r>
          <a:r>
            <a:rPr kumimoji="1" lang="en-US" altLang="ja-JP" sz="1250">
              <a:latin typeface="ＭＳ Ｐゴシック" panose="020B0600070205080204" pitchFamily="50" charset="-128"/>
              <a:ea typeface="ＭＳ Ｐゴシック" panose="020B0600070205080204" pitchFamily="50" charset="-128"/>
            </a:rPr>
            <a:t>4</a:t>
          </a:r>
          <a:r>
            <a:rPr kumimoji="1" lang="ja-JP" altLang="en-US" sz="1250">
              <a:latin typeface="ＭＳ Ｐゴシック" panose="020B0600070205080204" pitchFamily="50" charset="-128"/>
              <a:ea typeface="ＭＳ Ｐゴシック" panose="020B0600070205080204" pitchFamily="50" charset="-128"/>
            </a:rPr>
            <a:t>億</a:t>
          </a:r>
          <a:r>
            <a:rPr kumimoji="1" lang="en-US" altLang="ja-JP" sz="1250">
              <a:latin typeface="ＭＳ Ｐゴシック" panose="020B0600070205080204" pitchFamily="50" charset="-128"/>
              <a:ea typeface="ＭＳ Ｐゴシック" panose="020B0600070205080204" pitchFamily="50" charset="-128"/>
            </a:rPr>
            <a:t>4</a:t>
          </a:r>
          <a:r>
            <a:rPr kumimoji="1" lang="ja-JP" altLang="en-US" sz="1250">
              <a:latin typeface="ＭＳ Ｐゴシック" panose="020B0600070205080204" pitchFamily="50" charset="-128"/>
              <a:ea typeface="ＭＳ Ｐゴシック" panose="020B0600070205080204" pitchFamily="50" charset="-128"/>
            </a:rPr>
            <a:t>千万円余の増となり、また、基金残高が</a:t>
          </a:r>
          <a:r>
            <a:rPr kumimoji="1" lang="en-US" altLang="ja-JP" sz="1250">
              <a:latin typeface="ＭＳ Ｐゴシック" panose="020B0600070205080204" pitchFamily="50" charset="-128"/>
              <a:ea typeface="ＭＳ Ｐゴシック" panose="020B0600070205080204" pitchFamily="50" charset="-128"/>
            </a:rPr>
            <a:t>12</a:t>
          </a:r>
          <a:r>
            <a:rPr kumimoji="1" lang="ja-JP" altLang="en-US" sz="1250">
              <a:latin typeface="ＭＳ Ｐゴシック" panose="020B0600070205080204" pitchFamily="50" charset="-128"/>
              <a:ea typeface="ＭＳ Ｐゴシック" panose="020B0600070205080204" pitchFamily="50" charset="-128"/>
            </a:rPr>
            <a:t>億</a:t>
          </a:r>
          <a:r>
            <a:rPr kumimoji="1" lang="en-US" altLang="ja-JP" sz="1250">
              <a:latin typeface="ＭＳ Ｐゴシック" panose="020B0600070205080204" pitchFamily="50" charset="-128"/>
              <a:ea typeface="ＭＳ Ｐゴシック" panose="020B0600070205080204" pitchFamily="50" charset="-128"/>
            </a:rPr>
            <a:t>1</a:t>
          </a:r>
          <a:r>
            <a:rPr kumimoji="1" lang="ja-JP" altLang="en-US" sz="1250">
              <a:latin typeface="ＭＳ Ｐゴシック" panose="020B0600070205080204" pitchFamily="50" charset="-128"/>
              <a:ea typeface="ＭＳ Ｐゴシック" panose="020B0600070205080204" pitchFamily="50" charset="-128"/>
            </a:rPr>
            <a:t>千万円余の増となったことから、増となっています。実質収支額の比率については、歳出予算に対する不用額が増となる一方で、歳入予算に対する超過額は減となったことにより、減となりました。実質単年度収支は、単年度収支及び財政調整基金の積立額の減により、減となりました。今後も、歳出の徹底した見直しと歳入確保を行うとともに、基金に頼らず歳入の範囲内で予算を組むことに努め、財政の健全化を図り、中長期的に安定した財政運営に努めていき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全体として分母となる標準財政規模が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千万円余の増となったことに加え、一般会計の実質収支の黒字幅が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千万円余の減、介護保険特別会計の実質収支の黒字幅が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千万円余の減となったため、前年度比減となっています。国民健康保険特別会計は昨年度横引き、後期高齢者医療特別会計は、広域連合納付金の増などにより、前年度比で増となっています。今後も、歳出の徹底した見直しと歳入確保を行うことにより、財政の健全化を図り、中長期的に安定した財政運営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1"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1"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1"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2.xml.rels><?xml version="1.0" encoding="UTF-8" standalone="yes"?>

<Relationships xmlns="http://schemas.openxmlformats.org/package/2006/relationships">
<Relationship Id="rId1" Type="http://schemas.openxmlformats.org/officeDocument/2006/relationships/drawing" Target="../drawings/drawing1.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1"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1"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1"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
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
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
67</v>
      </c>
      <c r="C3" s="592"/>
      <c r="D3" s="592"/>
      <c r="E3" s="593"/>
      <c r="F3" s="593"/>
      <c r="G3" s="593"/>
      <c r="H3" s="593"/>
      <c r="I3" s="593"/>
      <c r="J3" s="593"/>
      <c r="K3" s="593"/>
      <c r="L3" s="593" t="s">
        <v>
68</v>
      </c>
      <c r="M3" s="593"/>
      <c r="N3" s="593"/>
      <c r="O3" s="593"/>
      <c r="P3" s="593"/>
      <c r="Q3" s="593"/>
      <c r="R3" s="596"/>
      <c r="S3" s="596"/>
      <c r="T3" s="596"/>
      <c r="U3" s="596"/>
      <c r="V3" s="597"/>
      <c r="W3" s="494" t="s">
        <v>
69</v>
      </c>
      <c r="X3" s="495"/>
      <c r="Y3" s="495"/>
      <c r="Z3" s="495"/>
      <c r="AA3" s="495"/>
      <c r="AB3" s="592"/>
      <c r="AC3" s="596" t="s">
        <v>
70</v>
      </c>
      <c r="AD3" s="495"/>
      <c r="AE3" s="495"/>
      <c r="AF3" s="495"/>
      <c r="AG3" s="495"/>
      <c r="AH3" s="495"/>
      <c r="AI3" s="495"/>
      <c r="AJ3" s="495"/>
      <c r="AK3" s="495"/>
      <c r="AL3" s="558"/>
      <c r="AM3" s="494" t="s">
        <v>
71</v>
      </c>
      <c r="AN3" s="495"/>
      <c r="AO3" s="495"/>
      <c r="AP3" s="495"/>
      <c r="AQ3" s="495"/>
      <c r="AR3" s="495"/>
      <c r="AS3" s="495"/>
      <c r="AT3" s="495"/>
      <c r="AU3" s="495"/>
      <c r="AV3" s="495"/>
      <c r="AW3" s="495"/>
      <c r="AX3" s="558"/>
      <c r="AY3" s="550" t="s">
        <v>
1</v>
      </c>
      <c r="AZ3" s="551"/>
      <c r="BA3" s="551"/>
      <c r="BB3" s="551"/>
      <c r="BC3" s="551"/>
      <c r="BD3" s="551"/>
      <c r="BE3" s="551"/>
      <c r="BF3" s="551"/>
      <c r="BG3" s="551"/>
      <c r="BH3" s="551"/>
      <c r="BI3" s="551"/>
      <c r="BJ3" s="551"/>
      <c r="BK3" s="551"/>
      <c r="BL3" s="551"/>
      <c r="BM3" s="600"/>
      <c r="BN3" s="494" t="s">
        <v>
72</v>
      </c>
      <c r="BO3" s="495"/>
      <c r="BP3" s="495"/>
      <c r="BQ3" s="495"/>
      <c r="BR3" s="495"/>
      <c r="BS3" s="495"/>
      <c r="BT3" s="495"/>
      <c r="BU3" s="558"/>
      <c r="BV3" s="494" t="s">
        <v>
73</v>
      </c>
      <c r="BW3" s="495"/>
      <c r="BX3" s="495"/>
      <c r="BY3" s="495"/>
      <c r="BZ3" s="495"/>
      <c r="CA3" s="495"/>
      <c r="CB3" s="495"/>
      <c r="CC3" s="558"/>
      <c r="CD3" s="550" t="s">
        <v>
1</v>
      </c>
      <c r="CE3" s="551"/>
      <c r="CF3" s="551"/>
      <c r="CG3" s="551"/>
      <c r="CH3" s="551"/>
      <c r="CI3" s="551"/>
      <c r="CJ3" s="551"/>
      <c r="CK3" s="551"/>
      <c r="CL3" s="551"/>
      <c r="CM3" s="551"/>
      <c r="CN3" s="551"/>
      <c r="CO3" s="551"/>
      <c r="CP3" s="551"/>
      <c r="CQ3" s="551"/>
      <c r="CR3" s="551"/>
      <c r="CS3" s="600"/>
      <c r="CT3" s="494" t="s">
        <v>
74</v>
      </c>
      <c r="CU3" s="495"/>
      <c r="CV3" s="495"/>
      <c r="CW3" s="495"/>
      <c r="CX3" s="495"/>
      <c r="CY3" s="495"/>
      <c r="CZ3" s="495"/>
      <c r="DA3" s="558"/>
      <c r="DB3" s="494" t="s">
        <v>
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
76</v>
      </c>
      <c r="AZ4" s="408"/>
      <c r="BA4" s="408"/>
      <c r="BB4" s="408"/>
      <c r="BC4" s="408"/>
      <c r="BD4" s="408"/>
      <c r="BE4" s="408"/>
      <c r="BF4" s="408"/>
      <c r="BG4" s="408"/>
      <c r="BH4" s="408"/>
      <c r="BI4" s="408"/>
      <c r="BJ4" s="408"/>
      <c r="BK4" s="408"/>
      <c r="BL4" s="408"/>
      <c r="BM4" s="409"/>
      <c r="BN4" s="410">
        <v>
93336308</v>
      </c>
      <c r="BO4" s="411"/>
      <c r="BP4" s="411"/>
      <c r="BQ4" s="411"/>
      <c r="BR4" s="411"/>
      <c r="BS4" s="411"/>
      <c r="BT4" s="411"/>
      <c r="BU4" s="412"/>
      <c r="BV4" s="410">
        <v>
98819701</v>
      </c>
      <c r="BW4" s="411"/>
      <c r="BX4" s="411"/>
      <c r="BY4" s="411"/>
      <c r="BZ4" s="411"/>
      <c r="CA4" s="411"/>
      <c r="CB4" s="411"/>
      <c r="CC4" s="412"/>
      <c r="CD4" s="584" t="s">
        <v>
77</v>
      </c>
      <c r="CE4" s="585"/>
      <c r="CF4" s="585"/>
      <c r="CG4" s="585"/>
      <c r="CH4" s="585"/>
      <c r="CI4" s="585"/>
      <c r="CJ4" s="585"/>
      <c r="CK4" s="585"/>
      <c r="CL4" s="585"/>
      <c r="CM4" s="585"/>
      <c r="CN4" s="585"/>
      <c r="CO4" s="585"/>
      <c r="CP4" s="585"/>
      <c r="CQ4" s="585"/>
      <c r="CR4" s="585"/>
      <c r="CS4" s="586"/>
      <c r="CT4" s="587">
        <v>
5.5</v>
      </c>
      <c r="CU4" s="588"/>
      <c r="CV4" s="588"/>
      <c r="CW4" s="588"/>
      <c r="CX4" s="588"/>
      <c r="CY4" s="588"/>
      <c r="CZ4" s="588"/>
      <c r="DA4" s="589"/>
      <c r="DB4" s="587">
        <v>
5.8</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
78</v>
      </c>
      <c r="AN5" s="389"/>
      <c r="AO5" s="389"/>
      <c r="AP5" s="389"/>
      <c r="AQ5" s="389"/>
      <c r="AR5" s="389"/>
      <c r="AS5" s="389"/>
      <c r="AT5" s="390"/>
      <c r="AU5" s="472" t="s">
        <v>
79</v>
      </c>
      <c r="AV5" s="473"/>
      <c r="AW5" s="473"/>
      <c r="AX5" s="473"/>
      <c r="AY5" s="395" t="s">
        <v>
80</v>
      </c>
      <c r="AZ5" s="396"/>
      <c r="BA5" s="396"/>
      <c r="BB5" s="396"/>
      <c r="BC5" s="396"/>
      <c r="BD5" s="396"/>
      <c r="BE5" s="396"/>
      <c r="BF5" s="396"/>
      <c r="BG5" s="396"/>
      <c r="BH5" s="396"/>
      <c r="BI5" s="396"/>
      <c r="BJ5" s="396"/>
      <c r="BK5" s="396"/>
      <c r="BL5" s="396"/>
      <c r="BM5" s="397"/>
      <c r="BN5" s="415">
        <v>
89781232</v>
      </c>
      <c r="BO5" s="416"/>
      <c r="BP5" s="416"/>
      <c r="BQ5" s="416"/>
      <c r="BR5" s="416"/>
      <c r="BS5" s="416"/>
      <c r="BT5" s="416"/>
      <c r="BU5" s="417"/>
      <c r="BV5" s="415">
        <v>
95067400</v>
      </c>
      <c r="BW5" s="416"/>
      <c r="BX5" s="416"/>
      <c r="BY5" s="416"/>
      <c r="BZ5" s="416"/>
      <c r="CA5" s="416"/>
      <c r="CB5" s="416"/>
      <c r="CC5" s="417"/>
      <c r="CD5" s="424" t="s">
        <v>
81</v>
      </c>
      <c r="CE5" s="425"/>
      <c r="CF5" s="425"/>
      <c r="CG5" s="425"/>
      <c r="CH5" s="425"/>
      <c r="CI5" s="425"/>
      <c r="CJ5" s="425"/>
      <c r="CK5" s="425"/>
      <c r="CL5" s="425"/>
      <c r="CM5" s="425"/>
      <c r="CN5" s="425"/>
      <c r="CO5" s="425"/>
      <c r="CP5" s="425"/>
      <c r="CQ5" s="425"/>
      <c r="CR5" s="425"/>
      <c r="CS5" s="426"/>
      <c r="CT5" s="385">
        <v>
85.6</v>
      </c>
      <c r="CU5" s="386"/>
      <c r="CV5" s="386"/>
      <c r="CW5" s="386"/>
      <c r="CX5" s="386"/>
      <c r="CY5" s="386"/>
      <c r="CZ5" s="386"/>
      <c r="DA5" s="387"/>
      <c r="DB5" s="385">
        <v>
79</v>
      </c>
      <c r="DC5" s="386"/>
      <c r="DD5" s="386"/>
      <c r="DE5" s="386"/>
      <c r="DF5" s="386"/>
      <c r="DG5" s="386"/>
      <c r="DH5" s="386"/>
      <c r="DI5" s="387"/>
      <c r="DJ5" s="139"/>
      <c r="DK5" s="139"/>
      <c r="DL5" s="139"/>
      <c r="DM5" s="139"/>
      <c r="DN5" s="139"/>
      <c r="DO5" s="139"/>
    </row>
    <row r="6" spans="1:119" ht="18.75" customHeight="1">
      <c r="A6" s="140"/>
      <c r="B6" s="564" t="s">
        <v>
82</v>
      </c>
      <c r="C6" s="429"/>
      <c r="D6" s="429"/>
      <c r="E6" s="565"/>
      <c r="F6" s="565"/>
      <c r="G6" s="565"/>
      <c r="H6" s="565"/>
      <c r="I6" s="565"/>
      <c r="J6" s="565"/>
      <c r="K6" s="565"/>
      <c r="L6" s="565" t="s">
        <v>
83</v>
      </c>
      <c r="M6" s="565"/>
      <c r="N6" s="565"/>
      <c r="O6" s="565"/>
      <c r="P6" s="565"/>
      <c r="Q6" s="565"/>
      <c r="R6" s="453"/>
      <c r="S6" s="453"/>
      <c r="T6" s="453"/>
      <c r="U6" s="453"/>
      <c r="V6" s="571"/>
      <c r="W6" s="504" t="s">
        <v>
84</v>
      </c>
      <c r="X6" s="428"/>
      <c r="Y6" s="428"/>
      <c r="Z6" s="428"/>
      <c r="AA6" s="428"/>
      <c r="AB6" s="429"/>
      <c r="AC6" s="576" t="s">
        <v>
85</v>
      </c>
      <c r="AD6" s="577"/>
      <c r="AE6" s="577"/>
      <c r="AF6" s="577"/>
      <c r="AG6" s="577"/>
      <c r="AH6" s="577"/>
      <c r="AI6" s="577"/>
      <c r="AJ6" s="577"/>
      <c r="AK6" s="577"/>
      <c r="AL6" s="578"/>
      <c r="AM6" s="484" t="s">
        <v>
86</v>
      </c>
      <c r="AN6" s="389"/>
      <c r="AO6" s="389"/>
      <c r="AP6" s="389"/>
      <c r="AQ6" s="389"/>
      <c r="AR6" s="389"/>
      <c r="AS6" s="389"/>
      <c r="AT6" s="390"/>
      <c r="AU6" s="472" t="s">
        <v>
87</v>
      </c>
      <c r="AV6" s="473"/>
      <c r="AW6" s="473"/>
      <c r="AX6" s="473"/>
      <c r="AY6" s="395" t="s">
        <v>
88</v>
      </c>
      <c r="AZ6" s="396"/>
      <c r="BA6" s="396"/>
      <c r="BB6" s="396"/>
      <c r="BC6" s="396"/>
      <c r="BD6" s="396"/>
      <c r="BE6" s="396"/>
      <c r="BF6" s="396"/>
      <c r="BG6" s="396"/>
      <c r="BH6" s="396"/>
      <c r="BI6" s="396"/>
      <c r="BJ6" s="396"/>
      <c r="BK6" s="396"/>
      <c r="BL6" s="396"/>
      <c r="BM6" s="397"/>
      <c r="BN6" s="415">
        <v>
3555076</v>
      </c>
      <c r="BO6" s="416"/>
      <c r="BP6" s="416"/>
      <c r="BQ6" s="416"/>
      <c r="BR6" s="416"/>
      <c r="BS6" s="416"/>
      <c r="BT6" s="416"/>
      <c r="BU6" s="417"/>
      <c r="BV6" s="415">
        <v>
3752301</v>
      </c>
      <c r="BW6" s="416"/>
      <c r="BX6" s="416"/>
      <c r="BY6" s="416"/>
      <c r="BZ6" s="416"/>
      <c r="CA6" s="416"/>
      <c r="CB6" s="416"/>
      <c r="CC6" s="417"/>
      <c r="CD6" s="424" t="s">
        <v>
89</v>
      </c>
      <c r="CE6" s="425"/>
      <c r="CF6" s="425"/>
      <c r="CG6" s="425"/>
      <c r="CH6" s="425"/>
      <c r="CI6" s="425"/>
      <c r="CJ6" s="425"/>
      <c r="CK6" s="425"/>
      <c r="CL6" s="425"/>
      <c r="CM6" s="425"/>
      <c r="CN6" s="425"/>
      <c r="CO6" s="425"/>
      <c r="CP6" s="425"/>
      <c r="CQ6" s="425"/>
      <c r="CR6" s="425"/>
      <c r="CS6" s="426"/>
      <c r="CT6" s="561">
        <v>
85.6</v>
      </c>
      <c r="CU6" s="562"/>
      <c r="CV6" s="562"/>
      <c r="CW6" s="562"/>
      <c r="CX6" s="562"/>
      <c r="CY6" s="562"/>
      <c r="CZ6" s="562"/>
      <c r="DA6" s="563"/>
      <c r="DB6" s="561">
        <v>
79</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
90</v>
      </c>
      <c r="AN7" s="389"/>
      <c r="AO7" s="389"/>
      <c r="AP7" s="389"/>
      <c r="AQ7" s="389"/>
      <c r="AR7" s="389"/>
      <c r="AS7" s="389"/>
      <c r="AT7" s="390"/>
      <c r="AU7" s="472" t="s">
        <v>
91</v>
      </c>
      <c r="AV7" s="473"/>
      <c r="AW7" s="473"/>
      <c r="AX7" s="473"/>
      <c r="AY7" s="395" t="s">
        <v>
92</v>
      </c>
      <c r="AZ7" s="396"/>
      <c r="BA7" s="396"/>
      <c r="BB7" s="396"/>
      <c r="BC7" s="396"/>
      <c r="BD7" s="396"/>
      <c r="BE7" s="396"/>
      <c r="BF7" s="396"/>
      <c r="BG7" s="396"/>
      <c r="BH7" s="396"/>
      <c r="BI7" s="396"/>
      <c r="BJ7" s="396"/>
      <c r="BK7" s="396"/>
      <c r="BL7" s="396"/>
      <c r="BM7" s="397"/>
      <c r="BN7" s="415" t="s">
        <v>
93</v>
      </c>
      <c r="BO7" s="416"/>
      <c r="BP7" s="416"/>
      <c r="BQ7" s="416"/>
      <c r="BR7" s="416"/>
      <c r="BS7" s="416"/>
      <c r="BT7" s="416"/>
      <c r="BU7" s="417"/>
      <c r="BV7" s="415">
        <v>
24500</v>
      </c>
      <c r="BW7" s="416"/>
      <c r="BX7" s="416"/>
      <c r="BY7" s="416"/>
      <c r="BZ7" s="416"/>
      <c r="CA7" s="416"/>
      <c r="CB7" s="416"/>
      <c r="CC7" s="417"/>
      <c r="CD7" s="424" t="s">
        <v>
94</v>
      </c>
      <c r="CE7" s="425"/>
      <c r="CF7" s="425"/>
      <c r="CG7" s="425"/>
      <c r="CH7" s="425"/>
      <c r="CI7" s="425"/>
      <c r="CJ7" s="425"/>
      <c r="CK7" s="425"/>
      <c r="CL7" s="425"/>
      <c r="CM7" s="425"/>
      <c r="CN7" s="425"/>
      <c r="CO7" s="425"/>
      <c r="CP7" s="425"/>
      <c r="CQ7" s="425"/>
      <c r="CR7" s="425"/>
      <c r="CS7" s="426"/>
      <c r="CT7" s="415">
        <v>
65161270</v>
      </c>
      <c r="CU7" s="416"/>
      <c r="CV7" s="416"/>
      <c r="CW7" s="416"/>
      <c r="CX7" s="416"/>
      <c r="CY7" s="416"/>
      <c r="CZ7" s="416"/>
      <c r="DA7" s="417"/>
      <c r="DB7" s="415">
        <v>
64717774</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
95</v>
      </c>
      <c r="AN8" s="389"/>
      <c r="AO8" s="389"/>
      <c r="AP8" s="389"/>
      <c r="AQ8" s="389"/>
      <c r="AR8" s="389"/>
      <c r="AS8" s="389"/>
      <c r="AT8" s="390"/>
      <c r="AU8" s="472" t="s">
        <v>
96</v>
      </c>
      <c r="AV8" s="473"/>
      <c r="AW8" s="473"/>
      <c r="AX8" s="473"/>
      <c r="AY8" s="395" t="s">
        <v>
97</v>
      </c>
      <c r="AZ8" s="396"/>
      <c r="BA8" s="396"/>
      <c r="BB8" s="396"/>
      <c r="BC8" s="396"/>
      <c r="BD8" s="396"/>
      <c r="BE8" s="396"/>
      <c r="BF8" s="396"/>
      <c r="BG8" s="396"/>
      <c r="BH8" s="396"/>
      <c r="BI8" s="396"/>
      <c r="BJ8" s="396"/>
      <c r="BK8" s="396"/>
      <c r="BL8" s="396"/>
      <c r="BM8" s="397"/>
      <c r="BN8" s="415">
        <v>
3555076</v>
      </c>
      <c r="BO8" s="416"/>
      <c r="BP8" s="416"/>
      <c r="BQ8" s="416"/>
      <c r="BR8" s="416"/>
      <c r="BS8" s="416"/>
      <c r="BT8" s="416"/>
      <c r="BU8" s="417"/>
      <c r="BV8" s="415">
        <v>
3727801</v>
      </c>
      <c r="BW8" s="416"/>
      <c r="BX8" s="416"/>
      <c r="BY8" s="416"/>
      <c r="BZ8" s="416"/>
      <c r="CA8" s="416"/>
      <c r="CB8" s="416"/>
      <c r="CC8" s="417"/>
      <c r="CD8" s="424" t="s">
        <v>
98</v>
      </c>
      <c r="CE8" s="425"/>
      <c r="CF8" s="425"/>
      <c r="CG8" s="425"/>
      <c r="CH8" s="425"/>
      <c r="CI8" s="425"/>
      <c r="CJ8" s="425"/>
      <c r="CK8" s="425"/>
      <c r="CL8" s="425"/>
      <c r="CM8" s="425"/>
      <c r="CN8" s="425"/>
      <c r="CO8" s="425"/>
      <c r="CP8" s="425"/>
      <c r="CQ8" s="425"/>
      <c r="CR8" s="425"/>
      <c r="CS8" s="426"/>
      <c r="CT8" s="524">
        <v>
0.76</v>
      </c>
      <c r="CU8" s="525"/>
      <c r="CV8" s="525"/>
      <c r="CW8" s="525"/>
      <c r="CX8" s="525"/>
      <c r="CY8" s="525"/>
      <c r="CZ8" s="525"/>
      <c r="DA8" s="526"/>
      <c r="DB8" s="524">
        <v>
0.73</v>
      </c>
      <c r="DC8" s="525"/>
      <c r="DD8" s="525"/>
      <c r="DE8" s="525"/>
      <c r="DF8" s="525"/>
      <c r="DG8" s="525"/>
      <c r="DH8" s="525"/>
      <c r="DI8" s="526"/>
      <c r="DJ8" s="139"/>
      <c r="DK8" s="139"/>
      <c r="DL8" s="139"/>
      <c r="DM8" s="139"/>
      <c r="DN8" s="139"/>
      <c r="DO8" s="139"/>
    </row>
    <row r="9" spans="1:119" ht="18.75" customHeight="1" thickBot="1">
      <c r="A9" s="140"/>
      <c r="B9" s="550" t="s">
        <v>
99</v>
      </c>
      <c r="C9" s="551"/>
      <c r="D9" s="551"/>
      <c r="E9" s="551"/>
      <c r="F9" s="551"/>
      <c r="G9" s="551"/>
      <c r="H9" s="551"/>
      <c r="I9" s="551"/>
      <c r="J9" s="551"/>
      <c r="K9" s="478"/>
      <c r="L9" s="552" t="s">
        <v>
100</v>
      </c>
      <c r="M9" s="553"/>
      <c r="N9" s="553"/>
      <c r="O9" s="553"/>
      <c r="P9" s="553"/>
      <c r="Q9" s="554"/>
      <c r="R9" s="555">
        <v>
277622</v>
      </c>
      <c r="S9" s="556"/>
      <c r="T9" s="556"/>
      <c r="U9" s="556"/>
      <c r="V9" s="557"/>
      <c r="W9" s="494" t="s">
        <v>
101</v>
      </c>
      <c r="X9" s="495"/>
      <c r="Y9" s="495"/>
      <c r="Z9" s="495"/>
      <c r="AA9" s="495"/>
      <c r="AB9" s="495"/>
      <c r="AC9" s="495"/>
      <c r="AD9" s="495"/>
      <c r="AE9" s="495"/>
      <c r="AF9" s="495"/>
      <c r="AG9" s="495"/>
      <c r="AH9" s="495"/>
      <c r="AI9" s="495"/>
      <c r="AJ9" s="495"/>
      <c r="AK9" s="495"/>
      <c r="AL9" s="558"/>
      <c r="AM9" s="484" t="s">
        <v>
102</v>
      </c>
      <c r="AN9" s="389"/>
      <c r="AO9" s="389"/>
      <c r="AP9" s="389"/>
      <c r="AQ9" s="389"/>
      <c r="AR9" s="389"/>
      <c r="AS9" s="389"/>
      <c r="AT9" s="390"/>
      <c r="AU9" s="472" t="s">
        <v>
79</v>
      </c>
      <c r="AV9" s="473"/>
      <c r="AW9" s="473"/>
      <c r="AX9" s="473"/>
      <c r="AY9" s="395" t="s">
        <v>
103</v>
      </c>
      <c r="AZ9" s="396"/>
      <c r="BA9" s="396"/>
      <c r="BB9" s="396"/>
      <c r="BC9" s="396"/>
      <c r="BD9" s="396"/>
      <c r="BE9" s="396"/>
      <c r="BF9" s="396"/>
      <c r="BG9" s="396"/>
      <c r="BH9" s="396"/>
      <c r="BI9" s="396"/>
      <c r="BJ9" s="396"/>
      <c r="BK9" s="396"/>
      <c r="BL9" s="396"/>
      <c r="BM9" s="397"/>
      <c r="BN9" s="415">
        <v>
-172725</v>
      </c>
      <c r="BO9" s="416"/>
      <c r="BP9" s="416"/>
      <c r="BQ9" s="416"/>
      <c r="BR9" s="416"/>
      <c r="BS9" s="416"/>
      <c r="BT9" s="416"/>
      <c r="BU9" s="417"/>
      <c r="BV9" s="415">
        <v>
447652</v>
      </c>
      <c r="BW9" s="416"/>
      <c r="BX9" s="416"/>
      <c r="BY9" s="416"/>
      <c r="BZ9" s="416"/>
      <c r="CA9" s="416"/>
      <c r="CB9" s="416"/>
      <c r="CC9" s="417"/>
      <c r="CD9" s="424" t="s">
        <v>
104</v>
      </c>
      <c r="CE9" s="425"/>
      <c r="CF9" s="425"/>
      <c r="CG9" s="425"/>
      <c r="CH9" s="425"/>
      <c r="CI9" s="425"/>
      <c r="CJ9" s="425"/>
      <c r="CK9" s="425"/>
      <c r="CL9" s="425"/>
      <c r="CM9" s="425"/>
      <c r="CN9" s="425"/>
      <c r="CO9" s="425"/>
      <c r="CP9" s="425"/>
      <c r="CQ9" s="425"/>
      <c r="CR9" s="425"/>
      <c r="CS9" s="426"/>
      <c r="CT9" s="385">
        <v>
4.9000000000000004</v>
      </c>
      <c r="CU9" s="386"/>
      <c r="CV9" s="386"/>
      <c r="CW9" s="386"/>
      <c r="CX9" s="386"/>
      <c r="CY9" s="386"/>
      <c r="CZ9" s="386"/>
      <c r="DA9" s="387"/>
      <c r="DB9" s="385">
        <v>
5.4</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
105</v>
      </c>
      <c r="M10" s="389"/>
      <c r="N10" s="389"/>
      <c r="O10" s="389"/>
      <c r="P10" s="389"/>
      <c r="Q10" s="390"/>
      <c r="R10" s="391">
        <v>
268330</v>
      </c>
      <c r="S10" s="392"/>
      <c r="T10" s="392"/>
      <c r="U10" s="392"/>
      <c r="V10" s="394"/>
      <c r="W10" s="559"/>
      <c r="X10" s="377"/>
      <c r="Y10" s="377"/>
      <c r="Z10" s="377"/>
      <c r="AA10" s="377"/>
      <c r="AB10" s="377"/>
      <c r="AC10" s="377"/>
      <c r="AD10" s="377"/>
      <c r="AE10" s="377"/>
      <c r="AF10" s="377"/>
      <c r="AG10" s="377"/>
      <c r="AH10" s="377"/>
      <c r="AI10" s="377"/>
      <c r="AJ10" s="377"/>
      <c r="AK10" s="377"/>
      <c r="AL10" s="560"/>
      <c r="AM10" s="484" t="s">
        <v>
106</v>
      </c>
      <c r="AN10" s="389"/>
      <c r="AO10" s="389"/>
      <c r="AP10" s="389"/>
      <c r="AQ10" s="389"/>
      <c r="AR10" s="389"/>
      <c r="AS10" s="389"/>
      <c r="AT10" s="390"/>
      <c r="AU10" s="472" t="s">
        <v>
107</v>
      </c>
      <c r="AV10" s="473"/>
      <c r="AW10" s="473"/>
      <c r="AX10" s="473"/>
      <c r="AY10" s="395" t="s">
        <v>
108</v>
      </c>
      <c r="AZ10" s="396"/>
      <c r="BA10" s="396"/>
      <c r="BB10" s="396"/>
      <c r="BC10" s="396"/>
      <c r="BD10" s="396"/>
      <c r="BE10" s="396"/>
      <c r="BF10" s="396"/>
      <c r="BG10" s="396"/>
      <c r="BH10" s="396"/>
      <c r="BI10" s="396"/>
      <c r="BJ10" s="396"/>
      <c r="BK10" s="396"/>
      <c r="BL10" s="396"/>
      <c r="BM10" s="397"/>
      <c r="BN10" s="415">
        <v>
1895122</v>
      </c>
      <c r="BO10" s="416"/>
      <c r="BP10" s="416"/>
      <c r="BQ10" s="416"/>
      <c r="BR10" s="416"/>
      <c r="BS10" s="416"/>
      <c r="BT10" s="416"/>
      <c r="BU10" s="417"/>
      <c r="BV10" s="415">
        <v>
3679917</v>
      </c>
      <c r="BW10" s="416"/>
      <c r="BX10" s="416"/>
      <c r="BY10" s="416"/>
      <c r="BZ10" s="416"/>
      <c r="CA10" s="416"/>
      <c r="CB10" s="416"/>
      <c r="CC10" s="417"/>
      <c r="CD10" s="144" t="s">
        <v>
109</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
110</v>
      </c>
      <c r="M11" s="462"/>
      <c r="N11" s="462"/>
      <c r="O11" s="462"/>
      <c r="P11" s="462"/>
      <c r="Q11" s="463"/>
      <c r="R11" s="547" t="s">
        <v>
111</v>
      </c>
      <c r="S11" s="548"/>
      <c r="T11" s="548"/>
      <c r="U11" s="548"/>
      <c r="V11" s="549"/>
      <c r="W11" s="559"/>
      <c r="X11" s="377"/>
      <c r="Y11" s="377"/>
      <c r="Z11" s="377"/>
      <c r="AA11" s="377"/>
      <c r="AB11" s="377"/>
      <c r="AC11" s="377"/>
      <c r="AD11" s="377"/>
      <c r="AE11" s="377"/>
      <c r="AF11" s="377"/>
      <c r="AG11" s="377"/>
      <c r="AH11" s="377"/>
      <c r="AI11" s="377"/>
      <c r="AJ11" s="377"/>
      <c r="AK11" s="377"/>
      <c r="AL11" s="560"/>
      <c r="AM11" s="484" t="s">
        <v>
112</v>
      </c>
      <c r="AN11" s="389"/>
      <c r="AO11" s="389"/>
      <c r="AP11" s="389"/>
      <c r="AQ11" s="389"/>
      <c r="AR11" s="389"/>
      <c r="AS11" s="389"/>
      <c r="AT11" s="390"/>
      <c r="AU11" s="472" t="s">
        <v>
113</v>
      </c>
      <c r="AV11" s="473"/>
      <c r="AW11" s="473"/>
      <c r="AX11" s="473"/>
      <c r="AY11" s="395" t="s">
        <v>
114</v>
      </c>
      <c r="AZ11" s="396"/>
      <c r="BA11" s="396"/>
      <c r="BB11" s="396"/>
      <c r="BC11" s="396"/>
      <c r="BD11" s="396"/>
      <c r="BE11" s="396"/>
      <c r="BF11" s="396"/>
      <c r="BG11" s="396"/>
      <c r="BH11" s="396"/>
      <c r="BI11" s="396"/>
      <c r="BJ11" s="396"/>
      <c r="BK11" s="396"/>
      <c r="BL11" s="396"/>
      <c r="BM11" s="397"/>
      <c r="BN11" s="415" t="s">
        <v>
115</v>
      </c>
      <c r="BO11" s="416"/>
      <c r="BP11" s="416"/>
      <c r="BQ11" s="416"/>
      <c r="BR11" s="416"/>
      <c r="BS11" s="416"/>
      <c r="BT11" s="416"/>
      <c r="BU11" s="417"/>
      <c r="BV11" s="415" t="s">
        <v>
115</v>
      </c>
      <c r="BW11" s="416"/>
      <c r="BX11" s="416"/>
      <c r="BY11" s="416"/>
      <c r="BZ11" s="416"/>
      <c r="CA11" s="416"/>
      <c r="CB11" s="416"/>
      <c r="CC11" s="417"/>
      <c r="CD11" s="424" t="s">
        <v>
116</v>
      </c>
      <c r="CE11" s="425"/>
      <c r="CF11" s="425"/>
      <c r="CG11" s="425"/>
      <c r="CH11" s="425"/>
      <c r="CI11" s="425"/>
      <c r="CJ11" s="425"/>
      <c r="CK11" s="425"/>
      <c r="CL11" s="425"/>
      <c r="CM11" s="425"/>
      <c r="CN11" s="425"/>
      <c r="CO11" s="425"/>
      <c r="CP11" s="425"/>
      <c r="CQ11" s="425"/>
      <c r="CR11" s="425"/>
      <c r="CS11" s="426"/>
      <c r="CT11" s="524" t="s">
        <v>
115</v>
      </c>
      <c r="CU11" s="525"/>
      <c r="CV11" s="525"/>
      <c r="CW11" s="525"/>
      <c r="CX11" s="525"/>
      <c r="CY11" s="525"/>
      <c r="CZ11" s="525"/>
      <c r="DA11" s="526"/>
      <c r="DB11" s="524" t="s">
        <v>
115</v>
      </c>
      <c r="DC11" s="525"/>
      <c r="DD11" s="525"/>
      <c r="DE11" s="525"/>
      <c r="DF11" s="525"/>
      <c r="DG11" s="525"/>
      <c r="DH11" s="525"/>
      <c r="DI11" s="526"/>
      <c r="DJ11" s="139"/>
      <c r="DK11" s="139"/>
      <c r="DL11" s="139"/>
      <c r="DM11" s="139"/>
      <c r="DN11" s="139"/>
      <c r="DO11" s="139"/>
    </row>
    <row r="12" spans="1:119" ht="18.75" customHeight="1">
      <c r="A12" s="140"/>
      <c r="B12" s="527" t="s">
        <v>
117</v>
      </c>
      <c r="C12" s="528"/>
      <c r="D12" s="528"/>
      <c r="E12" s="528"/>
      <c r="F12" s="528"/>
      <c r="G12" s="528"/>
      <c r="H12" s="528"/>
      <c r="I12" s="528"/>
      <c r="J12" s="528"/>
      <c r="K12" s="529"/>
      <c r="L12" s="536" t="s">
        <v>
118</v>
      </c>
      <c r="M12" s="537"/>
      <c r="N12" s="537"/>
      <c r="O12" s="537"/>
      <c r="P12" s="537"/>
      <c r="Q12" s="538"/>
      <c r="R12" s="539">
        <v>
273708</v>
      </c>
      <c r="S12" s="540"/>
      <c r="T12" s="540"/>
      <c r="U12" s="540"/>
      <c r="V12" s="541"/>
      <c r="W12" s="542" t="s">
        <v>
1</v>
      </c>
      <c r="X12" s="473"/>
      <c r="Y12" s="473"/>
      <c r="Z12" s="473"/>
      <c r="AA12" s="473"/>
      <c r="AB12" s="543"/>
      <c r="AC12" s="472" t="s">
        <v>
119</v>
      </c>
      <c r="AD12" s="473"/>
      <c r="AE12" s="473"/>
      <c r="AF12" s="473"/>
      <c r="AG12" s="543"/>
      <c r="AH12" s="472" t="s">
        <v>
120</v>
      </c>
      <c r="AI12" s="473"/>
      <c r="AJ12" s="473"/>
      <c r="AK12" s="473"/>
      <c r="AL12" s="544"/>
      <c r="AM12" s="484" t="s">
        <v>
121</v>
      </c>
      <c r="AN12" s="389"/>
      <c r="AO12" s="389"/>
      <c r="AP12" s="389"/>
      <c r="AQ12" s="389"/>
      <c r="AR12" s="389"/>
      <c r="AS12" s="389"/>
      <c r="AT12" s="390"/>
      <c r="AU12" s="472" t="s">
        <v>
122</v>
      </c>
      <c r="AV12" s="473"/>
      <c r="AW12" s="473"/>
      <c r="AX12" s="473"/>
      <c r="AY12" s="395" t="s">
        <v>
123</v>
      </c>
      <c r="AZ12" s="396"/>
      <c r="BA12" s="396"/>
      <c r="BB12" s="396"/>
      <c r="BC12" s="396"/>
      <c r="BD12" s="396"/>
      <c r="BE12" s="396"/>
      <c r="BF12" s="396"/>
      <c r="BG12" s="396"/>
      <c r="BH12" s="396"/>
      <c r="BI12" s="396"/>
      <c r="BJ12" s="396"/>
      <c r="BK12" s="396"/>
      <c r="BL12" s="396"/>
      <c r="BM12" s="397"/>
      <c r="BN12" s="415">
        <v>
675241</v>
      </c>
      <c r="BO12" s="416"/>
      <c r="BP12" s="416"/>
      <c r="BQ12" s="416"/>
      <c r="BR12" s="416"/>
      <c r="BS12" s="416"/>
      <c r="BT12" s="416"/>
      <c r="BU12" s="417"/>
      <c r="BV12" s="415" t="s">
        <v>
124</v>
      </c>
      <c r="BW12" s="416"/>
      <c r="BX12" s="416"/>
      <c r="BY12" s="416"/>
      <c r="BZ12" s="416"/>
      <c r="CA12" s="416"/>
      <c r="CB12" s="416"/>
      <c r="CC12" s="417"/>
      <c r="CD12" s="424" t="s">
        <v>
125</v>
      </c>
      <c r="CE12" s="425"/>
      <c r="CF12" s="425"/>
      <c r="CG12" s="425"/>
      <c r="CH12" s="425"/>
      <c r="CI12" s="425"/>
      <c r="CJ12" s="425"/>
      <c r="CK12" s="425"/>
      <c r="CL12" s="425"/>
      <c r="CM12" s="425"/>
      <c r="CN12" s="425"/>
      <c r="CO12" s="425"/>
      <c r="CP12" s="425"/>
      <c r="CQ12" s="425"/>
      <c r="CR12" s="425"/>
      <c r="CS12" s="426"/>
      <c r="CT12" s="524" t="s">
        <v>
124</v>
      </c>
      <c r="CU12" s="525"/>
      <c r="CV12" s="525"/>
      <c r="CW12" s="525"/>
      <c r="CX12" s="525"/>
      <c r="CY12" s="525"/>
      <c r="CZ12" s="525"/>
      <c r="DA12" s="526"/>
      <c r="DB12" s="524" t="s">
        <v>
124</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
126</v>
      </c>
      <c r="N13" s="514"/>
      <c r="O13" s="514"/>
      <c r="P13" s="514"/>
      <c r="Q13" s="515"/>
      <c r="R13" s="516">
        <v>
265614</v>
      </c>
      <c r="S13" s="517"/>
      <c r="T13" s="517"/>
      <c r="U13" s="517"/>
      <c r="V13" s="518"/>
      <c r="W13" s="504" t="s">
        <v>
127</v>
      </c>
      <c r="X13" s="428"/>
      <c r="Y13" s="428"/>
      <c r="Z13" s="428"/>
      <c r="AA13" s="428"/>
      <c r="AB13" s="429"/>
      <c r="AC13" s="391">
        <v>
207</v>
      </c>
      <c r="AD13" s="392"/>
      <c r="AE13" s="392"/>
      <c r="AF13" s="392"/>
      <c r="AG13" s="393"/>
      <c r="AH13" s="391">
        <v>
165</v>
      </c>
      <c r="AI13" s="392"/>
      <c r="AJ13" s="392"/>
      <c r="AK13" s="392"/>
      <c r="AL13" s="394"/>
      <c r="AM13" s="484" t="s">
        <v>
128</v>
      </c>
      <c r="AN13" s="389"/>
      <c r="AO13" s="389"/>
      <c r="AP13" s="389"/>
      <c r="AQ13" s="389"/>
      <c r="AR13" s="389"/>
      <c r="AS13" s="389"/>
      <c r="AT13" s="390"/>
      <c r="AU13" s="472" t="s">
        <v>
129</v>
      </c>
      <c r="AV13" s="473"/>
      <c r="AW13" s="473"/>
      <c r="AX13" s="473"/>
      <c r="AY13" s="395" t="s">
        <v>
130</v>
      </c>
      <c r="AZ13" s="396"/>
      <c r="BA13" s="396"/>
      <c r="BB13" s="396"/>
      <c r="BC13" s="396"/>
      <c r="BD13" s="396"/>
      <c r="BE13" s="396"/>
      <c r="BF13" s="396"/>
      <c r="BG13" s="396"/>
      <c r="BH13" s="396"/>
      <c r="BI13" s="396"/>
      <c r="BJ13" s="396"/>
      <c r="BK13" s="396"/>
      <c r="BL13" s="396"/>
      <c r="BM13" s="397"/>
      <c r="BN13" s="415">
        <v>
1047156</v>
      </c>
      <c r="BO13" s="416"/>
      <c r="BP13" s="416"/>
      <c r="BQ13" s="416"/>
      <c r="BR13" s="416"/>
      <c r="BS13" s="416"/>
      <c r="BT13" s="416"/>
      <c r="BU13" s="417"/>
      <c r="BV13" s="415">
        <v>
4127569</v>
      </c>
      <c r="BW13" s="416"/>
      <c r="BX13" s="416"/>
      <c r="BY13" s="416"/>
      <c r="BZ13" s="416"/>
      <c r="CA13" s="416"/>
      <c r="CB13" s="416"/>
      <c r="CC13" s="417"/>
      <c r="CD13" s="424" t="s">
        <v>
131</v>
      </c>
      <c r="CE13" s="425"/>
      <c r="CF13" s="425"/>
      <c r="CG13" s="425"/>
      <c r="CH13" s="425"/>
      <c r="CI13" s="425"/>
      <c r="CJ13" s="425"/>
      <c r="CK13" s="425"/>
      <c r="CL13" s="425"/>
      <c r="CM13" s="425"/>
      <c r="CN13" s="425"/>
      <c r="CO13" s="425"/>
      <c r="CP13" s="425"/>
      <c r="CQ13" s="425"/>
      <c r="CR13" s="425"/>
      <c r="CS13" s="426"/>
      <c r="CT13" s="385">
        <v>
-3.3</v>
      </c>
      <c r="CU13" s="386"/>
      <c r="CV13" s="386"/>
      <c r="CW13" s="386"/>
      <c r="CX13" s="386"/>
      <c r="CY13" s="386"/>
      <c r="CZ13" s="386"/>
      <c r="DA13" s="387"/>
      <c r="DB13" s="385">
        <v>
-2.2999999999999998</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
132</v>
      </c>
      <c r="M14" s="545"/>
      <c r="N14" s="545"/>
      <c r="O14" s="545"/>
      <c r="P14" s="545"/>
      <c r="Q14" s="546"/>
      <c r="R14" s="516">
        <v>
271469</v>
      </c>
      <c r="S14" s="517"/>
      <c r="T14" s="517"/>
      <c r="U14" s="517"/>
      <c r="V14" s="518"/>
      <c r="W14" s="519"/>
      <c r="X14" s="431"/>
      <c r="Y14" s="431"/>
      <c r="Z14" s="431"/>
      <c r="AA14" s="431"/>
      <c r="AB14" s="432"/>
      <c r="AC14" s="509">
        <v>
0.2</v>
      </c>
      <c r="AD14" s="510"/>
      <c r="AE14" s="510"/>
      <c r="AF14" s="510"/>
      <c r="AG14" s="511"/>
      <c r="AH14" s="509">
        <v>
0.2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
133</v>
      </c>
      <c r="CE14" s="422"/>
      <c r="CF14" s="422"/>
      <c r="CG14" s="422"/>
      <c r="CH14" s="422"/>
      <c r="CI14" s="422"/>
      <c r="CJ14" s="422"/>
      <c r="CK14" s="422"/>
      <c r="CL14" s="422"/>
      <c r="CM14" s="422"/>
      <c r="CN14" s="422"/>
      <c r="CO14" s="422"/>
      <c r="CP14" s="422"/>
      <c r="CQ14" s="422"/>
      <c r="CR14" s="422"/>
      <c r="CS14" s="423"/>
      <c r="CT14" s="520" t="s">
        <v>
124</v>
      </c>
      <c r="CU14" s="488"/>
      <c r="CV14" s="488"/>
      <c r="CW14" s="488"/>
      <c r="CX14" s="488"/>
      <c r="CY14" s="488"/>
      <c r="CZ14" s="488"/>
      <c r="DA14" s="489"/>
      <c r="DB14" s="520" t="s">
        <v>
124</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
126</v>
      </c>
      <c r="N15" s="514"/>
      <c r="O15" s="514"/>
      <c r="P15" s="514"/>
      <c r="Q15" s="515"/>
      <c r="R15" s="516">
        <v>
263694</v>
      </c>
      <c r="S15" s="517"/>
      <c r="T15" s="517"/>
      <c r="U15" s="517"/>
      <c r="V15" s="518"/>
      <c r="W15" s="504" t="s">
        <v>
134</v>
      </c>
      <c r="X15" s="428"/>
      <c r="Y15" s="428"/>
      <c r="Z15" s="428"/>
      <c r="AA15" s="428"/>
      <c r="AB15" s="429"/>
      <c r="AC15" s="391">
        <v>
12883</v>
      </c>
      <c r="AD15" s="392"/>
      <c r="AE15" s="392"/>
      <c r="AF15" s="392"/>
      <c r="AG15" s="393"/>
      <c r="AH15" s="391">
        <v>
11553</v>
      </c>
      <c r="AI15" s="392"/>
      <c r="AJ15" s="392"/>
      <c r="AK15" s="392"/>
      <c r="AL15" s="394"/>
      <c r="AM15" s="484"/>
      <c r="AN15" s="389"/>
      <c r="AO15" s="389"/>
      <c r="AP15" s="389"/>
      <c r="AQ15" s="389"/>
      <c r="AR15" s="389"/>
      <c r="AS15" s="389"/>
      <c r="AT15" s="390"/>
      <c r="AU15" s="472"/>
      <c r="AV15" s="473"/>
      <c r="AW15" s="473"/>
      <c r="AX15" s="473"/>
      <c r="AY15" s="407" t="s">
        <v>
135</v>
      </c>
      <c r="AZ15" s="408"/>
      <c r="BA15" s="408"/>
      <c r="BB15" s="408"/>
      <c r="BC15" s="408"/>
      <c r="BD15" s="408"/>
      <c r="BE15" s="408"/>
      <c r="BF15" s="408"/>
      <c r="BG15" s="408"/>
      <c r="BH15" s="408"/>
      <c r="BI15" s="408"/>
      <c r="BJ15" s="408"/>
      <c r="BK15" s="408"/>
      <c r="BL15" s="408"/>
      <c r="BM15" s="409"/>
      <c r="BN15" s="410">
        <v>
44701666</v>
      </c>
      <c r="BO15" s="411"/>
      <c r="BP15" s="411"/>
      <c r="BQ15" s="411"/>
      <c r="BR15" s="411"/>
      <c r="BS15" s="411"/>
      <c r="BT15" s="411"/>
      <c r="BU15" s="412"/>
      <c r="BV15" s="410">
        <v>
41998445</v>
      </c>
      <c r="BW15" s="411"/>
      <c r="BX15" s="411"/>
      <c r="BY15" s="411"/>
      <c r="BZ15" s="411"/>
      <c r="CA15" s="411"/>
      <c r="CB15" s="411"/>
      <c r="CC15" s="412"/>
      <c r="CD15" s="521" t="s">
        <v>
136</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
137</v>
      </c>
      <c r="M16" s="507"/>
      <c r="N16" s="507"/>
      <c r="O16" s="507"/>
      <c r="P16" s="507"/>
      <c r="Q16" s="508"/>
      <c r="R16" s="501" t="s">
        <v>
138</v>
      </c>
      <c r="S16" s="502"/>
      <c r="T16" s="502"/>
      <c r="U16" s="502"/>
      <c r="V16" s="503"/>
      <c r="W16" s="519"/>
      <c r="X16" s="431"/>
      <c r="Y16" s="431"/>
      <c r="Z16" s="431"/>
      <c r="AA16" s="431"/>
      <c r="AB16" s="432"/>
      <c r="AC16" s="509">
        <v>
12.7</v>
      </c>
      <c r="AD16" s="510"/>
      <c r="AE16" s="510"/>
      <c r="AF16" s="510"/>
      <c r="AG16" s="511"/>
      <c r="AH16" s="509">
        <v>
11.8</v>
      </c>
      <c r="AI16" s="510"/>
      <c r="AJ16" s="510"/>
      <c r="AK16" s="510"/>
      <c r="AL16" s="512"/>
      <c r="AM16" s="484"/>
      <c r="AN16" s="389"/>
      <c r="AO16" s="389"/>
      <c r="AP16" s="389"/>
      <c r="AQ16" s="389"/>
      <c r="AR16" s="389"/>
      <c r="AS16" s="389"/>
      <c r="AT16" s="390"/>
      <c r="AU16" s="472"/>
      <c r="AV16" s="473"/>
      <c r="AW16" s="473"/>
      <c r="AX16" s="473"/>
      <c r="AY16" s="395" t="s">
        <v>
139</v>
      </c>
      <c r="AZ16" s="396"/>
      <c r="BA16" s="396"/>
      <c r="BB16" s="396"/>
      <c r="BC16" s="396"/>
      <c r="BD16" s="396"/>
      <c r="BE16" s="396"/>
      <c r="BF16" s="396"/>
      <c r="BG16" s="396"/>
      <c r="BH16" s="396"/>
      <c r="BI16" s="396"/>
      <c r="BJ16" s="396"/>
      <c r="BK16" s="396"/>
      <c r="BL16" s="396"/>
      <c r="BM16" s="397"/>
      <c r="BN16" s="415">
        <v>
56670544</v>
      </c>
      <c r="BO16" s="416"/>
      <c r="BP16" s="416"/>
      <c r="BQ16" s="416"/>
      <c r="BR16" s="416"/>
      <c r="BS16" s="416"/>
      <c r="BT16" s="416"/>
      <c r="BU16" s="417"/>
      <c r="BV16" s="415">
        <v>
56306380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
140</v>
      </c>
      <c r="N17" s="499"/>
      <c r="O17" s="499"/>
      <c r="P17" s="499"/>
      <c r="Q17" s="500"/>
      <c r="R17" s="501" t="s">
        <v>
141</v>
      </c>
      <c r="S17" s="502"/>
      <c r="T17" s="502"/>
      <c r="U17" s="502"/>
      <c r="V17" s="503"/>
      <c r="W17" s="504" t="s">
        <v>
142</v>
      </c>
      <c r="X17" s="428"/>
      <c r="Y17" s="428"/>
      <c r="Z17" s="428"/>
      <c r="AA17" s="428"/>
      <c r="AB17" s="429"/>
      <c r="AC17" s="391">
        <v>
88582</v>
      </c>
      <c r="AD17" s="392"/>
      <c r="AE17" s="392"/>
      <c r="AF17" s="392"/>
      <c r="AG17" s="393"/>
      <c r="AH17" s="391">
        <v>
85813</v>
      </c>
      <c r="AI17" s="392"/>
      <c r="AJ17" s="392"/>
      <c r="AK17" s="392"/>
      <c r="AL17" s="394"/>
      <c r="AM17" s="484"/>
      <c r="AN17" s="389"/>
      <c r="AO17" s="389"/>
      <c r="AP17" s="389"/>
      <c r="AQ17" s="389"/>
      <c r="AR17" s="389"/>
      <c r="AS17" s="389"/>
      <c r="AT17" s="390"/>
      <c r="AU17" s="472"/>
      <c r="AV17" s="473"/>
      <c r="AW17" s="473"/>
      <c r="AX17" s="473"/>
      <c r="AY17" s="395" t="s">
        <v>
143</v>
      </c>
      <c r="AZ17" s="396"/>
      <c r="BA17" s="396"/>
      <c r="BB17" s="396"/>
      <c r="BC17" s="396"/>
      <c r="BD17" s="396"/>
      <c r="BE17" s="396"/>
      <c r="BF17" s="396"/>
      <c r="BG17" s="396"/>
      <c r="BH17" s="396"/>
      <c r="BI17" s="396"/>
      <c r="BJ17" s="396"/>
      <c r="BK17" s="396"/>
      <c r="BL17" s="396"/>
      <c r="BM17" s="397"/>
      <c r="BN17" s="415">
        <v>
65161270</v>
      </c>
      <c r="BO17" s="416"/>
      <c r="BP17" s="416"/>
      <c r="BQ17" s="416"/>
      <c r="BR17" s="416"/>
      <c r="BS17" s="416"/>
      <c r="BT17" s="416"/>
      <c r="BU17" s="417"/>
      <c r="BV17" s="415">
        <v>
64717774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
144</v>
      </c>
      <c r="C18" s="478"/>
      <c r="D18" s="478"/>
      <c r="E18" s="479"/>
      <c r="F18" s="479"/>
      <c r="G18" s="479"/>
      <c r="H18" s="479"/>
      <c r="I18" s="479"/>
      <c r="J18" s="479"/>
      <c r="K18" s="479"/>
      <c r="L18" s="480">
        <v>
14.67</v>
      </c>
      <c r="M18" s="480"/>
      <c r="N18" s="480"/>
      <c r="O18" s="480"/>
      <c r="P18" s="480"/>
      <c r="Q18" s="480"/>
      <c r="R18" s="481"/>
      <c r="S18" s="481"/>
      <c r="T18" s="481"/>
      <c r="U18" s="481"/>
      <c r="V18" s="482"/>
      <c r="W18" s="496"/>
      <c r="X18" s="497"/>
      <c r="Y18" s="497"/>
      <c r="Z18" s="497"/>
      <c r="AA18" s="497"/>
      <c r="AB18" s="505"/>
      <c r="AC18" s="379">
        <v>
87.1</v>
      </c>
      <c r="AD18" s="380"/>
      <c r="AE18" s="380"/>
      <c r="AF18" s="380"/>
      <c r="AG18" s="483"/>
      <c r="AH18" s="379">
        <v>
88</v>
      </c>
      <c r="AI18" s="380"/>
      <c r="AJ18" s="380"/>
      <c r="AK18" s="380"/>
      <c r="AL18" s="381"/>
      <c r="AM18" s="484"/>
      <c r="AN18" s="389"/>
      <c r="AO18" s="389"/>
      <c r="AP18" s="389"/>
      <c r="AQ18" s="389"/>
      <c r="AR18" s="389"/>
      <c r="AS18" s="389"/>
      <c r="AT18" s="390"/>
      <c r="AU18" s="472"/>
      <c r="AV18" s="473"/>
      <c r="AW18" s="473"/>
      <c r="AX18" s="473"/>
      <c r="AY18" s="395" t="s">
        <v>
145</v>
      </c>
      <c r="AZ18" s="396"/>
      <c r="BA18" s="396"/>
      <c r="BB18" s="396"/>
      <c r="BC18" s="396"/>
      <c r="BD18" s="396"/>
      <c r="BE18" s="396"/>
      <c r="BF18" s="396"/>
      <c r="BG18" s="396"/>
      <c r="BH18" s="396"/>
      <c r="BI18" s="396"/>
      <c r="BJ18" s="396"/>
      <c r="BK18" s="396"/>
      <c r="BL18" s="396"/>
      <c r="BM18" s="397"/>
      <c r="BN18" s="415">
        <v>
54861248</v>
      </c>
      <c r="BO18" s="416"/>
      <c r="BP18" s="416"/>
      <c r="BQ18" s="416"/>
      <c r="BR18" s="416"/>
      <c r="BS18" s="416"/>
      <c r="BT18" s="416"/>
      <c r="BU18" s="417"/>
      <c r="BV18" s="415">
        <v>
53992873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
146</v>
      </c>
      <c r="C19" s="478"/>
      <c r="D19" s="478"/>
      <c r="E19" s="479"/>
      <c r="F19" s="479"/>
      <c r="G19" s="479"/>
      <c r="H19" s="479"/>
      <c r="I19" s="479"/>
      <c r="J19" s="479"/>
      <c r="K19" s="479"/>
      <c r="L19" s="485">
        <v>
18924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
147</v>
      </c>
      <c r="AZ19" s="396"/>
      <c r="BA19" s="396"/>
      <c r="BB19" s="396"/>
      <c r="BC19" s="396"/>
      <c r="BD19" s="396"/>
      <c r="BE19" s="396"/>
      <c r="BF19" s="396"/>
      <c r="BG19" s="396"/>
      <c r="BH19" s="396"/>
      <c r="BI19" s="396"/>
      <c r="BJ19" s="396"/>
      <c r="BK19" s="396"/>
      <c r="BL19" s="396"/>
      <c r="BM19" s="397"/>
      <c r="BN19" s="415">
        <v>
70816497</v>
      </c>
      <c r="BO19" s="416"/>
      <c r="BP19" s="416"/>
      <c r="BQ19" s="416"/>
      <c r="BR19" s="416"/>
      <c r="BS19" s="416"/>
      <c r="BT19" s="416"/>
      <c r="BU19" s="417"/>
      <c r="BV19" s="415">
        <v>
78557819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
148</v>
      </c>
      <c r="C20" s="478"/>
      <c r="D20" s="478"/>
      <c r="E20" s="479"/>
      <c r="F20" s="479"/>
      <c r="G20" s="479"/>
      <c r="H20" s="479"/>
      <c r="I20" s="479"/>
      <c r="J20" s="479"/>
      <c r="K20" s="479"/>
      <c r="L20" s="485">
        <v>
146162</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
149</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
150</v>
      </c>
      <c r="C22" s="445"/>
      <c r="D22" s="446"/>
      <c r="E22" s="453" t="s">
        <v>
1</v>
      </c>
      <c r="F22" s="428"/>
      <c r="G22" s="428"/>
      <c r="H22" s="428"/>
      <c r="I22" s="428"/>
      <c r="J22" s="428"/>
      <c r="K22" s="429"/>
      <c r="L22" s="453" t="s">
        <v>
151</v>
      </c>
      <c r="M22" s="428"/>
      <c r="N22" s="428"/>
      <c r="O22" s="428"/>
      <c r="P22" s="429"/>
      <c r="Q22" s="438" t="s">
        <v>
152</v>
      </c>
      <c r="R22" s="439"/>
      <c r="S22" s="439"/>
      <c r="T22" s="439"/>
      <c r="U22" s="439"/>
      <c r="V22" s="454"/>
      <c r="W22" s="456" t="s">
        <v>
153</v>
      </c>
      <c r="X22" s="445"/>
      <c r="Y22" s="446"/>
      <c r="Z22" s="453" t="s">
        <v>
1</v>
      </c>
      <c r="AA22" s="428"/>
      <c r="AB22" s="428"/>
      <c r="AC22" s="428"/>
      <c r="AD22" s="428"/>
      <c r="AE22" s="428"/>
      <c r="AF22" s="428"/>
      <c r="AG22" s="429"/>
      <c r="AH22" s="427" t="s">
        <v>
154</v>
      </c>
      <c r="AI22" s="428"/>
      <c r="AJ22" s="428"/>
      <c r="AK22" s="428"/>
      <c r="AL22" s="429"/>
      <c r="AM22" s="427" t="s">
        <v>
155</v>
      </c>
      <c r="AN22" s="433"/>
      <c r="AO22" s="433"/>
      <c r="AP22" s="433"/>
      <c r="AQ22" s="433"/>
      <c r="AR22" s="434"/>
      <c r="AS22" s="438" t="s">
        <v>
152</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
156</v>
      </c>
      <c r="AZ23" s="408"/>
      <c r="BA23" s="408"/>
      <c r="BB23" s="408"/>
      <c r="BC23" s="408"/>
      <c r="BD23" s="408"/>
      <c r="BE23" s="408"/>
      <c r="BF23" s="408"/>
      <c r="BG23" s="408"/>
      <c r="BH23" s="408"/>
      <c r="BI23" s="408"/>
      <c r="BJ23" s="408"/>
      <c r="BK23" s="408"/>
      <c r="BL23" s="408"/>
      <c r="BM23" s="409"/>
      <c r="BN23" s="415">
        <v>
18526150</v>
      </c>
      <c r="BO23" s="416"/>
      <c r="BP23" s="416"/>
      <c r="BQ23" s="416"/>
      <c r="BR23" s="416"/>
      <c r="BS23" s="416"/>
      <c r="BT23" s="416"/>
      <c r="BU23" s="417"/>
      <c r="BV23" s="415">
        <v>
20066613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
157</v>
      </c>
      <c r="F24" s="389"/>
      <c r="G24" s="389"/>
      <c r="H24" s="389"/>
      <c r="I24" s="389"/>
      <c r="J24" s="389"/>
      <c r="K24" s="390"/>
      <c r="L24" s="391">
        <v>
1</v>
      </c>
      <c r="M24" s="392"/>
      <c r="N24" s="392"/>
      <c r="O24" s="392"/>
      <c r="P24" s="393"/>
      <c r="Q24" s="391">
        <v>
10600</v>
      </c>
      <c r="R24" s="392"/>
      <c r="S24" s="392"/>
      <c r="T24" s="392"/>
      <c r="U24" s="392"/>
      <c r="V24" s="393"/>
      <c r="W24" s="457"/>
      <c r="X24" s="448"/>
      <c r="Y24" s="449"/>
      <c r="Z24" s="388" t="s">
        <v>
158</v>
      </c>
      <c r="AA24" s="389"/>
      <c r="AB24" s="389"/>
      <c r="AC24" s="389"/>
      <c r="AD24" s="389"/>
      <c r="AE24" s="389"/>
      <c r="AF24" s="389"/>
      <c r="AG24" s="390"/>
      <c r="AH24" s="391">
        <v>
1900</v>
      </c>
      <c r="AI24" s="392"/>
      <c r="AJ24" s="392"/>
      <c r="AK24" s="392"/>
      <c r="AL24" s="393"/>
      <c r="AM24" s="391">
        <v>
5933700</v>
      </c>
      <c r="AN24" s="392"/>
      <c r="AO24" s="392"/>
      <c r="AP24" s="392"/>
      <c r="AQ24" s="392"/>
      <c r="AR24" s="393"/>
      <c r="AS24" s="391">
        <v>
3123</v>
      </c>
      <c r="AT24" s="392"/>
      <c r="AU24" s="392"/>
      <c r="AV24" s="392"/>
      <c r="AW24" s="392"/>
      <c r="AX24" s="394"/>
      <c r="AY24" s="382" t="s">
        <v>
159</v>
      </c>
      <c r="AZ24" s="383"/>
      <c r="BA24" s="383"/>
      <c r="BB24" s="383"/>
      <c r="BC24" s="383"/>
      <c r="BD24" s="383"/>
      <c r="BE24" s="383"/>
      <c r="BF24" s="383"/>
      <c r="BG24" s="383"/>
      <c r="BH24" s="383"/>
      <c r="BI24" s="383"/>
      <c r="BJ24" s="383"/>
      <c r="BK24" s="383"/>
      <c r="BL24" s="383"/>
      <c r="BM24" s="384"/>
      <c r="BN24" s="415">
        <v>
11700976</v>
      </c>
      <c r="BO24" s="416"/>
      <c r="BP24" s="416"/>
      <c r="BQ24" s="416"/>
      <c r="BR24" s="416"/>
      <c r="BS24" s="416"/>
      <c r="BT24" s="416"/>
      <c r="BU24" s="417"/>
      <c r="BV24" s="415">
        <v>
13234960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
160</v>
      </c>
      <c r="F25" s="389"/>
      <c r="G25" s="389"/>
      <c r="H25" s="389"/>
      <c r="I25" s="389"/>
      <c r="J25" s="389"/>
      <c r="K25" s="390"/>
      <c r="L25" s="391">
        <v>
2</v>
      </c>
      <c r="M25" s="392"/>
      <c r="N25" s="392"/>
      <c r="O25" s="392"/>
      <c r="P25" s="393"/>
      <c r="Q25" s="391">
        <v>
8480</v>
      </c>
      <c r="R25" s="392"/>
      <c r="S25" s="392"/>
      <c r="T25" s="392"/>
      <c r="U25" s="392"/>
      <c r="V25" s="393"/>
      <c r="W25" s="457"/>
      <c r="X25" s="448"/>
      <c r="Y25" s="449"/>
      <c r="Z25" s="388" t="s">
        <v>
161</v>
      </c>
      <c r="AA25" s="389"/>
      <c r="AB25" s="389"/>
      <c r="AC25" s="389"/>
      <c r="AD25" s="389"/>
      <c r="AE25" s="389"/>
      <c r="AF25" s="389"/>
      <c r="AG25" s="390"/>
      <c r="AH25" s="391" t="s">
        <v>
124</v>
      </c>
      <c r="AI25" s="392"/>
      <c r="AJ25" s="392"/>
      <c r="AK25" s="392"/>
      <c r="AL25" s="393"/>
      <c r="AM25" s="391" t="s">
        <v>
124</v>
      </c>
      <c r="AN25" s="392"/>
      <c r="AO25" s="392"/>
      <c r="AP25" s="392"/>
      <c r="AQ25" s="392"/>
      <c r="AR25" s="393"/>
      <c r="AS25" s="391" t="s">
        <v>
124</v>
      </c>
      <c r="AT25" s="392"/>
      <c r="AU25" s="392"/>
      <c r="AV25" s="392"/>
      <c r="AW25" s="392"/>
      <c r="AX25" s="394"/>
      <c r="AY25" s="407" t="s">
        <v>
162</v>
      </c>
      <c r="AZ25" s="408"/>
      <c r="BA25" s="408"/>
      <c r="BB25" s="408"/>
      <c r="BC25" s="408"/>
      <c r="BD25" s="408"/>
      <c r="BE25" s="408"/>
      <c r="BF25" s="408"/>
      <c r="BG25" s="408"/>
      <c r="BH25" s="408"/>
      <c r="BI25" s="408"/>
      <c r="BJ25" s="408"/>
      <c r="BK25" s="408"/>
      <c r="BL25" s="408"/>
      <c r="BM25" s="409"/>
      <c r="BN25" s="410">
        <v>
2568784</v>
      </c>
      <c r="BO25" s="411"/>
      <c r="BP25" s="411"/>
      <c r="BQ25" s="411"/>
      <c r="BR25" s="411"/>
      <c r="BS25" s="411"/>
      <c r="BT25" s="411"/>
      <c r="BU25" s="412"/>
      <c r="BV25" s="410">
        <v>
4304318</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
163</v>
      </c>
      <c r="F26" s="389"/>
      <c r="G26" s="389"/>
      <c r="H26" s="389"/>
      <c r="I26" s="389"/>
      <c r="J26" s="389"/>
      <c r="K26" s="390"/>
      <c r="L26" s="391">
        <v>
1</v>
      </c>
      <c r="M26" s="392"/>
      <c r="N26" s="392"/>
      <c r="O26" s="392"/>
      <c r="P26" s="393"/>
      <c r="Q26" s="391">
        <v>
7420</v>
      </c>
      <c r="R26" s="392"/>
      <c r="S26" s="392"/>
      <c r="T26" s="392"/>
      <c r="U26" s="392"/>
      <c r="V26" s="393"/>
      <c r="W26" s="457"/>
      <c r="X26" s="448"/>
      <c r="Y26" s="449"/>
      <c r="Z26" s="388" t="s">
        <v>
164</v>
      </c>
      <c r="AA26" s="470"/>
      <c r="AB26" s="470"/>
      <c r="AC26" s="470"/>
      <c r="AD26" s="470"/>
      <c r="AE26" s="470"/>
      <c r="AF26" s="470"/>
      <c r="AG26" s="471"/>
      <c r="AH26" s="391">
        <v>
215</v>
      </c>
      <c r="AI26" s="392"/>
      <c r="AJ26" s="392"/>
      <c r="AK26" s="392"/>
      <c r="AL26" s="393"/>
      <c r="AM26" s="391">
        <v>
653600</v>
      </c>
      <c r="AN26" s="392"/>
      <c r="AO26" s="392"/>
      <c r="AP26" s="392"/>
      <c r="AQ26" s="392"/>
      <c r="AR26" s="393"/>
      <c r="AS26" s="391">
        <v>
3040</v>
      </c>
      <c r="AT26" s="392"/>
      <c r="AU26" s="392"/>
      <c r="AV26" s="392"/>
      <c r="AW26" s="392"/>
      <c r="AX26" s="394"/>
      <c r="AY26" s="424" t="s">
        <v>
165</v>
      </c>
      <c r="AZ26" s="425"/>
      <c r="BA26" s="425"/>
      <c r="BB26" s="425"/>
      <c r="BC26" s="425"/>
      <c r="BD26" s="425"/>
      <c r="BE26" s="425"/>
      <c r="BF26" s="425"/>
      <c r="BG26" s="425"/>
      <c r="BH26" s="425"/>
      <c r="BI26" s="425"/>
      <c r="BJ26" s="425"/>
      <c r="BK26" s="425"/>
      <c r="BL26" s="425"/>
      <c r="BM26" s="426"/>
      <c r="BN26" s="415">
        <v>
50000</v>
      </c>
      <c r="BO26" s="416"/>
      <c r="BP26" s="416"/>
      <c r="BQ26" s="416"/>
      <c r="BR26" s="416"/>
      <c r="BS26" s="416"/>
      <c r="BT26" s="416"/>
      <c r="BU26" s="417"/>
      <c r="BV26" s="415">
        <v>
35000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
166</v>
      </c>
      <c r="F27" s="389"/>
      <c r="G27" s="389"/>
      <c r="H27" s="389"/>
      <c r="I27" s="389"/>
      <c r="J27" s="389"/>
      <c r="K27" s="390"/>
      <c r="L27" s="391">
        <v>
1</v>
      </c>
      <c r="M27" s="392"/>
      <c r="N27" s="392"/>
      <c r="O27" s="392"/>
      <c r="P27" s="393"/>
      <c r="Q27" s="391">
        <v>
9060</v>
      </c>
      <c r="R27" s="392"/>
      <c r="S27" s="392"/>
      <c r="T27" s="392"/>
      <c r="U27" s="392"/>
      <c r="V27" s="393"/>
      <c r="W27" s="457"/>
      <c r="X27" s="448"/>
      <c r="Y27" s="449"/>
      <c r="Z27" s="388" t="s">
        <v>
167</v>
      </c>
      <c r="AA27" s="389"/>
      <c r="AB27" s="389"/>
      <c r="AC27" s="389"/>
      <c r="AD27" s="389"/>
      <c r="AE27" s="389"/>
      <c r="AF27" s="389"/>
      <c r="AG27" s="390"/>
      <c r="AH27" s="391">
        <v>
22</v>
      </c>
      <c r="AI27" s="392"/>
      <c r="AJ27" s="392"/>
      <c r="AK27" s="392"/>
      <c r="AL27" s="393"/>
      <c r="AM27" s="391">
        <v>
77652</v>
      </c>
      <c r="AN27" s="392"/>
      <c r="AO27" s="392"/>
      <c r="AP27" s="392"/>
      <c r="AQ27" s="392"/>
      <c r="AR27" s="393"/>
      <c r="AS27" s="391">
        <v>
3530</v>
      </c>
      <c r="AT27" s="392"/>
      <c r="AU27" s="392"/>
      <c r="AV27" s="392"/>
      <c r="AW27" s="392"/>
      <c r="AX27" s="394"/>
      <c r="AY27" s="421" t="s">
        <v>
168</v>
      </c>
      <c r="AZ27" s="422"/>
      <c r="BA27" s="422"/>
      <c r="BB27" s="422"/>
      <c r="BC27" s="422"/>
      <c r="BD27" s="422"/>
      <c r="BE27" s="422"/>
      <c r="BF27" s="422"/>
      <c r="BG27" s="422"/>
      <c r="BH27" s="422"/>
      <c r="BI27" s="422"/>
      <c r="BJ27" s="422"/>
      <c r="BK27" s="422"/>
      <c r="BL27" s="422"/>
      <c r="BM27" s="423"/>
      <c r="BN27" s="418" t="s">
        <v>
124</v>
      </c>
      <c r="BO27" s="419"/>
      <c r="BP27" s="419"/>
      <c r="BQ27" s="419"/>
      <c r="BR27" s="419"/>
      <c r="BS27" s="419"/>
      <c r="BT27" s="419"/>
      <c r="BU27" s="420"/>
      <c r="BV27" s="418" t="s">
        <v>
124</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
169</v>
      </c>
      <c r="F28" s="389"/>
      <c r="G28" s="389"/>
      <c r="H28" s="389"/>
      <c r="I28" s="389"/>
      <c r="J28" s="389"/>
      <c r="K28" s="390"/>
      <c r="L28" s="391">
        <v>
1</v>
      </c>
      <c r="M28" s="392"/>
      <c r="N28" s="392"/>
      <c r="O28" s="392"/>
      <c r="P28" s="393"/>
      <c r="Q28" s="391">
        <v>
7930</v>
      </c>
      <c r="R28" s="392"/>
      <c r="S28" s="392"/>
      <c r="T28" s="392"/>
      <c r="U28" s="392"/>
      <c r="V28" s="393"/>
      <c r="W28" s="457"/>
      <c r="X28" s="448"/>
      <c r="Y28" s="449"/>
      <c r="Z28" s="388" t="s">
        <v>
170</v>
      </c>
      <c r="AA28" s="389"/>
      <c r="AB28" s="389"/>
      <c r="AC28" s="389"/>
      <c r="AD28" s="389"/>
      <c r="AE28" s="389"/>
      <c r="AF28" s="389"/>
      <c r="AG28" s="390"/>
      <c r="AH28" s="391" t="s">
        <v>
124</v>
      </c>
      <c r="AI28" s="392"/>
      <c r="AJ28" s="392"/>
      <c r="AK28" s="392"/>
      <c r="AL28" s="393"/>
      <c r="AM28" s="391" t="s">
        <v>
124</v>
      </c>
      <c r="AN28" s="392"/>
      <c r="AO28" s="392"/>
      <c r="AP28" s="392"/>
      <c r="AQ28" s="392"/>
      <c r="AR28" s="393"/>
      <c r="AS28" s="391" t="s">
        <v>
124</v>
      </c>
      <c r="AT28" s="392"/>
      <c r="AU28" s="392"/>
      <c r="AV28" s="392"/>
      <c r="AW28" s="392"/>
      <c r="AX28" s="394"/>
      <c r="AY28" s="398" t="s">
        <v>
171</v>
      </c>
      <c r="AZ28" s="399"/>
      <c r="BA28" s="399"/>
      <c r="BB28" s="400"/>
      <c r="BC28" s="407" t="s">
        <v>
172</v>
      </c>
      <c r="BD28" s="408"/>
      <c r="BE28" s="408"/>
      <c r="BF28" s="408"/>
      <c r="BG28" s="408"/>
      <c r="BH28" s="408"/>
      <c r="BI28" s="408"/>
      <c r="BJ28" s="408"/>
      <c r="BK28" s="408"/>
      <c r="BL28" s="408"/>
      <c r="BM28" s="409"/>
      <c r="BN28" s="410">
        <v>
14999052</v>
      </c>
      <c r="BO28" s="411"/>
      <c r="BP28" s="411"/>
      <c r="BQ28" s="411"/>
      <c r="BR28" s="411"/>
      <c r="BS28" s="411"/>
      <c r="BT28" s="411"/>
      <c r="BU28" s="412"/>
      <c r="BV28" s="410">
        <v>
13779171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
173</v>
      </c>
      <c r="F29" s="389"/>
      <c r="G29" s="389"/>
      <c r="H29" s="389"/>
      <c r="I29" s="389"/>
      <c r="J29" s="389"/>
      <c r="K29" s="390"/>
      <c r="L29" s="391">
        <v>
34</v>
      </c>
      <c r="M29" s="392"/>
      <c r="N29" s="392"/>
      <c r="O29" s="392"/>
      <c r="P29" s="393"/>
      <c r="Q29" s="391">
        <v>
5980</v>
      </c>
      <c r="R29" s="392"/>
      <c r="S29" s="392"/>
      <c r="T29" s="392"/>
      <c r="U29" s="392"/>
      <c r="V29" s="393"/>
      <c r="W29" s="458"/>
      <c r="X29" s="459"/>
      <c r="Y29" s="460"/>
      <c r="Z29" s="388" t="s">
        <v>
174</v>
      </c>
      <c r="AA29" s="389"/>
      <c r="AB29" s="389"/>
      <c r="AC29" s="389"/>
      <c r="AD29" s="389"/>
      <c r="AE29" s="389"/>
      <c r="AF29" s="389"/>
      <c r="AG29" s="390"/>
      <c r="AH29" s="391">
        <v>
1922</v>
      </c>
      <c r="AI29" s="392"/>
      <c r="AJ29" s="392"/>
      <c r="AK29" s="392"/>
      <c r="AL29" s="393"/>
      <c r="AM29" s="391">
        <v>
6011352</v>
      </c>
      <c r="AN29" s="392"/>
      <c r="AO29" s="392"/>
      <c r="AP29" s="392"/>
      <c r="AQ29" s="392"/>
      <c r="AR29" s="393"/>
      <c r="AS29" s="391">
        <v>
3128</v>
      </c>
      <c r="AT29" s="392"/>
      <c r="AU29" s="392"/>
      <c r="AV29" s="392"/>
      <c r="AW29" s="392"/>
      <c r="AX29" s="394"/>
      <c r="AY29" s="401"/>
      <c r="AZ29" s="402"/>
      <c r="BA29" s="402"/>
      <c r="BB29" s="403"/>
      <c r="BC29" s="395" t="s">
        <v>
175</v>
      </c>
      <c r="BD29" s="396"/>
      <c r="BE29" s="396"/>
      <c r="BF29" s="396"/>
      <c r="BG29" s="396"/>
      <c r="BH29" s="396"/>
      <c r="BI29" s="396"/>
      <c r="BJ29" s="396"/>
      <c r="BK29" s="396"/>
      <c r="BL29" s="396"/>
      <c r="BM29" s="397"/>
      <c r="BN29" s="415">
        <v>
1740258</v>
      </c>
      <c r="BO29" s="416"/>
      <c r="BP29" s="416"/>
      <c r="BQ29" s="416"/>
      <c r="BR29" s="416"/>
      <c r="BS29" s="416"/>
      <c r="BT29" s="416"/>
      <c r="BU29" s="417"/>
      <c r="BV29" s="415">
        <v>
2297492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
176</v>
      </c>
      <c r="X30" s="468"/>
      <c r="Y30" s="468"/>
      <c r="Z30" s="468"/>
      <c r="AA30" s="468"/>
      <c r="AB30" s="468"/>
      <c r="AC30" s="468"/>
      <c r="AD30" s="468"/>
      <c r="AE30" s="468"/>
      <c r="AF30" s="468"/>
      <c r="AG30" s="469"/>
      <c r="AH30" s="379">
        <v>
99.5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
177</v>
      </c>
      <c r="BD30" s="383"/>
      <c r="BE30" s="383"/>
      <c r="BF30" s="383"/>
      <c r="BG30" s="383"/>
      <c r="BH30" s="383"/>
      <c r="BI30" s="383"/>
      <c r="BJ30" s="383"/>
      <c r="BK30" s="383"/>
      <c r="BL30" s="383"/>
      <c r="BM30" s="384"/>
      <c r="BN30" s="418">
        <v>
15753517</v>
      </c>
      <c r="BO30" s="419"/>
      <c r="BP30" s="419"/>
      <c r="BQ30" s="419"/>
      <c r="BR30" s="419"/>
      <c r="BS30" s="419"/>
      <c r="BT30" s="419"/>
      <c r="BU30" s="420"/>
      <c r="BV30" s="418">
        <v>
14137115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
178</v>
      </c>
      <c r="D32" s="167"/>
      <c r="E32" s="167"/>
      <c r="F32" s="164"/>
      <c r="G32" s="164"/>
      <c r="H32" s="164"/>
      <c r="I32" s="164"/>
      <c r="J32" s="164"/>
      <c r="K32" s="164"/>
      <c r="L32" s="164"/>
      <c r="M32" s="164"/>
      <c r="N32" s="164"/>
      <c r="O32" s="164"/>
      <c r="P32" s="164"/>
      <c r="Q32" s="164"/>
      <c r="R32" s="164"/>
      <c r="S32" s="164"/>
      <c r="T32" s="164"/>
      <c r="U32" s="164" t="s">
        <v>
179</v>
      </c>
      <c r="V32" s="164"/>
      <c r="W32" s="164"/>
      <c r="X32" s="164"/>
      <c r="Y32" s="164"/>
      <c r="Z32" s="164"/>
      <c r="AA32" s="164"/>
      <c r="AB32" s="164"/>
      <c r="AC32" s="164"/>
      <c r="AD32" s="164"/>
      <c r="AE32" s="164"/>
      <c r="AF32" s="164"/>
      <c r="AG32" s="164"/>
      <c r="AH32" s="164"/>
      <c r="AI32" s="164"/>
      <c r="AJ32" s="164"/>
      <c r="AK32" s="164"/>
      <c r="AL32" s="164"/>
      <c r="AM32" s="168" t="s">
        <v>
180</v>
      </c>
      <c r="AN32" s="164"/>
      <c r="AO32" s="164"/>
      <c r="AP32" s="164"/>
      <c r="AQ32" s="164"/>
      <c r="AR32" s="164"/>
      <c r="AS32" s="168"/>
      <c r="AT32" s="168"/>
      <c r="AU32" s="168"/>
      <c r="AV32" s="168"/>
      <c r="AW32" s="168"/>
      <c r="AX32" s="168"/>
      <c r="AY32" s="168"/>
      <c r="AZ32" s="168"/>
      <c r="BA32" s="168"/>
      <c r="BB32" s="164"/>
      <c r="BC32" s="168"/>
      <c r="BD32" s="164"/>
      <c r="BE32" s="168" t="s">
        <v>
181</v>
      </c>
      <c r="BF32" s="164"/>
      <c r="BG32" s="164"/>
      <c r="BH32" s="164"/>
      <c r="BI32" s="164"/>
      <c r="BJ32" s="168"/>
      <c r="BK32" s="168"/>
      <c r="BL32" s="168"/>
      <c r="BM32" s="168"/>
      <c r="BN32" s="168"/>
      <c r="BO32" s="168"/>
      <c r="BP32" s="168"/>
      <c r="BQ32" s="168"/>
      <c r="BR32" s="164"/>
      <c r="BS32" s="164"/>
      <c r="BT32" s="164"/>
      <c r="BU32" s="164"/>
      <c r="BV32" s="164"/>
      <c r="BW32" s="164" t="s">
        <v>
182</v>
      </c>
      <c r="BX32" s="164"/>
      <c r="BY32" s="164"/>
      <c r="BZ32" s="164"/>
      <c r="CA32" s="164"/>
      <c r="CB32" s="168"/>
      <c r="CC32" s="168"/>
      <c r="CD32" s="168"/>
      <c r="CE32" s="168"/>
      <c r="CF32" s="168"/>
      <c r="CG32" s="168"/>
      <c r="CH32" s="168"/>
      <c r="CI32" s="168"/>
      <c r="CJ32" s="168"/>
      <c r="CK32" s="168"/>
      <c r="CL32" s="168"/>
      <c r="CM32" s="168"/>
      <c r="CN32" s="168"/>
      <c r="CO32" s="168" t="s">
        <v>
183</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
184</v>
      </c>
      <c r="D33" s="378"/>
      <c r="E33" s="377" t="s">
        <v>
185</v>
      </c>
      <c r="F33" s="377"/>
      <c r="G33" s="377"/>
      <c r="H33" s="377"/>
      <c r="I33" s="377"/>
      <c r="J33" s="377"/>
      <c r="K33" s="377"/>
      <c r="L33" s="377"/>
      <c r="M33" s="377"/>
      <c r="N33" s="377"/>
      <c r="O33" s="377"/>
      <c r="P33" s="377"/>
      <c r="Q33" s="377"/>
      <c r="R33" s="377"/>
      <c r="S33" s="377"/>
      <c r="T33" s="169"/>
      <c r="U33" s="378" t="s">
        <v>
184</v>
      </c>
      <c r="V33" s="378"/>
      <c r="W33" s="377" t="s">
        <v>
185</v>
      </c>
      <c r="X33" s="377"/>
      <c r="Y33" s="377"/>
      <c r="Z33" s="377"/>
      <c r="AA33" s="377"/>
      <c r="AB33" s="377"/>
      <c r="AC33" s="377"/>
      <c r="AD33" s="377"/>
      <c r="AE33" s="377"/>
      <c r="AF33" s="377"/>
      <c r="AG33" s="377"/>
      <c r="AH33" s="377"/>
      <c r="AI33" s="377"/>
      <c r="AJ33" s="377"/>
      <c r="AK33" s="377"/>
      <c r="AL33" s="169"/>
      <c r="AM33" s="378" t="s">
        <v>
184</v>
      </c>
      <c r="AN33" s="378"/>
      <c r="AO33" s="377" t="s">
        <v>
185</v>
      </c>
      <c r="AP33" s="377"/>
      <c r="AQ33" s="377"/>
      <c r="AR33" s="377"/>
      <c r="AS33" s="377"/>
      <c r="AT33" s="377"/>
      <c r="AU33" s="377"/>
      <c r="AV33" s="377"/>
      <c r="AW33" s="377"/>
      <c r="AX33" s="377"/>
      <c r="AY33" s="377"/>
      <c r="AZ33" s="377"/>
      <c r="BA33" s="377"/>
      <c r="BB33" s="377"/>
      <c r="BC33" s="377"/>
      <c r="BD33" s="170"/>
      <c r="BE33" s="377" t="s">
        <v>
186</v>
      </c>
      <c r="BF33" s="377"/>
      <c r="BG33" s="377" t="s">
        <v>
187</v>
      </c>
      <c r="BH33" s="377"/>
      <c r="BI33" s="377"/>
      <c r="BJ33" s="377"/>
      <c r="BK33" s="377"/>
      <c r="BL33" s="377"/>
      <c r="BM33" s="377"/>
      <c r="BN33" s="377"/>
      <c r="BO33" s="377"/>
      <c r="BP33" s="377"/>
      <c r="BQ33" s="377"/>
      <c r="BR33" s="377"/>
      <c r="BS33" s="377"/>
      <c r="BT33" s="377"/>
      <c r="BU33" s="377"/>
      <c r="BV33" s="170"/>
      <c r="BW33" s="378" t="s">
        <v>
186</v>
      </c>
      <c r="BX33" s="378"/>
      <c r="BY33" s="377" t="s">
        <v>
188</v>
      </c>
      <c r="BZ33" s="377"/>
      <c r="CA33" s="377"/>
      <c r="CB33" s="377"/>
      <c r="CC33" s="377"/>
      <c r="CD33" s="377"/>
      <c r="CE33" s="377"/>
      <c r="CF33" s="377"/>
      <c r="CG33" s="377"/>
      <c r="CH33" s="377"/>
      <c r="CI33" s="377"/>
      <c r="CJ33" s="377"/>
      <c r="CK33" s="377"/>
      <c r="CL33" s="377"/>
      <c r="CM33" s="377"/>
      <c r="CN33" s="169"/>
      <c r="CO33" s="378" t="s">
        <v>
184</v>
      </c>
      <c r="CP33" s="378"/>
      <c r="CQ33" s="377" t="s">
        <v>
189</v>
      </c>
      <c r="CR33" s="377"/>
      <c r="CS33" s="377"/>
      <c r="CT33" s="377"/>
      <c r="CU33" s="377"/>
      <c r="CV33" s="377"/>
      <c r="CW33" s="377"/>
      <c r="CX33" s="377"/>
      <c r="CY33" s="377"/>
      <c r="CZ33" s="377"/>
      <c r="DA33" s="377"/>
      <c r="DB33" s="377"/>
      <c r="DC33" s="377"/>
      <c r="DD33" s="377"/>
      <c r="DE33" s="377"/>
      <c r="DF33" s="169"/>
      <c r="DG33" s="377" t="s">
        <v>
190</v>
      </c>
      <c r="DH33" s="377"/>
      <c r="DI33" s="171"/>
      <c r="DJ33" s="139"/>
      <c r="DK33" s="139"/>
      <c r="DL33" s="139"/>
      <c r="DM33" s="139"/>
      <c r="DN33" s="139"/>
      <c r="DO33" s="139"/>
    </row>
    <row r="34" spans="1:119" ht="32.25" customHeight="1">
      <c r="A34" s="140"/>
      <c r="B34" s="166"/>
      <c r="C34" s="375">
        <f>
IF(E34="","",1)</f>
        <v>
1</v>
      </c>
      <c r="D34" s="375"/>
      <c r="E34" s="374" t="str">
        <f>
IF('各会計、関係団体の財政状況及び健全化判断比率'!B7="","",'各会計、関係団体の財政状況及び健全化判断比率'!B7)</f>
        <v>
一般会計</v>
      </c>
      <c r="F34" s="374"/>
      <c r="G34" s="374"/>
      <c r="H34" s="374"/>
      <c r="I34" s="374"/>
      <c r="J34" s="374"/>
      <c r="K34" s="374"/>
      <c r="L34" s="374"/>
      <c r="M34" s="374"/>
      <c r="N34" s="374"/>
      <c r="O34" s="374"/>
      <c r="P34" s="374"/>
      <c r="Q34" s="374"/>
      <c r="R34" s="374"/>
      <c r="S34" s="374"/>
      <c r="T34" s="167"/>
      <c r="U34" s="375">
        <f>
IF(W34="","",MAX(C34:D43)+1)</f>
        <v>
2</v>
      </c>
      <c r="V34" s="375"/>
      <c r="W34" s="374" t="str">
        <f>
IF('各会計、関係団体の財政状況及び健全化判断比率'!B28="","",'各会計、関係団体の財政状況及び健全化判断比率'!B28)</f>
        <v>
国民健康保険特別会計</v>
      </c>
      <c r="X34" s="374"/>
      <c r="Y34" s="374"/>
      <c r="Z34" s="374"/>
      <c r="AA34" s="374"/>
      <c r="AB34" s="374"/>
      <c r="AC34" s="374"/>
      <c r="AD34" s="374"/>
      <c r="AE34" s="374"/>
      <c r="AF34" s="374"/>
      <c r="AG34" s="374"/>
      <c r="AH34" s="374"/>
      <c r="AI34" s="374"/>
      <c r="AJ34" s="374"/>
      <c r="AK34" s="374"/>
      <c r="AL34" s="167"/>
      <c r="AM34" s="375" t="str">
        <f>
IF(AO34="","",MAX(C34:D43,U34:V43)+1)</f>
        <v/>
      </c>
      <c r="AN34" s="375"/>
      <c r="AO34" s="374"/>
      <c r="AP34" s="374"/>
      <c r="AQ34" s="374"/>
      <c r="AR34" s="374"/>
      <c r="AS34" s="374"/>
      <c r="AT34" s="374"/>
      <c r="AU34" s="374"/>
      <c r="AV34" s="374"/>
      <c r="AW34" s="374"/>
      <c r="AX34" s="374"/>
      <c r="AY34" s="374"/>
      <c r="AZ34" s="374"/>
      <c r="BA34" s="374"/>
      <c r="BB34" s="374"/>
      <c r="BC34" s="374"/>
      <c r="BD34" s="167"/>
      <c r="BE34" s="375" t="str">
        <f>
IF(BG34="","",MAX(C34:D43,U34:V43,AM34:AN43)+1)</f>
        <v/>
      </c>
      <c r="BF34" s="375"/>
      <c r="BG34" s="374"/>
      <c r="BH34" s="374"/>
      <c r="BI34" s="374"/>
      <c r="BJ34" s="374"/>
      <c r="BK34" s="374"/>
      <c r="BL34" s="374"/>
      <c r="BM34" s="374"/>
      <c r="BN34" s="374"/>
      <c r="BO34" s="374"/>
      <c r="BP34" s="374"/>
      <c r="BQ34" s="374"/>
      <c r="BR34" s="374"/>
      <c r="BS34" s="374"/>
      <c r="BT34" s="374"/>
      <c r="BU34" s="374"/>
      <c r="BV34" s="167"/>
      <c r="BW34" s="375">
        <f>
IF(BY34="","",MAX(C34:D43,U34:V43,AM34:AN43,BE34:BF43)+1)</f>
        <v>
5</v>
      </c>
      <c r="BX34" s="375"/>
      <c r="BY34" s="374" t="str">
        <f>
IF('各会計、関係団体の財政状況及び健全化判断比率'!B68="","",'各会計、関係団体の財政状況及び健全化判断比率'!B68)</f>
        <v>
特別区人事・厚生事務組合</v>
      </c>
      <c r="BZ34" s="374"/>
      <c r="CA34" s="374"/>
      <c r="CB34" s="374"/>
      <c r="CC34" s="374"/>
      <c r="CD34" s="374"/>
      <c r="CE34" s="374"/>
      <c r="CF34" s="374"/>
      <c r="CG34" s="374"/>
      <c r="CH34" s="374"/>
      <c r="CI34" s="374"/>
      <c r="CJ34" s="374"/>
      <c r="CK34" s="374"/>
      <c r="CL34" s="374"/>
      <c r="CM34" s="374"/>
      <c r="CN34" s="167"/>
      <c r="CO34" s="375">
        <f>
IF(CQ34="","",MAX(C34:D43,U34:V43,AM34:AN43,BE34:BF43,BW34:BX43)+1)</f>
        <v>
11</v>
      </c>
      <c r="CP34" s="375"/>
      <c r="CQ34" s="374" t="str">
        <f>
IF('各会計、関係団体の財政状況及び健全化判断比率'!BS7="","",'各会計、関係団体の財政状況及び健全化判断比率'!BS7)</f>
        <v>
（公財）目黒区芸術文化振興財団</v>
      </c>
      <c r="CR34" s="374"/>
      <c r="CS34" s="374"/>
      <c r="CT34" s="374"/>
      <c r="CU34" s="374"/>
      <c r="CV34" s="374"/>
      <c r="CW34" s="374"/>
      <c r="CX34" s="374"/>
      <c r="CY34" s="374"/>
      <c r="CZ34" s="374"/>
      <c r="DA34" s="374"/>
      <c r="DB34" s="374"/>
      <c r="DC34" s="374"/>
      <c r="DD34" s="374"/>
      <c r="DE34" s="374"/>
      <c r="DF34" s="164"/>
      <c r="DG34" s="376" t="str">
        <f>
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
IF(E35="","",C34+1)</f>
        <v/>
      </c>
      <c r="D35" s="375"/>
      <c r="E35" s="374" t="str">
        <f>
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
IF(W35="","",U34+1)</f>
        <v>
3</v>
      </c>
      <c r="V35" s="375"/>
      <c r="W35" s="374" t="str">
        <f>
IF('各会計、関係団体の財政状況及び健全化判断比率'!B29="","",'各会計、関係団体の財政状況及び健全化判断比率'!B29)</f>
        <v>
介護保険特別会計</v>
      </c>
      <c r="X35" s="374"/>
      <c r="Y35" s="374"/>
      <c r="Z35" s="374"/>
      <c r="AA35" s="374"/>
      <c r="AB35" s="374"/>
      <c r="AC35" s="374"/>
      <c r="AD35" s="374"/>
      <c r="AE35" s="374"/>
      <c r="AF35" s="374"/>
      <c r="AG35" s="374"/>
      <c r="AH35" s="374"/>
      <c r="AI35" s="374"/>
      <c r="AJ35" s="374"/>
      <c r="AK35" s="374"/>
      <c r="AL35" s="167"/>
      <c r="AM35" s="375" t="str">
        <f t="shared" ref="AM35:AM43" si="0">
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
IF(BG35="","",BE34+1)</f>
        <v/>
      </c>
      <c r="BF35" s="375"/>
      <c r="BG35" s="374"/>
      <c r="BH35" s="374"/>
      <c r="BI35" s="374"/>
      <c r="BJ35" s="374"/>
      <c r="BK35" s="374"/>
      <c r="BL35" s="374"/>
      <c r="BM35" s="374"/>
      <c r="BN35" s="374"/>
      <c r="BO35" s="374"/>
      <c r="BP35" s="374"/>
      <c r="BQ35" s="374"/>
      <c r="BR35" s="374"/>
      <c r="BS35" s="374"/>
      <c r="BT35" s="374"/>
      <c r="BU35" s="374"/>
      <c r="BV35" s="167"/>
      <c r="BW35" s="375">
        <f t="shared" ref="BW35:BW43" si="2">
IF(BY35="","",BW34+1)</f>
        <v>
6</v>
      </c>
      <c r="BX35" s="375"/>
      <c r="BY35" s="374" t="str">
        <f>
IF('各会計、関係団体の財政状況及び健全化判断比率'!B69="","",'各会計、関係団体の財政状況及び健全化判断比率'!B69)</f>
        <v>
特別区競馬組合</v>
      </c>
      <c r="BZ35" s="374"/>
      <c r="CA35" s="374"/>
      <c r="CB35" s="374"/>
      <c r="CC35" s="374"/>
      <c r="CD35" s="374"/>
      <c r="CE35" s="374"/>
      <c r="CF35" s="374"/>
      <c r="CG35" s="374"/>
      <c r="CH35" s="374"/>
      <c r="CI35" s="374"/>
      <c r="CJ35" s="374"/>
      <c r="CK35" s="374"/>
      <c r="CL35" s="374"/>
      <c r="CM35" s="374"/>
      <c r="CN35" s="167"/>
      <c r="CO35" s="375">
        <f t="shared" ref="CO35:CO43" si="3">
IF(CQ35="","",CO34+1)</f>
        <v>
12</v>
      </c>
      <c r="CP35" s="375"/>
      <c r="CQ35" s="374" t="str">
        <f>
IF('各会計、関係団体の財政状況及び健全化判断比率'!BS8="","",'各会計、関係団体の財政状況及び健全化判断比率'!BS8)</f>
        <v>
（公財）目黒区勤労者サービスセンター</v>
      </c>
      <c r="CR35" s="374"/>
      <c r="CS35" s="374"/>
      <c r="CT35" s="374"/>
      <c r="CU35" s="374"/>
      <c r="CV35" s="374"/>
      <c r="CW35" s="374"/>
      <c r="CX35" s="374"/>
      <c r="CY35" s="374"/>
      <c r="CZ35" s="374"/>
      <c r="DA35" s="374"/>
      <c r="DB35" s="374"/>
      <c r="DC35" s="374"/>
      <c r="DD35" s="374"/>
      <c r="DE35" s="374"/>
      <c r="DF35" s="164"/>
      <c r="DG35" s="376" t="str">
        <f>
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
IF(E36="","",C35+1)</f>
        <v/>
      </c>
      <c r="D36" s="375"/>
      <c r="E36" s="374" t="str">
        <f>
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
IF(W36="","",U35+1)</f>
        <v>
4</v>
      </c>
      <c r="V36" s="375"/>
      <c r="W36" s="374" t="str">
        <f>
IF('各会計、関係団体の財政状況及び健全化判断比率'!B30="","",'各会計、関係団体の財政状況及び健全化判断比率'!B30)</f>
        <v>
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
7</v>
      </c>
      <c r="BX36" s="375"/>
      <c r="BY36" s="374" t="str">
        <f>
IF('各会計、関係団体の財政状況及び健全化判断比率'!B70="","",'各会計、関係団体の財政状況及び健全化判断比率'!B70)</f>
        <v>
臨海部広域斎場組合</v>
      </c>
      <c r="BZ36" s="374"/>
      <c r="CA36" s="374"/>
      <c r="CB36" s="374"/>
      <c r="CC36" s="374"/>
      <c r="CD36" s="374"/>
      <c r="CE36" s="374"/>
      <c r="CF36" s="374"/>
      <c r="CG36" s="374"/>
      <c r="CH36" s="374"/>
      <c r="CI36" s="374"/>
      <c r="CJ36" s="374"/>
      <c r="CK36" s="374"/>
      <c r="CL36" s="374"/>
      <c r="CM36" s="374"/>
      <c r="CN36" s="167"/>
      <c r="CO36" s="375">
        <f t="shared" si="3"/>
        <v>
13</v>
      </c>
      <c r="CP36" s="375"/>
      <c r="CQ36" s="374" t="str">
        <f>
IF('各会計、関係団体の財政状況及び健全化判断比率'!BS9="","",'各会計、関係団体の財政状況及び健全化判断比率'!BS9)</f>
        <v>
（公財）目黒区国際交流協会</v>
      </c>
      <c r="CR36" s="374"/>
      <c r="CS36" s="374"/>
      <c r="CT36" s="374"/>
      <c r="CU36" s="374"/>
      <c r="CV36" s="374"/>
      <c r="CW36" s="374"/>
      <c r="CX36" s="374"/>
      <c r="CY36" s="374"/>
      <c r="CZ36" s="374"/>
      <c r="DA36" s="374"/>
      <c r="DB36" s="374"/>
      <c r="DC36" s="374"/>
      <c r="DD36" s="374"/>
      <c r="DE36" s="374"/>
      <c r="DF36" s="164"/>
      <c r="DG36" s="376" t="str">
        <f>
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
IF(E37="","",C36+1)</f>
        <v/>
      </c>
      <c r="D37" s="375"/>
      <c r="E37" s="374" t="str">
        <f>
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
8</v>
      </c>
      <c r="BX37" s="375"/>
      <c r="BY37" s="374" t="str">
        <f>
IF('各会計、関係団体の財政状況及び健全化判断比率'!B71="","",'各会計、関係団体の財政状況及び健全化判断比率'!B71)</f>
        <v>
東京二十三区清掃一部事務組合</v>
      </c>
      <c r="BZ37" s="374"/>
      <c r="CA37" s="374"/>
      <c r="CB37" s="374"/>
      <c r="CC37" s="374"/>
      <c r="CD37" s="374"/>
      <c r="CE37" s="374"/>
      <c r="CF37" s="374"/>
      <c r="CG37" s="374"/>
      <c r="CH37" s="374"/>
      <c r="CI37" s="374"/>
      <c r="CJ37" s="374"/>
      <c r="CK37" s="374"/>
      <c r="CL37" s="374"/>
      <c r="CM37" s="374"/>
      <c r="CN37" s="167"/>
      <c r="CO37" s="375">
        <f t="shared" si="3"/>
        <v>
14</v>
      </c>
      <c r="CP37" s="375"/>
      <c r="CQ37" s="374" t="str">
        <f>
IF('各会計、関係団体の財政状況及び健全化判断比率'!BS10="","",'各会計、関係団体の財政状況及び健全化判断比率'!BS10)</f>
        <v>
目黒区土地開発公社</v>
      </c>
      <c r="CR37" s="374"/>
      <c r="CS37" s="374"/>
      <c r="CT37" s="374"/>
      <c r="CU37" s="374"/>
      <c r="CV37" s="374"/>
      <c r="CW37" s="374"/>
      <c r="CX37" s="374"/>
      <c r="CY37" s="374"/>
      <c r="CZ37" s="374"/>
      <c r="DA37" s="374"/>
      <c r="DB37" s="374"/>
      <c r="DC37" s="374"/>
      <c r="DD37" s="374"/>
      <c r="DE37" s="374"/>
      <c r="DF37" s="164"/>
      <c r="DG37" s="376" t="str">
        <f>
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
IF(E38="","",C37+1)</f>
        <v/>
      </c>
      <c r="D38" s="375"/>
      <c r="E38" s="374" t="str">
        <f>
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
9</v>
      </c>
      <c r="BX38" s="375"/>
      <c r="BY38" s="374" t="str">
        <f>
IF('各会計、関係団体の財政状況及び健全化判断比率'!B72="","",'各会計、関係団体の財政状況及び健全化判断比率'!B72)</f>
        <v>
東京都後期高齢者医療広域連合（一般会計）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
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
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
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
10</v>
      </c>
      <c r="BX39" s="375"/>
      <c r="BY39" s="374" t="str">
        <f>
IF('各会計、関係団体の財政状況及び健全化判断比率'!B73="","",'各会計、関係団体の財政状況及び健全化判断比率'!B73)</f>
        <v>
東京都後期高齢者医療広域連合
（後期高齢者医療特別会計）</v>
      </c>
      <c r="BZ39" s="374"/>
      <c r="CA39" s="374"/>
      <c r="CB39" s="374"/>
      <c r="CC39" s="374"/>
      <c r="CD39" s="374"/>
      <c r="CE39" s="374"/>
      <c r="CF39" s="374"/>
      <c r="CG39" s="374"/>
      <c r="CH39" s="374"/>
      <c r="CI39" s="374"/>
      <c r="CJ39" s="374"/>
      <c r="CK39" s="374"/>
      <c r="CL39" s="374"/>
      <c r="CM39" s="374"/>
      <c r="CN39" s="167"/>
      <c r="CO39" s="375" t="str">
        <f t="shared" si="3"/>
        <v/>
      </c>
      <c r="CP39" s="375"/>
      <c r="CQ39" s="374" t="str">
        <f>
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
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
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
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
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
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
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
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
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
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
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
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
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
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
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
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
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
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
191</v>
      </c>
      <c r="C46" s="139"/>
      <c r="D46" s="139"/>
      <c r="E46" s="139" t="s">
        <v>
192</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
193</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
194</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
195</v>
      </c>
    </row>
    <row r="50" spans="5:5">
      <c r="E50" s="141" t="s">
        <v>
196</v>
      </c>
    </row>
    <row r="51" spans="5:5">
      <c r="E51" s="141" t="s">
        <v>
197</v>
      </c>
    </row>
    <row r="52" spans="5:5">
      <c r="E52" s="141" t="s">
        <v>
198</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85" zoomScaleNormal="85" zoomScaleSheetLayoutView="100" workbookViewId="0">
      <selection activeCell="H35" sqref="H3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
6</v>
      </c>
      <c r="K32" s="22"/>
      <c r="L32" s="22"/>
      <c r="M32" s="22"/>
      <c r="N32" s="22"/>
      <c r="O32" s="22"/>
      <c r="P32" s="22"/>
    </row>
    <row r="33" spans="1:16" ht="39" customHeight="1" thickBot="1">
      <c r="A33" s="22"/>
      <c r="B33" s="25" t="s">
        <v>
7</v>
      </c>
      <c r="C33" s="26"/>
      <c r="D33" s="26"/>
      <c r="E33" s="27" t="s">
        <v>
2</v>
      </c>
      <c r="F33" s="28" t="s">
        <v>
517</v>
      </c>
      <c r="G33" s="29" t="s">
        <v>
518</v>
      </c>
      <c r="H33" s="29" t="s">
        <v>
519</v>
      </c>
      <c r="I33" s="29" t="s">
        <v>
520</v>
      </c>
      <c r="J33" s="30" t="s">
        <v>
521</v>
      </c>
      <c r="K33" s="22"/>
      <c r="L33" s="22"/>
      <c r="M33" s="22"/>
      <c r="N33" s="22"/>
      <c r="O33" s="22"/>
      <c r="P33" s="22"/>
    </row>
    <row r="34" spans="1:16" ht="39" customHeight="1">
      <c r="A34" s="22"/>
      <c r="B34" s="31"/>
      <c r="C34" s="1184" t="s">
        <v>
522</v>
      </c>
      <c r="D34" s="1184"/>
      <c r="E34" s="1185"/>
      <c r="F34" s="32">
        <v>
7.37</v>
      </c>
      <c r="G34" s="33">
        <v>
6.52</v>
      </c>
      <c r="H34" s="33">
        <v>
5.43</v>
      </c>
      <c r="I34" s="33">
        <v>
5.76</v>
      </c>
      <c r="J34" s="34">
        <v>
5.45</v>
      </c>
      <c r="K34" s="22"/>
      <c r="L34" s="22"/>
      <c r="M34" s="22"/>
      <c r="N34" s="22"/>
      <c r="O34" s="22"/>
      <c r="P34" s="22"/>
    </row>
    <row r="35" spans="1:16" ht="39" customHeight="1">
      <c r="A35" s="22"/>
      <c r="B35" s="35"/>
      <c r="C35" s="1178" t="s">
        <v>
523</v>
      </c>
      <c r="D35" s="1179"/>
      <c r="E35" s="1180"/>
      <c r="F35" s="36">
        <v>
0.51</v>
      </c>
      <c r="G35" s="37">
        <v>
0.48</v>
      </c>
      <c r="H35" s="37">
        <v>
0.67</v>
      </c>
      <c r="I35" s="37">
        <v>
0.98</v>
      </c>
      <c r="J35" s="38">
        <v>
0.75</v>
      </c>
      <c r="K35" s="22"/>
      <c r="L35" s="22"/>
      <c r="M35" s="22"/>
      <c r="N35" s="22"/>
      <c r="O35" s="22"/>
      <c r="P35" s="22"/>
    </row>
    <row r="36" spans="1:16" ht="39" customHeight="1">
      <c r="A36" s="22"/>
      <c r="B36" s="35"/>
      <c r="C36" s="1178" t="s">
        <v>
524</v>
      </c>
      <c r="D36" s="1179"/>
      <c r="E36" s="1180"/>
      <c r="F36" s="36">
        <v>
0.75</v>
      </c>
      <c r="G36" s="37">
        <v>
0.78</v>
      </c>
      <c r="H36" s="37">
        <v>
0.49</v>
      </c>
      <c r="I36" s="37">
        <v>
0.46</v>
      </c>
      <c r="J36" s="38">
        <v>
0.46</v>
      </c>
      <c r="K36" s="22"/>
      <c r="L36" s="22"/>
      <c r="M36" s="22"/>
      <c r="N36" s="22"/>
      <c r="O36" s="22"/>
      <c r="P36" s="22"/>
    </row>
    <row r="37" spans="1:16" ht="39" customHeight="1">
      <c r="A37" s="22"/>
      <c r="B37" s="35"/>
      <c r="C37" s="1178" t="s">
        <v>
525</v>
      </c>
      <c r="D37" s="1179"/>
      <c r="E37" s="1180"/>
      <c r="F37" s="36">
        <v>
0</v>
      </c>
      <c r="G37" s="37">
        <v>
0.03</v>
      </c>
      <c r="H37" s="37">
        <v>
0.04</v>
      </c>
      <c r="I37" s="37">
        <v>
0.01</v>
      </c>
      <c r="J37" s="38">
        <v>
0.03</v>
      </c>
      <c r="K37" s="22"/>
      <c r="L37" s="22"/>
      <c r="M37" s="22"/>
      <c r="N37" s="22"/>
      <c r="O37" s="22"/>
      <c r="P37" s="22"/>
    </row>
    <row r="38" spans="1:16" ht="39" customHeight="1">
      <c r="A38" s="22"/>
      <c r="B38" s="35"/>
      <c r="C38" s="1178"/>
      <c r="D38" s="1179"/>
      <c r="E38" s="1180"/>
      <c r="F38" s="36"/>
      <c r="G38" s="37"/>
      <c r="H38" s="37"/>
      <c r="I38" s="37"/>
      <c r="J38" s="38"/>
      <c r="K38" s="22"/>
      <c r="L38" s="22"/>
      <c r="M38" s="22"/>
      <c r="N38" s="22"/>
      <c r="O38" s="22"/>
      <c r="P38" s="22"/>
    </row>
    <row r="39" spans="1:16" ht="39" customHeight="1">
      <c r="A39" s="22"/>
      <c r="B39" s="35"/>
      <c r="C39" s="1178"/>
      <c r="D39" s="1179"/>
      <c r="E39" s="1180"/>
      <c r="F39" s="36"/>
      <c r="G39" s="37"/>
      <c r="H39" s="37"/>
      <c r="I39" s="37"/>
      <c r="J39" s="38"/>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
526</v>
      </c>
      <c r="D42" s="1179"/>
      <c r="E42" s="1180"/>
      <c r="F42" s="36" t="s">
        <v>
477</v>
      </c>
      <c r="G42" s="37" t="s">
        <v>
477</v>
      </c>
      <c r="H42" s="37" t="s">
        <v>
477</v>
      </c>
      <c r="I42" s="37" t="s">
        <v>
477</v>
      </c>
      <c r="J42" s="38" t="s">
        <v>
477</v>
      </c>
      <c r="K42" s="22"/>
      <c r="L42" s="22"/>
      <c r="M42" s="22"/>
      <c r="N42" s="22"/>
      <c r="O42" s="22"/>
      <c r="P42" s="22"/>
    </row>
    <row r="43" spans="1:16" ht="39" customHeight="1" thickBot="1">
      <c r="A43" s="22"/>
      <c r="B43" s="40"/>
      <c r="C43" s="1181" t="s">
        <v>
527</v>
      </c>
      <c r="D43" s="1182"/>
      <c r="E43" s="1183"/>
      <c r="F43" s="41" t="s">
        <v>
477</v>
      </c>
      <c r="G43" s="42" t="s">
        <v>
477</v>
      </c>
      <c r="H43" s="42" t="s">
        <v>
477</v>
      </c>
      <c r="I43" s="42" t="s">
        <v>
477</v>
      </c>
      <c r="J43" s="43" t="s">
        <v>
477</v>
      </c>
      <c r="K43" s="22"/>
      <c r="L43" s="22"/>
      <c r="M43" s="22"/>
      <c r="N43" s="22"/>
      <c r="O43" s="22"/>
      <c r="P43" s="22"/>
    </row>
    <row r="44" spans="1:16" ht="39" customHeight="1">
      <c r="A44" s="22"/>
      <c r="B44" s="44" t="s">
        <v>
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
&amp;C&amp;P/&amp;N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7" zoomScale="85" zoomScaleNormal="85" zoomScaleSheetLayoutView="55" workbookViewId="0">
      <selection activeCell="T43" sqref="T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c r="A44" s="48"/>
      <c r="B44" s="51" t="s">
        <v>
10</v>
      </c>
      <c r="C44" s="52"/>
      <c r="D44" s="52"/>
      <c r="E44" s="53"/>
      <c r="F44" s="53"/>
      <c r="G44" s="53"/>
      <c r="H44" s="53"/>
      <c r="I44" s="53"/>
      <c r="J44" s="54" t="s">
        <v>
2</v>
      </c>
      <c r="K44" s="55" t="s">
        <v>
517</v>
      </c>
      <c r="L44" s="56" t="s">
        <v>
518</v>
      </c>
      <c r="M44" s="56" t="s">
        <v>
519</v>
      </c>
      <c r="N44" s="56" t="s">
        <v>
520</v>
      </c>
      <c r="O44" s="57" t="s">
        <v>
521</v>
      </c>
      <c r="P44" s="48"/>
      <c r="Q44" s="48"/>
      <c r="R44" s="48"/>
      <c r="S44" s="48"/>
      <c r="T44" s="48"/>
      <c r="U44" s="48"/>
    </row>
    <row r="45" spans="1:21" ht="30.75" customHeight="1">
      <c r="A45" s="48"/>
      <c r="B45" s="1194" t="s">
        <v>
11</v>
      </c>
      <c r="C45" s="1195"/>
      <c r="D45" s="58"/>
      <c r="E45" s="1200" t="s">
        <v>
12</v>
      </c>
      <c r="F45" s="1200"/>
      <c r="G45" s="1200"/>
      <c r="H45" s="1200"/>
      <c r="I45" s="1200"/>
      <c r="J45" s="1201"/>
      <c r="K45" s="59">
        <v>
4881</v>
      </c>
      <c r="L45" s="60">
        <v>
4009</v>
      </c>
      <c r="M45" s="60">
        <v>
3350</v>
      </c>
      <c r="N45" s="60">
        <v>
2723</v>
      </c>
      <c r="O45" s="61">
        <v>
2555</v>
      </c>
      <c r="P45" s="48"/>
      <c r="Q45" s="48"/>
      <c r="R45" s="48"/>
      <c r="S45" s="48"/>
      <c r="T45" s="48"/>
      <c r="U45" s="48"/>
    </row>
    <row r="46" spans="1:21" ht="30.75" customHeight="1">
      <c r="A46" s="48"/>
      <c r="B46" s="1196"/>
      <c r="C46" s="1197"/>
      <c r="D46" s="62"/>
      <c r="E46" s="1188" t="s">
        <v>
13</v>
      </c>
      <c r="F46" s="1188"/>
      <c r="G46" s="1188"/>
      <c r="H46" s="1188"/>
      <c r="I46" s="1188"/>
      <c r="J46" s="1189"/>
      <c r="K46" s="63">
        <v>
6</v>
      </c>
      <c r="L46" s="64">
        <v>
11</v>
      </c>
      <c r="M46" s="64">
        <v>
39</v>
      </c>
      <c r="N46" s="64" t="s">
        <v>
477</v>
      </c>
      <c r="O46" s="65" t="s">
        <v>
477</v>
      </c>
      <c r="P46" s="48"/>
      <c r="Q46" s="48"/>
      <c r="R46" s="48"/>
      <c r="S46" s="48"/>
      <c r="T46" s="48"/>
      <c r="U46" s="48"/>
    </row>
    <row r="47" spans="1:21" ht="30.75" customHeight="1">
      <c r="A47" s="48"/>
      <c r="B47" s="1196"/>
      <c r="C47" s="1197"/>
      <c r="D47" s="62"/>
      <c r="E47" s="1188" t="s">
        <v>
14</v>
      </c>
      <c r="F47" s="1188"/>
      <c r="G47" s="1188"/>
      <c r="H47" s="1188"/>
      <c r="I47" s="1188"/>
      <c r="J47" s="1189"/>
      <c r="K47" s="63">
        <v>
471</v>
      </c>
      <c r="L47" s="64">
        <v>
499</v>
      </c>
      <c r="M47" s="64">
        <v>
491</v>
      </c>
      <c r="N47" s="64">
        <v>
345</v>
      </c>
      <c r="O47" s="65">
        <v>
280</v>
      </c>
      <c r="P47" s="48"/>
      <c r="Q47" s="48"/>
      <c r="R47" s="48"/>
      <c r="S47" s="48"/>
      <c r="T47" s="48"/>
      <c r="U47" s="48"/>
    </row>
    <row r="48" spans="1:21" ht="30.75" customHeight="1">
      <c r="A48" s="48"/>
      <c r="B48" s="1196"/>
      <c r="C48" s="1197"/>
      <c r="D48" s="62"/>
      <c r="E48" s="1188" t="s">
        <v>
15</v>
      </c>
      <c r="F48" s="1188"/>
      <c r="G48" s="1188"/>
      <c r="H48" s="1188"/>
      <c r="I48" s="1188"/>
      <c r="J48" s="1189"/>
      <c r="K48" s="63" t="s">
        <v>
477</v>
      </c>
      <c r="L48" s="64" t="s">
        <v>
477</v>
      </c>
      <c r="M48" s="64" t="s">
        <v>
477</v>
      </c>
      <c r="N48" s="64" t="s">
        <v>
477</v>
      </c>
      <c r="O48" s="65" t="s">
        <v>
477</v>
      </c>
      <c r="P48" s="48"/>
      <c r="Q48" s="48"/>
      <c r="R48" s="48"/>
      <c r="S48" s="48"/>
      <c r="T48" s="48"/>
      <c r="U48" s="48"/>
    </row>
    <row r="49" spans="1:21" ht="30.75" customHeight="1">
      <c r="A49" s="48"/>
      <c r="B49" s="1196"/>
      <c r="C49" s="1197"/>
      <c r="D49" s="62"/>
      <c r="E49" s="1188" t="s">
        <v>
16</v>
      </c>
      <c r="F49" s="1188"/>
      <c r="G49" s="1188"/>
      <c r="H49" s="1188"/>
      <c r="I49" s="1188"/>
      <c r="J49" s="1189"/>
      <c r="K49" s="63">
        <v>
250</v>
      </c>
      <c r="L49" s="64">
        <v>
207</v>
      </c>
      <c r="M49" s="64">
        <v>
179</v>
      </c>
      <c r="N49" s="64">
        <v>
175</v>
      </c>
      <c r="O49" s="65">
        <v>
112</v>
      </c>
      <c r="P49" s="48"/>
      <c r="Q49" s="48"/>
      <c r="R49" s="48"/>
      <c r="S49" s="48"/>
      <c r="T49" s="48"/>
      <c r="U49" s="48"/>
    </row>
    <row r="50" spans="1:21" ht="30.75" customHeight="1">
      <c r="A50" s="48"/>
      <c r="B50" s="1196"/>
      <c r="C50" s="1197"/>
      <c r="D50" s="62"/>
      <c r="E50" s="1188" t="s">
        <v>
17</v>
      </c>
      <c r="F50" s="1188"/>
      <c r="G50" s="1188"/>
      <c r="H50" s="1188"/>
      <c r="I50" s="1188"/>
      <c r="J50" s="1189"/>
      <c r="K50" s="63">
        <v>
226</v>
      </c>
      <c r="L50" s="64">
        <v>
218</v>
      </c>
      <c r="M50" s="64">
        <v>
174</v>
      </c>
      <c r="N50" s="64">
        <v>
157</v>
      </c>
      <c r="O50" s="65">
        <v>
135</v>
      </c>
      <c r="P50" s="48"/>
      <c r="Q50" s="48"/>
      <c r="R50" s="48"/>
      <c r="S50" s="48"/>
      <c r="T50" s="48"/>
      <c r="U50" s="48"/>
    </row>
    <row r="51" spans="1:21" ht="30.75" customHeight="1">
      <c r="A51" s="48"/>
      <c r="B51" s="1198"/>
      <c r="C51" s="1199"/>
      <c r="D51" s="66"/>
      <c r="E51" s="1188" t="s">
        <v>
18</v>
      </c>
      <c r="F51" s="1188"/>
      <c r="G51" s="1188"/>
      <c r="H51" s="1188"/>
      <c r="I51" s="1188"/>
      <c r="J51" s="1189"/>
      <c r="K51" s="63" t="s">
        <v>
477</v>
      </c>
      <c r="L51" s="64" t="s">
        <v>
477</v>
      </c>
      <c r="M51" s="64" t="s">
        <v>
477</v>
      </c>
      <c r="N51" s="64" t="s">
        <v>
477</v>
      </c>
      <c r="O51" s="65" t="s">
        <v>
477</v>
      </c>
      <c r="P51" s="48"/>
      <c r="Q51" s="48"/>
      <c r="R51" s="48"/>
      <c r="S51" s="48"/>
      <c r="T51" s="48"/>
      <c r="U51" s="48"/>
    </row>
    <row r="52" spans="1:21" ht="30.75" customHeight="1">
      <c r="A52" s="48"/>
      <c r="B52" s="1186" t="s">
        <v>
19</v>
      </c>
      <c r="C52" s="1187"/>
      <c r="D52" s="66"/>
      <c r="E52" s="1188" t="s">
        <v>
20</v>
      </c>
      <c r="F52" s="1188"/>
      <c r="G52" s="1188"/>
      <c r="H52" s="1188"/>
      <c r="I52" s="1188"/>
      <c r="J52" s="1189"/>
      <c r="K52" s="63">
        <v>
5503</v>
      </c>
      <c r="L52" s="64">
        <v>
5460</v>
      </c>
      <c r="M52" s="64">
        <v>
5492</v>
      </c>
      <c r="N52" s="64">
        <v>
5647</v>
      </c>
      <c r="O52" s="65">
        <v>
5441</v>
      </c>
      <c r="P52" s="48"/>
      <c r="Q52" s="48"/>
      <c r="R52" s="48"/>
      <c r="S52" s="48"/>
      <c r="T52" s="48"/>
      <c r="U52" s="48"/>
    </row>
    <row r="53" spans="1:21" ht="30.75" customHeight="1" thickBot="1">
      <c r="A53" s="48"/>
      <c r="B53" s="1190" t="s">
        <v>
21</v>
      </c>
      <c r="C53" s="1191"/>
      <c r="D53" s="67"/>
      <c r="E53" s="1192" t="s">
        <v>
22</v>
      </c>
      <c r="F53" s="1192"/>
      <c r="G53" s="1192"/>
      <c r="H53" s="1192"/>
      <c r="I53" s="1192"/>
      <c r="J53" s="1193"/>
      <c r="K53" s="68">
        <v>
331</v>
      </c>
      <c r="L53" s="69">
        <v>
-516</v>
      </c>
      <c r="M53" s="69">
        <v>
-1259</v>
      </c>
      <c r="N53" s="69">
        <v>
-2247</v>
      </c>
      <c r="O53" s="70">
        <v>
-2359</v>
      </c>
      <c r="P53" s="48"/>
      <c r="Q53" s="48"/>
      <c r="R53" s="48"/>
      <c r="S53" s="48"/>
      <c r="T53" s="48"/>
      <c r="U53" s="48"/>
    </row>
    <row r="54" spans="1:21" ht="24" customHeight="1">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headerFooter alignWithMargins="0">
    <oddFooter>
&amp;C&amp;P/&amp;N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0" zoomScaleSheetLayoutView="100" workbookViewId="0">
      <selection activeCell="N55" sqref="N5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
9</v>
      </c>
    </row>
    <row r="40" spans="2:13" ht="27.75" customHeight="1" thickBot="1">
      <c r="B40" s="74" t="s">
        <v>
10</v>
      </c>
      <c r="C40" s="75"/>
      <c r="D40" s="75"/>
      <c r="E40" s="76"/>
      <c r="F40" s="76"/>
      <c r="G40" s="76"/>
      <c r="H40" s="77" t="s">
        <v>
2</v>
      </c>
      <c r="I40" s="78" t="s">
        <v>
517</v>
      </c>
      <c r="J40" s="79" t="s">
        <v>
518</v>
      </c>
      <c r="K40" s="79" t="s">
        <v>
519</v>
      </c>
      <c r="L40" s="79" t="s">
        <v>
520</v>
      </c>
      <c r="M40" s="80" t="s">
        <v>
521</v>
      </c>
    </row>
    <row r="41" spans="2:13" ht="27.75" customHeight="1">
      <c r="B41" s="1214" t="s">
        <v>
24</v>
      </c>
      <c r="C41" s="1215"/>
      <c r="D41" s="81"/>
      <c r="E41" s="1216" t="s">
        <v>
25</v>
      </c>
      <c r="F41" s="1216"/>
      <c r="G41" s="1216"/>
      <c r="H41" s="1217"/>
      <c r="I41" s="82">
        <v>
36412</v>
      </c>
      <c r="J41" s="83">
        <v>
32642</v>
      </c>
      <c r="K41" s="83">
        <v>
25859</v>
      </c>
      <c r="L41" s="83">
        <v>
22204</v>
      </c>
      <c r="M41" s="84">
        <v>
20598</v>
      </c>
    </row>
    <row r="42" spans="2:13" ht="27.75" customHeight="1">
      <c r="B42" s="1204"/>
      <c r="C42" s="1205"/>
      <c r="D42" s="85"/>
      <c r="E42" s="1208" t="s">
        <v>
26</v>
      </c>
      <c r="F42" s="1208"/>
      <c r="G42" s="1208"/>
      <c r="H42" s="1209"/>
      <c r="I42" s="86">
        <v>
1304</v>
      </c>
      <c r="J42" s="87">
        <v>
1259</v>
      </c>
      <c r="K42" s="87">
        <v>
1029</v>
      </c>
      <c r="L42" s="87">
        <v>
1299</v>
      </c>
      <c r="M42" s="88">
        <v>
535</v>
      </c>
    </row>
    <row r="43" spans="2:13" ht="27.75" customHeight="1">
      <c r="B43" s="1204"/>
      <c r="C43" s="1205"/>
      <c r="D43" s="85"/>
      <c r="E43" s="1208" t="s">
        <v>
27</v>
      </c>
      <c r="F43" s="1208"/>
      <c r="G43" s="1208"/>
      <c r="H43" s="1209"/>
      <c r="I43" s="86" t="s">
        <v>
477</v>
      </c>
      <c r="J43" s="87" t="s">
        <v>
477</v>
      </c>
      <c r="K43" s="87" t="s">
        <v>
477</v>
      </c>
      <c r="L43" s="87" t="s">
        <v>
477</v>
      </c>
      <c r="M43" s="88" t="s">
        <v>
477</v>
      </c>
    </row>
    <row r="44" spans="2:13" ht="27.75" customHeight="1">
      <c r="B44" s="1204"/>
      <c r="C44" s="1205"/>
      <c r="D44" s="85"/>
      <c r="E44" s="1208" t="s">
        <v>
28</v>
      </c>
      <c r="F44" s="1208"/>
      <c r="G44" s="1208"/>
      <c r="H44" s="1209"/>
      <c r="I44" s="86">
        <v>
975</v>
      </c>
      <c r="J44" s="87">
        <v>
984</v>
      </c>
      <c r="K44" s="87">
        <v>
908</v>
      </c>
      <c r="L44" s="87">
        <v>
886</v>
      </c>
      <c r="M44" s="88">
        <v>
901</v>
      </c>
    </row>
    <row r="45" spans="2:13" ht="27.75" customHeight="1">
      <c r="B45" s="1204"/>
      <c r="C45" s="1205"/>
      <c r="D45" s="85"/>
      <c r="E45" s="1208" t="s">
        <v>
29</v>
      </c>
      <c r="F45" s="1208"/>
      <c r="G45" s="1208"/>
      <c r="H45" s="1209"/>
      <c r="I45" s="86">
        <v>
21082</v>
      </c>
      <c r="J45" s="87">
        <v>
18408</v>
      </c>
      <c r="K45" s="87">
        <v>
16777</v>
      </c>
      <c r="L45" s="87">
        <v>
16500</v>
      </c>
      <c r="M45" s="88">
        <v>
16323</v>
      </c>
    </row>
    <row r="46" spans="2:13" ht="27.75" customHeight="1">
      <c r="B46" s="1204"/>
      <c r="C46" s="1205"/>
      <c r="D46" s="89"/>
      <c r="E46" s="1208" t="s">
        <v>
30</v>
      </c>
      <c r="F46" s="1208"/>
      <c r="G46" s="1208"/>
      <c r="H46" s="1209"/>
      <c r="I46" s="86" t="s">
        <v>
477</v>
      </c>
      <c r="J46" s="87" t="s">
        <v>
477</v>
      </c>
      <c r="K46" s="87" t="s">
        <v>
477</v>
      </c>
      <c r="L46" s="87" t="s">
        <v>
477</v>
      </c>
      <c r="M46" s="88" t="s">
        <v>
477</v>
      </c>
    </row>
    <row r="47" spans="2:13" ht="27.75" customHeight="1">
      <c r="B47" s="1204"/>
      <c r="C47" s="1205"/>
      <c r="D47" s="90"/>
      <c r="E47" s="1218" t="s">
        <v>
31</v>
      </c>
      <c r="F47" s="1219"/>
      <c r="G47" s="1219"/>
      <c r="H47" s="1220"/>
      <c r="I47" s="86" t="s">
        <v>
477</v>
      </c>
      <c r="J47" s="87" t="s">
        <v>
477</v>
      </c>
      <c r="K47" s="87" t="s">
        <v>
477</v>
      </c>
      <c r="L47" s="87" t="s">
        <v>
477</v>
      </c>
      <c r="M47" s="88" t="s">
        <v>
477</v>
      </c>
    </row>
    <row r="48" spans="2:13" ht="27.75" customHeight="1">
      <c r="B48" s="1204"/>
      <c r="C48" s="1205"/>
      <c r="D48" s="85"/>
      <c r="E48" s="1208" t="s">
        <v>
32</v>
      </c>
      <c r="F48" s="1208"/>
      <c r="G48" s="1208"/>
      <c r="H48" s="1209"/>
      <c r="I48" s="86" t="s">
        <v>
477</v>
      </c>
      <c r="J48" s="87" t="s">
        <v>
477</v>
      </c>
      <c r="K48" s="87" t="s">
        <v>
477</v>
      </c>
      <c r="L48" s="87" t="s">
        <v>
477</v>
      </c>
      <c r="M48" s="88" t="s">
        <v>
477</v>
      </c>
    </row>
    <row r="49" spans="2:13" ht="27.75" customHeight="1">
      <c r="B49" s="1206"/>
      <c r="C49" s="1207"/>
      <c r="D49" s="85"/>
      <c r="E49" s="1208" t="s">
        <v>
33</v>
      </c>
      <c r="F49" s="1208"/>
      <c r="G49" s="1208"/>
      <c r="H49" s="1209"/>
      <c r="I49" s="86" t="s">
        <v>
477</v>
      </c>
      <c r="J49" s="87" t="s">
        <v>
477</v>
      </c>
      <c r="K49" s="87" t="s">
        <v>
477</v>
      </c>
      <c r="L49" s="87" t="s">
        <v>
477</v>
      </c>
      <c r="M49" s="88" t="s">
        <v>
477</v>
      </c>
    </row>
    <row r="50" spans="2:13" ht="27.75" customHeight="1">
      <c r="B50" s="1202" t="s">
        <v>
34</v>
      </c>
      <c r="C50" s="1203"/>
      <c r="D50" s="91"/>
      <c r="E50" s="1208" t="s">
        <v>
35</v>
      </c>
      <c r="F50" s="1208"/>
      <c r="G50" s="1208"/>
      <c r="H50" s="1209"/>
      <c r="I50" s="86">
        <v>
14120</v>
      </c>
      <c r="J50" s="87">
        <v>
18008</v>
      </c>
      <c r="K50" s="87">
        <v>
21753</v>
      </c>
      <c r="L50" s="87">
        <v>
32487</v>
      </c>
      <c r="M50" s="88">
        <v>
35227</v>
      </c>
    </row>
    <row r="51" spans="2:13" ht="27.75" customHeight="1">
      <c r="B51" s="1204"/>
      <c r="C51" s="1205"/>
      <c r="D51" s="85"/>
      <c r="E51" s="1208" t="s">
        <v>
36</v>
      </c>
      <c r="F51" s="1208"/>
      <c r="G51" s="1208"/>
      <c r="H51" s="1209"/>
      <c r="I51" s="86" t="s">
        <v>
477</v>
      </c>
      <c r="J51" s="87" t="s">
        <v>
477</v>
      </c>
      <c r="K51" s="87" t="s">
        <v>
477</v>
      </c>
      <c r="L51" s="87" t="s">
        <v>
477</v>
      </c>
      <c r="M51" s="88" t="s">
        <v>
477</v>
      </c>
    </row>
    <row r="52" spans="2:13" ht="27.75" customHeight="1">
      <c r="B52" s="1206"/>
      <c r="C52" s="1207"/>
      <c r="D52" s="85"/>
      <c r="E52" s="1208" t="s">
        <v>
37</v>
      </c>
      <c r="F52" s="1208"/>
      <c r="G52" s="1208"/>
      <c r="H52" s="1209"/>
      <c r="I52" s="86">
        <v>
73163</v>
      </c>
      <c r="J52" s="87">
        <v>
67503</v>
      </c>
      <c r="K52" s="87">
        <v>
64263</v>
      </c>
      <c r="L52" s="87">
        <v>
58456</v>
      </c>
      <c r="M52" s="88">
        <v>
53682</v>
      </c>
    </row>
    <row r="53" spans="2:13" ht="27.75" customHeight="1" thickBot="1">
      <c r="B53" s="1210" t="s">
        <v>
38</v>
      </c>
      <c r="C53" s="1211"/>
      <c r="D53" s="92"/>
      <c r="E53" s="1212" t="s">
        <v>
39</v>
      </c>
      <c r="F53" s="1212"/>
      <c r="G53" s="1212"/>
      <c r="H53" s="1213"/>
      <c r="I53" s="93">
        <v>
-27511</v>
      </c>
      <c r="J53" s="94">
        <v>
-32218</v>
      </c>
      <c r="K53" s="94">
        <v>
-41442</v>
      </c>
      <c r="L53" s="94">
        <v>
-50052</v>
      </c>
      <c r="M53" s="95">
        <v>
-50551</v>
      </c>
    </row>
    <row r="54" spans="2:13" ht="27.75" customHeight="1">
      <c r="B54" s="96" t="s">
        <v>
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
&amp;C&amp;P/&amp;N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E16" zoomScale="75" zoomScaleNormal="75" zoomScaleSheetLayoutView="55" workbookViewId="0">
      <selection activeCell="N21" sqref="N21"/>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
544</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
544</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
545</v>
      </c>
      <c r="C41" s="248"/>
      <c r="D41" s="248"/>
      <c r="E41" s="248"/>
      <c r="F41" s="248"/>
      <c r="G41" s="248"/>
      <c r="H41" s="248"/>
      <c r="I41" s="248"/>
      <c r="J41" s="248"/>
      <c r="K41" s="248"/>
      <c r="L41" s="248"/>
      <c r="M41" s="248"/>
      <c r="N41" s="248"/>
      <c r="O41" s="248"/>
      <c r="P41" s="249"/>
    </row>
    <row r="42" spans="2:17">
      <c r="B42" s="250"/>
      <c r="C42" s="246"/>
      <c r="D42" s="246"/>
      <c r="E42" s="246"/>
      <c r="F42" s="246"/>
      <c r="G42" s="353" t="s">
        <v>
546</v>
      </c>
      <c r="I42" s="354"/>
      <c r="J42" s="354"/>
      <c r="K42" s="354"/>
      <c r="L42" s="246"/>
      <c r="M42" s="246"/>
      <c r="N42" s="246"/>
      <c r="O42" s="246"/>
    </row>
    <row r="43" spans="2:17">
      <c r="B43" s="250"/>
      <c r="C43" s="246"/>
      <c r="D43" s="246"/>
      <c r="E43" s="246"/>
      <c r="F43" s="246"/>
      <c r="G43" s="1233"/>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
547</v>
      </c>
    </row>
    <row r="50" spans="1:17">
      <c r="B50" s="250"/>
      <c r="C50" s="246"/>
      <c r="D50" s="246"/>
      <c r="E50" s="246"/>
      <c r="F50" s="246"/>
      <c r="G50" s="1242"/>
      <c r="H50" s="1243"/>
      <c r="I50" s="1243"/>
      <c r="J50" s="1244"/>
      <c r="K50" s="356" t="s">
        <v>
517</v>
      </c>
      <c r="L50" s="356" t="s">
        <v>
518</v>
      </c>
      <c r="M50" s="356" t="s">
        <v>
519</v>
      </c>
      <c r="N50" s="356" t="s">
        <v>
520</v>
      </c>
      <c r="O50" s="356" t="s">
        <v>
521</v>
      </c>
    </row>
    <row r="51" spans="1:17">
      <c r="B51" s="250"/>
      <c r="C51" s="246"/>
      <c r="D51" s="246"/>
      <c r="E51" s="246"/>
      <c r="F51" s="246"/>
      <c r="G51" s="1245" t="s">
        <v>
548</v>
      </c>
      <c r="H51" s="1246"/>
      <c r="I51" s="1251" t="s">
        <v>
549</v>
      </c>
      <c r="J51" s="1251"/>
      <c r="K51" s="1255"/>
      <c r="L51" s="1255"/>
      <c r="M51" s="1255"/>
      <c r="N51" s="1255"/>
      <c r="O51" s="1255"/>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
550</v>
      </c>
      <c r="J53" s="1231"/>
      <c r="K53" s="1256"/>
      <c r="L53" s="1256"/>
      <c r="M53" s="1256"/>
      <c r="N53" s="1256"/>
      <c r="O53" s="1256"/>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
551</v>
      </c>
      <c r="H55" s="1226"/>
      <c r="I55" s="1231" t="s">
        <v>
549</v>
      </c>
      <c r="J55" s="1231"/>
      <c r="K55" s="1255"/>
      <c r="L55" s="1255"/>
      <c r="M55" s="1255"/>
      <c r="N55" s="1255"/>
      <c r="O55" s="1255"/>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
552</v>
      </c>
      <c r="J57" s="1223"/>
      <c r="K57" s="1256"/>
      <c r="L57" s="1256"/>
      <c r="M57" s="1256"/>
      <c r="N57" s="1256"/>
      <c r="O57" s="1256"/>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
553</v>
      </c>
      <c r="C63" s="246"/>
      <c r="D63" s="246"/>
      <c r="E63" s="246"/>
      <c r="F63" s="246"/>
      <c r="G63" s="246"/>
      <c r="H63" s="246"/>
      <c r="I63" s="246"/>
      <c r="J63" s="246"/>
      <c r="K63" s="246"/>
      <c r="L63" s="246"/>
      <c r="M63" s="246"/>
      <c r="N63" s="246"/>
      <c r="O63" s="246"/>
    </row>
    <row r="64" spans="1:17">
      <c r="B64" s="250"/>
      <c r="C64" s="246"/>
      <c r="D64" s="246"/>
      <c r="E64" s="246"/>
      <c r="F64" s="246"/>
      <c r="G64" s="353" t="s">
        <v>
546</v>
      </c>
      <c r="I64" s="354"/>
      <c r="J64" s="354"/>
      <c r="K64" s="354"/>
      <c r="L64" s="246"/>
      <c r="M64" s="246"/>
      <c r="N64" s="246"/>
      <c r="O64" s="246"/>
    </row>
    <row r="65" spans="2:30">
      <c r="B65" s="250"/>
      <c r="C65" s="246"/>
      <c r="D65" s="246"/>
      <c r="E65" s="246"/>
      <c r="F65" s="246"/>
      <c r="G65" s="1233" t="s">
        <v>
554</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
555</v>
      </c>
      <c r="I71" s="370"/>
      <c r="J71" s="366"/>
      <c r="K71" s="366"/>
      <c r="L71" s="367"/>
      <c r="M71" s="366"/>
      <c r="N71" s="367"/>
      <c r="O71" s="368"/>
    </row>
    <row r="72" spans="2:30">
      <c r="B72" s="250"/>
      <c r="C72" s="246"/>
      <c r="D72" s="246"/>
      <c r="E72" s="246"/>
      <c r="F72" s="246"/>
      <c r="G72" s="1242"/>
      <c r="H72" s="1243"/>
      <c r="I72" s="1243"/>
      <c r="J72" s="1244"/>
      <c r="K72" s="356" t="s">
        <v>
517</v>
      </c>
      <c r="L72" s="356" t="s">
        <v>
518</v>
      </c>
      <c r="M72" s="356" t="s">
        <v>
519</v>
      </c>
      <c r="N72" s="356" t="s">
        <v>
520</v>
      </c>
      <c r="O72" s="356" t="s">
        <v>
521</v>
      </c>
    </row>
    <row r="73" spans="2:30">
      <c r="B73" s="250"/>
      <c r="C73" s="246"/>
      <c r="D73" s="246"/>
      <c r="E73" s="246"/>
      <c r="F73" s="246"/>
      <c r="G73" s="1245" t="s">
        <v>
548</v>
      </c>
      <c r="H73" s="1246"/>
      <c r="I73" s="1251" t="s">
        <v>
549</v>
      </c>
      <c r="J73" s="1251"/>
      <c r="K73" s="1232"/>
      <c r="L73" s="1232"/>
      <c r="M73" s="1221"/>
      <c r="N73" s="1221"/>
      <c r="O73" s="1221"/>
      <c r="S73" s="245">
        <v>
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
556</v>
      </c>
      <c r="J75" s="1231"/>
      <c r="K75" s="1253">
        <v>
2.2999999999999998</v>
      </c>
      <c r="L75" s="1253">
        <v>
0.4</v>
      </c>
      <c r="M75" s="1253">
        <v>
-0.8</v>
      </c>
      <c r="N75" s="1253">
        <v>
-2.2999999999999998</v>
      </c>
      <c r="O75" s="1253">
        <v>
-3.3</v>
      </c>
      <c r="U75" s="245">
        <v>
81.2</v>
      </c>
      <c r="W75" s="245">
        <v>
87.2</v>
      </c>
      <c r="Y75" s="245">
        <v>
99.8</v>
      </c>
      <c r="AA75" s="245">
        <v>
109.5</v>
      </c>
      <c r="AC75" s="245">
        <v>
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
551</v>
      </c>
      <c r="H77" s="1226"/>
      <c r="I77" s="1231" t="s">
        <v>
549</v>
      </c>
      <c r="J77" s="1231"/>
      <c r="K77" s="1232">
        <v>
0</v>
      </c>
      <c r="L77" s="1232">
        <v>
0</v>
      </c>
      <c r="M77" s="1221">
        <v>
0</v>
      </c>
      <c r="N77" s="1221">
        <v>
0</v>
      </c>
      <c r="O77" s="1221">
        <v>
0</v>
      </c>
      <c r="R77" s="245">
        <v>
12.3</v>
      </c>
      <c r="T77" s="245">
        <v>
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
556</v>
      </c>
      <c r="J79" s="1223"/>
      <c r="K79" s="1224">
        <v>
-0.7</v>
      </c>
      <c r="L79" s="1224">
        <v>
-1.3</v>
      </c>
      <c r="M79" s="1224">
        <v>
-1.8</v>
      </c>
      <c r="N79" s="1224">
        <v>
-2.2999999999999998</v>
      </c>
      <c r="O79" s="1224">
        <v>
-2.8</v>
      </c>
      <c r="V79" s="245">
        <v>
53.5</v>
      </c>
      <c r="X79" s="245">
        <v>
48.2</v>
      </c>
      <c r="Z79" s="245">
        <v>
34.200000000000003</v>
      </c>
      <c r="AB79" s="245">
        <v>
30.3</v>
      </c>
      <c r="AD79" s="245">
        <v>
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headerFooter alignWithMargins="0">
    <oddFooter>
&amp;C&amp;P/&amp;N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B1" zoomScale="75" zoomScaleNormal="75" zoomScaleSheetLayoutView="70" workbookViewId="0">
      <selection activeCell="I75" sqref="I75:J76"/>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B1" zoomScale="75" zoomScaleNormal="75" zoomScaleSheetLayoutView="55" workbookViewId="0">
      <selection activeCell="I75" sqref="I75:J76"/>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516</v>
      </c>
      <c r="G2" s="113"/>
      <c r="H2" s="114"/>
    </row>
    <row r="3" spans="1:8">
      <c r="A3" s="110" t="s">
        <v>509</v>
      </c>
      <c r="B3" s="115"/>
      <c r="C3" s="116"/>
      <c r="D3" s="117">
        <v>28885</v>
      </c>
      <c r="E3" s="118"/>
      <c r="F3" s="119">
        <v>37665</v>
      </c>
      <c r="G3" s="120"/>
      <c r="H3" s="121"/>
    </row>
    <row r="4" spans="1:8">
      <c r="A4" s="122"/>
      <c r="B4" s="123"/>
      <c r="C4" s="124"/>
      <c r="D4" s="125">
        <v>16951</v>
      </c>
      <c r="E4" s="126"/>
      <c r="F4" s="127">
        <v>25730</v>
      </c>
      <c r="G4" s="128"/>
      <c r="H4" s="129"/>
    </row>
    <row r="5" spans="1:8">
      <c r="A5" s="110" t="s">
        <v>511</v>
      </c>
      <c r="B5" s="115"/>
      <c r="C5" s="116"/>
      <c r="D5" s="117">
        <v>15817</v>
      </c>
      <c r="E5" s="118"/>
      <c r="F5" s="119">
        <v>36861</v>
      </c>
      <c r="G5" s="120"/>
      <c r="H5" s="121"/>
    </row>
    <row r="6" spans="1:8">
      <c r="A6" s="122"/>
      <c r="B6" s="123"/>
      <c r="C6" s="124"/>
      <c r="D6" s="125">
        <v>11687</v>
      </c>
      <c r="E6" s="126"/>
      <c r="F6" s="127">
        <v>23990</v>
      </c>
      <c r="G6" s="128"/>
      <c r="H6" s="129"/>
    </row>
    <row r="7" spans="1:8">
      <c r="A7" s="110" t="s">
        <v>512</v>
      </c>
      <c r="B7" s="115"/>
      <c r="C7" s="116"/>
      <c r="D7" s="117">
        <v>19687</v>
      </c>
      <c r="E7" s="118"/>
      <c r="F7" s="119">
        <v>47064</v>
      </c>
      <c r="G7" s="120"/>
      <c r="H7" s="121"/>
    </row>
    <row r="8" spans="1:8">
      <c r="A8" s="122"/>
      <c r="B8" s="123"/>
      <c r="C8" s="124"/>
      <c r="D8" s="125">
        <v>13585</v>
      </c>
      <c r="E8" s="126"/>
      <c r="F8" s="127">
        <v>32508</v>
      </c>
      <c r="G8" s="128"/>
      <c r="H8" s="129"/>
    </row>
    <row r="9" spans="1:8">
      <c r="A9" s="110" t="s">
        <v>513</v>
      </c>
      <c r="B9" s="115"/>
      <c r="C9" s="116"/>
      <c r="D9" s="117">
        <v>24688</v>
      </c>
      <c r="E9" s="118"/>
      <c r="F9" s="119">
        <v>43773</v>
      </c>
      <c r="G9" s="120"/>
      <c r="H9" s="121"/>
    </row>
    <row r="10" spans="1:8">
      <c r="A10" s="122"/>
      <c r="B10" s="123"/>
      <c r="C10" s="124"/>
      <c r="D10" s="125">
        <v>16493</v>
      </c>
      <c r="E10" s="126"/>
      <c r="F10" s="127">
        <v>30346</v>
      </c>
      <c r="G10" s="128"/>
      <c r="H10" s="129"/>
    </row>
    <row r="11" spans="1:8">
      <c r="A11" s="110" t="s">
        <v>514</v>
      </c>
      <c r="B11" s="115"/>
      <c r="C11" s="116"/>
      <c r="D11" s="117">
        <v>32010</v>
      </c>
      <c r="E11" s="118"/>
      <c r="F11" s="119">
        <v>51565</v>
      </c>
      <c r="G11" s="120"/>
      <c r="H11" s="121"/>
    </row>
    <row r="12" spans="1:8">
      <c r="A12" s="122"/>
      <c r="B12" s="123"/>
      <c r="C12" s="130"/>
      <c r="D12" s="125">
        <v>23594</v>
      </c>
      <c r="E12" s="126"/>
      <c r="F12" s="127">
        <v>35359</v>
      </c>
      <c r="G12" s="128"/>
      <c r="H12" s="129"/>
    </row>
    <row r="13" spans="1:8">
      <c r="A13" s="110"/>
      <c r="B13" s="115"/>
      <c r="C13" s="131"/>
      <c r="D13" s="132">
        <v>24217</v>
      </c>
      <c r="E13" s="133"/>
      <c r="F13" s="134">
        <v>43386</v>
      </c>
      <c r="G13" s="135"/>
      <c r="H13" s="121"/>
    </row>
    <row r="14" spans="1:8">
      <c r="A14" s="122"/>
      <c r="B14" s="123"/>
      <c r="C14" s="124"/>
      <c r="D14" s="125">
        <v>16462</v>
      </c>
      <c r="E14" s="126"/>
      <c r="F14" s="127">
        <v>29587</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7.38</v>
      </c>
      <c r="C19" s="136">
        <f>ROUND(VALUE(SUBSTITUTE(実質収支比率等に係る経年分析!G$48,"▲","-")),2)</f>
        <v>6.52</v>
      </c>
      <c r="D19" s="136">
        <f>ROUND(VALUE(SUBSTITUTE(実質収支比率等に係る経年分析!H$48,"▲","-")),2)</f>
        <v>5.44</v>
      </c>
      <c r="E19" s="136">
        <f>ROUND(VALUE(SUBSTITUTE(実質収支比率等に係る経年分析!I$48,"▲","-")),2)</f>
        <v>5.76</v>
      </c>
      <c r="F19" s="136">
        <f>ROUND(VALUE(SUBSTITUTE(実質収支比率等に係る経年分析!J$48,"▲","-")),2)</f>
        <v>5.46</v>
      </c>
    </row>
    <row r="20" spans="1:11">
      <c r="A20" s="136" t="s">
        <v>44</v>
      </c>
      <c r="B20" s="136">
        <f>ROUND(VALUE(SUBSTITUTE(実質収支比率等に係る経年分析!F$47,"▲","-")),2)</f>
        <v>8.49</v>
      </c>
      <c r="C20" s="136">
        <f>ROUND(VALUE(SUBSTITUTE(実質収支比率等に係る経年分析!G$47,"▲","-")),2)</f>
        <v>10.38</v>
      </c>
      <c r="D20" s="136">
        <f>ROUND(VALUE(SUBSTITUTE(実質収支比率等に係る経年分析!H$47,"▲","-")),2)</f>
        <v>16.739999999999998</v>
      </c>
      <c r="E20" s="136">
        <f>ROUND(VALUE(SUBSTITUTE(実質収支比率等に係る経年分析!I$47,"▲","-")),2)</f>
        <v>21.29</v>
      </c>
      <c r="F20" s="136">
        <f>ROUND(VALUE(SUBSTITUTE(実質収支比率等に係る経年分析!J$47,"▲","-")),2)</f>
        <v>23.02</v>
      </c>
    </row>
    <row r="21" spans="1:11">
      <c r="A21" s="136" t="s">
        <v>45</v>
      </c>
      <c r="B21" s="136">
        <f>IF(ISNUMBER(VALUE(SUBSTITUTE(実質収支比率等に係る経年分析!F$49,"▲","-"))),ROUND(VALUE(SUBSTITUTE(実質収支比率等に係る経年分析!F$49,"▲","-")),2),NA())</f>
        <v>3.26</v>
      </c>
      <c r="C21" s="136">
        <f>IF(ISNUMBER(VALUE(SUBSTITUTE(実質収支比率等に係る経年分析!G$49,"▲","-"))),ROUND(VALUE(SUBSTITUTE(実質収支比率等に係る経年分析!G$49,"▲","-")),2),NA())</f>
        <v>0.56999999999999995</v>
      </c>
      <c r="D21" s="136">
        <f>IF(ISNUMBER(VALUE(SUBSTITUTE(実質収支比率等に係る経年分析!H$49,"▲","-"))),ROUND(VALUE(SUBSTITUTE(実質収支比率等に係る経年分析!H$49,"▲","-")),2),NA())</f>
        <v>6.03</v>
      </c>
      <c r="E21" s="136">
        <f>IF(ISNUMBER(VALUE(SUBSTITUTE(実質収支比率等に係る経年分析!I$49,"▲","-"))),ROUND(VALUE(SUBSTITUTE(実質収支比率等に係る経年分析!I$49,"▲","-")),2),NA())</f>
        <v>6.38</v>
      </c>
      <c r="F21" s="136">
        <f>IF(ISNUMBER(VALUE(SUBSTITUTE(実質収支比率等に係る経年分析!J$49,"▲","-"))),ROUND(VALUE(SUBSTITUTE(実質収支比率等に係る経年分析!J$49,"▲","-")),2),NA())</f>
        <v>1.61</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c r="A32" s="137" t="e">
        <f>IF(連結実質赤字比率に係る赤字・黒字の構成分析!C$38="",NA(),連結実質赤字比率に係る赤字・黒字の構成分析!C$38)</f>
        <v>#N/A</v>
      </c>
      <c r="B32" s="137" t="e">
        <f>IF(ROUND(VALUE(SUBSTITUTE(連結実質赤字比率に係る赤字・黒字の構成分析!F$38,"▲", "-")), 2) &lt; 0, ABS(ROUND(VALUE(SUBSTITUTE(連結実質赤字比率に係る赤字・黒字の構成分析!F$38,"▲", "-")), 2)), NA())</f>
        <v>#VALUE!</v>
      </c>
      <c r="C32" s="137" t="e">
        <f>IF(ROUND(VALUE(SUBSTITUTE(連結実質赤字比率に係る赤字・黒字の構成分析!F$38,"▲", "-")), 2) &gt;= 0, ABS(ROUND(VALUE(SUBSTITUTE(連結実質赤字比率に係る赤字・黒字の構成分析!F$38,"▲", "-")), 2)), NA())</f>
        <v>#VALUE!</v>
      </c>
      <c r="D32" s="137" t="e">
        <f>IF(ROUND(VALUE(SUBSTITUTE(連結実質赤字比率に係る赤字・黒字の構成分析!G$38,"▲", "-")), 2) &lt; 0, ABS(ROUND(VALUE(SUBSTITUTE(連結実質赤字比率に係る赤字・黒字の構成分析!G$38,"▲", "-")), 2)), NA())</f>
        <v>#VALUE!</v>
      </c>
      <c r="E32" s="137" t="e">
        <f>IF(ROUND(VALUE(SUBSTITUTE(連結実質赤字比率に係る赤字・黒字の構成分析!G$38,"▲", "-")), 2) &gt;= 0, ABS(ROUND(VALUE(SUBSTITUTE(連結実質赤字比率に係る赤字・黒字の構成分析!G$38,"▲", "-")), 2)), NA())</f>
        <v>#VALUE!</v>
      </c>
      <c r="F32" s="137" t="e">
        <f>IF(ROUND(VALUE(SUBSTITUTE(連結実質赤字比率に係る赤字・黒字の構成分析!H$38,"▲", "-")), 2) &lt; 0, ABS(ROUND(VALUE(SUBSTITUTE(連結実質赤字比率に係る赤字・黒字の構成分析!H$38,"▲", "-")), 2)), NA())</f>
        <v>#VALUE!</v>
      </c>
      <c r="G32" s="137" t="e">
        <f>IF(ROUND(VALUE(SUBSTITUTE(連結実質赤字比率に係る赤字・黒字の構成分析!H$38,"▲", "-")), 2) &gt;= 0, ABS(ROUND(VALUE(SUBSTITUTE(連結実質赤字比率に係る赤字・黒字の構成分析!H$38,"▲", "-")), 2)), NA())</f>
        <v>#VALUE!</v>
      </c>
      <c r="H32" s="137" t="e">
        <f>IF(ROUND(VALUE(SUBSTITUTE(連結実質赤字比率に係る赤字・黒字の構成分析!I$38,"▲", "-")), 2) &lt; 0, ABS(ROUND(VALUE(SUBSTITUTE(連結実質赤字比率に係る赤字・黒字の構成分析!I$38,"▲", "-")), 2)), NA())</f>
        <v>#VALUE!</v>
      </c>
      <c r="I32" s="137" t="e">
        <f>IF(ROUND(VALUE(SUBSTITUTE(連結実質赤字比率に係る赤字・黒字の構成分析!I$38,"▲", "-")), 2) &gt;= 0, ABS(ROUND(VALUE(SUBSTITUTE(連結実質赤字比率に係る赤字・黒字の構成分析!I$38,"▲", "-")), 2)), NA())</f>
        <v>#VALUE!</v>
      </c>
      <c r="J32" s="137" t="e">
        <f>IF(ROUND(VALUE(SUBSTITUTE(連結実質赤字比率に係る赤字・黒字の構成分析!J$38,"▲", "-")), 2) &lt; 0, ABS(ROUND(VALUE(SUBSTITUTE(連結実質赤字比率に係る赤字・黒字の構成分析!J$38,"▲", "-")), 2)), NA())</f>
        <v>#VALUE!</v>
      </c>
      <c r="K32" s="137" t="e">
        <f>IF(ROUND(VALUE(SUBSTITUTE(連結実質赤字比率に係る赤字・黒字の構成分析!J$38,"▲", "-")), 2) &gt;= 0, ABS(ROUND(VALUE(SUBSTITUTE(連結実質赤字比率に係る赤字・黒字の構成分析!J$38,"▲", "-")), 2)), NA())</f>
        <v>#VALUE!</v>
      </c>
    </row>
    <row r="33" spans="1:16">
      <c r="A33" s="137" t="str">
        <f>IF(連結実質赤字比率に係る赤字・黒字の構成分析!C$37="",NA(),連結実質赤字比率に係る赤字・黒字の構成分析!C$37)</f>
        <v>後期高齢者医療特別会計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0.03</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0.75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0.78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0.49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0.46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0.46</v>
      </c>
    </row>
    <row r="35" spans="1:16">
      <c r="A35" s="137" t="str">
        <f>IF(連結実質赤字比率に係る赤字・黒字の構成分析!C$35="",NA(),連結実質赤字比率に係る赤字・黒字の構成分析!C$35)</f>
        <v>介護保険特別会計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0.51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0.48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0.67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0.98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0.75</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7.37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6.52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5.43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5.76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5.45</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5503</v>
      </c>
      <c r="E42" s="138"/>
      <c r="F42" s="138"/>
      <c r="G42" s="138">
        <f>'実質公債費比率（分子）の構造'!L$52</f>
        <v>5460</v>
      </c>
      <c r="H42" s="138"/>
      <c r="I42" s="138"/>
      <c r="J42" s="138">
        <f>'実質公債費比率（分子）の構造'!M$52</f>
        <v>5492</v>
      </c>
      <c r="K42" s="138"/>
      <c r="L42" s="138"/>
      <c r="M42" s="138">
        <f>'実質公債費比率（分子）の構造'!N$52</f>
        <v>5647</v>
      </c>
      <c r="N42" s="138"/>
      <c r="O42" s="138"/>
      <c r="P42" s="138">
        <f>'実質公債費比率（分子）の構造'!O$52</f>
        <v>5441</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226</v>
      </c>
      <c r="C44" s="138"/>
      <c r="D44" s="138"/>
      <c r="E44" s="138">
        <f>'実質公債費比率（分子）の構造'!L$50</f>
        <v>218</v>
      </c>
      <c r="F44" s="138"/>
      <c r="G44" s="138"/>
      <c r="H44" s="138">
        <f>'実質公債費比率（分子）の構造'!M$50</f>
        <v>174</v>
      </c>
      <c r="I44" s="138"/>
      <c r="J44" s="138"/>
      <c r="K44" s="138">
        <f>'実質公債費比率（分子）の構造'!N$50</f>
        <v>157</v>
      </c>
      <c r="L44" s="138"/>
      <c r="M44" s="138"/>
      <c r="N44" s="138">
        <f>'実質公債費比率（分子）の構造'!O$50</f>
        <v>135</v>
      </c>
      <c r="O44" s="138"/>
      <c r="P44" s="138"/>
    </row>
    <row r="45" spans="1:16">
      <c r="A45" s="138" t="s">
        <v>55</v>
      </c>
      <c r="B45" s="138">
        <f>'実質公債費比率（分子）の構造'!K$49</f>
        <v>250</v>
      </c>
      <c r="C45" s="138"/>
      <c r="D45" s="138"/>
      <c r="E45" s="138">
        <f>'実質公債費比率（分子）の構造'!L$49</f>
        <v>207</v>
      </c>
      <c r="F45" s="138"/>
      <c r="G45" s="138"/>
      <c r="H45" s="138">
        <f>'実質公債費比率（分子）の構造'!M$49</f>
        <v>179</v>
      </c>
      <c r="I45" s="138"/>
      <c r="J45" s="138"/>
      <c r="K45" s="138">
        <f>'実質公債費比率（分子）の構造'!N$49</f>
        <v>175</v>
      </c>
      <c r="L45" s="138"/>
      <c r="M45" s="138"/>
      <c r="N45" s="138">
        <f>'実質公債費比率（分子）の構造'!O$49</f>
        <v>112</v>
      </c>
      <c r="O45" s="138"/>
      <c r="P45" s="138"/>
    </row>
    <row r="46" spans="1:16">
      <c r="A46" s="138" t="s">
        <v>56</v>
      </c>
      <c r="B46" s="138" t="str">
        <f>'実質公債費比率（分子）の構造'!K$48</f>
        <v>-</v>
      </c>
      <c r="C46" s="138"/>
      <c r="D46" s="138"/>
      <c r="E46" s="138" t="str">
        <f>'実質公債費比率（分子）の構造'!L$48</f>
        <v>-</v>
      </c>
      <c r="F46" s="138"/>
      <c r="G46" s="138"/>
      <c r="H46" s="138" t="str">
        <f>'実質公債費比率（分子）の構造'!M$48</f>
        <v>-</v>
      </c>
      <c r="I46" s="138"/>
      <c r="J46" s="138"/>
      <c r="K46" s="138" t="str">
        <f>'実質公債費比率（分子）の構造'!N$48</f>
        <v>-</v>
      </c>
      <c r="L46" s="138"/>
      <c r="M46" s="138"/>
      <c r="N46" s="138" t="str">
        <f>'実質公債費比率（分子）の構造'!O$48</f>
        <v>-</v>
      </c>
      <c r="O46" s="138"/>
      <c r="P46" s="138"/>
    </row>
    <row r="47" spans="1:16">
      <c r="A47" s="138" t="s">
        <v>57</v>
      </c>
      <c r="B47" s="138">
        <f>'実質公債費比率（分子）の構造'!K$47</f>
        <v>471</v>
      </c>
      <c r="C47" s="138"/>
      <c r="D47" s="138"/>
      <c r="E47" s="138">
        <f>'実質公債費比率（分子）の構造'!L$47</f>
        <v>499</v>
      </c>
      <c r="F47" s="138"/>
      <c r="G47" s="138"/>
      <c r="H47" s="138">
        <f>'実質公債費比率（分子）の構造'!M$47</f>
        <v>491</v>
      </c>
      <c r="I47" s="138"/>
      <c r="J47" s="138"/>
      <c r="K47" s="138">
        <f>'実質公債費比率（分子）の構造'!N$47</f>
        <v>345</v>
      </c>
      <c r="L47" s="138"/>
      <c r="M47" s="138"/>
      <c r="N47" s="138">
        <f>'実質公債費比率（分子）の構造'!O$47</f>
        <v>280</v>
      </c>
      <c r="O47" s="138"/>
      <c r="P47" s="138"/>
    </row>
    <row r="48" spans="1:16">
      <c r="A48" s="138" t="s">
        <v>58</v>
      </c>
      <c r="B48" s="138">
        <f>'実質公債費比率（分子）の構造'!K$46</f>
        <v>6</v>
      </c>
      <c r="C48" s="138"/>
      <c r="D48" s="138"/>
      <c r="E48" s="138">
        <f>'実質公債費比率（分子）の構造'!L$46</f>
        <v>11</v>
      </c>
      <c r="F48" s="138"/>
      <c r="G48" s="138"/>
      <c r="H48" s="138">
        <f>'実質公債費比率（分子）の構造'!M$46</f>
        <v>39</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4881</v>
      </c>
      <c r="C49" s="138"/>
      <c r="D49" s="138"/>
      <c r="E49" s="138">
        <f>'実質公債費比率（分子）の構造'!L$45</f>
        <v>4009</v>
      </c>
      <c r="F49" s="138"/>
      <c r="G49" s="138"/>
      <c r="H49" s="138">
        <f>'実質公債費比率（分子）の構造'!M$45</f>
        <v>3350</v>
      </c>
      <c r="I49" s="138"/>
      <c r="J49" s="138"/>
      <c r="K49" s="138">
        <f>'実質公債費比率（分子）の構造'!N$45</f>
        <v>2723</v>
      </c>
      <c r="L49" s="138"/>
      <c r="M49" s="138"/>
      <c r="N49" s="138">
        <f>'実質公債費比率（分子）の構造'!O$45</f>
        <v>2555</v>
      </c>
      <c r="O49" s="138"/>
      <c r="P49" s="138"/>
    </row>
    <row r="50" spans="1:16">
      <c r="A50" s="138" t="s">
        <v>60</v>
      </c>
      <c r="B50" s="138" t="e">
        <f>NA()</f>
        <v>#N/A</v>
      </c>
      <c r="C50" s="138">
        <f>IF(ISNUMBER('実質公債費比率（分子）の構造'!K$53),'実質公債費比率（分子）の構造'!K$53,NA())</f>
        <v>331</v>
      </c>
      <c r="D50" s="138" t="e">
        <f>NA()</f>
        <v>#N/A</v>
      </c>
      <c r="E50" s="138" t="e">
        <f>NA()</f>
        <v>#N/A</v>
      </c>
      <c r="F50" s="138">
        <f>IF(ISNUMBER('実質公債費比率（分子）の構造'!L$53),'実質公債費比率（分子）の構造'!L$53,NA())</f>
        <v>-516</v>
      </c>
      <c r="G50" s="138" t="e">
        <f>NA()</f>
        <v>#N/A</v>
      </c>
      <c r="H50" s="138" t="e">
        <f>NA()</f>
        <v>#N/A</v>
      </c>
      <c r="I50" s="138">
        <f>IF(ISNUMBER('実質公債費比率（分子）の構造'!M$53),'実質公債費比率（分子）の構造'!M$53,NA())</f>
        <v>-1259</v>
      </c>
      <c r="J50" s="138" t="e">
        <f>NA()</f>
        <v>#N/A</v>
      </c>
      <c r="K50" s="138" t="e">
        <f>NA()</f>
        <v>#N/A</v>
      </c>
      <c r="L50" s="138">
        <f>IF(ISNUMBER('実質公債費比率（分子）の構造'!N$53),'実質公債費比率（分子）の構造'!N$53,NA())</f>
        <v>-2247</v>
      </c>
      <c r="M50" s="138" t="e">
        <f>NA()</f>
        <v>#N/A</v>
      </c>
      <c r="N50" s="138" t="e">
        <f>NA()</f>
        <v>#N/A</v>
      </c>
      <c r="O50" s="138">
        <f>IF(ISNUMBER('実質公債費比率（分子）の構造'!O$53),'実質公債費比率（分子）の構造'!O$53,NA())</f>
        <v>-2359</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73163</v>
      </c>
      <c r="E56" s="137"/>
      <c r="F56" s="137"/>
      <c r="G56" s="137">
        <f>'将来負担比率（分子）の構造'!J$52</f>
        <v>67503</v>
      </c>
      <c r="H56" s="137"/>
      <c r="I56" s="137"/>
      <c r="J56" s="137">
        <f>'将来負担比率（分子）の構造'!K$52</f>
        <v>64263</v>
      </c>
      <c r="K56" s="137"/>
      <c r="L56" s="137"/>
      <c r="M56" s="137">
        <f>'将来負担比率（分子）の構造'!L$52</f>
        <v>58456</v>
      </c>
      <c r="N56" s="137"/>
      <c r="O56" s="137"/>
      <c r="P56" s="137">
        <f>'将来負担比率（分子）の構造'!M$52</f>
        <v>53682</v>
      </c>
    </row>
    <row r="57" spans="1:16">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14120</v>
      </c>
      <c r="E58" s="137"/>
      <c r="F58" s="137"/>
      <c r="G58" s="137">
        <f>'将来負担比率（分子）の構造'!J$50</f>
        <v>18008</v>
      </c>
      <c r="H58" s="137"/>
      <c r="I58" s="137"/>
      <c r="J58" s="137">
        <f>'将来負担比率（分子）の構造'!K$50</f>
        <v>21753</v>
      </c>
      <c r="K58" s="137"/>
      <c r="L58" s="137"/>
      <c r="M58" s="137">
        <f>'将来負担比率（分子）の構造'!L$50</f>
        <v>32487</v>
      </c>
      <c r="N58" s="137"/>
      <c r="O58" s="137"/>
      <c r="P58" s="137">
        <f>'将来負担比率（分子）の構造'!M$50</f>
        <v>35227</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21082</v>
      </c>
      <c r="C62" s="137"/>
      <c r="D62" s="137"/>
      <c r="E62" s="137">
        <f>'将来負担比率（分子）の構造'!J$45</f>
        <v>18408</v>
      </c>
      <c r="F62" s="137"/>
      <c r="G62" s="137"/>
      <c r="H62" s="137">
        <f>'将来負担比率（分子）の構造'!K$45</f>
        <v>16777</v>
      </c>
      <c r="I62" s="137"/>
      <c r="J62" s="137"/>
      <c r="K62" s="137">
        <f>'将来負担比率（分子）の構造'!L$45</f>
        <v>16500</v>
      </c>
      <c r="L62" s="137"/>
      <c r="M62" s="137"/>
      <c r="N62" s="137">
        <f>'将来負担比率（分子）の構造'!M$45</f>
        <v>16323</v>
      </c>
      <c r="O62" s="137"/>
      <c r="P62" s="137"/>
    </row>
    <row r="63" spans="1:16">
      <c r="A63" s="137" t="s">
        <v>28</v>
      </c>
      <c r="B63" s="137">
        <f>'将来負担比率（分子）の構造'!I$44</f>
        <v>975</v>
      </c>
      <c r="C63" s="137"/>
      <c r="D63" s="137"/>
      <c r="E63" s="137">
        <f>'将来負担比率（分子）の構造'!J$44</f>
        <v>984</v>
      </c>
      <c r="F63" s="137"/>
      <c r="G63" s="137"/>
      <c r="H63" s="137">
        <f>'将来負担比率（分子）の構造'!K$44</f>
        <v>908</v>
      </c>
      <c r="I63" s="137"/>
      <c r="J63" s="137"/>
      <c r="K63" s="137">
        <f>'将来負担比率（分子）の構造'!L$44</f>
        <v>886</v>
      </c>
      <c r="L63" s="137"/>
      <c r="M63" s="137"/>
      <c r="N63" s="137">
        <f>'将来負担比率（分子）の構造'!M$44</f>
        <v>901</v>
      </c>
      <c r="O63" s="137"/>
      <c r="P63" s="137"/>
    </row>
    <row r="64" spans="1:16">
      <c r="A64" s="137" t="s">
        <v>27</v>
      </c>
      <c r="B64" s="137" t="str">
        <f>'将来負担比率（分子）の構造'!I$43</f>
        <v>-</v>
      </c>
      <c r="C64" s="137"/>
      <c r="D64" s="137"/>
      <c r="E64" s="137" t="str">
        <f>'将来負担比率（分子）の構造'!J$43</f>
        <v>-</v>
      </c>
      <c r="F64" s="137"/>
      <c r="G64" s="137"/>
      <c r="H64" s="137" t="str">
        <f>'将来負担比率（分子）の構造'!K$43</f>
        <v>-</v>
      </c>
      <c r="I64" s="137"/>
      <c r="J64" s="137"/>
      <c r="K64" s="137" t="str">
        <f>'将来負担比率（分子）の構造'!L$43</f>
        <v>-</v>
      </c>
      <c r="L64" s="137"/>
      <c r="M64" s="137"/>
      <c r="N64" s="137" t="str">
        <f>'将来負担比率（分子）の構造'!M$43</f>
        <v>-</v>
      </c>
      <c r="O64" s="137"/>
      <c r="P64" s="137"/>
    </row>
    <row r="65" spans="1:16">
      <c r="A65" s="137" t="s">
        <v>26</v>
      </c>
      <c r="B65" s="137">
        <f>'将来負担比率（分子）の構造'!I$42</f>
        <v>1304</v>
      </c>
      <c r="C65" s="137"/>
      <c r="D65" s="137"/>
      <c r="E65" s="137">
        <f>'将来負担比率（分子）の構造'!J$42</f>
        <v>1259</v>
      </c>
      <c r="F65" s="137"/>
      <c r="G65" s="137"/>
      <c r="H65" s="137">
        <f>'将来負担比率（分子）の構造'!K$42</f>
        <v>1029</v>
      </c>
      <c r="I65" s="137"/>
      <c r="J65" s="137"/>
      <c r="K65" s="137">
        <f>'将来負担比率（分子）の構造'!L$42</f>
        <v>1299</v>
      </c>
      <c r="L65" s="137"/>
      <c r="M65" s="137"/>
      <c r="N65" s="137">
        <f>'将来負担比率（分子）の構造'!M$42</f>
        <v>535</v>
      </c>
      <c r="O65" s="137"/>
      <c r="P65" s="137"/>
    </row>
    <row r="66" spans="1:16">
      <c r="A66" s="137" t="s">
        <v>25</v>
      </c>
      <c r="B66" s="137">
        <f>'将来負担比率（分子）の構造'!I$41</f>
        <v>36412</v>
      </c>
      <c r="C66" s="137"/>
      <c r="D66" s="137"/>
      <c r="E66" s="137">
        <f>'将来負担比率（分子）の構造'!J$41</f>
        <v>32642</v>
      </c>
      <c r="F66" s="137"/>
      <c r="G66" s="137"/>
      <c r="H66" s="137">
        <f>'将来負担比率（分子）の構造'!K$41</f>
        <v>25859</v>
      </c>
      <c r="I66" s="137"/>
      <c r="J66" s="137"/>
      <c r="K66" s="137">
        <f>'将来負担比率（分子）の構造'!L$41</f>
        <v>22204</v>
      </c>
      <c r="L66" s="137"/>
      <c r="M66" s="137"/>
      <c r="N66" s="137">
        <f>'将来負担比率（分子）の構造'!M$41</f>
        <v>20598</v>
      </c>
      <c r="O66" s="137"/>
      <c r="P66" s="137"/>
    </row>
    <row r="67" spans="1:16">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
199</v>
      </c>
      <c r="DI1" s="734"/>
      <c r="DJ1" s="734"/>
      <c r="DK1" s="734"/>
      <c r="DL1" s="734"/>
      <c r="DM1" s="734"/>
      <c r="DN1" s="735"/>
      <c r="DP1" s="733" t="s">
        <v>
200</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
201</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
202</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
203</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
204</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
1</v>
      </c>
      <c r="C4" s="681"/>
      <c r="D4" s="681"/>
      <c r="E4" s="681"/>
      <c r="F4" s="681"/>
      <c r="G4" s="681"/>
      <c r="H4" s="681"/>
      <c r="I4" s="681"/>
      <c r="J4" s="681"/>
      <c r="K4" s="681"/>
      <c r="L4" s="681"/>
      <c r="M4" s="681"/>
      <c r="N4" s="681"/>
      <c r="O4" s="681"/>
      <c r="P4" s="681"/>
      <c r="Q4" s="682"/>
      <c r="R4" s="680" t="s">
        <v>
205</v>
      </c>
      <c r="S4" s="681"/>
      <c r="T4" s="681"/>
      <c r="U4" s="681"/>
      <c r="V4" s="681"/>
      <c r="W4" s="681"/>
      <c r="X4" s="681"/>
      <c r="Y4" s="682"/>
      <c r="Z4" s="680" t="s">
        <v>
206</v>
      </c>
      <c r="AA4" s="681"/>
      <c r="AB4" s="681"/>
      <c r="AC4" s="682"/>
      <c r="AD4" s="680" t="s">
        <v>
207</v>
      </c>
      <c r="AE4" s="681"/>
      <c r="AF4" s="681"/>
      <c r="AG4" s="681"/>
      <c r="AH4" s="681"/>
      <c r="AI4" s="681"/>
      <c r="AJ4" s="681"/>
      <c r="AK4" s="682"/>
      <c r="AL4" s="680" t="s">
        <v>
206</v>
      </c>
      <c r="AM4" s="681"/>
      <c r="AN4" s="681"/>
      <c r="AO4" s="682"/>
      <c r="AP4" s="736" t="s">
        <v>
208</v>
      </c>
      <c r="AQ4" s="736"/>
      <c r="AR4" s="736"/>
      <c r="AS4" s="736"/>
      <c r="AT4" s="736"/>
      <c r="AU4" s="736"/>
      <c r="AV4" s="736"/>
      <c r="AW4" s="736"/>
      <c r="AX4" s="736"/>
      <c r="AY4" s="736"/>
      <c r="AZ4" s="736"/>
      <c r="BA4" s="736"/>
      <c r="BB4" s="736"/>
      <c r="BC4" s="736"/>
      <c r="BD4" s="736"/>
      <c r="BE4" s="736"/>
      <c r="BF4" s="736"/>
      <c r="BG4" s="736" t="s">
        <v>
209</v>
      </c>
      <c r="BH4" s="736"/>
      <c r="BI4" s="736"/>
      <c r="BJ4" s="736"/>
      <c r="BK4" s="736"/>
      <c r="BL4" s="736"/>
      <c r="BM4" s="736"/>
      <c r="BN4" s="736"/>
      <c r="BO4" s="736" t="s">
        <v>
206</v>
      </c>
      <c r="BP4" s="736"/>
      <c r="BQ4" s="736"/>
      <c r="BR4" s="736"/>
      <c r="BS4" s="736" t="s">
        <v>
210</v>
      </c>
      <c r="BT4" s="736"/>
      <c r="BU4" s="736"/>
      <c r="BV4" s="736"/>
      <c r="BW4" s="736"/>
      <c r="BX4" s="736"/>
      <c r="BY4" s="736"/>
      <c r="BZ4" s="736"/>
      <c r="CA4" s="736"/>
      <c r="CB4" s="736"/>
      <c r="CD4" s="725" t="s">
        <v>
211</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
212</v>
      </c>
      <c r="C5" s="708"/>
      <c r="D5" s="708"/>
      <c r="E5" s="708"/>
      <c r="F5" s="708"/>
      <c r="G5" s="708"/>
      <c r="H5" s="708"/>
      <c r="I5" s="708"/>
      <c r="J5" s="708"/>
      <c r="K5" s="708"/>
      <c r="L5" s="708"/>
      <c r="M5" s="708"/>
      <c r="N5" s="708"/>
      <c r="O5" s="708"/>
      <c r="P5" s="708"/>
      <c r="Q5" s="709"/>
      <c r="R5" s="670">
        <v>
43460809</v>
      </c>
      <c r="S5" s="671"/>
      <c r="T5" s="671"/>
      <c r="U5" s="671"/>
      <c r="V5" s="671"/>
      <c r="W5" s="671"/>
      <c r="X5" s="671"/>
      <c r="Y5" s="718"/>
      <c r="Z5" s="731">
        <v>
46.6</v>
      </c>
      <c r="AA5" s="731"/>
      <c r="AB5" s="731"/>
      <c r="AC5" s="731"/>
      <c r="AD5" s="732">
        <v>
43460809</v>
      </c>
      <c r="AE5" s="732"/>
      <c r="AF5" s="732"/>
      <c r="AG5" s="732"/>
      <c r="AH5" s="732"/>
      <c r="AI5" s="732"/>
      <c r="AJ5" s="732"/>
      <c r="AK5" s="732"/>
      <c r="AL5" s="719">
        <v>
67.8</v>
      </c>
      <c r="AM5" s="688"/>
      <c r="AN5" s="688"/>
      <c r="AO5" s="720"/>
      <c r="AP5" s="707" t="s">
        <v>
213</v>
      </c>
      <c r="AQ5" s="708"/>
      <c r="AR5" s="708"/>
      <c r="AS5" s="708"/>
      <c r="AT5" s="708"/>
      <c r="AU5" s="708"/>
      <c r="AV5" s="708"/>
      <c r="AW5" s="708"/>
      <c r="AX5" s="708"/>
      <c r="AY5" s="708"/>
      <c r="AZ5" s="708"/>
      <c r="BA5" s="708"/>
      <c r="BB5" s="708"/>
      <c r="BC5" s="708"/>
      <c r="BD5" s="708"/>
      <c r="BE5" s="708"/>
      <c r="BF5" s="709"/>
      <c r="BG5" s="620">
        <v>
43460809</v>
      </c>
      <c r="BH5" s="621"/>
      <c r="BI5" s="621"/>
      <c r="BJ5" s="621"/>
      <c r="BK5" s="621"/>
      <c r="BL5" s="621"/>
      <c r="BM5" s="621"/>
      <c r="BN5" s="622"/>
      <c r="BO5" s="673">
        <v>
100</v>
      </c>
      <c r="BP5" s="673"/>
      <c r="BQ5" s="673"/>
      <c r="BR5" s="673"/>
      <c r="BS5" s="674" t="s">
        <v>
214</v>
      </c>
      <c r="BT5" s="674"/>
      <c r="BU5" s="674"/>
      <c r="BV5" s="674"/>
      <c r="BW5" s="674"/>
      <c r="BX5" s="674"/>
      <c r="BY5" s="674"/>
      <c r="BZ5" s="674"/>
      <c r="CA5" s="674"/>
      <c r="CB5" s="710"/>
      <c r="CD5" s="725" t="s">
        <v>
208</v>
      </c>
      <c r="CE5" s="726"/>
      <c r="CF5" s="726"/>
      <c r="CG5" s="726"/>
      <c r="CH5" s="726"/>
      <c r="CI5" s="726"/>
      <c r="CJ5" s="726"/>
      <c r="CK5" s="726"/>
      <c r="CL5" s="726"/>
      <c r="CM5" s="726"/>
      <c r="CN5" s="726"/>
      <c r="CO5" s="726"/>
      <c r="CP5" s="726"/>
      <c r="CQ5" s="727"/>
      <c r="CR5" s="725" t="s">
        <v>
215</v>
      </c>
      <c r="CS5" s="726"/>
      <c r="CT5" s="726"/>
      <c r="CU5" s="726"/>
      <c r="CV5" s="726"/>
      <c r="CW5" s="726"/>
      <c r="CX5" s="726"/>
      <c r="CY5" s="727"/>
      <c r="CZ5" s="725" t="s">
        <v>
206</v>
      </c>
      <c r="DA5" s="726"/>
      <c r="DB5" s="726"/>
      <c r="DC5" s="727"/>
      <c r="DD5" s="725" t="s">
        <v>
216</v>
      </c>
      <c r="DE5" s="726"/>
      <c r="DF5" s="726"/>
      <c r="DG5" s="726"/>
      <c r="DH5" s="726"/>
      <c r="DI5" s="726"/>
      <c r="DJ5" s="726"/>
      <c r="DK5" s="726"/>
      <c r="DL5" s="726"/>
      <c r="DM5" s="726"/>
      <c r="DN5" s="726"/>
      <c r="DO5" s="726"/>
      <c r="DP5" s="727"/>
      <c r="DQ5" s="725" t="s">
        <v>
217</v>
      </c>
      <c r="DR5" s="726"/>
      <c r="DS5" s="726"/>
      <c r="DT5" s="726"/>
      <c r="DU5" s="726"/>
      <c r="DV5" s="726"/>
      <c r="DW5" s="726"/>
      <c r="DX5" s="726"/>
      <c r="DY5" s="726"/>
      <c r="DZ5" s="726"/>
      <c r="EA5" s="726"/>
      <c r="EB5" s="726"/>
      <c r="EC5" s="727"/>
    </row>
    <row r="6" spans="2:143" ht="11.25" customHeight="1">
      <c r="B6" s="617" t="s">
        <v>
218</v>
      </c>
      <c r="C6" s="618"/>
      <c r="D6" s="618"/>
      <c r="E6" s="618"/>
      <c r="F6" s="618"/>
      <c r="G6" s="618"/>
      <c r="H6" s="618"/>
      <c r="I6" s="618"/>
      <c r="J6" s="618"/>
      <c r="K6" s="618"/>
      <c r="L6" s="618"/>
      <c r="M6" s="618"/>
      <c r="N6" s="618"/>
      <c r="O6" s="618"/>
      <c r="P6" s="618"/>
      <c r="Q6" s="619"/>
      <c r="R6" s="620">
        <v>
364487</v>
      </c>
      <c r="S6" s="621"/>
      <c r="T6" s="621"/>
      <c r="U6" s="621"/>
      <c r="V6" s="621"/>
      <c r="W6" s="621"/>
      <c r="X6" s="621"/>
      <c r="Y6" s="622"/>
      <c r="Z6" s="673">
        <v>
0.4</v>
      </c>
      <c r="AA6" s="673"/>
      <c r="AB6" s="673"/>
      <c r="AC6" s="673"/>
      <c r="AD6" s="674">
        <v>
364487</v>
      </c>
      <c r="AE6" s="674"/>
      <c r="AF6" s="674"/>
      <c r="AG6" s="674"/>
      <c r="AH6" s="674"/>
      <c r="AI6" s="674"/>
      <c r="AJ6" s="674"/>
      <c r="AK6" s="674"/>
      <c r="AL6" s="643">
        <v>
0.6</v>
      </c>
      <c r="AM6" s="675"/>
      <c r="AN6" s="675"/>
      <c r="AO6" s="676"/>
      <c r="AP6" s="617" t="s">
        <v>
219</v>
      </c>
      <c r="AQ6" s="618"/>
      <c r="AR6" s="618"/>
      <c r="AS6" s="618"/>
      <c r="AT6" s="618"/>
      <c r="AU6" s="618"/>
      <c r="AV6" s="618"/>
      <c r="AW6" s="618"/>
      <c r="AX6" s="618"/>
      <c r="AY6" s="618"/>
      <c r="AZ6" s="618"/>
      <c r="BA6" s="618"/>
      <c r="BB6" s="618"/>
      <c r="BC6" s="618"/>
      <c r="BD6" s="618"/>
      <c r="BE6" s="618"/>
      <c r="BF6" s="619"/>
      <c r="BG6" s="620">
        <v>
43460809</v>
      </c>
      <c r="BH6" s="621"/>
      <c r="BI6" s="621"/>
      <c r="BJ6" s="621"/>
      <c r="BK6" s="621"/>
      <c r="BL6" s="621"/>
      <c r="BM6" s="621"/>
      <c r="BN6" s="622"/>
      <c r="BO6" s="673">
        <v>
100</v>
      </c>
      <c r="BP6" s="673"/>
      <c r="BQ6" s="673"/>
      <c r="BR6" s="673"/>
      <c r="BS6" s="674" t="s">
        <v>
214</v>
      </c>
      <c r="BT6" s="674"/>
      <c r="BU6" s="674"/>
      <c r="BV6" s="674"/>
      <c r="BW6" s="674"/>
      <c r="BX6" s="674"/>
      <c r="BY6" s="674"/>
      <c r="BZ6" s="674"/>
      <c r="CA6" s="674"/>
      <c r="CB6" s="710"/>
      <c r="CD6" s="677" t="s">
        <v>
220</v>
      </c>
      <c r="CE6" s="678"/>
      <c r="CF6" s="678"/>
      <c r="CG6" s="678"/>
      <c r="CH6" s="678"/>
      <c r="CI6" s="678"/>
      <c r="CJ6" s="678"/>
      <c r="CK6" s="678"/>
      <c r="CL6" s="678"/>
      <c r="CM6" s="678"/>
      <c r="CN6" s="678"/>
      <c r="CO6" s="678"/>
      <c r="CP6" s="678"/>
      <c r="CQ6" s="679"/>
      <c r="CR6" s="620">
        <v>
719943</v>
      </c>
      <c r="CS6" s="621"/>
      <c r="CT6" s="621"/>
      <c r="CU6" s="621"/>
      <c r="CV6" s="621"/>
      <c r="CW6" s="621"/>
      <c r="CX6" s="621"/>
      <c r="CY6" s="622"/>
      <c r="CZ6" s="673">
        <v>
0.8</v>
      </c>
      <c r="DA6" s="673"/>
      <c r="DB6" s="673"/>
      <c r="DC6" s="673"/>
      <c r="DD6" s="626" t="s">
        <v>
214</v>
      </c>
      <c r="DE6" s="621"/>
      <c r="DF6" s="621"/>
      <c r="DG6" s="621"/>
      <c r="DH6" s="621"/>
      <c r="DI6" s="621"/>
      <c r="DJ6" s="621"/>
      <c r="DK6" s="621"/>
      <c r="DL6" s="621"/>
      <c r="DM6" s="621"/>
      <c r="DN6" s="621"/>
      <c r="DO6" s="621"/>
      <c r="DP6" s="622"/>
      <c r="DQ6" s="626">
        <v>
719843</v>
      </c>
      <c r="DR6" s="621"/>
      <c r="DS6" s="621"/>
      <c r="DT6" s="621"/>
      <c r="DU6" s="621"/>
      <c r="DV6" s="621"/>
      <c r="DW6" s="621"/>
      <c r="DX6" s="621"/>
      <c r="DY6" s="621"/>
      <c r="DZ6" s="621"/>
      <c r="EA6" s="621"/>
      <c r="EB6" s="621"/>
      <c r="EC6" s="656"/>
    </row>
    <row r="7" spans="2:143" ht="11.25" customHeight="1">
      <c r="B7" s="617" t="s">
        <v>
221</v>
      </c>
      <c r="C7" s="618"/>
      <c r="D7" s="618"/>
      <c r="E7" s="618"/>
      <c r="F7" s="618"/>
      <c r="G7" s="618"/>
      <c r="H7" s="618"/>
      <c r="I7" s="618"/>
      <c r="J7" s="618"/>
      <c r="K7" s="618"/>
      <c r="L7" s="618"/>
      <c r="M7" s="618"/>
      <c r="N7" s="618"/>
      <c r="O7" s="618"/>
      <c r="P7" s="618"/>
      <c r="Q7" s="619"/>
      <c r="R7" s="620">
        <v>
161515</v>
      </c>
      <c r="S7" s="621"/>
      <c r="T7" s="621"/>
      <c r="U7" s="621"/>
      <c r="V7" s="621"/>
      <c r="W7" s="621"/>
      <c r="X7" s="621"/>
      <c r="Y7" s="622"/>
      <c r="Z7" s="673">
        <v>
0.2</v>
      </c>
      <c r="AA7" s="673"/>
      <c r="AB7" s="673"/>
      <c r="AC7" s="673"/>
      <c r="AD7" s="674">
        <v>
161515</v>
      </c>
      <c r="AE7" s="674"/>
      <c r="AF7" s="674"/>
      <c r="AG7" s="674"/>
      <c r="AH7" s="674"/>
      <c r="AI7" s="674"/>
      <c r="AJ7" s="674"/>
      <c r="AK7" s="674"/>
      <c r="AL7" s="643">
        <v>
0.3</v>
      </c>
      <c r="AM7" s="675"/>
      <c r="AN7" s="675"/>
      <c r="AO7" s="676"/>
      <c r="AP7" s="617" t="s">
        <v>
222</v>
      </c>
      <c r="AQ7" s="618"/>
      <c r="AR7" s="618"/>
      <c r="AS7" s="618"/>
      <c r="AT7" s="618"/>
      <c r="AU7" s="618"/>
      <c r="AV7" s="618"/>
      <c r="AW7" s="618"/>
      <c r="AX7" s="618"/>
      <c r="AY7" s="618"/>
      <c r="AZ7" s="618"/>
      <c r="BA7" s="618"/>
      <c r="BB7" s="618"/>
      <c r="BC7" s="618"/>
      <c r="BD7" s="618"/>
      <c r="BE7" s="618"/>
      <c r="BF7" s="619"/>
      <c r="BG7" s="620">
        <v>
40901768</v>
      </c>
      <c r="BH7" s="621"/>
      <c r="BI7" s="621"/>
      <c r="BJ7" s="621"/>
      <c r="BK7" s="621"/>
      <c r="BL7" s="621"/>
      <c r="BM7" s="621"/>
      <c r="BN7" s="622"/>
      <c r="BO7" s="673">
        <v>
94.1</v>
      </c>
      <c r="BP7" s="673"/>
      <c r="BQ7" s="673"/>
      <c r="BR7" s="673"/>
      <c r="BS7" s="674" t="s">
        <v>
214</v>
      </c>
      <c r="BT7" s="674"/>
      <c r="BU7" s="674"/>
      <c r="BV7" s="674"/>
      <c r="BW7" s="674"/>
      <c r="BX7" s="674"/>
      <c r="BY7" s="674"/>
      <c r="BZ7" s="674"/>
      <c r="CA7" s="674"/>
      <c r="CB7" s="710"/>
      <c r="CD7" s="657" t="s">
        <v>
223</v>
      </c>
      <c r="CE7" s="654"/>
      <c r="CF7" s="654"/>
      <c r="CG7" s="654"/>
      <c r="CH7" s="654"/>
      <c r="CI7" s="654"/>
      <c r="CJ7" s="654"/>
      <c r="CK7" s="654"/>
      <c r="CL7" s="654"/>
      <c r="CM7" s="654"/>
      <c r="CN7" s="654"/>
      <c r="CO7" s="654"/>
      <c r="CP7" s="654"/>
      <c r="CQ7" s="655"/>
      <c r="CR7" s="620">
        <v>
13119275</v>
      </c>
      <c r="CS7" s="621"/>
      <c r="CT7" s="621"/>
      <c r="CU7" s="621"/>
      <c r="CV7" s="621"/>
      <c r="CW7" s="621"/>
      <c r="CX7" s="621"/>
      <c r="CY7" s="622"/>
      <c r="CZ7" s="673">
        <v>
14.6</v>
      </c>
      <c r="DA7" s="673"/>
      <c r="DB7" s="673"/>
      <c r="DC7" s="673"/>
      <c r="DD7" s="626">
        <v>
252707</v>
      </c>
      <c r="DE7" s="621"/>
      <c r="DF7" s="621"/>
      <c r="DG7" s="621"/>
      <c r="DH7" s="621"/>
      <c r="DI7" s="621"/>
      <c r="DJ7" s="621"/>
      <c r="DK7" s="621"/>
      <c r="DL7" s="621"/>
      <c r="DM7" s="621"/>
      <c r="DN7" s="621"/>
      <c r="DO7" s="621"/>
      <c r="DP7" s="622"/>
      <c r="DQ7" s="626">
        <v>
11813028</v>
      </c>
      <c r="DR7" s="621"/>
      <c r="DS7" s="621"/>
      <c r="DT7" s="621"/>
      <c r="DU7" s="621"/>
      <c r="DV7" s="621"/>
      <c r="DW7" s="621"/>
      <c r="DX7" s="621"/>
      <c r="DY7" s="621"/>
      <c r="DZ7" s="621"/>
      <c r="EA7" s="621"/>
      <c r="EB7" s="621"/>
      <c r="EC7" s="656"/>
    </row>
    <row r="8" spans="2:143" ht="11.25" customHeight="1">
      <c r="B8" s="617" t="s">
        <v>
224</v>
      </c>
      <c r="C8" s="618"/>
      <c r="D8" s="618"/>
      <c r="E8" s="618"/>
      <c r="F8" s="618"/>
      <c r="G8" s="618"/>
      <c r="H8" s="618"/>
      <c r="I8" s="618"/>
      <c r="J8" s="618"/>
      <c r="K8" s="618"/>
      <c r="L8" s="618"/>
      <c r="M8" s="618"/>
      <c r="N8" s="618"/>
      <c r="O8" s="618"/>
      <c r="P8" s="618"/>
      <c r="Q8" s="619"/>
      <c r="R8" s="620">
        <v>
528904</v>
      </c>
      <c r="S8" s="621"/>
      <c r="T8" s="621"/>
      <c r="U8" s="621"/>
      <c r="V8" s="621"/>
      <c r="W8" s="621"/>
      <c r="X8" s="621"/>
      <c r="Y8" s="622"/>
      <c r="Z8" s="673">
        <v>
0.6</v>
      </c>
      <c r="AA8" s="673"/>
      <c r="AB8" s="673"/>
      <c r="AC8" s="673"/>
      <c r="AD8" s="674">
        <v>
528904</v>
      </c>
      <c r="AE8" s="674"/>
      <c r="AF8" s="674"/>
      <c r="AG8" s="674"/>
      <c r="AH8" s="674"/>
      <c r="AI8" s="674"/>
      <c r="AJ8" s="674"/>
      <c r="AK8" s="674"/>
      <c r="AL8" s="643">
        <v>
0.8</v>
      </c>
      <c r="AM8" s="675"/>
      <c r="AN8" s="675"/>
      <c r="AO8" s="676"/>
      <c r="AP8" s="617" t="s">
        <v>
225</v>
      </c>
      <c r="AQ8" s="618"/>
      <c r="AR8" s="618"/>
      <c r="AS8" s="618"/>
      <c r="AT8" s="618"/>
      <c r="AU8" s="618"/>
      <c r="AV8" s="618"/>
      <c r="AW8" s="618"/>
      <c r="AX8" s="618"/>
      <c r="AY8" s="618"/>
      <c r="AZ8" s="618"/>
      <c r="BA8" s="618"/>
      <c r="BB8" s="618"/>
      <c r="BC8" s="618"/>
      <c r="BD8" s="618"/>
      <c r="BE8" s="618"/>
      <c r="BF8" s="619"/>
      <c r="BG8" s="620">
        <v>
562942</v>
      </c>
      <c r="BH8" s="621"/>
      <c r="BI8" s="621"/>
      <c r="BJ8" s="621"/>
      <c r="BK8" s="621"/>
      <c r="BL8" s="621"/>
      <c r="BM8" s="621"/>
      <c r="BN8" s="622"/>
      <c r="BO8" s="673">
        <v>
1.3</v>
      </c>
      <c r="BP8" s="673"/>
      <c r="BQ8" s="673"/>
      <c r="BR8" s="673"/>
      <c r="BS8" s="626" t="s">
        <v>
226</v>
      </c>
      <c r="BT8" s="621"/>
      <c r="BU8" s="621"/>
      <c r="BV8" s="621"/>
      <c r="BW8" s="621"/>
      <c r="BX8" s="621"/>
      <c r="BY8" s="621"/>
      <c r="BZ8" s="621"/>
      <c r="CA8" s="621"/>
      <c r="CB8" s="656"/>
      <c r="CD8" s="657" t="s">
        <v>
227</v>
      </c>
      <c r="CE8" s="654"/>
      <c r="CF8" s="654"/>
      <c r="CG8" s="654"/>
      <c r="CH8" s="654"/>
      <c r="CI8" s="654"/>
      <c r="CJ8" s="654"/>
      <c r="CK8" s="654"/>
      <c r="CL8" s="654"/>
      <c r="CM8" s="654"/>
      <c r="CN8" s="654"/>
      <c r="CO8" s="654"/>
      <c r="CP8" s="654"/>
      <c r="CQ8" s="655"/>
      <c r="CR8" s="620">
        <v>
43079278</v>
      </c>
      <c r="CS8" s="621"/>
      <c r="CT8" s="621"/>
      <c r="CU8" s="621"/>
      <c r="CV8" s="621"/>
      <c r="CW8" s="621"/>
      <c r="CX8" s="621"/>
      <c r="CY8" s="622"/>
      <c r="CZ8" s="673">
        <v>
48</v>
      </c>
      <c r="DA8" s="673"/>
      <c r="DB8" s="673"/>
      <c r="DC8" s="673"/>
      <c r="DD8" s="626">
        <v>
1609997</v>
      </c>
      <c r="DE8" s="621"/>
      <c r="DF8" s="621"/>
      <c r="DG8" s="621"/>
      <c r="DH8" s="621"/>
      <c r="DI8" s="621"/>
      <c r="DJ8" s="621"/>
      <c r="DK8" s="621"/>
      <c r="DL8" s="621"/>
      <c r="DM8" s="621"/>
      <c r="DN8" s="621"/>
      <c r="DO8" s="621"/>
      <c r="DP8" s="622"/>
      <c r="DQ8" s="626">
        <v>
27118745</v>
      </c>
      <c r="DR8" s="621"/>
      <c r="DS8" s="621"/>
      <c r="DT8" s="621"/>
      <c r="DU8" s="621"/>
      <c r="DV8" s="621"/>
      <c r="DW8" s="621"/>
      <c r="DX8" s="621"/>
      <c r="DY8" s="621"/>
      <c r="DZ8" s="621"/>
      <c r="EA8" s="621"/>
      <c r="EB8" s="621"/>
      <c r="EC8" s="656"/>
    </row>
    <row r="9" spans="2:143" ht="11.25" customHeight="1">
      <c r="B9" s="617" t="s">
        <v>
228</v>
      </c>
      <c r="C9" s="618"/>
      <c r="D9" s="618"/>
      <c r="E9" s="618"/>
      <c r="F9" s="618"/>
      <c r="G9" s="618"/>
      <c r="H9" s="618"/>
      <c r="I9" s="618"/>
      <c r="J9" s="618"/>
      <c r="K9" s="618"/>
      <c r="L9" s="618"/>
      <c r="M9" s="618"/>
      <c r="N9" s="618"/>
      <c r="O9" s="618"/>
      <c r="P9" s="618"/>
      <c r="Q9" s="619"/>
      <c r="R9" s="620">
        <v>
310385</v>
      </c>
      <c r="S9" s="621"/>
      <c r="T9" s="621"/>
      <c r="U9" s="621"/>
      <c r="V9" s="621"/>
      <c r="W9" s="621"/>
      <c r="X9" s="621"/>
      <c r="Y9" s="622"/>
      <c r="Z9" s="673">
        <v>
0.3</v>
      </c>
      <c r="AA9" s="673"/>
      <c r="AB9" s="673"/>
      <c r="AC9" s="673"/>
      <c r="AD9" s="674">
        <v>
310385</v>
      </c>
      <c r="AE9" s="674"/>
      <c r="AF9" s="674"/>
      <c r="AG9" s="674"/>
      <c r="AH9" s="674"/>
      <c r="AI9" s="674"/>
      <c r="AJ9" s="674"/>
      <c r="AK9" s="674"/>
      <c r="AL9" s="643">
        <v>
0.5</v>
      </c>
      <c r="AM9" s="675"/>
      <c r="AN9" s="675"/>
      <c r="AO9" s="676"/>
      <c r="AP9" s="617" t="s">
        <v>
229</v>
      </c>
      <c r="AQ9" s="618"/>
      <c r="AR9" s="618"/>
      <c r="AS9" s="618"/>
      <c r="AT9" s="618"/>
      <c r="AU9" s="618"/>
      <c r="AV9" s="618"/>
      <c r="AW9" s="618"/>
      <c r="AX9" s="618"/>
      <c r="AY9" s="618"/>
      <c r="AZ9" s="618"/>
      <c r="BA9" s="618"/>
      <c r="BB9" s="618"/>
      <c r="BC9" s="618"/>
      <c r="BD9" s="618"/>
      <c r="BE9" s="618"/>
      <c r="BF9" s="619"/>
      <c r="BG9" s="620">
        <v>
40338826</v>
      </c>
      <c r="BH9" s="621"/>
      <c r="BI9" s="621"/>
      <c r="BJ9" s="621"/>
      <c r="BK9" s="621"/>
      <c r="BL9" s="621"/>
      <c r="BM9" s="621"/>
      <c r="BN9" s="622"/>
      <c r="BO9" s="673">
        <v>
92.8</v>
      </c>
      <c r="BP9" s="673"/>
      <c r="BQ9" s="673"/>
      <c r="BR9" s="673"/>
      <c r="BS9" s="626" t="s">
        <v>
226</v>
      </c>
      <c r="BT9" s="621"/>
      <c r="BU9" s="621"/>
      <c r="BV9" s="621"/>
      <c r="BW9" s="621"/>
      <c r="BX9" s="621"/>
      <c r="BY9" s="621"/>
      <c r="BZ9" s="621"/>
      <c r="CA9" s="621"/>
      <c r="CB9" s="656"/>
      <c r="CD9" s="657" t="s">
        <v>
230</v>
      </c>
      <c r="CE9" s="654"/>
      <c r="CF9" s="654"/>
      <c r="CG9" s="654"/>
      <c r="CH9" s="654"/>
      <c r="CI9" s="654"/>
      <c r="CJ9" s="654"/>
      <c r="CK9" s="654"/>
      <c r="CL9" s="654"/>
      <c r="CM9" s="654"/>
      <c r="CN9" s="654"/>
      <c r="CO9" s="654"/>
      <c r="CP9" s="654"/>
      <c r="CQ9" s="655"/>
      <c r="CR9" s="620">
        <v>
7962059</v>
      </c>
      <c r="CS9" s="621"/>
      <c r="CT9" s="621"/>
      <c r="CU9" s="621"/>
      <c r="CV9" s="621"/>
      <c r="CW9" s="621"/>
      <c r="CX9" s="621"/>
      <c r="CY9" s="622"/>
      <c r="CZ9" s="673">
        <v>
8.9</v>
      </c>
      <c r="DA9" s="673"/>
      <c r="DB9" s="673"/>
      <c r="DC9" s="673"/>
      <c r="DD9" s="626">
        <v>
156092</v>
      </c>
      <c r="DE9" s="621"/>
      <c r="DF9" s="621"/>
      <c r="DG9" s="621"/>
      <c r="DH9" s="621"/>
      <c r="DI9" s="621"/>
      <c r="DJ9" s="621"/>
      <c r="DK9" s="621"/>
      <c r="DL9" s="621"/>
      <c r="DM9" s="621"/>
      <c r="DN9" s="621"/>
      <c r="DO9" s="621"/>
      <c r="DP9" s="622"/>
      <c r="DQ9" s="626">
        <v>
7010027</v>
      </c>
      <c r="DR9" s="621"/>
      <c r="DS9" s="621"/>
      <c r="DT9" s="621"/>
      <c r="DU9" s="621"/>
      <c r="DV9" s="621"/>
      <c r="DW9" s="621"/>
      <c r="DX9" s="621"/>
      <c r="DY9" s="621"/>
      <c r="DZ9" s="621"/>
      <c r="EA9" s="621"/>
      <c r="EB9" s="621"/>
      <c r="EC9" s="656"/>
    </row>
    <row r="10" spans="2:143" ht="11.25" customHeight="1">
      <c r="B10" s="617" t="s">
        <v>
231</v>
      </c>
      <c r="C10" s="618"/>
      <c r="D10" s="618"/>
      <c r="E10" s="618"/>
      <c r="F10" s="618"/>
      <c r="G10" s="618"/>
      <c r="H10" s="618"/>
      <c r="I10" s="618"/>
      <c r="J10" s="618"/>
      <c r="K10" s="618"/>
      <c r="L10" s="618"/>
      <c r="M10" s="618"/>
      <c r="N10" s="618"/>
      <c r="O10" s="618"/>
      <c r="P10" s="618"/>
      <c r="Q10" s="619"/>
      <c r="R10" s="620">
        <v>
5928457</v>
      </c>
      <c r="S10" s="621"/>
      <c r="T10" s="621"/>
      <c r="U10" s="621"/>
      <c r="V10" s="621"/>
      <c r="W10" s="621"/>
      <c r="X10" s="621"/>
      <c r="Y10" s="622"/>
      <c r="Z10" s="673">
        <v>
6.4</v>
      </c>
      <c r="AA10" s="673"/>
      <c r="AB10" s="673"/>
      <c r="AC10" s="673"/>
      <c r="AD10" s="674">
        <v>
5928457</v>
      </c>
      <c r="AE10" s="674"/>
      <c r="AF10" s="674"/>
      <c r="AG10" s="674"/>
      <c r="AH10" s="674"/>
      <c r="AI10" s="674"/>
      <c r="AJ10" s="674"/>
      <c r="AK10" s="674"/>
      <c r="AL10" s="643">
        <v>
9.1999999999999993</v>
      </c>
      <c r="AM10" s="675"/>
      <c r="AN10" s="675"/>
      <c r="AO10" s="676"/>
      <c r="AP10" s="617" t="s">
        <v>
232</v>
      </c>
      <c r="AQ10" s="618"/>
      <c r="AR10" s="618"/>
      <c r="AS10" s="618"/>
      <c r="AT10" s="618"/>
      <c r="AU10" s="618"/>
      <c r="AV10" s="618"/>
      <c r="AW10" s="618"/>
      <c r="AX10" s="618"/>
      <c r="AY10" s="618"/>
      <c r="AZ10" s="618"/>
      <c r="BA10" s="618"/>
      <c r="BB10" s="618"/>
      <c r="BC10" s="618"/>
      <c r="BD10" s="618"/>
      <c r="BE10" s="618"/>
      <c r="BF10" s="619"/>
      <c r="BG10" s="620" t="s">
        <v>
226</v>
      </c>
      <c r="BH10" s="621"/>
      <c r="BI10" s="621"/>
      <c r="BJ10" s="621"/>
      <c r="BK10" s="621"/>
      <c r="BL10" s="621"/>
      <c r="BM10" s="621"/>
      <c r="BN10" s="622"/>
      <c r="BO10" s="673" t="s">
        <v>
226</v>
      </c>
      <c r="BP10" s="673"/>
      <c r="BQ10" s="673"/>
      <c r="BR10" s="673"/>
      <c r="BS10" s="626" t="s">
        <v>
226</v>
      </c>
      <c r="BT10" s="621"/>
      <c r="BU10" s="621"/>
      <c r="BV10" s="621"/>
      <c r="BW10" s="621"/>
      <c r="BX10" s="621"/>
      <c r="BY10" s="621"/>
      <c r="BZ10" s="621"/>
      <c r="CA10" s="621"/>
      <c r="CB10" s="656"/>
      <c r="CD10" s="657" t="s">
        <v>
233</v>
      </c>
      <c r="CE10" s="654"/>
      <c r="CF10" s="654"/>
      <c r="CG10" s="654"/>
      <c r="CH10" s="654"/>
      <c r="CI10" s="654"/>
      <c r="CJ10" s="654"/>
      <c r="CK10" s="654"/>
      <c r="CL10" s="654"/>
      <c r="CM10" s="654"/>
      <c r="CN10" s="654"/>
      <c r="CO10" s="654"/>
      <c r="CP10" s="654"/>
      <c r="CQ10" s="655"/>
      <c r="CR10" s="620">
        <v>
208125</v>
      </c>
      <c r="CS10" s="621"/>
      <c r="CT10" s="621"/>
      <c r="CU10" s="621"/>
      <c r="CV10" s="621"/>
      <c r="CW10" s="621"/>
      <c r="CX10" s="621"/>
      <c r="CY10" s="622"/>
      <c r="CZ10" s="673">
        <v>
0.2</v>
      </c>
      <c r="DA10" s="673"/>
      <c r="DB10" s="673"/>
      <c r="DC10" s="673"/>
      <c r="DD10" s="626">
        <v>
6365</v>
      </c>
      <c r="DE10" s="621"/>
      <c r="DF10" s="621"/>
      <c r="DG10" s="621"/>
      <c r="DH10" s="621"/>
      <c r="DI10" s="621"/>
      <c r="DJ10" s="621"/>
      <c r="DK10" s="621"/>
      <c r="DL10" s="621"/>
      <c r="DM10" s="621"/>
      <c r="DN10" s="621"/>
      <c r="DO10" s="621"/>
      <c r="DP10" s="622"/>
      <c r="DQ10" s="626">
        <v>
177039</v>
      </c>
      <c r="DR10" s="621"/>
      <c r="DS10" s="621"/>
      <c r="DT10" s="621"/>
      <c r="DU10" s="621"/>
      <c r="DV10" s="621"/>
      <c r="DW10" s="621"/>
      <c r="DX10" s="621"/>
      <c r="DY10" s="621"/>
      <c r="DZ10" s="621"/>
      <c r="EA10" s="621"/>
      <c r="EB10" s="621"/>
      <c r="EC10" s="656"/>
    </row>
    <row r="11" spans="2:143" ht="11.25" customHeight="1">
      <c r="B11" s="617" t="s">
        <v>
234</v>
      </c>
      <c r="C11" s="618"/>
      <c r="D11" s="618"/>
      <c r="E11" s="618"/>
      <c r="F11" s="618"/>
      <c r="G11" s="618"/>
      <c r="H11" s="618"/>
      <c r="I11" s="618"/>
      <c r="J11" s="618"/>
      <c r="K11" s="618"/>
      <c r="L11" s="618"/>
      <c r="M11" s="618"/>
      <c r="N11" s="618"/>
      <c r="O11" s="618"/>
      <c r="P11" s="618"/>
      <c r="Q11" s="619"/>
      <c r="R11" s="620" t="s">
        <v>
226</v>
      </c>
      <c r="S11" s="621"/>
      <c r="T11" s="621"/>
      <c r="U11" s="621"/>
      <c r="V11" s="621"/>
      <c r="W11" s="621"/>
      <c r="X11" s="621"/>
      <c r="Y11" s="622"/>
      <c r="Z11" s="673" t="s">
        <v>
226</v>
      </c>
      <c r="AA11" s="673"/>
      <c r="AB11" s="673"/>
      <c r="AC11" s="673"/>
      <c r="AD11" s="674" t="s">
        <v>
226</v>
      </c>
      <c r="AE11" s="674"/>
      <c r="AF11" s="674"/>
      <c r="AG11" s="674"/>
      <c r="AH11" s="674"/>
      <c r="AI11" s="674"/>
      <c r="AJ11" s="674"/>
      <c r="AK11" s="674"/>
      <c r="AL11" s="643" t="s">
        <v>
226</v>
      </c>
      <c r="AM11" s="675"/>
      <c r="AN11" s="675"/>
      <c r="AO11" s="676"/>
      <c r="AP11" s="617" t="s">
        <v>
235</v>
      </c>
      <c r="AQ11" s="618"/>
      <c r="AR11" s="618"/>
      <c r="AS11" s="618"/>
      <c r="AT11" s="618"/>
      <c r="AU11" s="618"/>
      <c r="AV11" s="618"/>
      <c r="AW11" s="618"/>
      <c r="AX11" s="618"/>
      <c r="AY11" s="618"/>
      <c r="AZ11" s="618"/>
      <c r="BA11" s="618"/>
      <c r="BB11" s="618"/>
      <c r="BC11" s="618"/>
      <c r="BD11" s="618"/>
      <c r="BE11" s="618"/>
      <c r="BF11" s="619"/>
      <c r="BG11" s="620" t="s">
        <v>
226</v>
      </c>
      <c r="BH11" s="621"/>
      <c r="BI11" s="621"/>
      <c r="BJ11" s="621"/>
      <c r="BK11" s="621"/>
      <c r="BL11" s="621"/>
      <c r="BM11" s="621"/>
      <c r="BN11" s="622"/>
      <c r="BO11" s="673" t="s">
        <v>
226</v>
      </c>
      <c r="BP11" s="673"/>
      <c r="BQ11" s="673"/>
      <c r="BR11" s="673"/>
      <c r="BS11" s="626" t="s">
        <v>
226</v>
      </c>
      <c r="BT11" s="621"/>
      <c r="BU11" s="621"/>
      <c r="BV11" s="621"/>
      <c r="BW11" s="621"/>
      <c r="BX11" s="621"/>
      <c r="BY11" s="621"/>
      <c r="BZ11" s="621"/>
      <c r="CA11" s="621"/>
      <c r="CB11" s="656"/>
      <c r="CD11" s="657" t="s">
        <v>
236</v>
      </c>
      <c r="CE11" s="654"/>
      <c r="CF11" s="654"/>
      <c r="CG11" s="654"/>
      <c r="CH11" s="654"/>
      <c r="CI11" s="654"/>
      <c r="CJ11" s="654"/>
      <c r="CK11" s="654"/>
      <c r="CL11" s="654"/>
      <c r="CM11" s="654"/>
      <c r="CN11" s="654"/>
      <c r="CO11" s="654"/>
      <c r="CP11" s="654"/>
      <c r="CQ11" s="655"/>
      <c r="CR11" s="620">
        <v>
6693</v>
      </c>
      <c r="CS11" s="621"/>
      <c r="CT11" s="621"/>
      <c r="CU11" s="621"/>
      <c r="CV11" s="621"/>
      <c r="CW11" s="621"/>
      <c r="CX11" s="621"/>
      <c r="CY11" s="622"/>
      <c r="CZ11" s="673">
        <v>
0</v>
      </c>
      <c r="DA11" s="673"/>
      <c r="DB11" s="673"/>
      <c r="DC11" s="673"/>
      <c r="DD11" s="626" t="s">
        <v>
226</v>
      </c>
      <c r="DE11" s="621"/>
      <c r="DF11" s="621"/>
      <c r="DG11" s="621"/>
      <c r="DH11" s="621"/>
      <c r="DI11" s="621"/>
      <c r="DJ11" s="621"/>
      <c r="DK11" s="621"/>
      <c r="DL11" s="621"/>
      <c r="DM11" s="621"/>
      <c r="DN11" s="621"/>
      <c r="DO11" s="621"/>
      <c r="DP11" s="622"/>
      <c r="DQ11" s="626">
        <v>
6693</v>
      </c>
      <c r="DR11" s="621"/>
      <c r="DS11" s="621"/>
      <c r="DT11" s="621"/>
      <c r="DU11" s="621"/>
      <c r="DV11" s="621"/>
      <c r="DW11" s="621"/>
      <c r="DX11" s="621"/>
      <c r="DY11" s="621"/>
      <c r="DZ11" s="621"/>
      <c r="EA11" s="621"/>
      <c r="EB11" s="621"/>
      <c r="EC11" s="656"/>
    </row>
    <row r="12" spans="2:143" ht="11.25" customHeight="1">
      <c r="B12" s="617" t="s">
        <v>
237</v>
      </c>
      <c r="C12" s="618"/>
      <c r="D12" s="618"/>
      <c r="E12" s="618"/>
      <c r="F12" s="618"/>
      <c r="G12" s="618"/>
      <c r="H12" s="618"/>
      <c r="I12" s="618"/>
      <c r="J12" s="618"/>
      <c r="K12" s="618"/>
      <c r="L12" s="618"/>
      <c r="M12" s="618"/>
      <c r="N12" s="618"/>
      <c r="O12" s="618"/>
      <c r="P12" s="618"/>
      <c r="Q12" s="619"/>
      <c r="R12" s="620" t="s">
        <v>
226</v>
      </c>
      <c r="S12" s="621"/>
      <c r="T12" s="621"/>
      <c r="U12" s="621"/>
      <c r="V12" s="621"/>
      <c r="W12" s="621"/>
      <c r="X12" s="621"/>
      <c r="Y12" s="622"/>
      <c r="Z12" s="673" t="s">
        <v>
226</v>
      </c>
      <c r="AA12" s="673"/>
      <c r="AB12" s="673"/>
      <c r="AC12" s="673"/>
      <c r="AD12" s="674" t="s">
        <v>
226</v>
      </c>
      <c r="AE12" s="674"/>
      <c r="AF12" s="674"/>
      <c r="AG12" s="674"/>
      <c r="AH12" s="674"/>
      <c r="AI12" s="674"/>
      <c r="AJ12" s="674"/>
      <c r="AK12" s="674"/>
      <c r="AL12" s="643" t="s">
        <v>
226</v>
      </c>
      <c r="AM12" s="675"/>
      <c r="AN12" s="675"/>
      <c r="AO12" s="676"/>
      <c r="AP12" s="617" t="s">
        <v>
238</v>
      </c>
      <c r="AQ12" s="618"/>
      <c r="AR12" s="618"/>
      <c r="AS12" s="618"/>
      <c r="AT12" s="618"/>
      <c r="AU12" s="618"/>
      <c r="AV12" s="618"/>
      <c r="AW12" s="618"/>
      <c r="AX12" s="618"/>
      <c r="AY12" s="618"/>
      <c r="AZ12" s="618"/>
      <c r="BA12" s="618"/>
      <c r="BB12" s="618"/>
      <c r="BC12" s="618"/>
      <c r="BD12" s="618"/>
      <c r="BE12" s="618"/>
      <c r="BF12" s="619"/>
      <c r="BG12" s="620" t="s">
        <v>
226</v>
      </c>
      <c r="BH12" s="621"/>
      <c r="BI12" s="621"/>
      <c r="BJ12" s="621"/>
      <c r="BK12" s="621"/>
      <c r="BL12" s="621"/>
      <c r="BM12" s="621"/>
      <c r="BN12" s="622"/>
      <c r="BO12" s="673" t="s">
        <v>
226</v>
      </c>
      <c r="BP12" s="673"/>
      <c r="BQ12" s="673"/>
      <c r="BR12" s="673"/>
      <c r="BS12" s="626" t="s">
        <v>
226</v>
      </c>
      <c r="BT12" s="621"/>
      <c r="BU12" s="621"/>
      <c r="BV12" s="621"/>
      <c r="BW12" s="621"/>
      <c r="BX12" s="621"/>
      <c r="BY12" s="621"/>
      <c r="BZ12" s="621"/>
      <c r="CA12" s="621"/>
      <c r="CB12" s="656"/>
      <c r="CD12" s="657" t="s">
        <v>
239</v>
      </c>
      <c r="CE12" s="654"/>
      <c r="CF12" s="654"/>
      <c r="CG12" s="654"/>
      <c r="CH12" s="654"/>
      <c r="CI12" s="654"/>
      <c r="CJ12" s="654"/>
      <c r="CK12" s="654"/>
      <c r="CL12" s="654"/>
      <c r="CM12" s="654"/>
      <c r="CN12" s="654"/>
      <c r="CO12" s="654"/>
      <c r="CP12" s="654"/>
      <c r="CQ12" s="655"/>
      <c r="CR12" s="620">
        <v>
649313</v>
      </c>
      <c r="CS12" s="621"/>
      <c r="CT12" s="621"/>
      <c r="CU12" s="621"/>
      <c r="CV12" s="621"/>
      <c r="CW12" s="621"/>
      <c r="CX12" s="621"/>
      <c r="CY12" s="622"/>
      <c r="CZ12" s="673">
        <v>
0.7</v>
      </c>
      <c r="DA12" s="673"/>
      <c r="DB12" s="673"/>
      <c r="DC12" s="673"/>
      <c r="DD12" s="626">
        <v>
24177</v>
      </c>
      <c r="DE12" s="621"/>
      <c r="DF12" s="621"/>
      <c r="DG12" s="621"/>
      <c r="DH12" s="621"/>
      <c r="DI12" s="621"/>
      <c r="DJ12" s="621"/>
      <c r="DK12" s="621"/>
      <c r="DL12" s="621"/>
      <c r="DM12" s="621"/>
      <c r="DN12" s="621"/>
      <c r="DO12" s="621"/>
      <c r="DP12" s="622"/>
      <c r="DQ12" s="626">
        <v>
574702</v>
      </c>
      <c r="DR12" s="621"/>
      <c r="DS12" s="621"/>
      <c r="DT12" s="621"/>
      <c r="DU12" s="621"/>
      <c r="DV12" s="621"/>
      <c r="DW12" s="621"/>
      <c r="DX12" s="621"/>
      <c r="DY12" s="621"/>
      <c r="DZ12" s="621"/>
      <c r="EA12" s="621"/>
      <c r="EB12" s="621"/>
      <c r="EC12" s="656"/>
    </row>
    <row r="13" spans="2:143" ht="11.25" customHeight="1">
      <c r="B13" s="617" t="s">
        <v>
240</v>
      </c>
      <c r="C13" s="618"/>
      <c r="D13" s="618"/>
      <c r="E13" s="618"/>
      <c r="F13" s="618"/>
      <c r="G13" s="618"/>
      <c r="H13" s="618"/>
      <c r="I13" s="618"/>
      <c r="J13" s="618"/>
      <c r="K13" s="618"/>
      <c r="L13" s="618"/>
      <c r="M13" s="618"/>
      <c r="N13" s="618"/>
      <c r="O13" s="618"/>
      <c r="P13" s="618"/>
      <c r="Q13" s="619"/>
      <c r="R13" s="620">
        <v>
165511</v>
      </c>
      <c r="S13" s="621"/>
      <c r="T13" s="621"/>
      <c r="U13" s="621"/>
      <c r="V13" s="621"/>
      <c r="W13" s="621"/>
      <c r="X13" s="621"/>
      <c r="Y13" s="622"/>
      <c r="Z13" s="673">
        <v>
0.2</v>
      </c>
      <c r="AA13" s="673"/>
      <c r="AB13" s="673"/>
      <c r="AC13" s="673"/>
      <c r="AD13" s="674">
        <v>
165511</v>
      </c>
      <c r="AE13" s="674"/>
      <c r="AF13" s="674"/>
      <c r="AG13" s="674"/>
      <c r="AH13" s="674"/>
      <c r="AI13" s="674"/>
      <c r="AJ13" s="674"/>
      <c r="AK13" s="674"/>
      <c r="AL13" s="643">
        <v>
0.3</v>
      </c>
      <c r="AM13" s="675"/>
      <c r="AN13" s="675"/>
      <c r="AO13" s="676"/>
      <c r="AP13" s="617" t="s">
        <v>
241</v>
      </c>
      <c r="AQ13" s="618"/>
      <c r="AR13" s="618"/>
      <c r="AS13" s="618"/>
      <c r="AT13" s="618"/>
      <c r="AU13" s="618"/>
      <c r="AV13" s="618"/>
      <c r="AW13" s="618"/>
      <c r="AX13" s="618"/>
      <c r="AY13" s="618"/>
      <c r="AZ13" s="618"/>
      <c r="BA13" s="618"/>
      <c r="BB13" s="618"/>
      <c r="BC13" s="618"/>
      <c r="BD13" s="618"/>
      <c r="BE13" s="618"/>
      <c r="BF13" s="619"/>
      <c r="BG13" s="620" t="s">
        <v>
226</v>
      </c>
      <c r="BH13" s="621"/>
      <c r="BI13" s="621"/>
      <c r="BJ13" s="621"/>
      <c r="BK13" s="621"/>
      <c r="BL13" s="621"/>
      <c r="BM13" s="621"/>
      <c r="BN13" s="622"/>
      <c r="BO13" s="673" t="s">
        <v>
226</v>
      </c>
      <c r="BP13" s="673"/>
      <c r="BQ13" s="673"/>
      <c r="BR13" s="673"/>
      <c r="BS13" s="626" t="s">
        <v>
226</v>
      </c>
      <c r="BT13" s="621"/>
      <c r="BU13" s="621"/>
      <c r="BV13" s="621"/>
      <c r="BW13" s="621"/>
      <c r="BX13" s="621"/>
      <c r="BY13" s="621"/>
      <c r="BZ13" s="621"/>
      <c r="CA13" s="621"/>
      <c r="CB13" s="656"/>
      <c r="CD13" s="657" t="s">
        <v>
242</v>
      </c>
      <c r="CE13" s="654"/>
      <c r="CF13" s="654"/>
      <c r="CG13" s="654"/>
      <c r="CH13" s="654"/>
      <c r="CI13" s="654"/>
      <c r="CJ13" s="654"/>
      <c r="CK13" s="654"/>
      <c r="CL13" s="654"/>
      <c r="CM13" s="654"/>
      <c r="CN13" s="654"/>
      <c r="CO13" s="654"/>
      <c r="CP13" s="654"/>
      <c r="CQ13" s="655"/>
      <c r="CR13" s="620">
        <v>
5950737</v>
      </c>
      <c r="CS13" s="621"/>
      <c r="CT13" s="621"/>
      <c r="CU13" s="621"/>
      <c r="CV13" s="621"/>
      <c r="CW13" s="621"/>
      <c r="CX13" s="621"/>
      <c r="CY13" s="622"/>
      <c r="CZ13" s="673">
        <v>
6.6</v>
      </c>
      <c r="DA13" s="673"/>
      <c r="DB13" s="673"/>
      <c r="DC13" s="673"/>
      <c r="DD13" s="626">
        <v>
2393155</v>
      </c>
      <c r="DE13" s="621"/>
      <c r="DF13" s="621"/>
      <c r="DG13" s="621"/>
      <c r="DH13" s="621"/>
      <c r="DI13" s="621"/>
      <c r="DJ13" s="621"/>
      <c r="DK13" s="621"/>
      <c r="DL13" s="621"/>
      <c r="DM13" s="621"/>
      <c r="DN13" s="621"/>
      <c r="DO13" s="621"/>
      <c r="DP13" s="622"/>
      <c r="DQ13" s="626">
        <v>
4244175</v>
      </c>
      <c r="DR13" s="621"/>
      <c r="DS13" s="621"/>
      <c r="DT13" s="621"/>
      <c r="DU13" s="621"/>
      <c r="DV13" s="621"/>
      <c r="DW13" s="621"/>
      <c r="DX13" s="621"/>
      <c r="DY13" s="621"/>
      <c r="DZ13" s="621"/>
      <c r="EA13" s="621"/>
      <c r="EB13" s="621"/>
      <c r="EC13" s="656"/>
    </row>
    <row r="14" spans="2:143" ht="11.25" customHeight="1">
      <c r="B14" s="617" t="s">
        <v>
243</v>
      </c>
      <c r="C14" s="618"/>
      <c r="D14" s="618"/>
      <c r="E14" s="618"/>
      <c r="F14" s="618"/>
      <c r="G14" s="618"/>
      <c r="H14" s="618"/>
      <c r="I14" s="618"/>
      <c r="J14" s="618"/>
      <c r="K14" s="618"/>
      <c r="L14" s="618"/>
      <c r="M14" s="618"/>
      <c r="N14" s="618"/>
      <c r="O14" s="618"/>
      <c r="P14" s="618"/>
      <c r="Q14" s="619"/>
      <c r="R14" s="620" t="s">
        <v>
226</v>
      </c>
      <c r="S14" s="621"/>
      <c r="T14" s="621"/>
      <c r="U14" s="621"/>
      <c r="V14" s="621"/>
      <c r="W14" s="621"/>
      <c r="X14" s="621"/>
      <c r="Y14" s="622"/>
      <c r="Z14" s="673" t="s">
        <v>
226</v>
      </c>
      <c r="AA14" s="673"/>
      <c r="AB14" s="673"/>
      <c r="AC14" s="673"/>
      <c r="AD14" s="674" t="s">
        <v>
226</v>
      </c>
      <c r="AE14" s="674"/>
      <c r="AF14" s="674"/>
      <c r="AG14" s="674"/>
      <c r="AH14" s="674"/>
      <c r="AI14" s="674"/>
      <c r="AJ14" s="674"/>
      <c r="AK14" s="674"/>
      <c r="AL14" s="643" t="s">
        <v>
226</v>
      </c>
      <c r="AM14" s="675"/>
      <c r="AN14" s="675"/>
      <c r="AO14" s="676"/>
      <c r="AP14" s="617" t="s">
        <v>
244</v>
      </c>
      <c r="AQ14" s="618"/>
      <c r="AR14" s="618"/>
      <c r="AS14" s="618"/>
      <c r="AT14" s="618"/>
      <c r="AU14" s="618"/>
      <c r="AV14" s="618"/>
      <c r="AW14" s="618"/>
      <c r="AX14" s="618"/>
      <c r="AY14" s="618"/>
      <c r="AZ14" s="618"/>
      <c r="BA14" s="618"/>
      <c r="BB14" s="618"/>
      <c r="BC14" s="618"/>
      <c r="BD14" s="618"/>
      <c r="BE14" s="618"/>
      <c r="BF14" s="619"/>
      <c r="BG14" s="620">
        <v>
82546</v>
      </c>
      <c r="BH14" s="621"/>
      <c r="BI14" s="621"/>
      <c r="BJ14" s="621"/>
      <c r="BK14" s="621"/>
      <c r="BL14" s="621"/>
      <c r="BM14" s="621"/>
      <c r="BN14" s="622"/>
      <c r="BO14" s="673">
        <v>
0.2</v>
      </c>
      <c r="BP14" s="673"/>
      <c r="BQ14" s="673"/>
      <c r="BR14" s="673"/>
      <c r="BS14" s="626" t="s">
        <v>
226</v>
      </c>
      <c r="BT14" s="621"/>
      <c r="BU14" s="621"/>
      <c r="BV14" s="621"/>
      <c r="BW14" s="621"/>
      <c r="BX14" s="621"/>
      <c r="BY14" s="621"/>
      <c r="BZ14" s="621"/>
      <c r="CA14" s="621"/>
      <c r="CB14" s="656"/>
      <c r="CD14" s="657" t="s">
        <v>
245</v>
      </c>
      <c r="CE14" s="654"/>
      <c r="CF14" s="654"/>
      <c r="CG14" s="654"/>
      <c r="CH14" s="654"/>
      <c r="CI14" s="654"/>
      <c r="CJ14" s="654"/>
      <c r="CK14" s="654"/>
      <c r="CL14" s="654"/>
      <c r="CM14" s="654"/>
      <c r="CN14" s="654"/>
      <c r="CO14" s="654"/>
      <c r="CP14" s="654"/>
      <c r="CQ14" s="655"/>
      <c r="CR14" s="620">
        <v>
515618</v>
      </c>
      <c r="CS14" s="621"/>
      <c r="CT14" s="621"/>
      <c r="CU14" s="621"/>
      <c r="CV14" s="621"/>
      <c r="CW14" s="621"/>
      <c r="CX14" s="621"/>
      <c r="CY14" s="622"/>
      <c r="CZ14" s="673">
        <v>
0.6</v>
      </c>
      <c r="DA14" s="673"/>
      <c r="DB14" s="673"/>
      <c r="DC14" s="673"/>
      <c r="DD14" s="626">
        <v>
80591</v>
      </c>
      <c r="DE14" s="621"/>
      <c r="DF14" s="621"/>
      <c r="DG14" s="621"/>
      <c r="DH14" s="621"/>
      <c r="DI14" s="621"/>
      <c r="DJ14" s="621"/>
      <c r="DK14" s="621"/>
      <c r="DL14" s="621"/>
      <c r="DM14" s="621"/>
      <c r="DN14" s="621"/>
      <c r="DO14" s="621"/>
      <c r="DP14" s="622"/>
      <c r="DQ14" s="626">
        <v>
473434</v>
      </c>
      <c r="DR14" s="621"/>
      <c r="DS14" s="621"/>
      <c r="DT14" s="621"/>
      <c r="DU14" s="621"/>
      <c r="DV14" s="621"/>
      <c r="DW14" s="621"/>
      <c r="DX14" s="621"/>
      <c r="DY14" s="621"/>
      <c r="DZ14" s="621"/>
      <c r="EA14" s="621"/>
      <c r="EB14" s="621"/>
      <c r="EC14" s="656"/>
    </row>
    <row r="15" spans="2:143" ht="11.25" customHeight="1">
      <c r="B15" s="617" t="s">
        <v>
246</v>
      </c>
      <c r="C15" s="618"/>
      <c r="D15" s="618"/>
      <c r="E15" s="618"/>
      <c r="F15" s="618"/>
      <c r="G15" s="618"/>
      <c r="H15" s="618"/>
      <c r="I15" s="618"/>
      <c r="J15" s="618"/>
      <c r="K15" s="618"/>
      <c r="L15" s="618"/>
      <c r="M15" s="618"/>
      <c r="N15" s="618"/>
      <c r="O15" s="618"/>
      <c r="P15" s="618"/>
      <c r="Q15" s="619"/>
      <c r="R15" s="620">
        <v>
63857</v>
      </c>
      <c r="S15" s="621"/>
      <c r="T15" s="621"/>
      <c r="U15" s="621"/>
      <c r="V15" s="621"/>
      <c r="W15" s="621"/>
      <c r="X15" s="621"/>
      <c r="Y15" s="622"/>
      <c r="Z15" s="673">
        <v>
0.1</v>
      </c>
      <c r="AA15" s="673"/>
      <c r="AB15" s="673"/>
      <c r="AC15" s="673"/>
      <c r="AD15" s="674">
        <v>
63857</v>
      </c>
      <c r="AE15" s="674"/>
      <c r="AF15" s="674"/>
      <c r="AG15" s="674"/>
      <c r="AH15" s="674"/>
      <c r="AI15" s="674"/>
      <c r="AJ15" s="674"/>
      <c r="AK15" s="674"/>
      <c r="AL15" s="643">
        <v>
0.1</v>
      </c>
      <c r="AM15" s="675"/>
      <c r="AN15" s="675"/>
      <c r="AO15" s="676"/>
      <c r="AP15" s="617" t="s">
        <v>
247</v>
      </c>
      <c r="AQ15" s="618"/>
      <c r="AR15" s="618"/>
      <c r="AS15" s="618"/>
      <c r="AT15" s="618"/>
      <c r="AU15" s="618"/>
      <c r="AV15" s="618"/>
      <c r="AW15" s="618"/>
      <c r="AX15" s="618"/>
      <c r="AY15" s="618"/>
      <c r="AZ15" s="618"/>
      <c r="BA15" s="618"/>
      <c r="BB15" s="618"/>
      <c r="BC15" s="618"/>
      <c r="BD15" s="618"/>
      <c r="BE15" s="618"/>
      <c r="BF15" s="619"/>
      <c r="BG15" s="620">
        <v>
2476495</v>
      </c>
      <c r="BH15" s="621"/>
      <c r="BI15" s="621"/>
      <c r="BJ15" s="621"/>
      <c r="BK15" s="621"/>
      <c r="BL15" s="621"/>
      <c r="BM15" s="621"/>
      <c r="BN15" s="622"/>
      <c r="BO15" s="673">
        <v>
5.7</v>
      </c>
      <c r="BP15" s="673"/>
      <c r="BQ15" s="673"/>
      <c r="BR15" s="673"/>
      <c r="BS15" s="626" t="s">
        <v>
226</v>
      </c>
      <c r="BT15" s="621"/>
      <c r="BU15" s="621"/>
      <c r="BV15" s="621"/>
      <c r="BW15" s="621"/>
      <c r="BX15" s="621"/>
      <c r="BY15" s="621"/>
      <c r="BZ15" s="621"/>
      <c r="CA15" s="621"/>
      <c r="CB15" s="656"/>
      <c r="CD15" s="657" t="s">
        <v>
248</v>
      </c>
      <c r="CE15" s="654"/>
      <c r="CF15" s="654"/>
      <c r="CG15" s="654"/>
      <c r="CH15" s="654"/>
      <c r="CI15" s="654"/>
      <c r="CJ15" s="654"/>
      <c r="CK15" s="654"/>
      <c r="CL15" s="654"/>
      <c r="CM15" s="654"/>
      <c r="CN15" s="654"/>
      <c r="CO15" s="654"/>
      <c r="CP15" s="654"/>
      <c r="CQ15" s="655"/>
      <c r="CR15" s="620">
        <v>
14115028</v>
      </c>
      <c r="CS15" s="621"/>
      <c r="CT15" s="621"/>
      <c r="CU15" s="621"/>
      <c r="CV15" s="621"/>
      <c r="CW15" s="621"/>
      <c r="CX15" s="621"/>
      <c r="CY15" s="622"/>
      <c r="CZ15" s="673">
        <v>
15.7</v>
      </c>
      <c r="DA15" s="673"/>
      <c r="DB15" s="673"/>
      <c r="DC15" s="673"/>
      <c r="DD15" s="626">
        <v>
4238200</v>
      </c>
      <c r="DE15" s="621"/>
      <c r="DF15" s="621"/>
      <c r="DG15" s="621"/>
      <c r="DH15" s="621"/>
      <c r="DI15" s="621"/>
      <c r="DJ15" s="621"/>
      <c r="DK15" s="621"/>
      <c r="DL15" s="621"/>
      <c r="DM15" s="621"/>
      <c r="DN15" s="621"/>
      <c r="DO15" s="621"/>
      <c r="DP15" s="622"/>
      <c r="DQ15" s="626">
        <v>
11668572</v>
      </c>
      <c r="DR15" s="621"/>
      <c r="DS15" s="621"/>
      <c r="DT15" s="621"/>
      <c r="DU15" s="621"/>
      <c r="DV15" s="621"/>
      <c r="DW15" s="621"/>
      <c r="DX15" s="621"/>
      <c r="DY15" s="621"/>
      <c r="DZ15" s="621"/>
      <c r="EA15" s="621"/>
      <c r="EB15" s="621"/>
      <c r="EC15" s="656"/>
    </row>
    <row r="16" spans="2:143" ht="11.25" customHeight="1">
      <c r="B16" s="617" t="s">
        <v>
249</v>
      </c>
      <c r="C16" s="618"/>
      <c r="D16" s="618"/>
      <c r="E16" s="618"/>
      <c r="F16" s="618"/>
      <c r="G16" s="618"/>
      <c r="H16" s="618"/>
      <c r="I16" s="618"/>
      <c r="J16" s="618"/>
      <c r="K16" s="618"/>
      <c r="L16" s="618"/>
      <c r="M16" s="618"/>
      <c r="N16" s="618"/>
      <c r="O16" s="618"/>
      <c r="P16" s="618"/>
      <c r="Q16" s="619"/>
      <c r="R16" s="620" t="s">
        <v>
226</v>
      </c>
      <c r="S16" s="621"/>
      <c r="T16" s="621"/>
      <c r="U16" s="621"/>
      <c r="V16" s="621"/>
      <c r="W16" s="621"/>
      <c r="X16" s="621"/>
      <c r="Y16" s="622"/>
      <c r="Z16" s="673" t="s">
        <v>
226</v>
      </c>
      <c r="AA16" s="673"/>
      <c r="AB16" s="673"/>
      <c r="AC16" s="673"/>
      <c r="AD16" s="674" t="s">
        <v>
226</v>
      </c>
      <c r="AE16" s="674"/>
      <c r="AF16" s="674"/>
      <c r="AG16" s="674"/>
      <c r="AH16" s="674"/>
      <c r="AI16" s="674"/>
      <c r="AJ16" s="674"/>
      <c r="AK16" s="674"/>
      <c r="AL16" s="643" t="s">
        <v>
226</v>
      </c>
      <c r="AM16" s="675"/>
      <c r="AN16" s="675"/>
      <c r="AO16" s="676"/>
      <c r="AP16" s="617" t="s">
        <v>
250</v>
      </c>
      <c r="AQ16" s="618"/>
      <c r="AR16" s="618"/>
      <c r="AS16" s="618"/>
      <c r="AT16" s="618"/>
      <c r="AU16" s="618"/>
      <c r="AV16" s="618"/>
      <c r="AW16" s="618"/>
      <c r="AX16" s="618"/>
      <c r="AY16" s="618"/>
      <c r="AZ16" s="618"/>
      <c r="BA16" s="618"/>
      <c r="BB16" s="618"/>
      <c r="BC16" s="618"/>
      <c r="BD16" s="618"/>
      <c r="BE16" s="618"/>
      <c r="BF16" s="619"/>
      <c r="BG16" s="620" t="s">
        <v>
226</v>
      </c>
      <c r="BH16" s="621"/>
      <c r="BI16" s="621"/>
      <c r="BJ16" s="621"/>
      <c r="BK16" s="621"/>
      <c r="BL16" s="621"/>
      <c r="BM16" s="621"/>
      <c r="BN16" s="622"/>
      <c r="BO16" s="673" t="s">
        <v>
226</v>
      </c>
      <c r="BP16" s="673"/>
      <c r="BQ16" s="673"/>
      <c r="BR16" s="673"/>
      <c r="BS16" s="626" t="s">
        <v>
226</v>
      </c>
      <c r="BT16" s="621"/>
      <c r="BU16" s="621"/>
      <c r="BV16" s="621"/>
      <c r="BW16" s="621"/>
      <c r="BX16" s="621"/>
      <c r="BY16" s="621"/>
      <c r="BZ16" s="621"/>
      <c r="CA16" s="621"/>
      <c r="CB16" s="656"/>
      <c r="CD16" s="657" t="s">
        <v>
251</v>
      </c>
      <c r="CE16" s="654"/>
      <c r="CF16" s="654"/>
      <c r="CG16" s="654"/>
      <c r="CH16" s="654"/>
      <c r="CI16" s="654"/>
      <c r="CJ16" s="654"/>
      <c r="CK16" s="654"/>
      <c r="CL16" s="654"/>
      <c r="CM16" s="654"/>
      <c r="CN16" s="654"/>
      <c r="CO16" s="654"/>
      <c r="CP16" s="654"/>
      <c r="CQ16" s="655"/>
      <c r="CR16" s="620" t="s">
        <v>
226</v>
      </c>
      <c r="CS16" s="621"/>
      <c r="CT16" s="621"/>
      <c r="CU16" s="621"/>
      <c r="CV16" s="621"/>
      <c r="CW16" s="621"/>
      <c r="CX16" s="621"/>
      <c r="CY16" s="622"/>
      <c r="CZ16" s="673" t="s">
        <v>
226</v>
      </c>
      <c r="DA16" s="673"/>
      <c r="DB16" s="673"/>
      <c r="DC16" s="673"/>
      <c r="DD16" s="626" t="s">
        <v>
226</v>
      </c>
      <c r="DE16" s="621"/>
      <c r="DF16" s="621"/>
      <c r="DG16" s="621"/>
      <c r="DH16" s="621"/>
      <c r="DI16" s="621"/>
      <c r="DJ16" s="621"/>
      <c r="DK16" s="621"/>
      <c r="DL16" s="621"/>
      <c r="DM16" s="621"/>
      <c r="DN16" s="621"/>
      <c r="DO16" s="621"/>
      <c r="DP16" s="622"/>
      <c r="DQ16" s="626" t="s">
        <v>
226</v>
      </c>
      <c r="DR16" s="621"/>
      <c r="DS16" s="621"/>
      <c r="DT16" s="621"/>
      <c r="DU16" s="621"/>
      <c r="DV16" s="621"/>
      <c r="DW16" s="621"/>
      <c r="DX16" s="621"/>
      <c r="DY16" s="621"/>
      <c r="DZ16" s="621"/>
      <c r="EA16" s="621"/>
      <c r="EB16" s="621"/>
      <c r="EC16" s="656"/>
    </row>
    <row r="17" spans="2:133" ht="11.25" customHeight="1">
      <c r="B17" s="617" t="s">
        <v>
252</v>
      </c>
      <c r="C17" s="618"/>
      <c r="D17" s="618"/>
      <c r="E17" s="618"/>
      <c r="F17" s="618"/>
      <c r="G17" s="618"/>
      <c r="H17" s="618"/>
      <c r="I17" s="618"/>
      <c r="J17" s="618"/>
      <c r="K17" s="618"/>
      <c r="L17" s="618"/>
      <c r="M17" s="618"/>
      <c r="N17" s="618"/>
      <c r="O17" s="618"/>
      <c r="P17" s="618"/>
      <c r="Q17" s="619"/>
      <c r="R17" s="620" t="s">
        <v>
226</v>
      </c>
      <c r="S17" s="621"/>
      <c r="T17" s="621"/>
      <c r="U17" s="621"/>
      <c r="V17" s="621"/>
      <c r="W17" s="621"/>
      <c r="X17" s="621"/>
      <c r="Y17" s="622"/>
      <c r="Z17" s="673" t="s">
        <v>
226</v>
      </c>
      <c r="AA17" s="673"/>
      <c r="AB17" s="673"/>
      <c r="AC17" s="673"/>
      <c r="AD17" s="674" t="s">
        <v>
226</v>
      </c>
      <c r="AE17" s="674"/>
      <c r="AF17" s="674"/>
      <c r="AG17" s="674"/>
      <c r="AH17" s="674"/>
      <c r="AI17" s="674"/>
      <c r="AJ17" s="674"/>
      <c r="AK17" s="674"/>
      <c r="AL17" s="643" t="s">
        <v>
226</v>
      </c>
      <c r="AM17" s="675"/>
      <c r="AN17" s="675"/>
      <c r="AO17" s="676"/>
      <c r="AP17" s="617" t="s">
        <v>
253</v>
      </c>
      <c r="AQ17" s="618"/>
      <c r="AR17" s="618"/>
      <c r="AS17" s="618"/>
      <c r="AT17" s="618"/>
      <c r="AU17" s="618"/>
      <c r="AV17" s="618"/>
      <c r="AW17" s="618"/>
      <c r="AX17" s="618"/>
      <c r="AY17" s="618"/>
      <c r="AZ17" s="618"/>
      <c r="BA17" s="618"/>
      <c r="BB17" s="618"/>
      <c r="BC17" s="618"/>
      <c r="BD17" s="618"/>
      <c r="BE17" s="618"/>
      <c r="BF17" s="619"/>
      <c r="BG17" s="620" t="s">
        <v>
226</v>
      </c>
      <c r="BH17" s="621"/>
      <c r="BI17" s="621"/>
      <c r="BJ17" s="621"/>
      <c r="BK17" s="621"/>
      <c r="BL17" s="621"/>
      <c r="BM17" s="621"/>
      <c r="BN17" s="622"/>
      <c r="BO17" s="673" t="s">
        <v>
226</v>
      </c>
      <c r="BP17" s="673"/>
      <c r="BQ17" s="673"/>
      <c r="BR17" s="673"/>
      <c r="BS17" s="626" t="s">
        <v>
226</v>
      </c>
      <c r="BT17" s="621"/>
      <c r="BU17" s="621"/>
      <c r="BV17" s="621"/>
      <c r="BW17" s="621"/>
      <c r="BX17" s="621"/>
      <c r="BY17" s="621"/>
      <c r="BZ17" s="621"/>
      <c r="CA17" s="621"/>
      <c r="CB17" s="656"/>
      <c r="CD17" s="657" t="s">
        <v>
254</v>
      </c>
      <c r="CE17" s="654"/>
      <c r="CF17" s="654"/>
      <c r="CG17" s="654"/>
      <c r="CH17" s="654"/>
      <c r="CI17" s="654"/>
      <c r="CJ17" s="654"/>
      <c r="CK17" s="654"/>
      <c r="CL17" s="654"/>
      <c r="CM17" s="654"/>
      <c r="CN17" s="654"/>
      <c r="CO17" s="654"/>
      <c r="CP17" s="654"/>
      <c r="CQ17" s="655"/>
      <c r="CR17" s="620">
        <v>
3455163</v>
      </c>
      <c r="CS17" s="621"/>
      <c r="CT17" s="621"/>
      <c r="CU17" s="621"/>
      <c r="CV17" s="621"/>
      <c r="CW17" s="621"/>
      <c r="CX17" s="621"/>
      <c r="CY17" s="622"/>
      <c r="CZ17" s="673">
        <v>
3.8</v>
      </c>
      <c r="DA17" s="673"/>
      <c r="DB17" s="673"/>
      <c r="DC17" s="673"/>
      <c r="DD17" s="626" t="s">
        <v>
226</v>
      </c>
      <c r="DE17" s="621"/>
      <c r="DF17" s="621"/>
      <c r="DG17" s="621"/>
      <c r="DH17" s="621"/>
      <c r="DI17" s="621"/>
      <c r="DJ17" s="621"/>
      <c r="DK17" s="621"/>
      <c r="DL17" s="621"/>
      <c r="DM17" s="621"/>
      <c r="DN17" s="621"/>
      <c r="DO17" s="621"/>
      <c r="DP17" s="622"/>
      <c r="DQ17" s="626">
        <v>
3455163</v>
      </c>
      <c r="DR17" s="621"/>
      <c r="DS17" s="621"/>
      <c r="DT17" s="621"/>
      <c r="DU17" s="621"/>
      <c r="DV17" s="621"/>
      <c r="DW17" s="621"/>
      <c r="DX17" s="621"/>
      <c r="DY17" s="621"/>
      <c r="DZ17" s="621"/>
      <c r="EA17" s="621"/>
      <c r="EB17" s="621"/>
      <c r="EC17" s="656"/>
    </row>
    <row r="18" spans="2:133" ht="11.25" customHeight="1">
      <c r="B18" s="617" t="s">
        <v>
255</v>
      </c>
      <c r="C18" s="618"/>
      <c r="D18" s="618"/>
      <c r="E18" s="618"/>
      <c r="F18" s="618"/>
      <c r="G18" s="618"/>
      <c r="H18" s="618"/>
      <c r="I18" s="618"/>
      <c r="J18" s="618"/>
      <c r="K18" s="618"/>
      <c r="L18" s="618"/>
      <c r="M18" s="618"/>
      <c r="N18" s="618"/>
      <c r="O18" s="618"/>
      <c r="P18" s="618"/>
      <c r="Q18" s="619"/>
      <c r="R18" s="620" t="s">
        <v>
226</v>
      </c>
      <c r="S18" s="621"/>
      <c r="T18" s="621"/>
      <c r="U18" s="621"/>
      <c r="V18" s="621"/>
      <c r="W18" s="621"/>
      <c r="X18" s="621"/>
      <c r="Y18" s="622"/>
      <c r="Z18" s="673" t="s">
        <v>
226</v>
      </c>
      <c r="AA18" s="673"/>
      <c r="AB18" s="673"/>
      <c r="AC18" s="673"/>
      <c r="AD18" s="674" t="s">
        <v>
226</v>
      </c>
      <c r="AE18" s="674"/>
      <c r="AF18" s="674"/>
      <c r="AG18" s="674"/>
      <c r="AH18" s="674"/>
      <c r="AI18" s="674"/>
      <c r="AJ18" s="674"/>
      <c r="AK18" s="674"/>
      <c r="AL18" s="643" t="s">
        <v>
226</v>
      </c>
      <c r="AM18" s="675"/>
      <c r="AN18" s="675"/>
      <c r="AO18" s="676"/>
      <c r="AP18" s="617" t="s">
        <v>
256</v>
      </c>
      <c r="AQ18" s="618"/>
      <c r="AR18" s="618"/>
      <c r="AS18" s="618"/>
      <c r="AT18" s="618"/>
      <c r="AU18" s="618"/>
      <c r="AV18" s="618"/>
      <c r="AW18" s="618"/>
      <c r="AX18" s="618"/>
      <c r="AY18" s="618"/>
      <c r="AZ18" s="618"/>
      <c r="BA18" s="618"/>
      <c r="BB18" s="618"/>
      <c r="BC18" s="618"/>
      <c r="BD18" s="618"/>
      <c r="BE18" s="618"/>
      <c r="BF18" s="619"/>
      <c r="BG18" s="620" t="s">
        <v>
226</v>
      </c>
      <c r="BH18" s="621"/>
      <c r="BI18" s="621"/>
      <c r="BJ18" s="621"/>
      <c r="BK18" s="621"/>
      <c r="BL18" s="621"/>
      <c r="BM18" s="621"/>
      <c r="BN18" s="622"/>
      <c r="BO18" s="673" t="s">
        <v>
226</v>
      </c>
      <c r="BP18" s="673"/>
      <c r="BQ18" s="673"/>
      <c r="BR18" s="673"/>
      <c r="BS18" s="626" t="s">
        <v>
226</v>
      </c>
      <c r="BT18" s="621"/>
      <c r="BU18" s="621"/>
      <c r="BV18" s="621"/>
      <c r="BW18" s="621"/>
      <c r="BX18" s="621"/>
      <c r="BY18" s="621"/>
      <c r="BZ18" s="621"/>
      <c r="CA18" s="621"/>
      <c r="CB18" s="656"/>
      <c r="CD18" s="657" t="s">
        <v>
257</v>
      </c>
      <c r="CE18" s="654"/>
      <c r="CF18" s="654"/>
      <c r="CG18" s="654"/>
      <c r="CH18" s="654"/>
      <c r="CI18" s="654"/>
      <c r="CJ18" s="654"/>
      <c r="CK18" s="654"/>
      <c r="CL18" s="654"/>
      <c r="CM18" s="654"/>
      <c r="CN18" s="654"/>
      <c r="CO18" s="654"/>
      <c r="CP18" s="654"/>
      <c r="CQ18" s="655"/>
      <c r="CR18" s="620" t="s">
        <v>
226</v>
      </c>
      <c r="CS18" s="621"/>
      <c r="CT18" s="621"/>
      <c r="CU18" s="621"/>
      <c r="CV18" s="621"/>
      <c r="CW18" s="621"/>
      <c r="CX18" s="621"/>
      <c r="CY18" s="622"/>
      <c r="CZ18" s="673" t="s">
        <v>
226</v>
      </c>
      <c r="DA18" s="673"/>
      <c r="DB18" s="673"/>
      <c r="DC18" s="673"/>
      <c r="DD18" s="626" t="s">
        <v>
226</v>
      </c>
      <c r="DE18" s="621"/>
      <c r="DF18" s="621"/>
      <c r="DG18" s="621"/>
      <c r="DH18" s="621"/>
      <c r="DI18" s="621"/>
      <c r="DJ18" s="621"/>
      <c r="DK18" s="621"/>
      <c r="DL18" s="621"/>
      <c r="DM18" s="621"/>
      <c r="DN18" s="621"/>
      <c r="DO18" s="621"/>
      <c r="DP18" s="622"/>
      <c r="DQ18" s="626" t="s">
        <v>
226</v>
      </c>
      <c r="DR18" s="621"/>
      <c r="DS18" s="621"/>
      <c r="DT18" s="621"/>
      <c r="DU18" s="621"/>
      <c r="DV18" s="621"/>
      <c r="DW18" s="621"/>
      <c r="DX18" s="621"/>
      <c r="DY18" s="621"/>
      <c r="DZ18" s="621"/>
      <c r="EA18" s="621"/>
      <c r="EB18" s="621"/>
      <c r="EC18" s="656"/>
    </row>
    <row r="19" spans="2:133" ht="11.25" customHeight="1">
      <c r="B19" s="617" t="s">
        <v>
258</v>
      </c>
      <c r="C19" s="618"/>
      <c r="D19" s="618"/>
      <c r="E19" s="618"/>
      <c r="F19" s="618"/>
      <c r="G19" s="618"/>
      <c r="H19" s="618"/>
      <c r="I19" s="618"/>
      <c r="J19" s="618"/>
      <c r="K19" s="618"/>
      <c r="L19" s="618"/>
      <c r="M19" s="618"/>
      <c r="N19" s="618"/>
      <c r="O19" s="618"/>
      <c r="P19" s="618"/>
      <c r="Q19" s="619"/>
      <c r="R19" s="620" t="s">
        <v>
226</v>
      </c>
      <c r="S19" s="621"/>
      <c r="T19" s="621"/>
      <c r="U19" s="621"/>
      <c r="V19" s="621"/>
      <c r="W19" s="621"/>
      <c r="X19" s="621"/>
      <c r="Y19" s="622"/>
      <c r="Z19" s="673" t="s">
        <v>
226</v>
      </c>
      <c r="AA19" s="673"/>
      <c r="AB19" s="673"/>
      <c r="AC19" s="673"/>
      <c r="AD19" s="674" t="s">
        <v>
226</v>
      </c>
      <c r="AE19" s="674"/>
      <c r="AF19" s="674"/>
      <c r="AG19" s="674"/>
      <c r="AH19" s="674"/>
      <c r="AI19" s="674"/>
      <c r="AJ19" s="674"/>
      <c r="AK19" s="674"/>
      <c r="AL19" s="643" t="s">
        <v>
226</v>
      </c>
      <c r="AM19" s="675"/>
      <c r="AN19" s="675"/>
      <c r="AO19" s="676"/>
      <c r="AP19" s="617" t="s">
        <v>
259</v>
      </c>
      <c r="AQ19" s="618"/>
      <c r="AR19" s="618"/>
      <c r="AS19" s="618"/>
      <c r="AT19" s="618"/>
      <c r="AU19" s="618"/>
      <c r="AV19" s="618"/>
      <c r="AW19" s="618"/>
      <c r="AX19" s="618"/>
      <c r="AY19" s="618"/>
      <c r="AZ19" s="618"/>
      <c r="BA19" s="618"/>
      <c r="BB19" s="618"/>
      <c r="BC19" s="618"/>
      <c r="BD19" s="618"/>
      <c r="BE19" s="618"/>
      <c r="BF19" s="619"/>
      <c r="BG19" s="620" t="s">
        <v>
226</v>
      </c>
      <c r="BH19" s="621"/>
      <c r="BI19" s="621"/>
      <c r="BJ19" s="621"/>
      <c r="BK19" s="621"/>
      <c r="BL19" s="621"/>
      <c r="BM19" s="621"/>
      <c r="BN19" s="622"/>
      <c r="BO19" s="673" t="s">
        <v>
226</v>
      </c>
      <c r="BP19" s="673"/>
      <c r="BQ19" s="673"/>
      <c r="BR19" s="673"/>
      <c r="BS19" s="626" t="s">
        <v>
226</v>
      </c>
      <c r="BT19" s="621"/>
      <c r="BU19" s="621"/>
      <c r="BV19" s="621"/>
      <c r="BW19" s="621"/>
      <c r="BX19" s="621"/>
      <c r="BY19" s="621"/>
      <c r="BZ19" s="621"/>
      <c r="CA19" s="621"/>
      <c r="CB19" s="656"/>
      <c r="CD19" s="657" t="s">
        <v>
260</v>
      </c>
      <c r="CE19" s="654"/>
      <c r="CF19" s="654"/>
      <c r="CG19" s="654"/>
      <c r="CH19" s="654"/>
      <c r="CI19" s="654"/>
      <c r="CJ19" s="654"/>
      <c r="CK19" s="654"/>
      <c r="CL19" s="654"/>
      <c r="CM19" s="654"/>
      <c r="CN19" s="654"/>
      <c r="CO19" s="654"/>
      <c r="CP19" s="654"/>
      <c r="CQ19" s="655"/>
      <c r="CR19" s="620" t="s">
        <v>
226</v>
      </c>
      <c r="CS19" s="621"/>
      <c r="CT19" s="621"/>
      <c r="CU19" s="621"/>
      <c r="CV19" s="621"/>
      <c r="CW19" s="621"/>
      <c r="CX19" s="621"/>
      <c r="CY19" s="622"/>
      <c r="CZ19" s="673" t="s">
        <v>
226</v>
      </c>
      <c r="DA19" s="673"/>
      <c r="DB19" s="673"/>
      <c r="DC19" s="673"/>
      <c r="DD19" s="626" t="s">
        <v>
226</v>
      </c>
      <c r="DE19" s="621"/>
      <c r="DF19" s="621"/>
      <c r="DG19" s="621"/>
      <c r="DH19" s="621"/>
      <c r="DI19" s="621"/>
      <c r="DJ19" s="621"/>
      <c r="DK19" s="621"/>
      <c r="DL19" s="621"/>
      <c r="DM19" s="621"/>
      <c r="DN19" s="621"/>
      <c r="DO19" s="621"/>
      <c r="DP19" s="622"/>
      <c r="DQ19" s="626" t="s">
        <v>
226</v>
      </c>
      <c r="DR19" s="621"/>
      <c r="DS19" s="621"/>
      <c r="DT19" s="621"/>
      <c r="DU19" s="621"/>
      <c r="DV19" s="621"/>
      <c r="DW19" s="621"/>
      <c r="DX19" s="621"/>
      <c r="DY19" s="621"/>
      <c r="DZ19" s="621"/>
      <c r="EA19" s="621"/>
      <c r="EB19" s="621"/>
      <c r="EC19" s="656"/>
    </row>
    <row r="20" spans="2:133" ht="11.25" customHeight="1">
      <c r="B20" s="617" t="s">
        <v>
261</v>
      </c>
      <c r="C20" s="618"/>
      <c r="D20" s="618"/>
      <c r="E20" s="618"/>
      <c r="F20" s="618"/>
      <c r="G20" s="618"/>
      <c r="H20" s="618"/>
      <c r="I20" s="618"/>
      <c r="J20" s="618"/>
      <c r="K20" s="618"/>
      <c r="L20" s="618"/>
      <c r="M20" s="618"/>
      <c r="N20" s="618"/>
      <c r="O20" s="618"/>
      <c r="P20" s="618"/>
      <c r="Q20" s="619"/>
      <c r="R20" s="620">
        <v>
50983925</v>
      </c>
      <c r="S20" s="621"/>
      <c r="T20" s="621"/>
      <c r="U20" s="621"/>
      <c r="V20" s="621"/>
      <c r="W20" s="621"/>
      <c r="X20" s="621"/>
      <c r="Y20" s="622"/>
      <c r="Z20" s="673">
        <v>
54.6</v>
      </c>
      <c r="AA20" s="673"/>
      <c r="AB20" s="673"/>
      <c r="AC20" s="673"/>
      <c r="AD20" s="674">
        <v>
50983925</v>
      </c>
      <c r="AE20" s="674"/>
      <c r="AF20" s="674"/>
      <c r="AG20" s="674"/>
      <c r="AH20" s="674"/>
      <c r="AI20" s="674"/>
      <c r="AJ20" s="674"/>
      <c r="AK20" s="674"/>
      <c r="AL20" s="643">
        <v>
79.5</v>
      </c>
      <c r="AM20" s="675"/>
      <c r="AN20" s="675"/>
      <c r="AO20" s="676"/>
      <c r="AP20" s="617" t="s">
        <v>
262</v>
      </c>
      <c r="AQ20" s="618"/>
      <c r="AR20" s="618"/>
      <c r="AS20" s="618"/>
      <c r="AT20" s="618"/>
      <c r="AU20" s="618"/>
      <c r="AV20" s="618"/>
      <c r="AW20" s="618"/>
      <c r="AX20" s="618"/>
      <c r="AY20" s="618"/>
      <c r="AZ20" s="618"/>
      <c r="BA20" s="618"/>
      <c r="BB20" s="618"/>
      <c r="BC20" s="618"/>
      <c r="BD20" s="618"/>
      <c r="BE20" s="618"/>
      <c r="BF20" s="619"/>
      <c r="BG20" s="620" t="s">
        <v>
226</v>
      </c>
      <c r="BH20" s="621"/>
      <c r="BI20" s="621"/>
      <c r="BJ20" s="621"/>
      <c r="BK20" s="621"/>
      <c r="BL20" s="621"/>
      <c r="BM20" s="621"/>
      <c r="BN20" s="622"/>
      <c r="BO20" s="673" t="s">
        <v>
226</v>
      </c>
      <c r="BP20" s="673"/>
      <c r="BQ20" s="673"/>
      <c r="BR20" s="673"/>
      <c r="BS20" s="626" t="s">
        <v>
226</v>
      </c>
      <c r="BT20" s="621"/>
      <c r="BU20" s="621"/>
      <c r="BV20" s="621"/>
      <c r="BW20" s="621"/>
      <c r="BX20" s="621"/>
      <c r="BY20" s="621"/>
      <c r="BZ20" s="621"/>
      <c r="CA20" s="621"/>
      <c r="CB20" s="656"/>
      <c r="CD20" s="657" t="s">
        <v>
263</v>
      </c>
      <c r="CE20" s="654"/>
      <c r="CF20" s="654"/>
      <c r="CG20" s="654"/>
      <c r="CH20" s="654"/>
      <c r="CI20" s="654"/>
      <c r="CJ20" s="654"/>
      <c r="CK20" s="654"/>
      <c r="CL20" s="654"/>
      <c r="CM20" s="654"/>
      <c r="CN20" s="654"/>
      <c r="CO20" s="654"/>
      <c r="CP20" s="654"/>
      <c r="CQ20" s="655"/>
      <c r="CR20" s="620">
        <v>
89781232</v>
      </c>
      <c r="CS20" s="621"/>
      <c r="CT20" s="621"/>
      <c r="CU20" s="621"/>
      <c r="CV20" s="621"/>
      <c r="CW20" s="621"/>
      <c r="CX20" s="621"/>
      <c r="CY20" s="622"/>
      <c r="CZ20" s="673">
        <v>
100</v>
      </c>
      <c r="DA20" s="673"/>
      <c r="DB20" s="673"/>
      <c r="DC20" s="673"/>
      <c r="DD20" s="626">
        <v>
8761284</v>
      </c>
      <c r="DE20" s="621"/>
      <c r="DF20" s="621"/>
      <c r="DG20" s="621"/>
      <c r="DH20" s="621"/>
      <c r="DI20" s="621"/>
      <c r="DJ20" s="621"/>
      <c r="DK20" s="621"/>
      <c r="DL20" s="621"/>
      <c r="DM20" s="621"/>
      <c r="DN20" s="621"/>
      <c r="DO20" s="621"/>
      <c r="DP20" s="622"/>
      <c r="DQ20" s="626">
        <v>
67261421</v>
      </c>
      <c r="DR20" s="621"/>
      <c r="DS20" s="621"/>
      <c r="DT20" s="621"/>
      <c r="DU20" s="621"/>
      <c r="DV20" s="621"/>
      <c r="DW20" s="621"/>
      <c r="DX20" s="621"/>
      <c r="DY20" s="621"/>
      <c r="DZ20" s="621"/>
      <c r="EA20" s="621"/>
      <c r="EB20" s="621"/>
      <c r="EC20" s="656"/>
    </row>
    <row r="21" spans="2:133" ht="11.25" customHeight="1">
      <c r="B21" s="617" t="s">
        <v>
264</v>
      </c>
      <c r="C21" s="618"/>
      <c r="D21" s="618"/>
      <c r="E21" s="618"/>
      <c r="F21" s="618"/>
      <c r="G21" s="618"/>
      <c r="H21" s="618"/>
      <c r="I21" s="618"/>
      <c r="J21" s="618"/>
      <c r="K21" s="618"/>
      <c r="L21" s="618"/>
      <c r="M21" s="618"/>
      <c r="N21" s="618"/>
      <c r="O21" s="618"/>
      <c r="P21" s="618"/>
      <c r="Q21" s="619"/>
      <c r="R21" s="620">
        <v>
27179</v>
      </c>
      <c r="S21" s="621"/>
      <c r="T21" s="621"/>
      <c r="U21" s="621"/>
      <c r="V21" s="621"/>
      <c r="W21" s="621"/>
      <c r="X21" s="621"/>
      <c r="Y21" s="622"/>
      <c r="Z21" s="673">
        <v>
0</v>
      </c>
      <c r="AA21" s="673"/>
      <c r="AB21" s="673"/>
      <c r="AC21" s="673"/>
      <c r="AD21" s="674">
        <v>
27179</v>
      </c>
      <c r="AE21" s="674"/>
      <c r="AF21" s="674"/>
      <c r="AG21" s="674"/>
      <c r="AH21" s="674"/>
      <c r="AI21" s="674"/>
      <c r="AJ21" s="674"/>
      <c r="AK21" s="674"/>
      <c r="AL21" s="643">
        <v>
0</v>
      </c>
      <c r="AM21" s="675"/>
      <c r="AN21" s="675"/>
      <c r="AO21" s="676"/>
      <c r="AP21" s="711" t="s">
        <v>
265</v>
      </c>
      <c r="AQ21" s="721"/>
      <c r="AR21" s="721"/>
      <c r="AS21" s="721"/>
      <c r="AT21" s="721"/>
      <c r="AU21" s="721"/>
      <c r="AV21" s="721"/>
      <c r="AW21" s="721"/>
      <c r="AX21" s="721"/>
      <c r="AY21" s="721"/>
      <c r="AZ21" s="721"/>
      <c r="BA21" s="721"/>
      <c r="BB21" s="721"/>
      <c r="BC21" s="721"/>
      <c r="BD21" s="721"/>
      <c r="BE21" s="721"/>
      <c r="BF21" s="713"/>
      <c r="BG21" s="620" t="s">
        <v>
226</v>
      </c>
      <c r="BH21" s="621"/>
      <c r="BI21" s="621"/>
      <c r="BJ21" s="621"/>
      <c r="BK21" s="621"/>
      <c r="BL21" s="621"/>
      <c r="BM21" s="621"/>
      <c r="BN21" s="622"/>
      <c r="BO21" s="673" t="s">
        <v>
226</v>
      </c>
      <c r="BP21" s="673"/>
      <c r="BQ21" s="673"/>
      <c r="BR21" s="673"/>
      <c r="BS21" s="626" t="s">
        <v>
226</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
266</v>
      </c>
      <c r="C22" s="618"/>
      <c r="D22" s="618"/>
      <c r="E22" s="618"/>
      <c r="F22" s="618"/>
      <c r="G22" s="618"/>
      <c r="H22" s="618"/>
      <c r="I22" s="618"/>
      <c r="J22" s="618"/>
      <c r="K22" s="618"/>
      <c r="L22" s="618"/>
      <c r="M22" s="618"/>
      <c r="N22" s="618"/>
      <c r="O22" s="618"/>
      <c r="P22" s="618"/>
      <c r="Q22" s="619"/>
      <c r="R22" s="620">
        <v>
1062851</v>
      </c>
      <c r="S22" s="621"/>
      <c r="T22" s="621"/>
      <c r="U22" s="621"/>
      <c r="V22" s="621"/>
      <c r="W22" s="621"/>
      <c r="X22" s="621"/>
      <c r="Y22" s="622"/>
      <c r="Z22" s="673">
        <v>
1.1000000000000001</v>
      </c>
      <c r="AA22" s="673"/>
      <c r="AB22" s="673"/>
      <c r="AC22" s="673"/>
      <c r="AD22" s="674" t="s">
        <v>
226</v>
      </c>
      <c r="AE22" s="674"/>
      <c r="AF22" s="674"/>
      <c r="AG22" s="674"/>
      <c r="AH22" s="674"/>
      <c r="AI22" s="674"/>
      <c r="AJ22" s="674"/>
      <c r="AK22" s="674"/>
      <c r="AL22" s="643" t="s">
        <v>
226</v>
      </c>
      <c r="AM22" s="675"/>
      <c r="AN22" s="675"/>
      <c r="AO22" s="676"/>
      <c r="AP22" s="711" t="s">
        <v>
267</v>
      </c>
      <c r="AQ22" s="721"/>
      <c r="AR22" s="721"/>
      <c r="AS22" s="721"/>
      <c r="AT22" s="721"/>
      <c r="AU22" s="721"/>
      <c r="AV22" s="721"/>
      <c r="AW22" s="721"/>
      <c r="AX22" s="721"/>
      <c r="AY22" s="721"/>
      <c r="AZ22" s="721"/>
      <c r="BA22" s="721"/>
      <c r="BB22" s="721"/>
      <c r="BC22" s="721"/>
      <c r="BD22" s="721"/>
      <c r="BE22" s="721"/>
      <c r="BF22" s="713"/>
      <c r="BG22" s="620" t="s">
        <v>
226</v>
      </c>
      <c r="BH22" s="621"/>
      <c r="BI22" s="621"/>
      <c r="BJ22" s="621"/>
      <c r="BK22" s="621"/>
      <c r="BL22" s="621"/>
      <c r="BM22" s="621"/>
      <c r="BN22" s="622"/>
      <c r="BO22" s="673" t="s">
        <v>
226</v>
      </c>
      <c r="BP22" s="673"/>
      <c r="BQ22" s="673"/>
      <c r="BR22" s="673"/>
      <c r="BS22" s="626" t="s">
        <v>
226</v>
      </c>
      <c r="BT22" s="621"/>
      <c r="BU22" s="621"/>
      <c r="BV22" s="621"/>
      <c r="BW22" s="621"/>
      <c r="BX22" s="621"/>
      <c r="BY22" s="621"/>
      <c r="BZ22" s="621"/>
      <c r="CA22" s="621"/>
      <c r="CB22" s="656"/>
      <c r="CD22" s="725" t="s">
        <v>
268</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
269</v>
      </c>
      <c r="C23" s="618"/>
      <c r="D23" s="618"/>
      <c r="E23" s="618"/>
      <c r="F23" s="618"/>
      <c r="G23" s="618"/>
      <c r="H23" s="618"/>
      <c r="I23" s="618"/>
      <c r="J23" s="618"/>
      <c r="K23" s="618"/>
      <c r="L23" s="618"/>
      <c r="M23" s="618"/>
      <c r="N23" s="618"/>
      <c r="O23" s="618"/>
      <c r="P23" s="618"/>
      <c r="Q23" s="619"/>
      <c r="R23" s="620">
        <v>
2409483</v>
      </c>
      <c r="S23" s="621"/>
      <c r="T23" s="621"/>
      <c r="U23" s="621"/>
      <c r="V23" s="621"/>
      <c r="W23" s="621"/>
      <c r="X23" s="621"/>
      <c r="Y23" s="622"/>
      <c r="Z23" s="673">
        <v>
2.6</v>
      </c>
      <c r="AA23" s="673"/>
      <c r="AB23" s="673"/>
      <c r="AC23" s="673"/>
      <c r="AD23" s="674">
        <v>
1074850</v>
      </c>
      <c r="AE23" s="674"/>
      <c r="AF23" s="674"/>
      <c r="AG23" s="674"/>
      <c r="AH23" s="674"/>
      <c r="AI23" s="674"/>
      <c r="AJ23" s="674"/>
      <c r="AK23" s="674"/>
      <c r="AL23" s="643">
        <v>
1.7</v>
      </c>
      <c r="AM23" s="675"/>
      <c r="AN23" s="675"/>
      <c r="AO23" s="676"/>
      <c r="AP23" s="711" t="s">
        <v>
270</v>
      </c>
      <c r="AQ23" s="721"/>
      <c r="AR23" s="721"/>
      <c r="AS23" s="721"/>
      <c r="AT23" s="721"/>
      <c r="AU23" s="721"/>
      <c r="AV23" s="721"/>
      <c r="AW23" s="721"/>
      <c r="AX23" s="721"/>
      <c r="AY23" s="721"/>
      <c r="AZ23" s="721"/>
      <c r="BA23" s="721"/>
      <c r="BB23" s="721"/>
      <c r="BC23" s="721"/>
      <c r="BD23" s="721"/>
      <c r="BE23" s="721"/>
      <c r="BF23" s="713"/>
      <c r="BG23" s="620" t="s">
        <v>
226</v>
      </c>
      <c r="BH23" s="621"/>
      <c r="BI23" s="621"/>
      <c r="BJ23" s="621"/>
      <c r="BK23" s="621"/>
      <c r="BL23" s="621"/>
      <c r="BM23" s="621"/>
      <c r="BN23" s="622"/>
      <c r="BO23" s="673" t="s">
        <v>
226</v>
      </c>
      <c r="BP23" s="673"/>
      <c r="BQ23" s="673"/>
      <c r="BR23" s="673"/>
      <c r="BS23" s="626" t="s">
        <v>
226</v>
      </c>
      <c r="BT23" s="621"/>
      <c r="BU23" s="621"/>
      <c r="BV23" s="621"/>
      <c r="BW23" s="621"/>
      <c r="BX23" s="621"/>
      <c r="BY23" s="621"/>
      <c r="BZ23" s="621"/>
      <c r="CA23" s="621"/>
      <c r="CB23" s="656"/>
      <c r="CD23" s="725" t="s">
        <v>
208</v>
      </c>
      <c r="CE23" s="726"/>
      <c r="CF23" s="726"/>
      <c r="CG23" s="726"/>
      <c r="CH23" s="726"/>
      <c r="CI23" s="726"/>
      <c r="CJ23" s="726"/>
      <c r="CK23" s="726"/>
      <c r="CL23" s="726"/>
      <c r="CM23" s="726"/>
      <c r="CN23" s="726"/>
      <c r="CO23" s="726"/>
      <c r="CP23" s="726"/>
      <c r="CQ23" s="727"/>
      <c r="CR23" s="725" t="s">
        <v>
271</v>
      </c>
      <c r="CS23" s="726"/>
      <c r="CT23" s="726"/>
      <c r="CU23" s="726"/>
      <c r="CV23" s="726"/>
      <c r="CW23" s="726"/>
      <c r="CX23" s="726"/>
      <c r="CY23" s="727"/>
      <c r="CZ23" s="725" t="s">
        <v>
272</v>
      </c>
      <c r="DA23" s="726"/>
      <c r="DB23" s="726"/>
      <c r="DC23" s="727"/>
      <c r="DD23" s="725" t="s">
        <v>
273</v>
      </c>
      <c r="DE23" s="726"/>
      <c r="DF23" s="726"/>
      <c r="DG23" s="726"/>
      <c r="DH23" s="726"/>
      <c r="DI23" s="726"/>
      <c r="DJ23" s="726"/>
      <c r="DK23" s="727"/>
      <c r="DL23" s="728" t="s">
        <v>
274</v>
      </c>
      <c r="DM23" s="729"/>
      <c r="DN23" s="729"/>
      <c r="DO23" s="729"/>
      <c r="DP23" s="729"/>
      <c r="DQ23" s="729"/>
      <c r="DR23" s="729"/>
      <c r="DS23" s="729"/>
      <c r="DT23" s="729"/>
      <c r="DU23" s="729"/>
      <c r="DV23" s="730"/>
      <c r="DW23" s="725" t="s">
        <v>
275</v>
      </c>
      <c r="DX23" s="726"/>
      <c r="DY23" s="726"/>
      <c r="DZ23" s="726"/>
      <c r="EA23" s="726"/>
      <c r="EB23" s="726"/>
      <c r="EC23" s="727"/>
    </row>
    <row r="24" spans="2:133" ht="11.25" customHeight="1">
      <c r="B24" s="617" t="s">
        <v>
276</v>
      </c>
      <c r="C24" s="618"/>
      <c r="D24" s="618"/>
      <c r="E24" s="618"/>
      <c r="F24" s="618"/>
      <c r="G24" s="618"/>
      <c r="H24" s="618"/>
      <c r="I24" s="618"/>
      <c r="J24" s="618"/>
      <c r="K24" s="618"/>
      <c r="L24" s="618"/>
      <c r="M24" s="618"/>
      <c r="N24" s="618"/>
      <c r="O24" s="618"/>
      <c r="P24" s="618"/>
      <c r="Q24" s="619"/>
      <c r="R24" s="620">
        <v>
459595</v>
      </c>
      <c r="S24" s="621"/>
      <c r="T24" s="621"/>
      <c r="U24" s="621"/>
      <c r="V24" s="621"/>
      <c r="W24" s="621"/>
      <c r="X24" s="621"/>
      <c r="Y24" s="622"/>
      <c r="Z24" s="673">
        <v>
0.5</v>
      </c>
      <c r="AA24" s="673"/>
      <c r="AB24" s="673"/>
      <c r="AC24" s="673"/>
      <c r="AD24" s="674" t="s">
        <v>
226</v>
      </c>
      <c r="AE24" s="674"/>
      <c r="AF24" s="674"/>
      <c r="AG24" s="674"/>
      <c r="AH24" s="674"/>
      <c r="AI24" s="674"/>
      <c r="AJ24" s="674"/>
      <c r="AK24" s="674"/>
      <c r="AL24" s="643" t="s">
        <v>
226</v>
      </c>
      <c r="AM24" s="675"/>
      <c r="AN24" s="675"/>
      <c r="AO24" s="676"/>
      <c r="AP24" s="711" t="s">
        <v>
277</v>
      </c>
      <c r="AQ24" s="721"/>
      <c r="AR24" s="721"/>
      <c r="AS24" s="721"/>
      <c r="AT24" s="721"/>
      <c r="AU24" s="721"/>
      <c r="AV24" s="721"/>
      <c r="AW24" s="721"/>
      <c r="AX24" s="721"/>
      <c r="AY24" s="721"/>
      <c r="AZ24" s="721"/>
      <c r="BA24" s="721"/>
      <c r="BB24" s="721"/>
      <c r="BC24" s="721"/>
      <c r="BD24" s="721"/>
      <c r="BE24" s="721"/>
      <c r="BF24" s="713"/>
      <c r="BG24" s="620" t="s">
        <v>
226</v>
      </c>
      <c r="BH24" s="621"/>
      <c r="BI24" s="621"/>
      <c r="BJ24" s="621"/>
      <c r="BK24" s="621"/>
      <c r="BL24" s="621"/>
      <c r="BM24" s="621"/>
      <c r="BN24" s="622"/>
      <c r="BO24" s="673" t="s">
        <v>
226</v>
      </c>
      <c r="BP24" s="673"/>
      <c r="BQ24" s="673"/>
      <c r="BR24" s="673"/>
      <c r="BS24" s="626" t="s">
        <v>
226</v>
      </c>
      <c r="BT24" s="621"/>
      <c r="BU24" s="621"/>
      <c r="BV24" s="621"/>
      <c r="BW24" s="621"/>
      <c r="BX24" s="621"/>
      <c r="BY24" s="621"/>
      <c r="BZ24" s="621"/>
      <c r="CA24" s="621"/>
      <c r="CB24" s="656"/>
      <c r="CD24" s="677" t="s">
        <v>
278</v>
      </c>
      <c r="CE24" s="678"/>
      <c r="CF24" s="678"/>
      <c r="CG24" s="678"/>
      <c r="CH24" s="678"/>
      <c r="CI24" s="678"/>
      <c r="CJ24" s="678"/>
      <c r="CK24" s="678"/>
      <c r="CL24" s="678"/>
      <c r="CM24" s="678"/>
      <c r="CN24" s="678"/>
      <c r="CO24" s="678"/>
      <c r="CP24" s="678"/>
      <c r="CQ24" s="679"/>
      <c r="CR24" s="670">
        <v>
46947926</v>
      </c>
      <c r="CS24" s="671"/>
      <c r="CT24" s="671"/>
      <c r="CU24" s="671"/>
      <c r="CV24" s="671"/>
      <c r="CW24" s="671"/>
      <c r="CX24" s="671"/>
      <c r="CY24" s="718"/>
      <c r="CZ24" s="722">
        <v>
52.3</v>
      </c>
      <c r="DA24" s="723"/>
      <c r="DB24" s="723"/>
      <c r="DC24" s="724"/>
      <c r="DD24" s="717">
        <v>
32774194</v>
      </c>
      <c r="DE24" s="671"/>
      <c r="DF24" s="671"/>
      <c r="DG24" s="671"/>
      <c r="DH24" s="671"/>
      <c r="DI24" s="671"/>
      <c r="DJ24" s="671"/>
      <c r="DK24" s="718"/>
      <c r="DL24" s="717">
        <v>
32388210</v>
      </c>
      <c r="DM24" s="671"/>
      <c r="DN24" s="671"/>
      <c r="DO24" s="671"/>
      <c r="DP24" s="671"/>
      <c r="DQ24" s="671"/>
      <c r="DR24" s="671"/>
      <c r="DS24" s="671"/>
      <c r="DT24" s="671"/>
      <c r="DU24" s="671"/>
      <c r="DV24" s="718"/>
      <c r="DW24" s="719">
        <v>
50.5</v>
      </c>
      <c r="DX24" s="688"/>
      <c r="DY24" s="688"/>
      <c r="DZ24" s="688"/>
      <c r="EA24" s="688"/>
      <c r="EB24" s="688"/>
      <c r="EC24" s="720"/>
    </row>
    <row r="25" spans="2:133" ht="11.25" customHeight="1">
      <c r="B25" s="617" t="s">
        <v>
279</v>
      </c>
      <c r="C25" s="618"/>
      <c r="D25" s="618"/>
      <c r="E25" s="618"/>
      <c r="F25" s="618"/>
      <c r="G25" s="618"/>
      <c r="H25" s="618"/>
      <c r="I25" s="618"/>
      <c r="J25" s="618"/>
      <c r="K25" s="618"/>
      <c r="L25" s="618"/>
      <c r="M25" s="618"/>
      <c r="N25" s="618"/>
      <c r="O25" s="618"/>
      <c r="P25" s="618"/>
      <c r="Q25" s="619"/>
      <c r="R25" s="620">
        <v>
11754000</v>
      </c>
      <c r="S25" s="621"/>
      <c r="T25" s="621"/>
      <c r="U25" s="621"/>
      <c r="V25" s="621"/>
      <c r="W25" s="621"/>
      <c r="X25" s="621"/>
      <c r="Y25" s="622"/>
      <c r="Z25" s="673">
        <v>
12.6</v>
      </c>
      <c r="AA25" s="673"/>
      <c r="AB25" s="673"/>
      <c r="AC25" s="673"/>
      <c r="AD25" s="674" t="s">
        <v>
226</v>
      </c>
      <c r="AE25" s="674"/>
      <c r="AF25" s="674"/>
      <c r="AG25" s="674"/>
      <c r="AH25" s="674"/>
      <c r="AI25" s="674"/>
      <c r="AJ25" s="674"/>
      <c r="AK25" s="674"/>
      <c r="AL25" s="643" t="s">
        <v>
226</v>
      </c>
      <c r="AM25" s="675"/>
      <c r="AN25" s="675"/>
      <c r="AO25" s="676"/>
      <c r="AP25" s="711" t="s">
        <v>
280</v>
      </c>
      <c r="AQ25" s="721"/>
      <c r="AR25" s="721"/>
      <c r="AS25" s="721"/>
      <c r="AT25" s="721"/>
      <c r="AU25" s="721"/>
      <c r="AV25" s="721"/>
      <c r="AW25" s="721"/>
      <c r="AX25" s="721"/>
      <c r="AY25" s="721"/>
      <c r="AZ25" s="721"/>
      <c r="BA25" s="721"/>
      <c r="BB25" s="721"/>
      <c r="BC25" s="721"/>
      <c r="BD25" s="721"/>
      <c r="BE25" s="721"/>
      <c r="BF25" s="713"/>
      <c r="BG25" s="620" t="s">
        <v>
226</v>
      </c>
      <c r="BH25" s="621"/>
      <c r="BI25" s="621"/>
      <c r="BJ25" s="621"/>
      <c r="BK25" s="621"/>
      <c r="BL25" s="621"/>
      <c r="BM25" s="621"/>
      <c r="BN25" s="622"/>
      <c r="BO25" s="673" t="s">
        <v>
226</v>
      </c>
      <c r="BP25" s="673"/>
      <c r="BQ25" s="673"/>
      <c r="BR25" s="673"/>
      <c r="BS25" s="626" t="s">
        <v>
226</v>
      </c>
      <c r="BT25" s="621"/>
      <c r="BU25" s="621"/>
      <c r="BV25" s="621"/>
      <c r="BW25" s="621"/>
      <c r="BX25" s="621"/>
      <c r="BY25" s="621"/>
      <c r="BZ25" s="621"/>
      <c r="CA25" s="621"/>
      <c r="CB25" s="656"/>
      <c r="CD25" s="657" t="s">
        <v>
281</v>
      </c>
      <c r="CE25" s="654"/>
      <c r="CF25" s="654"/>
      <c r="CG25" s="654"/>
      <c r="CH25" s="654"/>
      <c r="CI25" s="654"/>
      <c r="CJ25" s="654"/>
      <c r="CK25" s="654"/>
      <c r="CL25" s="654"/>
      <c r="CM25" s="654"/>
      <c r="CN25" s="654"/>
      <c r="CO25" s="654"/>
      <c r="CP25" s="654"/>
      <c r="CQ25" s="655"/>
      <c r="CR25" s="620">
        <v>
21288929</v>
      </c>
      <c r="CS25" s="639"/>
      <c r="CT25" s="639"/>
      <c r="CU25" s="639"/>
      <c r="CV25" s="639"/>
      <c r="CW25" s="639"/>
      <c r="CX25" s="639"/>
      <c r="CY25" s="640"/>
      <c r="CZ25" s="623">
        <v>
23.7</v>
      </c>
      <c r="DA25" s="641"/>
      <c r="DB25" s="641"/>
      <c r="DC25" s="642"/>
      <c r="DD25" s="626">
        <v>
19512126</v>
      </c>
      <c r="DE25" s="639"/>
      <c r="DF25" s="639"/>
      <c r="DG25" s="639"/>
      <c r="DH25" s="639"/>
      <c r="DI25" s="639"/>
      <c r="DJ25" s="639"/>
      <c r="DK25" s="640"/>
      <c r="DL25" s="626">
        <v>
19187066</v>
      </c>
      <c r="DM25" s="639"/>
      <c r="DN25" s="639"/>
      <c r="DO25" s="639"/>
      <c r="DP25" s="639"/>
      <c r="DQ25" s="639"/>
      <c r="DR25" s="639"/>
      <c r="DS25" s="639"/>
      <c r="DT25" s="639"/>
      <c r="DU25" s="639"/>
      <c r="DV25" s="640"/>
      <c r="DW25" s="643">
        <v>
29.9</v>
      </c>
      <c r="DX25" s="644"/>
      <c r="DY25" s="644"/>
      <c r="DZ25" s="644"/>
      <c r="EA25" s="644"/>
      <c r="EB25" s="644"/>
      <c r="EC25" s="645"/>
    </row>
    <row r="26" spans="2:133" ht="11.25" customHeight="1">
      <c r="B26" s="714" t="s">
        <v>
282</v>
      </c>
      <c r="C26" s="715"/>
      <c r="D26" s="715"/>
      <c r="E26" s="715"/>
      <c r="F26" s="715"/>
      <c r="G26" s="715"/>
      <c r="H26" s="715"/>
      <c r="I26" s="715"/>
      <c r="J26" s="715"/>
      <c r="K26" s="715"/>
      <c r="L26" s="715"/>
      <c r="M26" s="715"/>
      <c r="N26" s="715"/>
      <c r="O26" s="715"/>
      <c r="P26" s="715"/>
      <c r="Q26" s="716"/>
      <c r="R26" s="620">
        <v>
12821652</v>
      </c>
      <c r="S26" s="621"/>
      <c r="T26" s="621"/>
      <c r="U26" s="621"/>
      <c r="V26" s="621"/>
      <c r="W26" s="621"/>
      <c r="X26" s="621"/>
      <c r="Y26" s="622"/>
      <c r="Z26" s="673">
        <v>
13.7</v>
      </c>
      <c r="AA26" s="673"/>
      <c r="AB26" s="673"/>
      <c r="AC26" s="673"/>
      <c r="AD26" s="674">
        <v>
11968878</v>
      </c>
      <c r="AE26" s="674"/>
      <c r="AF26" s="674"/>
      <c r="AG26" s="674"/>
      <c r="AH26" s="674"/>
      <c r="AI26" s="674"/>
      <c r="AJ26" s="674"/>
      <c r="AK26" s="674"/>
      <c r="AL26" s="643">
        <v>
18.7</v>
      </c>
      <c r="AM26" s="675"/>
      <c r="AN26" s="675"/>
      <c r="AO26" s="676"/>
      <c r="AP26" s="711" t="s">
        <v>
283</v>
      </c>
      <c r="AQ26" s="712"/>
      <c r="AR26" s="712"/>
      <c r="AS26" s="712"/>
      <c r="AT26" s="712"/>
      <c r="AU26" s="712"/>
      <c r="AV26" s="712"/>
      <c r="AW26" s="712"/>
      <c r="AX26" s="712"/>
      <c r="AY26" s="712"/>
      <c r="AZ26" s="712"/>
      <c r="BA26" s="712"/>
      <c r="BB26" s="712"/>
      <c r="BC26" s="712"/>
      <c r="BD26" s="712"/>
      <c r="BE26" s="712"/>
      <c r="BF26" s="713"/>
      <c r="BG26" s="620" t="s">
        <v>
226</v>
      </c>
      <c r="BH26" s="621"/>
      <c r="BI26" s="621"/>
      <c r="BJ26" s="621"/>
      <c r="BK26" s="621"/>
      <c r="BL26" s="621"/>
      <c r="BM26" s="621"/>
      <c r="BN26" s="622"/>
      <c r="BO26" s="673" t="s">
        <v>
226</v>
      </c>
      <c r="BP26" s="673"/>
      <c r="BQ26" s="673"/>
      <c r="BR26" s="673"/>
      <c r="BS26" s="626" t="s">
        <v>
226</v>
      </c>
      <c r="BT26" s="621"/>
      <c r="BU26" s="621"/>
      <c r="BV26" s="621"/>
      <c r="BW26" s="621"/>
      <c r="BX26" s="621"/>
      <c r="BY26" s="621"/>
      <c r="BZ26" s="621"/>
      <c r="CA26" s="621"/>
      <c r="CB26" s="656"/>
      <c r="CD26" s="657" t="s">
        <v>
284</v>
      </c>
      <c r="CE26" s="654"/>
      <c r="CF26" s="654"/>
      <c r="CG26" s="654"/>
      <c r="CH26" s="654"/>
      <c r="CI26" s="654"/>
      <c r="CJ26" s="654"/>
      <c r="CK26" s="654"/>
      <c r="CL26" s="654"/>
      <c r="CM26" s="654"/>
      <c r="CN26" s="654"/>
      <c r="CO26" s="654"/>
      <c r="CP26" s="654"/>
      <c r="CQ26" s="655"/>
      <c r="CR26" s="620">
        <v>
13268542</v>
      </c>
      <c r="CS26" s="621"/>
      <c r="CT26" s="621"/>
      <c r="CU26" s="621"/>
      <c r="CV26" s="621"/>
      <c r="CW26" s="621"/>
      <c r="CX26" s="621"/>
      <c r="CY26" s="622"/>
      <c r="CZ26" s="623">
        <v>
14.8</v>
      </c>
      <c r="DA26" s="641"/>
      <c r="DB26" s="641"/>
      <c r="DC26" s="642"/>
      <c r="DD26" s="626">
        <v>
11887824</v>
      </c>
      <c r="DE26" s="621"/>
      <c r="DF26" s="621"/>
      <c r="DG26" s="621"/>
      <c r="DH26" s="621"/>
      <c r="DI26" s="621"/>
      <c r="DJ26" s="621"/>
      <c r="DK26" s="622"/>
      <c r="DL26" s="626" t="s">
        <v>
214</v>
      </c>
      <c r="DM26" s="621"/>
      <c r="DN26" s="621"/>
      <c r="DO26" s="621"/>
      <c r="DP26" s="621"/>
      <c r="DQ26" s="621"/>
      <c r="DR26" s="621"/>
      <c r="DS26" s="621"/>
      <c r="DT26" s="621"/>
      <c r="DU26" s="621"/>
      <c r="DV26" s="622"/>
      <c r="DW26" s="643" t="s">
        <v>
214</v>
      </c>
      <c r="DX26" s="644"/>
      <c r="DY26" s="644"/>
      <c r="DZ26" s="644"/>
      <c r="EA26" s="644"/>
      <c r="EB26" s="644"/>
      <c r="EC26" s="645"/>
    </row>
    <row r="27" spans="2:133" ht="11.25" customHeight="1">
      <c r="B27" s="617" t="s">
        <v>
285</v>
      </c>
      <c r="C27" s="618"/>
      <c r="D27" s="618"/>
      <c r="E27" s="618"/>
      <c r="F27" s="618"/>
      <c r="G27" s="618"/>
      <c r="H27" s="618"/>
      <c r="I27" s="618"/>
      <c r="J27" s="618"/>
      <c r="K27" s="618"/>
      <c r="L27" s="618"/>
      <c r="M27" s="618"/>
      <c r="N27" s="618"/>
      <c r="O27" s="618"/>
      <c r="P27" s="618"/>
      <c r="Q27" s="619"/>
      <c r="R27" s="620">
        <v>
5897767</v>
      </c>
      <c r="S27" s="621"/>
      <c r="T27" s="621"/>
      <c r="U27" s="621"/>
      <c r="V27" s="621"/>
      <c r="W27" s="621"/>
      <c r="X27" s="621"/>
      <c r="Y27" s="622"/>
      <c r="Z27" s="673">
        <v>
6.3</v>
      </c>
      <c r="AA27" s="673"/>
      <c r="AB27" s="673"/>
      <c r="AC27" s="673"/>
      <c r="AD27" s="674" t="s">
        <v>
226</v>
      </c>
      <c r="AE27" s="674"/>
      <c r="AF27" s="674"/>
      <c r="AG27" s="674"/>
      <c r="AH27" s="674"/>
      <c r="AI27" s="674"/>
      <c r="AJ27" s="674"/>
      <c r="AK27" s="674"/>
      <c r="AL27" s="643" t="s">
        <v>
226</v>
      </c>
      <c r="AM27" s="675"/>
      <c r="AN27" s="675"/>
      <c r="AO27" s="676"/>
      <c r="AP27" s="617" t="s">
        <v>
286</v>
      </c>
      <c r="AQ27" s="618"/>
      <c r="AR27" s="618"/>
      <c r="AS27" s="618"/>
      <c r="AT27" s="618"/>
      <c r="AU27" s="618"/>
      <c r="AV27" s="618"/>
      <c r="AW27" s="618"/>
      <c r="AX27" s="618"/>
      <c r="AY27" s="618"/>
      <c r="AZ27" s="618"/>
      <c r="BA27" s="618"/>
      <c r="BB27" s="618"/>
      <c r="BC27" s="618"/>
      <c r="BD27" s="618"/>
      <c r="BE27" s="618"/>
      <c r="BF27" s="619"/>
      <c r="BG27" s="620">
        <v>
43460809</v>
      </c>
      <c r="BH27" s="621"/>
      <c r="BI27" s="621"/>
      <c r="BJ27" s="621"/>
      <c r="BK27" s="621"/>
      <c r="BL27" s="621"/>
      <c r="BM27" s="621"/>
      <c r="BN27" s="622"/>
      <c r="BO27" s="673">
        <v>
100</v>
      </c>
      <c r="BP27" s="673"/>
      <c r="BQ27" s="673"/>
      <c r="BR27" s="673"/>
      <c r="BS27" s="626" t="s">
        <v>
226</v>
      </c>
      <c r="BT27" s="621"/>
      <c r="BU27" s="621"/>
      <c r="BV27" s="621"/>
      <c r="BW27" s="621"/>
      <c r="BX27" s="621"/>
      <c r="BY27" s="621"/>
      <c r="BZ27" s="621"/>
      <c r="CA27" s="621"/>
      <c r="CB27" s="656"/>
      <c r="CD27" s="657" t="s">
        <v>
287</v>
      </c>
      <c r="CE27" s="654"/>
      <c r="CF27" s="654"/>
      <c r="CG27" s="654"/>
      <c r="CH27" s="654"/>
      <c r="CI27" s="654"/>
      <c r="CJ27" s="654"/>
      <c r="CK27" s="654"/>
      <c r="CL27" s="654"/>
      <c r="CM27" s="654"/>
      <c r="CN27" s="654"/>
      <c r="CO27" s="654"/>
      <c r="CP27" s="654"/>
      <c r="CQ27" s="655"/>
      <c r="CR27" s="620">
        <v>
22207858</v>
      </c>
      <c r="CS27" s="639"/>
      <c r="CT27" s="639"/>
      <c r="CU27" s="639"/>
      <c r="CV27" s="639"/>
      <c r="CW27" s="639"/>
      <c r="CX27" s="639"/>
      <c r="CY27" s="640"/>
      <c r="CZ27" s="623">
        <v>
24.7</v>
      </c>
      <c r="DA27" s="641"/>
      <c r="DB27" s="641"/>
      <c r="DC27" s="642"/>
      <c r="DD27" s="626">
        <v>
9810929</v>
      </c>
      <c r="DE27" s="639"/>
      <c r="DF27" s="639"/>
      <c r="DG27" s="639"/>
      <c r="DH27" s="639"/>
      <c r="DI27" s="639"/>
      <c r="DJ27" s="639"/>
      <c r="DK27" s="640"/>
      <c r="DL27" s="626">
        <v>
9750005</v>
      </c>
      <c r="DM27" s="639"/>
      <c r="DN27" s="639"/>
      <c r="DO27" s="639"/>
      <c r="DP27" s="639"/>
      <c r="DQ27" s="639"/>
      <c r="DR27" s="639"/>
      <c r="DS27" s="639"/>
      <c r="DT27" s="639"/>
      <c r="DU27" s="639"/>
      <c r="DV27" s="640"/>
      <c r="DW27" s="643">
        <v>
15.2</v>
      </c>
      <c r="DX27" s="644"/>
      <c r="DY27" s="644"/>
      <c r="DZ27" s="644"/>
      <c r="EA27" s="644"/>
      <c r="EB27" s="644"/>
      <c r="EC27" s="645"/>
    </row>
    <row r="28" spans="2:133" ht="11.25" customHeight="1">
      <c r="B28" s="617" t="s">
        <v>
288</v>
      </c>
      <c r="C28" s="618"/>
      <c r="D28" s="618"/>
      <c r="E28" s="618"/>
      <c r="F28" s="618"/>
      <c r="G28" s="618"/>
      <c r="H28" s="618"/>
      <c r="I28" s="618"/>
      <c r="J28" s="618"/>
      <c r="K28" s="618"/>
      <c r="L28" s="618"/>
      <c r="M28" s="618"/>
      <c r="N28" s="618"/>
      <c r="O28" s="618"/>
      <c r="P28" s="618"/>
      <c r="Q28" s="619"/>
      <c r="R28" s="620">
        <v>
78863</v>
      </c>
      <c r="S28" s="621"/>
      <c r="T28" s="621"/>
      <c r="U28" s="621"/>
      <c r="V28" s="621"/>
      <c r="W28" s="621"/>
      <c r="X28" s="621"/>
      <c r="Y28" s="622"/>
      <c r="Z28" s="673">
        <v>
0.1</v>
      </c>
      <c r="AA28" s="673"/>
      <c r="AB28" s="673"/>
      <c r="AC28" s="673"/>
      <c r="AD28" s="674">
        <v>
31538</v>
      </c>
      <c r="AE28" s="674"/>
      <c r="AF28" s="674"/>
      <c r="AG28" s="674"/>
      <c r="AH28" s="674"/>
      <c r="AI28" s="674"/>
      <c r="AJ28" s="674"/>
      <c r="AK28" s="674"/>
      <c r="AL28" s="643">
        <v>
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
289</v>
      </c>
      <c r="CE28" s="654"/>
      <c r="CF28" s="654"/>
      <c r="CG28" s="654"/>
      <c r="CH28" s="654"/>
      <c r="CI28" s="654"/>
      <c r="CJ28" s="654"/>
      <c r="CK28" s="654"/>
      <c r="CL28" s="654"/>
      <c r="CM28" s="654"/>
      <c r="CN28" s="654"/>
      <c r="CO28" s="654"/>
      <c r="CP28" s="654"/>
      <c r="CQ28" s="655"/>
      <c r="CR28" s="620">
        <v>
3451139</v>
      </c>
      <c r="CS28" s="621"/>
      <c r="CT28" s="621"/>
      <c r="CU28" s="621"/>
      <c r="CV28" s="621"/>
      <c r="CW28" s="621"/>
      <c r="CX28" s="621"/>
      <c r="CY28" s="622"/>
      <c r="CZ28" s="623">
        <v>
3.8</v>
      </c>
      <c r="DA28" s="641"/>
      <c r="DB28" s="641"/>
      <c r="DC28" s="642"/>
      <c r="DD28" s="626">
        <v>
3451139</v>
      </c>
      <c r="DE28" s="621"/>
      <c r="DF28" s="621"/>
      <c r="DG28" s="621"/>
      <c r="DH28" s="621"/>
      <c r="DI28" s="621"/>
      <c r="DJ28" s="621"/>
      <c r="DK28" s="622"/>
      <c r="DL28" s="626">
        <v>
3451139</v>
      </c>
      <c r="DM28" s="621"/>
      <c r="DN28" s="621"/>
      <c r="DO28" s="621"/>
      <c r="DP28" s="621"/>
      <c r="DQ28" s="621"/>
      <c r="DR28" s="621"/>
      <c r="DS28" s="621"/>
      <c r="DT28" s="621"/>
      <c r="DU28" s="621"/>
      <c r="DV28" s="622"/>
      <c r="DW28" s="643">
        <v>
5.4</v>
      </c>
      <c r="DX28" s="644"/>
      <c r="DY28" s="644"/>
      <c r="DZ28" s="644"/>
      <c r="EA28" s="644"/>
      <c r="EB28" s="644"/>
      <c r="EC28" s="645"/>
    </row>
    <row r="29" spans="2:133" ht="11.25" customHeight="1">
      <c r="B29" s="617" t="s">
        <v>
290</v>
      </c>
      <c r="C29" s="618"/>
      <c r="D29" s="618"/>
      <c r="E29" s="618"/>
      <c r="F29" s="618"/>
      <c r="G29" s="618"/>
      <c r="H29" s="618"/>
      <c r="I29" s="618"/>
      <c r="J29" s="618"/>
      <c r="K29" s="618"/>
      <c r="L29" s="618"/>
      <c r="M29" s="618"/>
      <c r="N29" s="618"/>
      <c r="O29" s="618"/>
      <c r="P29" s="618"/>
      <c r="Q29" s="619"/>
      <c r="R29" s="620">
        <v>
141176</v>
      </c>
      <c r="S29" s="621"/>
      <c r="T29" s="621"/>
      <c r="U29" s="621"/>
      <c r="V29" s="621"/>
      <c r="W29" s="621"/>
      <c r="X29" s="621"/>
      <c r="Y29" s="622"/>
      <c r="Z29" s="673">
        <v>
0.2</v>
      </c>
      <c r="AA29" s="673"/>
      <c r="AB29" s="673"/>
      <c r="AC29" s="673"/>
      <c r="AD29" s="674" t="s">
        <v>
226</v>
      </c>
      <c r="AE29" s="674"/>
      <c r="AF29" s="674"/>
      <c r="AG29" s="674"/>
      <c r="AH29" s="674"/>
      <c r="AI29" s="674"/>
      <c r="AJ29" s="674"/>
      <c r="AK29" s="674"/>
      <c r="AL29" s="643" t="s">
        <v>
226</v>
      </c>
      <c r="AM29" s="675"/>
      <c r="AN29" s="675"/>
      <c r="AO29" s="676"/>
      <c r="AP29" s="680" t="s">
        <v>
208</v>
      </c>
      <c r="AQ29" s="681"/>
      <c r="AR29" s="681"/>
      <c r="AS29" s="681"/>
      <c r="AT29" s="681"/>
      <c r="AU29" s="681"/>
      <c r="AV29" s="681"/>
      <c r="AW29" s="681"/>
      <c r="AX29" s="681"/>
      <c r="AY29" s="681"/>
      <c r="AZ29" s="681"/>
      <c r="BA29" s="681"/>
      <c r="BB29" s="681"/>
      <c r="BC29" s="681"/>
      <c r="BD29" s="681"/>
      <c r="BE29" s="681"/>
      <c r="BF29" s="682"/>
      <c r="BG29" s="680" t="s">
        <v>
291</v>
      </c>
      <c r="BH29" s="696"/>
      <c r="BI29" s="696"/>
      <c r="BJ29" s="696"/>
      <c r="BK29" s="696"/>
      <c r="BL29" s="696"/>
      <c r="BM29" s="696"/>
      <c r="BN29" s="696"/>
      <c r="BO29" s="696"/>
      <c r="BP29" s="696"/>
      <c r="BQ29" s="697"/>
      <c r="BR29" s="680" t="s">
        <v>
292</v>
      </c>
      <c r="BS29" s="696"/>
      <c r="BT29" s="696"/>
      <c r="BU29" s="696"/>
      <c r="BV29" s="696"/>
      <c r="BW29" s="696"/>
      <c r="BX29" s="696"/>
      <c r="BY29" s="696"/>
      <c r="BZ29" s="696"/>
      <c r="CA29" s="696"/>
      <c r="CB29" s="697"/>
      <c r="CD29" s="690" t="s">
        <v>
293</v>
      </c>
      <c r="CE29" s="691"/>
      <c r="CF29" s="657" t="s">
        <v>
59</v>
      </c>
      <c r="CG29" s="654"/>
      <c r="CH29" s="654"/>
      <c r="CI29" s="654"/>
      <c r="CJ29" s="654"/>
      <c r="CK29" s="654"/>
      <c r="CL29" s="654"/>
      <c r="CM29" s="654"/>
      <c r="CN29" s="654"/>
      <c r="CO29" s="654"/>
      <c r="CP29" s="654"/>
      <c r="CQ29" s="655"/>
      <c r="CR29" s="620">
        <v>
3451095</v>
      </c>
      <c r="CS29" s="639"/>
      <c r="CT29" s="639"/>
      <c r="CU29" s="639"/>
      <c r="CV29" s="639"/>
      <c r="CW29" s="639"/>
      <c r="CX29" s="639"/>
      <c r="CY29" s="640"/>
      <c r="CZ29" s="623">
        <v>
3.8</v>
      </c>
      <c r="DA29" s="641"/>
      <c r="DB29" s="641"/>
      <c r="DC29" s="642"/>
      <c r="DD29" s="626">
        <v>
3451095</v>
      </c>
      <c r="DE29" s="639"/>
      <c r="DF29" s="639"/>
      <c r="DG29" s="639"/>
      <c r="DH29" s="639"/>
      <c r="DI29" s="639"/>
      <c r="DJ29" s="639"/>
      <c r="DK29" s="640"/>
      <c r="DL29" s="626">
        <v>
3451095</v>
      </c>
      <c r="DM29" s="639"/>
      <c r="DN29" s="639"/>
      <c r="DO29" s="639"/>
      <c r="DP29" s="639"/>
      <c r="DQ29" s="639"/>
      <c r="DR29" s="639"/>
      <c r="DS29" s="639"/>
      <c r="DT29" s="639"/>
      <c r="DU29" s="639"/>
      <c r="DV29" s="640"/>
      <c r="DW29" s="643">
        <v>
5.4</v>
      </c>
      <c r="DX29" s="644"/>
      <c r="DY29" s="644"/>
      <c r="DZ29" s="644"/>
      <c r="EA29" s="644"/>
      <c r="EB29" s="644"/>
      <c r="EC29" s="645"/>
    </row>
    <row r="30" spans="2:133" ht="11.25" customHeight="1">
      <c r="B30" s="617" t="s">
        <v>
294</v>
      </c>
      <c r="C30" s="618"/>
      <c r="D30" s="618"/>
      <c r="E30" s="618"/>
      <c r="F30" s="618"/>
      <c r="G30" s="618"/>
      <c r="H30" s="618"/>
      <c r="I30" s="618"/>
      <c r="J30" s="618"/>
      <c r="K30" s="618"/>
      <c r="L30" s="618"/>
      <c r="M30" s="618"/>
      <c r="N30" s="618"/>
      <c r="O30" s="618"/>
      <c r="P30" s="618"/>
      <c r="Q30" s="619"/>
      <c r="R30" s="620">
        <v>
1515495</v>
      </c>
      <c r="S30" s="621"/>
      <c r="T30" s="621"/>
      <c r="U30" s="621"/>
      <c r="V30" s="621"/>
      <c r="W30" s="621"/>
      <c r="X30" s="621"/>
      <c r="Y30" s="622"/>
      <c r="Z30" s="673">
        <v>
1.6</v>
      </c>
      <c r="AA30" s="673"/>
      <c r="AB30" s="673"/>
      <c r="AC30" s="673"/>
      <c r="AD30" s="674" t="s">
        <v>
226</v>
      </c>
      <c r="AE30" s="674"/>
      <c r="AF30" s="674"/>
      <c r="AG30" s="674"/>
      <c r="AH30" s="674"/>
      <c r="AI30" s="674"/>
      <c r="AJ30" s="674"/>
      <c r="AK30" s="674"/>
      <c r="AL30" s="643" t="s">
        <v>
226</v>
      </c>
      <c r="AM30" s="675"/>
      <c r="AN30" s="675"/>
      <c r="AO30" s="676"/>
      <c r="AP30" s="698" t="s">
        <v>
295</v>
      </c>
      <c r="AQ30" s="699"/>
      <c r="AR30" s="699"/>
      <c r="AS30" s="699"/>
      <c r="AT30" s="704" t="s">
        <v>
296</v>
      </c>
      <c r="AU30" s="184"/>
      <c r="AV30" s="184"/>
      <c r="AW30" s="184"/>
      <c r="AX30" s="707" t="s">
        <v>
174</v>
      </c>
      <c r="AY30" s="708"/>
      <c r="AZ30" s="708"/>
      <c r="BA30" s="708"/>
      <c r="BB30" s="708"/>
      <c r="BC30" s="708"/>
      <c r="BD30" s="708"/>
      <c r="BE30" s="708"/>
      <c r="BF30" s="709"/>
      <c r="BG30" s="686">
        <v>
98.8</v>
      </c>
      <c r="BH30" s="687"/>
      <c r="BI30" s="687"/>
      <c r="BJ30" s="687"/>
      <c r="BK30" s="687"/>
      <c r="BL30" s="687"/>
      <c r="BM30" s="688">
        <v>
96.6</v>
      </c>
      <c r="BN30" s="687"/>
      <c r="BO30" s="687"/>
      <c r="BP30" s="687"/>
      <c r="BQ30" s="689"/>
      <c r="BR30" s="686">
        <v>
98.7</v>
      </c>
      <c r="BS30" s="687"/>
      <c r="BT30" s="687"/>
      <c r="BU30" s="687"/>
      <c r="BV30" s="687"/>
      <c r="BW30" s="687"/>
      <c r="BX30" s="688">
        <v>
96.2</v>
      </c>
      <c r="BY30" s="687"/>
      <c r="BZ30" s="687"/>
      <c r="CA30" s="687"/>
      <c r="CB30" s="689"/>
      <c r="CD30" s="692"/>
      <c r="CE30" s="693"/>
      <c r="CF30" s="657" t="s">
        <v>
297</v>
      </c>
      <c r="CG30" s="654"/>
      <c r="CH30" s="654"/>
      <c r="CI30" s="654"/>
      <c r="CJ30" s="654"/>
      <c r="CK30" s="654"/>
      <c r="CL30" s="654"/>
      <c r="CM30" s="654"/>
      <c r="CN30" s="654"/>
      <c r="CO30" s="654"/>
      <c r="CP30" s="654"/>
      <c r="CQ30" s="655"/>
      <c r="CR30" s="620">
        <v>
3188463</v>
      </c>
      <c r="CS30" s="621"/>
      <c r="CT30" s="621"/>
      <c r="CU30" s="621"/>
      <c r="CV30" s="621"/>
      <c r="CW30" s="621"/>
      <c r="CX30" s="621"/>
      <c r="CY30" s="622"/>
      <c r="CZ30" s="623">
        <v>
3.6</v>
      </c>
      <c r="DA30" s="641"/>
      <c r="DB30" s="641"/>
      <c r="DC30" s="642"/>
      <c r="DD30" s="626">
        <v>
3188463</v>
      </c>
      <c r="DE30" s="621"/>
      <c r="DF30" s="621"/>
      <c r="DG30" s="621"/>
      <c r="DH30" s="621"/>
      <c r="DI30" s="621"/>
      <c r="DJ30" s="621"/>
      <c r="DK30" s="622"/>
      <c r="DL30" s="626">
        <v>
3188463</v>
      </c>
      <c r="DM30" s="621"/>
      <c r="DN30" s="621"/>
      <c r="DO30" s="621"/>
      <c r="DP30" s="621"/>
      <c r="DQ30" s="621"/>
      <c r="DR30" s="621"/>
      <c r="DS30" s="621"/>
      <c r="DT30" s="621"/>
      <c r="DU30" s="621"/>
      <c r="DV30" s="622"/>
      <c r="DW30" s="643">
        <v>
5</v>
      </c>
      <c r="DX30" s="644"/>
      <c r="DY30" s="644"/>
      <c r="DZ30" s="644"/>
      <c r="EA30" s="644"/>
      <c r="EB30" s="644"/>
      <c r="EC30" s="645"/>
    </row>
    <row r="31" spans="2:133" ht="11.25" customHeight="1">
      <c r="B31" s="617" t="s">
        <v>
298</v>
      </c>
      <c r="C31" s="618"/>
      <c r="D31" s="618"/>
      <c r="E31" s="618"/>
      <c r="F31" s="618"/>
      <c r="G31" s="618"/>
      <c r="H31" s="618"/>
      <c r="I31" s="618"/>
      <c r="J31" s="618"/>
      <c r="K31" s="618"/>
      <c r="L31" s="618"/>
      <c r="M31" s="618"/>
      <c r="N31" s="618"/>
      <c r="O31" s="618"/>
      <c r="P31" s="618"/>
      <c r="Q31" s="619"/>
      <c r="R31" s="620">
        <v>
3752301</v>
      </c>
      <c r="S31" s="621"/>
      <c r="T31" s="621"/>
      <c r="U31" s="621"/>
      <c r="V31" s="621"/>
      <c r="W31" s="621"/>
      <c r="X31" s="621"/>
      <c r="Y31" s="622"/>
      <c r="Z31" s="673">
        <v>
4</v>
      </c>
      <c r="AA31" s="673"/>
      <c r="AB31" s="673"/>
      <c r="AC31" s="673"/>
      <c r="AD31" s="674" t="s">
        <v>
226</v>
      </c>
      <c r="AE31" s="674"/>
      <c r="AF31" s="674"/>
      <c r="AG31" s="674"/>
      <c r="AH31" s="674"/>
      <c r="AI31" s="674"/>
      <c r="AJ31" s="674"/>
      <c r="AK31" s="674"/>
      <c r="AL31" s="643" t="s">
        <v>
226</v>
      </c>
      <c r="AM31" s="675"/>
      <c r="AN31" s="675"/>
      <c r="AO31" s="676"/>
      <c r="AP31" s="700"/>
      <c r="AQ31" s="701"/>
      <c r="AR31" s="701"/>
      <c r="AS31" s="701"/>
      <c r="AT31" s="705"/>
      <c r="AU31" s="183" t="s">
        <v>
299</v>
      </c>
      <c r="AV31" s="183"/>
      <c r="AW31" s="183"/>
      <c r="AX31" s="617" t="s">
        <v>
300</v>
      </c>
      <c r="AY31" s="618"/>
      <c r="AZ31" s="618"/>
      <c r="BA31" s="618"/>
      <c r="BB31" s="618"/>
      <c r="BC31" s="618"/>
      <c r="BD31" s="618"/>
      <c r="BE31" s="618"/>
      <c r="BF31" s="619"/>
      <c r="BG31" s="684">
        <v>
98.7</v>
      </c>
      <c r="BH31" s="639"/>
      <c r="BI31" s="639"/>
      <c r="BJ31" s="639"/>
      <c r="BK31" s="639"/>
      <c r="BL31" s="639"/>
      <c r="BM31" s="675">
        <v>
96.4</v>
      </c>
      <c r="BN31" s="685"/>
      <c r="BO31" s="685"/>
      <c r="BP31" s="685"/>
      <c r="BQ31" s="649"/>
      <c r="BR31" s="684">
        <v>
98.6</v>
      </c>
      <c r="BS31" s="639"/>
      <c r="BT31" s="639"/>
      <c r="BU31" s="639"/>
      <c r="BV31" s="639"/>
      <c r="BW31" s="639"/>
      <c r="BX31" s="675">
        <v>
96</v>
      </c>
      <c r="BY31" s="685"/>
      <c r="BZ31" s="685"/>
      <c r="CA31" s="685"/>
      <c r="CB31" s="649"/>
      <c r="CD31" s="692"/>
      <c r="CE31" s="693"/>
      <c r="CF31" s="657" t="s">
        <v>
301</v>
      </c>
      <c r="CG31" s="654"/>
      <c r="CH31" s="654"/>
      <c r="CI31" s="654"/>
      <c r="CJ31" s="654"/>
      <c r="CK31" s="654"/>
      <c r="CL31" s="654"/>
      <c r="CM31" s="654"/>
      <c r="CN31" s="654"/>
      <c r="CO31" s="654"/>
      <c r="CP31" s="654"/>
      <c r="CQ31" s="655"/>
      <c r="CR31" s="620">
        <v>
262632</v>
      </c>
      <c r="CS31" s="639"/>
      <c r="CT31" s="639"/>
      <c r="CU31" s="639"/>
      <c r="CV31" s="639"/>
      <c r="CW31" s="639"/>
      <c r="CX31" s="639"/>
      <c r="CY31" s="640"/>
      <c r="CZ31" s="623">
        <v>
0.3</v>
      </c>
      <c r="DA31" s="641"/>
      <c r="DB31" s="641"/>
      <c r="DC31" s="642"/>
      <c r="DD31" s="626">
        <v>
262632</v>
      </c>
      <c r="DE31" s="639"/>
      <c r="DF31" s="639"/>
      <c r="DG31" s="639"/>
      <c r="DH31" s="639"/>
      <c r="DI31" s="639"/>
      <c r="DJ31" s="639"/>
      <c r="DK31" s="640"/>
      <c r="DL31" s="626">
        <v>
262632</v>
      </c>
      <c r="DM31" s="639"/>
      <c r="DN31" s="639"/>
      <c r="DO31" s="639"/>
      <c r="DP31" s="639"/>
      <c r="DQ31" s="639"/>
      <c r="DR31" s="639"/>
      <c r="DS31" s="639"/>
      <c r="DT31" s="639"/>
      <c r="DU31" s="639"/>
      <c r="DV31" s="640"/>
      <c r="DW31" s="643">
        <v>
0.4</v>
      </c>
      <c r="DX31" s="644"/>
      <c r="DY31" s="644"/>
      <c r="DZ31" s="644"/>
      <c r="EA31" s="644"/>
      <c r="EB31" s="644"/>
      <c r="EC31" s="645"/>
    </row>
    <row r="32" spans="2:133" ht="11.25" customHeight="1">
      <c r="B32" s="617" t="s">
        <v>
302</v>
      </c>
      <c r="C32" s="618"/>
      <c r="D32" s="618"/>
      <c r="E32" s="618"/>
      <c r="F32" s="618"/>
      <c r="G32" s="618"/>
      <c r="H32" s="618"/>
      <c r="I32" s="618"/>
      <c r="J32" s="618"/>
      <c r="K32" s="618"/>
      <c r="L32" s="618"/>
      <c r="M32" s="618"/>
      <c r="N32" s="618"/>
      <c r="O32" s="618"/>
      <c r="P32" s="618"/>
      <c r="Q32" s="619"/>
      <c r="R32" s="620">
        <v>
784021</v>
      </c>
      <c r="S32" s="621"/>
      <c r="T32" s="621"/>
      <c r="U32" s="621"/>
      <c r="V32" s="621"/>
      <c r="W32" s="621"/>
      <c r="X32" s="621"/>
      <c r="Y32" s="622"/>
      <c r="Z32" s="673">
        <v>
0.8</v>
      </c>
      <c r="AA32" s="673"/>
      <c r="AB32" s="673"/>
      <c r="AC32" s="673"/>
      <c r="AD32" s="674">
        <v>
12615</v>
      </c>
      <c r="AE32" s="674"/>
      <c r="AF32" s="674"/>
      <c r="AG32" s="674"/>
      <c r="AH32" s="674"/>
      <c r="AI32" s="674"/>
      <c r="AJ32" s="674"/>
      <c r="AK32" s="674"/>
      <c r="AL32" s="643">
        <v>
0</v>
      </c>
      <c r="AM32" s="675"/>
      <c r="AN32" s="675"/>
      <c r="AO32" s="676"/>
      <c r="AP32" s="702"/>
      <c r="AQ32" s="703"/>
      <c r="AR32" s="703"/>
      <c r="AS32" s="703"/>
      <c r="AT32" s="706"/>
      <c r="AU32" s="185"/>
      <c r="AV32" s="185"/>
      <c r="AW32" s="185"/>
      <c r="AX32" s="601" t="s">
        <v>
303</v>
      </c>
      <c r="AY32" s="602"/>
      <c r="AZ32" s="602"/>
      <c r="BA32" s="602"/>
      <c r="BB32" s="602"/>
      <c r="BC32" s="602"/>
      <c r="BD32" s="602"/>
      <c r="BE32" s="602"/>
      <c r="BF32" s="603"/>
      <c r="BG32" s="683" t="s">
        <v>
214</v>
      </c>
      <c r="BH32" s="605"/>
      <c r="BI32" s="605"/>
      <c r="BJ32" s="605"/>
      <c r="BK32" s="605"/>
      <c r="BL32" s="605"/>
      <c r="BM32" s="668" t="s">
        <v>
214</v>
      </c>
      <c r="BN32" s="605"/>
      <c r="BO32" s="605"/>
      <c r="BP32" s="605"/>
      <c r="BQ32" s="662"/>
      <c r="BR32" s="683" t="s">
        <v>
214</v>
      </c>
      <c r="BS32" s="605"/>
      <c r="BT32" s="605"/>
      <c r="BU32" s="605"/>
      <c r="BV32" s="605"/>
      <c r="BW32" s="605"/>
      <c r="BX32" s="668" t="s">
        <v>
214</v>
      </c>
      <c r="BY32" s="605"/>
      <c r="BZ32" s="605"/>
      <c r="CA32" s="605"/>
      <c r="CB32" s="662"/>
      <c r="CD32" s="694"/>
      <c r="CE32" s="695"/>
      <c r="CF32" s="657" t="s">
        <v>
304</v>
      </c>
      <c r="CG32" s="654"/>
      <c r="CH32" s="654"/>
      <c r="CI32" s="654"/>
      <c r="CJ32" s="654"/>
      <c r="CK32" s="654"/>
      <c r="CL32" s="654"/>
      <c r="CM32" s="654"/>
      <c r="CN32" s="654"/>
      <c r="CO32" s="654"/>
      <c r="CP32" s="654"/>
      <c r="CQ32" s="655"/>
      <c r="CR32" s="620">
        <v>
44</v>
      </c>
      <c r="CS32" s="621"/>
      <c r="CT32" s="621"/>
      <c r="CU32" s="621"/>
      <c r="CV32" s="621"/>
      <c r="CW32" s="621"/>
      <c r="CX32" s="621"/>
      <c r="CY32" s="622"/>
      <c r="CZ32" s="623">
        <v>
0</v>
      </c>
      <c r="DA32" s="641"/>
      <c r="DB32" s="641"/>
      <c r="DC32" s="642"/>
      <c r="DD32" s="626">
        <v>
44</v>
      </c>
      <c r="DE32" s="621"/>
      <c r="DF32" s="621"/>
      <c r="DG32" s="621"/>
      <c r="DH32" s="621"/>
      <c r="DI32" s="621"/>
      <c r="DJ32" s="621"/>
      <c r="DK32" s="622"/>
      <c r="DL32" s="626">
        <v>
44</v>
      </c>
      <c r="DM32" s="621"/>
      <c r="DN32" s="621"/>
      <c r="DO32" s="621"/>
      <c r="DP32" s="621"/>
      <c r="DQ32" s="621"/>
      <c r="DR32" s="621"/>
      <c r="DS32" s="621"/>
      <c r="DT32" s="621"/>
      <c r="DU32" s="621"/>
      <c r="DV32" s="622"/>
      <c r="DW32" s="643">
        <v>
0</v>
      </c>
      <c r="DX32" s="644"/>
      <c r="DY32" s="644"/>
      <c r="DZ32" s="644"/>
      <c r="EA32" s="644"/>
      <c r="EB32" s="644"/>
      <c r="EC32" s="645"/>
    </row>
    <row r="33" spans="2:133" ht="11.25" customHeight="1">
      <c r="B33" s="617" t="s">
        <v>
305</v>
      </c>
      <c r="C33" s="618"/>
      <c r="D33" s="618"/>
      <c r="E33" s="618"/>
      <c r="F33" s="618"/>
      <c r="G33" s="618"/>
      <c r="H33" s="618"/>
      <c r="I33" s="618"/>
      <c r="J33" s="618"/>
      <c r="K33" s="618"/>
      <c r="L33" s="618"/>
      <c r="M33" s="618"/>
      <c r="N33" s="618"/>
      <c r="O33" s="618"/>
      <c r="P33" s="618"/>
      <c r="Q33" s="619"/>
      <c r="R33" s="620">
        <v>
1648000</v>
      </c>
      <c r="S33" s="621"/>
      <c r="T33" s="621"/>
      <c r="U33" s="621"/>
      <c r="V33" s="621"/>
      <c r="W33" s="621"/>
      <c r="X33" s="621"/>
      <c r="Y33" s="622"/>
      <c r="Z33" s="673">
        <v>
1.8</v>
      </c>
      <c r="AA33" s="673"/>
      <c r="AB33" s="673"/>
      <c r="AC33" s="673"/>
      <c r="AD33" s="674" t="s">
        <v>
226</v>
      </c>
      <c r="AE33" s="674"/>
      <c r="AF33" s="674"/>
      <c r="AG33" s="674"/>
      <c r="AH33" s="674"/>
      <c r="AI33" s="674"/>
      <c r="AJ33" s="674"/>
      <c r="AK33" s="674"/>
      <c r="AL33" s="643" t="s">
        <v>
226</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
306</v>
      </c>
      <c r="CE33" s="654"/>
      <c r="CF33" s="654"/>
      <c r="CG33" s="654"/>
      <c r="CH33" s="654"/>
      <c r="CI33" s="654"/>
      <c r="CJ33" s="654"/>
      <c r="CK33" s="654"/>
      <c r="CL33" s="654"/>
      <c r="CM33" s="654"/>
      <c r="CN33" s="654"/>
      <c r="CO33" s="654"/>
      <c r="CP33" s="654"/>
      <c r="CQ33" s="655"/>
      <c r="CR33" s="620">
        <v>
34072022</v>
      </c>
      <c r="CS33" s="639"/>
      <c r="CT33" s="639"/>
      <c r="CU33" s="639"/>
      <c r="CV33" s="639"/>
      <c r="CW33" s="639"/>
      <c r="CX33" s="639"/>
      <c r="CY33" s="640"/>
      <c r="CZ33" s="623">
        <v>
38</v>
      </c>
      <c r="DA33" s="641"/>
      <c r="DB33" s="641"/>
      <c r="DC33" s="642"/>
      <c r="DD33" s="626">
        <v>
29735440</v>
      </c>
      <c r="DE33" s="639"/>
      <c r="DF33" s="639"/>
      <c r="DG33" s="639"/>
      <c r="DH33" s="639"/>
      <c r="DI33" s="639"/>
      <c r="DJ33" s="639"/>
      <c r="DK33" s="640"/>
      <c r="DL33" s="626">
        <v>
22473038</v>
      </c>
      <c r="DM33" s="639"/>
      <c r="DN33" s="639"/>
      <c r="DO33" s="639"/>
      <c r="DP33" s="639"/>
      <c r="DQ33" s="639"/>
      <c r="DR33" s="639"/>
      <c r="DS33" s="639"/>
      <c r="DT33" s="639"/>
      <c r="DU33" s="639"/>
      <c r="DV33" s="640"/>
      <c r="DW33" s="643">
        <v>
35.1</v>
      </c>
      <c r="DX33" s="644"/>
      <c r="DY33" s="644"/>
      <c r="DZ33" s="644"/>
      <c r="EA33" s="644"/>
      <c r="EB33" s="644"/>
      <c r="EC33" s="645"/>
    </row>
    <row r="34" spans="2:133" ht="11.25" customHeight="1">
      <c r="B34" s="617" t="s">
        <v>
307</v>
      </c>
      <c r="C34" s="618"/>
      <c r="D34" s="618"/>
      <c r="E34" s="618"/>
      <c r="F34" s="618"/>
      <c r="G34" s="618"/>
      <c r="H34" s="618"/>
      <c r="I34" s="618"/>
      <c r="J34" s="618"/>
      <c r="K34" s="618"/>
      <c r="L34" s="618"/>
      <c r="M34" s="618"/>
      <c r="N34" s="618"/>
      <c r="O34" s="618"/>
      <c r="P34" s="618"/>
      <c r="Q34" s="619"/>
      <c r="R34" s="620" t="s">
        <v>
226</v>
      </c>
      <c r="S34" s="621"/>
      <c r="T34" s="621"/>
      <c r="U34" s="621"/>
      <c r="V34" s="621"/>
      <c r="W34" s="621"/>
      <c r="X34" s="621"/>
      <c r="Y34" s="622"/>
      <c r="Z34" s="673" t="s">
        <v>
226</v>
      </c>
      <c r="AA34" s="673"/>
      <c r="AB34" s="673"/>
      <c r="AC34" s="673"/>
      <c r="AD34" s="674" t="s">
        <v>
226</v>
      </c>
      <c r="AE34" s="674"/>
      <c r="AF34" s="674"/>
      <c r="AG34" s="674"/>
      <c r="AH34" s="674"/>
      <c r="AI34" s="674"/>
      <c r="AJ34" s="674"/>
      <c r="AK34" s="674"/>
      <c r="AL34" s="643" t="s">
        <v>
226</v>
      </c>
      <c r="AM34" s="675"/>
      <c r="AN34" s="675"/>
      <c r="AO34" s="676"/>
      <c r="AP34" s="188"/>
      <c r="AQ34" s="680" t="s">
        <v>
308</v>
      </c>
      <c r="AR34" s="681"/>
      <c r="AS34" s="681"/>
      <c r="AT34" s="681"/>
      <c r="AU34" s="681"/>
      <c r="AV34" s="681"/>
      <c r="AW34" s="681"/>
      <c r="AX34" s="681"/>
      <c r="AY34" s="681"/>
      <c r="AZ34" s="681"/>
      <c r="BA34" s="681"/>
      <c r="BB34" s="681"/>
      <c r="BC34" s="681"/>
      <c r="BD34" s="681"/>
      <c r="BE34" s="681"/>
      <c r="BF34" s="682"/>
      <c r="BG34" s="680" t="s">
        <v>
309</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
310</v>
      </c>
      <c r="CE34" s="654"/>
      <c r="CF34" s="654"/>
      <c r="CG34" s="654"/>
      <c r="CH34" s="654"/>
      <c r="CI34" s="654"/>
      <c r="CJ34" s="654"/>
      <c r="CK34" s="654"/>
      <c r="CL34" s="654"/>
      <c r="CM34" s="654"/>
      <c r="CN34" s="654"/>
      <c r="CO34" s="654"/>
      <c r="CP34" s="654"/>
      <c r="CQ34" s="655"/>
      <c r="CR34" s="620">
        <v>
15672445</v>
      </c>
      <c r="CS34" s="621"/>
      <c r="CT34" s="621"/>
      <c r="CU34" s="621"/>
      <c r="CV34" s="621"/>
      <c r="CW34" s="621"/>
      <c r="CX34" s="621"/>
      <c r="CY34" s="622"/>
      <c r="CZ34" s="623">
        <v>
17.5</v>
      </c>
      <c r="DA34" s="641"/>
      <c r="DB34" s="641"/>
      <c r="DC34" s="642"/>
      <c r="DD34" s="626">
        <v>
13425238</v>
      </c>
      <c r="DE34" s="621"/>
      <c r="DF34" s="621"/>
      <c r="DG34" s="621"/>
      <c r="DH34" s="621"/>
      <c r="DI34" s="621"/>
      <c r="DJ34" s="621"/>
      <c r="DK34" s="622"/>
      <c r="DL34" s="626">
        <v>
12536670</v>
      </c>
      <c r="DM34" s="621"/>
      <c r="DN34" s="621"/>
      <c r="DO34" s="621"/>
      <c r="DP34" s="621"/>
      <c r="DQ34" s="621"/>
      <c r="DR34" s="621"/>
      <c r="DS34" s="621"/>
      <c r="DT34" s="621"/>
      <c r="DU34" s="621"/>
      <c r="DV34" s="622"/>
      <c r="DW34" s="643">
        <v>
19.600000000000001</v>
      </c>
      <c r="DX34" s="644"/>
      <c r="DY34" s="644"/>
      <c r="DZ34" s="644"/>
      <c r="EA34" s="644"/>
      <c r="EB34" s="644"/>
      <c r="EC34" s="645"/>
    </row>
    <row r="35" spans="2:133" ht="11.25" customHeight="1">
      <c r="B35" s="617" t="s">
        <v>
311</v>
      </c>
      <c r="C35" s="618"/>
      <c r="D35" s="618"/>
      <c r="E35" s="618"/>
      <c r="F35" s="618"/>
      <c r="G35" s="618"/>
      <c r="H35" s="618"/>
      <c r="I35" s="618"/>
      <c r="J35" s="618"/>
      <c r="K35" s="618"/>
      <c r="L35" s="618"/>
      <c r="M35" s="618"/>
      <c r="N35" s="618"/>
      <c r="O35" s="618"/>
      <c r="P35" s="618"/>
      <c r="Q35" s="619"/>
      <c r="R35" s="620" t="s">
        <v>
226</v>
      </c>
      <c r="S35" s="621"/>
      <c r="T35" s="621"/>
      <c r="U35" s="621"/>
      <c r="V35" s="621"/>
      <c r="W35" s="621"/>
      <c r="X35" s="621"/>
      <c r="Y35" s="622"/>
      <c r="Z35" s="673" t="s">
        <v>
226</v>
      </c>
      <c r="AA35" s="673"/>
      <c r="AB35" s="673"/>
      <c r="AC35" s="673"/>
      <c r="AD35" s="674" t="s">
        <v>
226</v>
      </c>
      <c r="AE35" s="674"/>
      <c r="AF35" s="674"/>
      <c r="AG35" s="674"/>
      <c r="AH35" s="674"/>
      <c r="AI35" s="674"/>
      <c r="AJ35" s="674"/>
      <c r="AK35" s="674"/>
      <c r="AL35" s="643" t="s">
        <v>
226</v>
      </c>
      <c r="AM35" s="675"/>
      <c r="AN35" s="675"/>
      <c r="AO35" s="676"/>
      <c r="AP35" s="188"/>
      <c r="AQ35" s="677" t="s">
        <v>
312</v>
      </c>
      <c r="AR35" s="678"/>
      <c r="AS35" s="678"/>
      <c r="AT35" s="678"/>
      <c r="AU35" s="678"/>
      <c r="AV35" s="678"/>
      <c r="AW35" s="678"/>
      <c r="AX35" s="678"/>
      <c r="AY35" s="679"/>
      <c r="AZ35" s="670">
        <v>
8337499</v>
      </c>
      <c r="BA35" s="671"/>
      <c r="BB35" s="671"/>
      <c r="BC35" s="671"/>
      <c r="BD35" s="671"/>
      <c r="BE35" s="671"/>
      <c r="BF35" s="672"/>
      <c r="BG35" s="677" t="s">
        <v>
313</v>
      </c>
      <c r="BH35" s="678"/>
      <c r="BI35" s="678"/>
      <c r="BJ35" s="678"/>
      <c r="BK35" s="678"/>
      <c r="BL35" s="678"/>
      <c r="BM35" s="678"/>
      <c r="BN35" s="678"/>
      <c r="BO35" s="678"/>
      <c r="BP35" s="678"/>
      <c r="BQ35" s="678"/>
      <c r="BR35" s="678"/>
      <c r="BS35" s="678"/>
      <c r="BT35" s="678"/>
      <c r="BU35" s="679"/>
      <c r="BV35" s="670">
        <v>
300000</v>
      </c>
      <c r="BW35" s="671"/>
      <c r="BX35" s="671"/>
      <c r="BY35" s="671"/>
      <c r="BZ35" s="671"/>
      <c r="CA35" s="671"/>
      <c r="CB35" s="672"/>
      <c r="CD35" s="657" t="s">
        <v>
314</v>
      </c>
      <c r="CE35" s="654"/>
      <c r="CF35" s="654"/>
      <c r="CG35" s="654"/>
      <c r="CH35" s="654"/>
      <c r="CI35" s="654"/>
      <c r="CJ35" s="654"/>
      <c r="CK35" s="654"/>
      <c r="CL35" s="654"/>
      <c r="CM35" s="654"/>
      <c r="CN35" s="654"/>
      <c r="CO35" s="654"/>
      <c r="CP35" s="654"/>
      <c r="CQ35" s="655"/>
      <c r="CR35" s="620">
        <v>
1223384</v>
      </c>
      <c r="CS35" s="639"/>
      <c r="CT35" s="639"/>
      <c r="CU35" s="639"/>
      <c r="CV35" s="639"/>
      <c r="CW35" s="639"/>
      <c r="CX35" s="639"/>
      <c r="CY35" s="640"/>
      <c r="CZ35" s="623">
        <v>
1.4</v>
      </c>
      <c r="DA35" s="641"/>
      <c r="DB35" s="641"/>
      <c r="DC35" s="642"/>
      <c r="DD35" s="626">
        <v>
1138980</v>
      </c>
      <c r="DE35" s="639"/>
      <c r="DF35" s="639"/>
      <c r="DG35" s="639"/>
      <c r="DH35" s="639"/>
      <c r="DI35" s="639"/>
      <c r="DJ35" s="639"/>
      <c r="DK35" s="640"/>
      <c r="DL35" s="626">
        <v>
1138980</v>
      </c>
      <c r="DM35" s="639"/>
      <c r="DN35" s="639"/>
      <c r="DO35" s="639"/>
      <c r="DP35" s="639"/>
      <c r="DQ35" s="639"/>
      <c r="DR35" s="639"/>
      <c r="DS35" s="639"/>
      <c r="DT35" s="639"/>
      <c r="DU35" s="639"/>
      <c r="DV35" s="640"/>
      <c r="DW35" s="643">
        <v>
1.8</v>
      </c>
      <c r="DX35" s="644"/>
      <c r="DY35" s="644"/>
      <c r="DZ35" s="644"/>
      <c r="EA35" s="644"/>
      <c r="EB35" s="644"/>
      <c r="EC35" s="645"/>
    </row>
    <row r="36" spans="2:133" ht="11.25" customHeight="1">
      <c r="B36" s="601" t="s">
        <v>
315</v>
      </c>
      <c r="C36" s="602"/>
      <c r="D36" s="602"/>
      <c r="E36" s="602"/>
      <c r="F36" s="602"/>
      <c r="G36" s="602"/>
      <c r="H36" s="602"/>
      <c r="I36" s="602"/>
      <c r="J36" s="602"/>
      <c r="K36" s="602"/>
      <c r="L36" s="602"/>
      <c r="M36" s="602"/>
      <c r="N36" s="602"/>
      <c r="O36" s="602"/>
      <c r="P36" s="602"/>
      <c r="Q36" s="603"/>
      <c r="R36" s="604">
        <v>
93336308</v>
      </c>
      <c r="S36" s="661"/>
      <c r="T36" s="661"/>
      <c r="U36" s="661"/>
      <c r="V36" s="661"/>
      <c r="W36" s="661"/>
      <c r="X36" s="661"/>
      <c r="Y36" s="664"/>
      <c r="Z36" s="665">
        <v>
100</v>
      </c>
      <c r="AA36" s="665"/>
      <c r="AB36" s="665"/>
      <c r="AC36" s="665"/>
      <c r="AD36" s="666">
        <v>
64098985</v>
      </c>
      <c r="AE36" s="666"/>
      <c r="AF36" s="666"/>
      <c r="AG36" s="666"/>
      <c r="AH36" s="666"/>
      <c r="AI36" s="666"/>
      <c r="AJ36" s="666"/>
      <c r="AK36" s="666"/>
      <c r="AL36" s="667">
        <v>
100</v>
      </c>
      <c r="AM36" s="668"/>
      <c r="AN36" s="668"/>
      <c r="AO36" s="669"/>
      <c r="AQ36" s="646" t="s">
        <v>
316</v>
      </c>
      <c r="AR36" s="647"/>
      <c r="AS36" s="647"/>
      <c r="AT36" s="647"/>
      <c r="AU36" s="647"/>
      <c r="AV36" s="647"/>
      <c r="AW36" s="647"/>
      <c r="AX36" s="647"/>
      <c r="AY36" s="648"/>
      <c r="AZ36" s="620">
        <v>
316743</v>
      </c>
      <c r="BA36" s="621"/>
      <c r="BB36" s="621"/>
      <c r="BC36" s="621"/>
      <c r="BD36" s="639"/>
      <c r="BE36" s="639"/>
      <c r="BF36" s="649"/>
      <c r="BG36" s="657" t="s">
        <v>
317</v>
      </c>
      <c r="BH36" s="654"/>
      <c r="BI36" s="654"/>
      <c r="BJ36" s="654"/>
      <c r="BK36" s="654"/>
      <c r="BL36" s="654"/>
      <c r="BM36" s="654"/>
      <c r="BN36" s="654"/>
      <c r="BO36" s="654"/>
      <c r="BP36" s="654"/>
      <c r="BQ36" s="654"/>
      <c r="BR36" s="654"/>
      <c r="BS36" s="654"/>
      <c r="BT36" s="654"/>
      <c r="BU36" s="655"/>
      <c r="BV36" s="620">
        <v>
99487</v>
      </c>
      <c r="BW36" s="621"/>
      <c r="BX36" s="621"/>
      <c r="BY36" s="621"/>
      <c r="BZ36" s="621"/>
      <c r="CA36" s="621"/>
      <c r="CB36" s="656"/>
      <c r="CD36" s="657" t="s">
        <v>
318</v>
      </c>
      <c r="CE36" s="654"/>
      <c r="CF36" s="654"/>
      <c r="CG36" s="654"/>
      <c r="CH36" s="654"/>
      <c r="CI36" s="654"/>
      <c r="CJ36" s="654"/>
      <c r="CK36" s="654"/>
      <c r="CL36" s="654"/>
      <c r="CM36" s="654"/>
      <c r="CN36" s="654"/>
      <c r="CO36" s="654"/>
      <c r="CP36" s="654"/>
      <c r="CQ36" s="655"/>
      <c r="CR36" s="620">
        <v>
5162156</v>
      </c>
      <c r="CS36" s="621"/>
      <c r="CT36" s="621"/>
      <c r="CU36" s="621"/>
      <c r="CV36" s="621"/>
      <c r="CW36" s="621"/>
      <c r="CX36" s="621"/>
      <c r="CY36" s="622"/>
      <c r="CZ36" s="623">
        <v>
5.7</v>
      </c>
      <c r="DA36" s="641"/>
      <c r="DB36" s="641"/>
      <c r="DC36" s="642"/>
      <c r="DD36" s="626">
        <v>
4342352</v>
      </c>
      <c r="DE36" s="621"/>
      <c r="DF36" s="621"/>
      <c r="DG36" s="621"/>
      <c r="DH36" s="621"/>
      <c r="DI36" s="621"/>
      <c r="DJ36" s="621"/>
      <c r="DK36" s="622"/>
      <c r="DL36" s="626">
        <v>
3259768</v>
      </c>
      <c r="DM36" s="621"/>
      <c r="DN36" s="621"/>
      <c r="DO36" s="621"/>
      <c r="DP36" s="621"/>
      <c r="DQ36" s="621"/>
      <c r="DR36" s="621"/>
      <c r="DS36" s="621"/>
      <c r="DT36" s="621"/>
      <c r="DU36" s="621"/>
      <c r="DV36" s="622"/>
      <c r="DW36" s="643">
        <v>
5.0999999999999996</v>
      </c>
      <c r="DX36" s="644"/>
      <c r="DY36" s="644"/>
      <c r="DZ36" s="644"/>
      <c r="EA36" s="644"/>
      <c r="EB36" s="644"/>
      <c r="EC36" s="645"/>
    </row>
    <row r="37" spans="2:133" ht="11.25" customHeight="1">
      <c r="AQ37" s="646" t="s">
        <v>
319</v>
      </c>
      <c r="AR37" s="647"/>
      <c r="AS37" s="647"/>
      <c r="AT37" s="647"/>
      <c r="AU37" s="647"/>
      <c r="AV37" s="647"/>
      <c r="AW37" s="647"/>
      <c r="AX37" s="647"/>
      <c r="AY37" s="648"/>
      <c r="AZ37" s="620" t="s">
        <v>
320</v>
      </c>
      <c r="BA37" s="621"/>
      <c r="BB37" s="621"/>
      <c r="BC37" s="621"/>
      <c r="BD37" s="639"/>
      <c r="BE37" s="639"/>
      <c r="BF37" s="649"/>
      <c r="BG37" s="657" t="s">
        <v>
321</v>
      </c>
      <c r="BH37" s="654"/>
      <c r="BI37" s="654"/>
      <c r="BJ37" s="654"/>
      <c r="BK37" s="654"/>
      <c r="BL37" s="654"/>
      <c r="BM37" s="654"/>
      <c r="BN37" s="654"/>
      <c r="BO37" s="654"/>
      <c r="BP37" s="654"/>
      <c r="BQ37" s="654"/>
      <c r="BR37" s="654"/>
      <c r="BS37" s="654"/>
      <c r="BT37" s="654"/>
      <c r="BU37" s="655"/>
      <c r="BV37" s="620">
        <v>
46009</v>
      </c>
      <c r="BW37" s="621"/>
      <c r="BX37" s="621"/>
      <c r="BY37" s="621"/>
      <c r="BZ37" s="621"/>
      <c r="CA37" s="621"/>
      <c r="CB37" s="656"/>
      <c r="CD37" s="657" t="s">
        <v>
322</v>
      </c>
      <c r="CE37" s="654"/>
      <c r="CF37" s="654"/>
      <c r="CG37" s="654"/>
      <c r="CH37" s="654"/>
      <c r="CI37" s="654"/>
      <c r="CJ37" s="654"/>
      <c r="CK37" s="654"/>
      <c r="CL37" s="654"/>
      <c r="CM37" s="654"/>
      <c r="CN37" s="654"/>
      <c r="CO37" s="654"/>
      <c r="CP37" s="654"/>
      <c r="CQ37" s="655"/>
      <c r="CR37" s="620">
        <v>
1107533</v>
      </c>
      <c r="CS37" s="639"/>
      <c r="CT37" s="639"/>
      <c r="CU37" s="639"/>
      <c r="CV37" s="639"/>
      <c r="CW37" s="639"/>
      <c r="CX37" s="639"/>
      <c r="CY37" s="640"/>
      <c r="CZ37" s="623">
        <v>
1.2</v>
      </c>
      <c r="DA37" s="641"/>
      <c r="DB37" s="641"/>
      <c r="DC37" s="642"/>
      <c r="DD37" s="626">
        <v>
1107533</v>
      </c>
      <c r="DE37" s="639"/>
      <c r="DF37" s="639"/>
      <c r="DG37" s="639"/>
      <c r="DH37" s="639"/>
      <c r="DI37" s="639"/>
      <c r="DJ37" s="639"/>
      <c r="DK37" s="640"/>
      <c r="DL37" s="626">
        <v>
841983</v>
      </c>
      <c r="DM37" s="639"/>
      <c r="DN37" s="639"/>
      <c r="DO37" s="639"/>
      <c r="DP37" s="639"/>
      <c r="DQ37" s="639"/>
      <c r="DR37" s="639"/>
      <c r="DS37" s="639"/>
      <c r="DT37" s="639"/>
      <c r="DU37" s="639"/>
      <c r="DV37" s="640"/>
      <c r="DW37" s="643">
        <v>
1.3</v>
      </c>
      <c r="DX37" s="644"/>
      <c r="DY37" s="644"/>
      <c r="DZ37" s="644"/>
      <c r="EA37" s="644"/>
      <c r="EB37" s="644"/>
      <c r="EC37" s="645"/>
    </row>
    <row r="38" spans="2:133" ht="11.25" customHeight="1">
      <c r="AQ38" s="646" t="s">
        <v>
323</v>
      </c>
      <c r="AR38" s="647"/>
      <c r="AS38" s="647"/>
      <c r="AT38" s="647"/>
      <c r="AU38" s="647"/>
      <c r="AV38" s="647"/>
      <c r="AW38" s="647"/>
      <c r="AX38" s="647"/>
      <c r="AY38" s="648"/>
      <c r="AZ38" s="620" t="s">
        <v>
324</v>
      </c>
      <c r="BA38" s="621"/>
      <c r="BB38" s="621"/>
      <c r="BC38" s="621"/>
      <c r="BD38" s="639"/>
      <c r="BE38" s="639"/>
      <c r="BF38" s="649"/>
      <c r="BG38" s="657" t="s">
        <v>
325</v>
      </c>
      <c r="BH38" s="654"/>
      <c r="BI38" s="654"/>
      <c r="BJ38" s="654"/>
      <c r="BK38" s="654"/>
      <c r="BL38" s="654"/>
      <c r="BM38" s="654"/>
      <c r="BN38" s="654"/>
      <c r="BO38" s="654"/>
      <c r="BP38" s="654"/>
      <c r="BQ38" s="654"/>
      <c r="BR38" s="654"/>
      <c r="BS38" s="654"/>
      <c r="BT38" s="654"/>
      <c r="BU38" s="655"/>
      <c r="BV38" s="620">
        <v>
64432</v>
      </c>
      <c r="BW38" s="621"/>
      <c r="BX38" s="621"/>
      <c r="BY38" s="621"/>
      <c r="BZ38" s="621"/>
      <c r="CA38" s="621"/>
      <c r="CB38" s="656"/>
      <c r="CD38" s="657" t="s">
        <v>
326</v>
      </c>
      <c r="CE38" s="654"/>
      <c r="CF38" s="654"/>
      <c r="CG38" s="654"/>
      <c r="CH38" s="654"/>
      <c r="CI38" s="654"/>
      <c r="CJ38" s="654"/>
      <c r="CK38" s="654"/>
      <c r="CL38" s="654"/>
      <c r="CM38" s="654"/>
      <c r="CN38" s="654"/>
      <c r="CO38" s="654"/>
      <c r="CP38" s="654"/>
      <c r="CQ38" s="655"/>
      <c r="CR38" s="620">
        <v>
8337499</v>
      </c>
      <c r="CS38" s="621"/>
      <c r="CT38" s="621"/>
      <c r="CU38" s="621"/>
      <c r="CV38" s="621"/>
      <c r="CW38" s="621"/>
      <c r="CX38" s="621"/>
      <c r="CY38" s="622"/>
      <c r="CZ38" s="623">
        <v>
9.3000000000000007</v>
      </c>
      <c r="DA38" s="641"/>
      <c r="DB38" s="641"/>
      <c r="DC38" s="642"/>
      <c r="DD38" s="626">
        <v>
7212724</v>
      </c>
      <c r="DE38" s="621"/>
      <c r="DF38" s="621"/>
      <c r="DG38" s="621"/>
      <c r="DH38" s="621"/>
      <c r="DI38" s="621"/>
      <c r="DJ38" s="621"/>
      <c r="DK38" s="622"/>
      <c r="DL38" s="626">
        <v>
5530479</v>
      </c>
      <c r="DM38" s="621"/>
      <c r="DN38" s="621"/>
      <c r="DO38" s="621"/>
      <c r="DP38" s="621"/>
      <c r="DQ38" s="621"/>
      <c r="DR38" s="621"/>
      <c r="DS38" s="621"/>
      <c r="DT38" s="621"/>
      <c r="DU38" s="621"/>
      <c r="DV38" s="622"/>
      <c r="DW38" s="643">
        <v>
8.6</v>
      </c>
      <c r="DX38" s="644"/>
      <c r="DY38" s="644"/>
      <c r="DZ38" s="644"/>
      <c r="EA38" s="644"/>
      <c r="EB38" s="644"/>
      <c r="EC38" s="645"/>
    </row>
    <row r="39" spans="2:133" ht="11.25" customHeight="1">
      <c r="AQ39" s="646" t="s">
        <v>
327</v>
      </c>
      <c r="AR39" s="647"/>
      <c r="AS39" s="647"/>
      <c r="AT39" s="647"/>
      <c r="AU39" s="647"/>
      <c r="AV39" s="647"/>
      <c r="AW39" s="647"/>
      <c r="AX39" s="647"/>
      <c r="AY39" s="648"/>
      <c r="AZ39" s="620" t="s">
        <v>
324</v>
      </c>
      <c r="BA39" s="621"/>
      <c r="BB39" s="621"/>
      <c r="BC39" s="621"/>
      <c r="BD39" s="639"/>
      <c r="BE39" s="639"/>
      <c r="BF39" s="649"/>
      <c r="BG39" s="650" t="s">
        <v>
328</v>
      </c>
      <c r="BH39" s="651"/>
      <c r="BI39" s="651"/>
      <c r="BJ39" s="651"/>
      <c r="BK39" s="651"/>
      <c r="BL39" s="189"/>
      <c r="BM39" s="654" t="s">
        <v>
329</v>
      </c>
      <c r="BN39" s="654"/>
      <c r="BO39" s="654"/>
      <c r="BP39" s="654"/>
      <c r="BQ39" s="654"/>
      <c r="BR39" s="654"/>
      <c r="BS39" s="654"/>
      <c r="BT39" s="654"/>
      <c r="BU39" s="655"/>
      <c r="BV39" s="620">
        <v>
129</v>
      </c>
      <c r="BW39" s="621"/>
      <c r="BX39" s="621"/>
      <c r="BY39" s="621"/>
      <c r="BZ39" s="621"/>
      <c r="CA39" s="621"/>
      <c r="CB39" s="656"/>
      <c r="CD39" s="657" t="s">
        <v>
330</v>
      </c>
      <c r="CE39" s="654"/>
      <c r="CF39" s="654"/>
      <c r="CG39" s="654"/>
      <c r="CH39" s="654"/>
      <c r="CI39" s="654"/>
      <c r="CJ39" s="654"/>
      <c r="CK39" s="654"/>
      <c r="CL39" s="654"/>
      <c r="CM39" s="654"/>
      <c r="CN39" s="654"/>
      <c r="CO39" s="654"/>
      <c r="CP39" s="654"/>
      <c r="CQ39" s="655"/>
      <c r="CR39" s="620">
        <v>
3648880</v>
      </c>
      <c r="CS39" s="639"/>
      <c r="CT39" s="639"/>
      <c r="CU39" s="639"/>
      <c r="CV39" s="639"/>
      <c r="CW39" s="639"/>
      <c r="CX39" s="639"/>
      <c r="CY39" s="640"/>
      <c r="CZ39" s="623">
        <v>
4.0999999999999996</v>
      </c>
      <c r="DA39" s="641"/>
      <c r="DB39" s="641"/>
      <c r="DC39" s="642"/>
      <c r="DD39" s="626">
        <v>
3609005</v>
      </c>
      <c r="DE39" s="639"/>
      <c r="DF39" s="639"/>
      <c r="DG39" s="639"/>
      <c r="DH39" s="639"/>
      <c r="DI39" s="639"/>
      <c r="DJ39" s="639"/>
      <c r="DK39" s="640"/>
      <c r="DL39" s="626" t="s">
        <v>
324</v>
      </c>
      <c r="DM39" s="639"/>
      <c r="DN39" s="639"/>
      <c r="DO39" s="639"/>
      <c r="DP39" s="639"/>
      <c r="DQ39" s="639"/>
      <c r="DR39" s="639"/>
      <c r="DS39" s="639"/>
      <c r="DT39" s="639"/>
      <c r="DU39" s="639"/>
      <c r="DV39" s="640"/>
      <c r="DW39" s="643" t="s">
        <v>
324</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
331</v>
      </c>
      <c r="AR40" s="647"/>
      <c r="AS40" s="647"/>
      <c r="AT40" s="647"/>
      <c r="AU40" s="647"/>
      <c r="AV40" s="647"/>
      <c r="AW40" s="647"/>
      <c r="AX40" s="647"/>
      <c r="AY40" s="648"/>
      <c r="AZ40" s="620">
        <v>
2648453</v>
      </c>
      <c r="BA40" s="621"/>
      <c r="BB40" s="621"/>
      <c r="BC40" s="621"/>
      <c r="BD40" s="639"/>
      <c r="BE40" s="639"/>
      <c r="BF40" s="649"/>
      <c r="BG40" s="650"/>
      <c r="BH40" s="651"/>
      <c r="BI40" s="651"/>
      <c r="BJ40" s="651"/>
      <c r="BK40" s="651"/>
      <c r="BL40" s="189"/>
      <c r="BM40" s="654" t="s">
        <v>
332</v>
      </c>
      <c r="BN40" s="654"/>
      <c r="BO40" s="654"/>
      <c r="BP40" s="654"/>
      <c r="BQ40" s="654"/>
      <c r="BR40" s="654"/>
      <c r="BS40" s="654"/>
      <c r="BT40" s="654"/>
      <c r="BU40" s="655"/>
      <c r="BV40" s="620">
        <v>
87</v>
      </c>
      <c r="BW40" s="621"/>
      <c r="BX40" s="621"/>
      <c r="BY40" s="621"/>
      <c r="BZ40" s="621"/>
      <c r="CA40" s="621"/>
      <c r="CB40" s="656"/>
      <c r="CD40" s="657" t="s">
        <v>
333</v>
      </c>
      <c r="CE40" s="654"/>
      <c r="CF40" s="654"/>
      <c r="CG40" s="654"/>
      <c r="CH40" s="654"/>
      <c r="CI40" s="654"/>
      <c r="CJ40" s="654"/>
      <c r="CK40" s="654"/>
      <c r="CL40" s="654"/>
      <c r="CM40" s="654"/>
      <c r="CN40" s="654"/>
      <c r="CO40" s="654"/>
      <c r="CP40" s="654"/>
      <c r="CQ40" s="655"/>
      <c r="CR40" s="620">
        <v>
27658</v>
      </c>
      <c r="CS40" s="621"/>
      <c r="CT40" s="621"/>
      <c r="CU40" s="621"/>
      <c r="CV40" s="621"/>
      <c r="CW40" s="621"/>
      <c r="CX40" s="621"/>
      <c r="CY40" s="622"/>
      <c r="CZ40" s="623">
        <v>
0</v>
      </c>
      <c r="DA40" s="641"/>
      <c r="DB40" s="641"/>
      <c r="DC40" s="642"/>
      <c r="DD40" s="626">
        <v>
7141</v>
      </c>
      <c r="DE40" s="621"/>
      <c r="DF40" s="621"/>
      <c r="DG40" s="621"/>
      <c r="DH40" s="621"/>
      <c r="DI40" s="621"/>
      <c r="DJ40" s="621"/>
      <c r="DK40" s="622"/>
      <c r="DL40" s="626">
        <v>
7141</v>
      </c>
      <c r="DM40" s="621"/>
      <c r="DN40" s="621"/>
      <c r="DO40" s="621"/>
      <c r="DP40" s="621"/>
      <c r="DQ40" s="621"/>
      <c r="DR40" s="621"/>
      <c r="DS40" s="621"/>
      <c r="DT40" s="621"/>
      <c r="DU40" s="621"/>
      <c r="DV40" s="622"/>
      <c r="DW40" s="643">
        <v>
0</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
334</v>
      </c>
      <c r="AR41" s="659"/>
      <c r="AS41" s="659"/>
      <c r="AT41" s="659"/>
      <c r="AU41" s="659"/>
      <c r="AV41" s="659"/>
      <c r="AW41" s="659"/>
      <c r="AX41" s="659"/>
      <c r="AY41" s="660"/>
      <c r="AZ41" s="604">
        <v>
5372303</v>
      </c>
      <c r="BA41" s="661"/>
      <c r="BB41" s="661"/>
      <c r="BC41" s="661"/>
      <c r="BD41" s="605"/>
      <c r="BE41" s="605"/>
      <c r="BF41" s="662"/>
      <c r="BG41" s="652"/>
      <c r="BH41" s="653"/>
      <c r="BI41" s="653"/>
      <c r="BJ41" s="653"/>
      <c r="BK41" s="653"/>
      <c r="BL41" s="191"/>
      <c r="BM41" s="659" t="s">
        <v>
335</v>
      </c>
      <c r="BN41" s="659"/>
      <c r="BO41" s="659"/>
      <c r="BP41" s="659"/>
      <c r="BQ41" s="659"/>
      <c r="BR41" s="659"/>
      <c r="BS41" s="659"/>
      <c r="BT41" s="659"/>
      <c r="BU41" s="660"/>
      <c r="BV41" s="604">
        <v>
253</v>
      </c>
      <c r="BW41" s="661"/>
      <c r="BX41" s="661"/>
      <c r="BY41" s="661"/>
      <c r="BZ41" s="661"/>
      <c r="CA41" s="661"/>
      <c r="CB41" s="663"/>
      <c r="CD41" s="657" t="s">
        <v>
336</v>
      </c>
      <c r="CE41" s="654"/>
      <c r="CF41" s="654"/>
      <c r="CG41" s="654"/>
      <c r="CH41" s="654"/>
      <c r="CI41" s="654"/>
      <c r="CJ41" s="654"/>
      <c r="CK41" s="654"/>
      <c r="CL41" s="654"/>
      <c r="CM41" s="654"/>
      <c r="CN41" s="654"/>
      <c r="CO41" s="654"/>
      <c r="CP41" s="654"/>
      <c r="CQ41" s="655"/>
      <c r="CR41" s="620" t="s">
        <v>
320</v>
      </c>
      <c r="CS41" s="639"/>
      <c r="CT41" s="639"/>
      <c r="CU41" s="639"/>
      <c r="CV41" s="639"/>
      <c r="CW41" s="639"/>
      <c r="CX41" s="639"/>
      <c r="CY41" s="640"/>
      <c r="CZ41" s="623" t="s">
        <v>
320</v>
      </c>
      <c r="DA41" s="641"/>
      <c r="DB41" s="641"/>
      <c r="DC41" s="642"/>
      <c r="DD41" s="626" t="s">
        <v>
320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
337</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
338</v>
      </c>
      <c r="CE42" s="618"/>
      <c r="CF42" s="618"/>
      <c r="CG42" s="618"/>
      <c r="CH42" s="618"/>
      <c r="CI42" s="618"/>
      <c r="CJ42" s="618"/>
      <c r="CK42" s="618"/>
      <c r="CL42" s="618"/>
      <c r="CM42" s="618"/>
      <c r="CN42" s="618"/>
      <c r="CO42" s="618"/>
      <c r="CP42" s="618"/>
      <c r="CQ42" s="619"/>
      <c r="CR42" s="620">
        <v>
8761284</v>
      </c>
      <c r="CS42" s="621"/>
      <c r="CT42" s="621"/>
      <c r="CU42" s="621"/>
      <c r="CV42" s="621"/>
      <c r="CW42" s="621"/>
      <c r="CX42" s="621"/>
      <c r="CY42" s="622"/>
      <c r="CZ42" s="623">
        <v>
9.8000000000000007</v>
      </c>
      <c r="DA42" s="624"/>
      <c r="DB42" s="624"/>
      <c r="DC42" s="625"/>
      <c r="DD42" s="626">
        <v>
4751787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
339</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
340</v>
      </c>
      <c r="CE43" s="618"/>
      <c r="CF43" s="618"/>
      <c r="CG43" s="618"/>
      <c r="CH43" s="618"/>
      <c r="CI43" s="618"/>
      <c r="CJ43" s="618"/>
      <c r="CK43" s="618"/>
      <c r="CL43" s="618"/>
      <c r="CM43" s="618"/>
      <c r="CN43" s="618"/>
      <c r="CO43" s="618"/>
      <c r="CP43" s="618"/>
      <c r="CQ43" s="619"/>
      <c r="CR43" s="620">
        <v>
454822</v>
      </c>
      <c r="CS43" s="639"/>
      <c r="CT43" s="639"/>
      <c r="CU43" s="639"/>
      <c r="CV43" s="639"/>
      <c r="CW43" s="639"/>
      <c r="CX43" s="639"/>
      <c r="CY43" s="640"/>
      <c r="CZ43" s="623">
        <v>
0.5</v>
      </c>
      <c r="DA43" s="641"/>
      <c r="DB43" s="641"/>
      <c r="DC43" s="642"/>
      <c r="DD43" s="626">
        <v>
438701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
341</v>
      </c>
      <c r="CD44" s="633" t="s">
        <v>
293</v>
      </c>
      <c r="CE44" s="634"/>
      <c r="CF44" s="617" t="s">
        <v>
342</v>
      </c>
      <c r="CG44" s="618"/>
      <c r="CH44" s="618"/>
      <c r="CI44" s="618"/>
      <c r="CJ44" s="618"/>
      <c r="CK44" s="618"/>
      <c r="CL44" s="618"/>
      <c r="CM44" s="618"/>
      <c r="CN44" s="618"/>
      <c r="CO44" s="618"/>
      <c r="CP44" s="618"/>
      <c r="CQ44" s="619"/>
      <c r="CR44" s="620">
        <v>
8761284</v>
      </c>
      <c r="CS44" s="621"/>
      <c r="CT44" s="621"/>
      <c r="CU44" s="621"/>
      <c r="CV44" s="621"/>
      <c r="CW44" s="621"/>
      <c r="CX44" s="621"/>
      <c r="CY44" s="622"/>
      <c r="CZ44" s="623">
        <v>
9.8000000000000007</v>
      </c>
      <c r="DA44" s="624"/>
      <c r="DB44" s="624"/>
      <c r="DC44" s="625"/>
      <c r="DD44" s="626">
        <v>
4751787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
343</v>
      </c>
      <c r="CG45" s="618"/>
      <c r="CH45" s="618"/>
      <c r="CI45" s="618"/>
      <c r="CJ45" s="618"/>
      <c r="CK45" s="618"/>
      <c r="CL45" s="618"/>
      <c r="CM45" s="618"/>
      <c r="CN45" s="618"/>
      <c r="CO45" s="618"/>
      <c r="CP45" s="618"/>
      <c r="CQ45" s="619"/>
      <c r="CR45" s="620">
        <v>
2303394</v>
      </c>
      <c r="CS45" s="639"/>
      <c r="CT45" s="639"/>
      <c r="CU45" s="639"/>
      <c r="CV45" s="639"/>
      <c r="CW45" s="639"/>
      <c r="CX45" s="639"/>
      <c r="CY45" s="640"/>
      <c r="CZ45" s="623">
        <v>
2.6</v>
      </c>
      <c r="DA45" s="641"/>
      <c r="DB45" s="641"/>
      <c r="DC45" s="642"/>
      <c r="DD45" s="626">
        <v>
395116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
344</v>
      </c>
      <c r="CG46" s="618"/>
      <c r="CH46" s="618"/>
      <c r="CI46" s="618"/>
      <c r="CJ46" s="618"/>
      <c r="CK46" s="618"/>
      <c r="CL46" s="618"/>
      <c r="CM46" s="618"/>
      <c r="CN46" s="618"/>
      <c r="CO46" s="618"/>
      <c r="CP46" s="618"/>
      <c r="CQ46" s="619"/>
      <c r="CR46" s="620">
        <v>
6457890</v>
      </c>
      <c r="CS46" s="621"/>
      <c r="CT46" s="621"/>
      <c r="CU46" s="621"/>
      <c r="CV46" s="621"/>
      <c r="CW46" s="621"/>
      <c r="CX46" s="621"/>
      <c r="CY46" s="622"/>
      <c r="CZ46" s="623">
        <v>
7.2</v>
      </c>
      <c r="DA46" s="624"/>
      <c r="DB46" s="624"/>
      <c r="DC46" s="625"/>
      <c r="DD46" s="626">
        <v>
4356671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
345</v>
      </c>
      <c r="CG47" s="618"/>
      <c r="CH47" s="618"/>
      <c r="CI47" s="618"/>
      <c r="CJ47" s="618"/>
      <c r="CK47" s="618"/>
      <c r="CL47" s="618"/>
      <c r="CM47" s="618"/>
      <c r="CN47" s="618"/>
      <c r="CO47" s="618"/>
      <c r="CP47" s="618"/>
      <c r="CQ47" s="619"/>
      <c r="CR47" s="620" t="s">
        <v>
226</v>
      </c>
      <c r="CS47" s="639"/>
      <c r="CT47" s="639"/>
      <c r="CU47" s="639"/>
      <c r="CV47" s="639"/>
      <c r="CW47" s="639"/>
      <c r="CX47" s="639"/>
      <c r="CY47" s="640"/>
      <c r="CZ47" s="623" t="s">
        <v>
226</v>
      </c>
      <c r="DA47" s="641"/>
      <c r="DB47" s="641"/>
      <c r="DC47" s="642"/>
      <c r="DD47" s="626" t="s">
        <v>
226</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
346</v>
      </c>
      <c r="CG48" s="618"/>
      <c r="CH48" s="618"/>
      <c r="CI48" s="618"/>
      <c r="CJ48" s="618"/>
      <c r="CK48" s="618"/>
      <c r="CL48" s="618"/>
      <c r="CM48" s="618"/>
      <c r="CN48" s="618"/>
      <c r="CO48" s="618"/>
      <c r="CP48" s="618"/>
      <c r="CQ48" s="619"/>
      <c r="CR48" s="620" t="s">
        <v>
226</v>
      </c>
      <c r="CS48" s="621"/>
      <c r="CT48" s="621"/>
      <c r="CU48" s="621"/>
      <c r="CV48" s="621"/>
      <c r="CW48" s="621"/>
      <c r="CX48" s="621"/>
      <c r="CY48" s="622"/>
      <c r="CZ48" s="623" t="s">
        <v>
226</v>
      </c>
      <c r="DA48" s="624"/>
      <c r="DB48" s="624"/>
      <c r="DC48" s="625"/>
      <c r="DD48" s="626" t="s">
        <v>
226</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
347</v>
      </c>
      <c r="CE49" s="602"/>
      <c r="CF49" s="602"/>
      <c r="CG49" s="602"/>
      <c r="CH49" s="602"/>
      <c r="CI49" s="602"/>
      <c r="CJ49" s="602"/>
      <c r="CK49" s="602"/>
      <c r="CL49" s="602"/>
      <c r="CM49" s="602"/>
      <c r="CN49" s="602"/>
      <c r="CO49" s="602"/>
      <c r="CP49" s="602"/>
      <c r="CQ49" s="603"/>
      <c r="CR49" s="604">
        <v>
89781232</v>
      </c>
      <c r="CS49" s="605"/>
      <c r="CT49" s="605"/>
      <c r="CU49" s="605"/>
      <c r="CV49" s="605"/>
      <c r="CW49" s="605"/>
      <c r="CX49" s="605"/>
      <c r="CY49" s="606"/>
      <c r="CZ49" s="607">
        <v>
100</v>
      </c>
      <c r="DA49" s="608"/>
      <c r="DB49" s="608"/>
      <c r="DC49" s="609"/>
      <c r="DD49" s="610">
        <v>
67261421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headerFooter alignWithMargins="0">
    <oddFooter>
&amp;C&amp;P/&amp;N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K14" sqref="BK14"/>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348</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349</v>
      </c>
      <c r="DK2" s="1140"/>
      <c r="DL2" s="1140"/>
      <c r="DM2" s="1140"/>
      <c r="DN2" s="1140"/>
      <c r="DO2" s="1141"/>
      <c r="DP2" s="202"/>
      <c r="DQ2" s="1139" t="s">
        <v>350</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351</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352</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353</v>
      </c>
      <c r="B5" s="1025"/>
      <c r="C5" s="1025"/>
      <c r="D5" s="1025"/>
      <c r="E5" s="1025"/>
      <c r="F5" s="1025"/>
      <c r="G5" s="1025"/>
      <c r="H5" s="1025"/>
      <c r="I5" s="1025"/>
      <c r="J5" s="1025"/>
      <c r="K5" s="1025"/>
      <c r="L5" s="1025"/>
      <c r="M5" s="1025"/>
      <c r="N5" s="1025"/>
      <c r="O5" s="1025"/>
      <c r="P5" s="1026"/>
      <c r="Q5" s="1030" t="s">
        <v>354</v>
      </c>
      <c r="R5" s="1031"/>
      <c r="S5" s="1031"/>
      <c r="T5" s="1031"/>
      <c r="U5" s="1032"/>
      <c r="V5" s="1030" t="s">
        <v>355</v>
      </c>
      <c r="W5" s="1031"/>
      <c r="X5" s="1031"/>
      <c r="Y5" s="1031"/>
      <c r="Z5" s="1032"/>
      <c r="AA5" s="1030" t="s">
        <v>356</v>
      </c>
      <c r="AB5" s="1031"/>
      <c r="AC5" s="1031"/>
      <c r="AD5" s="1031"/>
      <c r="AE5" s="1031"/>
      <c r="AF5" s="1142" t="s">
        <v>357</v>
      </c>
      <c r="AG5" s="1031"/>
      <c r="AH5" s="1031"/>
      <c r="AI5" s="1031"/>
      <c r="AJ5" s="1046"/>
      <c r="AK5" s="1031" t="s">
        <v>358</v>
      </c>
      <c r="AL5" s="1031"/>
      <c r="AM5" s="1031"/>
      <c r="AN5" s="1031"/>
      <c r="AO5" s="1032"/>
      <c r="AP5" s="1030" t="s">
        <v>359</v>
      </c>
      <c r="AQ5" s="1031"/>
      <c r="AR5" s="1031"/>
      <c r="AS5" s="1031"/>
      <c r="AT5" s="1032"/>
      <c r="AU5" s="1030" t="s">
        <v>360</v>
      </c>
      <c r="AV5" s="1031"/>
      <c r="AW5" s="1031"/>
      <c r="AX5" s="1031"/>
      <c r="AY5" s="1046"/>
      <c r="AZ5" s="209"/>
      <c r="BA5" s="209"/>
      <c r="BB5" s="209"/>
      <c r="BC5" s="209"/>
      <c r="BD5" s="209"/>
      <c r="BE5" s="210"/>
      <c r="BF5" s="210"/>
      <c r="BG5" s="210"/>
      <c r="BH5" s="210"/>
      <c r="BI5" s="210"/>
      <c r="BJ5" s="210"/>
      <c r="BK5" s="210"/>
      <c r="BL5" s="210"/>
      <c r="BM5" s="210"/>
      <c r="BN5" s="210"/>
      <c r="BO5" s="210"/>
      <c r="BP5" s="210"/>
      <c r="BQ5" s="1024" t="s">
        <v>361</v>
      </c>
      <c r="BR5" s="1025"/>
      <c r="BS5" s="1025"/>
      <c r="BT5" s="1025"/>
      <c r="BU5" s="1025"/>
      <c r="BV5" s="1025"/>
      <c r="BW5" s="1025"/>
      <c r="BX5" s="1025"/>
      <c r="BY5" s="1025"/>
      <c r="BZ5" s="1025"/>
      <c r="CA5" s="1025"/>
      <c r="CB5" s="1025"/>
      <c r="CC5" s="1025"/>
      <c r="CD5" s="1025"/>
      <c r="CE5" s="1025"/>
      <c r="CF5" s="1025"/>
      <c r="CG5" s="1026"/>
      <c r="CH5" s="1030" t="s">
        <v>362</v>
      </c>
      <c r="CI5" s="1031"/>
      <c r="CJ5" s="1031"/>
      <c r="CK5" s="1031"/>
      <c r="CL5" s="1032"/>
      <c r="CM5" s="1030" t="s">
        <v>363</v>
      </c>
      <c r="CN5" s="1031"/>
      <c r="CO5" s="1031"/>
      <c r="CP5" s="1031"/>
      <c r="CQ5" s="1032"/>
      <c r="CR5" s="1030" t="s">
        <v>364</v>
      </c>
      <c r="CS5" s="1031"/>
      <c r="CT5" s="1031"/>
      <c r="CU5" s="1031"/>
      <c r="CV5" s="1032"/>
      <c r="CW5" s="1030" t="s">
        <v>365</v>
      </c>
      <c r="CX5" s="1031"/>
      <c r="CY5" s="1031"/>
      <c r="CZ5" s="1031"/>
      <c r="DA5" s="1032"/>
      <c r="DB5" s="1030" t="s">
        <v>366</v>
      </c>
      <c r="DC5" s="1031"/>
      <c r="DD5" s="1031"/>
      <c r="DE5" s="1031"/>
      <c r="DF5" s="1032"/>
      <c r="DG5" s="1127" t="s">
        <v>367</v>
      </c>
      <c r="DH5" s="1128"/>
      <c r="DI5" s="1128"/>
      <c r="DJ5" s="1128"/>
      <c r="DK5" s="1129"/>
      <c r="DL5" s="1127" t="s">
        <v>368</v>
      </c>
      <c r="DM5" s="1128"/>
      <c r="DN5" s="1128"/>
      <c r="DO5" s="1128"/>
      <c r="DP5" s="1129"/>
      <c r="DQ5" s="1030" t="s">
        <v>369</v>
      </c>
      <c r="DR5" s="1031"/>
      <c r="DS5" s="1031"/>
      <c r="DT5" s="1031"/>
      <c r="DU5" s="1032"/>
      <c r="DV5" s="1030" t="s">
        <v>360</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370</v>
      </c>
      <c r="C7" s="1080"/>
      <c r="D7" s="1080"/>
      <c r="E7" s="1080"/>
      <c r="F7" s="1080"/>
      <c r="G7" s="1080"/>
      <c r="H7" s="1080"/>
      <c r="I7" s="1080"/>
      <c r="J7" s="1080"/>
      <c r="K7" s="1080"/>
      <c r="L7" s="1080"/>
      <c r="M7" s="1080"/>
      <c r="N7" s="1080"/>
      <c r="O7" s="1080"/>
      <c r="P7" s="1081"/>
      <c r="Q7" s="1133">
        <v>94452</v>
      </c>
      <c r="R7" s="1134"/>
      <c r="S7" s="1134"/>
      <c r="T7" s="1134"/>
      <c r="U7" s="1134"/>
      <c r="V7" s="1134">
        <v>90896</v>
      </c>
      <c r="W7" s="1134"/>
      <c r="X7" s="1134"/>
      <c r="Y7" s="1134"/>
      <c r="Z7" s="1134"/>
      <c r="AA7" s="1134">
        <v>3555</v>
      </c>
      <c r="AB7" s="1134"/>
      <c r="AC7" s="1134"/>
      <c r="AD7" s="1134"/>
      <c r="AE7" s="1135"/>
      <c r="AF7" s="1136">
        <v>3555</v>
      </c>
      <c r="AG7" s="1137"/>
      <c r="AH7" s="1137"/>
      <c r="AI7" s="1137"/>
      <c r="AJ7" s="1138"/>
      <c r="AK7" s="1120">
        <v>1917</v>
      </c>
      <c r="AL7" s="1121"/>
      <c r="AM7" s="1121"/>
      <c r="AN7" s="1121"/>
      <c r="AO7" s="1121"/>
      <c r="AP7" s="1121">
        <v>20598</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535</v>
      </c>
      <c r="BT7" s="1125" t="s">
        <v>536</v>
      </c>
      <c r="BU7" s="1125" t="s">
        <v>536</v>
      </c>
      <c r="BV7" s="1125" t="s">
        <v>536</v>
      </c>
      <c r="BW7" s="1125" t="s">
        <v>536</v>
      </c>
      <c r="BX7" s="1125" t="s">
        <v>536</v>
      </c>
      <c r="BY7" s="1125" t="s">
        <v>536</v>
      </c>
      <c r="BZ7" s="1125" t="s">
        <v>536</v>
      </c>
      <c r="CA7" s="1125" t="s">
        <v>536</v>
      </c>
      <c r="CB7" s="1125" t="s">
        <v>536</v>
      </c>
      <c r="CC7" s="1125" t="s">
        <v>536</v>
      </c>
      <c r="CD7" s="1125" t="s">
        <v>536</v>
      </c>
      <c r="CE7" s="1125" t="s">
        <v>536</v>
      </c>
      <c r="CF7" s="1125" t="s">
        <v>536</v>
      </c>
      <c r="CG7" s="1126" t="s">
        <v>536</v>
      </c>
      <c r="CH7" s="1117">
        <v>12</v>
      </c>
      <c r="CI7" s="1118"/>
      <c r="CJ7" s="1118"/>
      <c r="CK7" s="1118"/>
      <c r="CL7" s="1119"/>
      <c r="CM7" s="1117">
        <v>367</v>
      </c>
      <c r="CN7" s="1118"/>
      <c r="CO7" s="1118"/>
      <c r="CP7" s="1118"/>
      <c r="CQ7" s="1119"/>
      <c r="CR7" s="1117">
        <v>200</v>
      </c>
      <c r="CS7" s="1118"/>
      <c r="CT7" s="1118"/>
      <c r="CU7" s="1118"/>
      <c r="CV7" s="1119"/>
      <c r="CW7" s="1117">
        <v>169</v>
      </c>
      <c r="CX7" s="1118"/>
      <c r="CY7" s="1118"/>
      <c r="CZ7" s="1118"/>
      <c r="DA7" s="1119"/>
      <c r="DB7" s="1117" t="s">
        <v>542</v>
      </c>
      <c r="DC7" s="1118"/>
      <c r="DD7" s="1118"/>
      <c r="DE7" s="1118"/>
      <c r="DF7" s="1119"/>
      <c r="DG7" s="1117" t="s">
        <v>542</v>
      </c>
      <c r="DH7" s="1118"/>
      <c r="DI7" s="1118"/>
      <c r="DJ7" s="1118"/>
      <c r="DK7" s="1119"/>
      <c r="DL7" s="1117" t="s">
        <v>542</v>
      </c>
      <c r="DM7" s="1118"/>
      <c r="DN7" s="1118"/>
      <c r="DO7" s="1118"/>
      <c r="DP7" s="1119"/>
      <c r="DQ7" s="1117" t="s">
        <v>542</v>
      </c>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537</v>
      </c>
      <c r="BT8" s="1044" t="s">
        <v>538</v>
      </c>
      <c r="BU8" s="1044" t="s">
        <v>538</v>
      </c>
      <c r="BV8" s="1044" t="s">
        <v>538</v>
      </c>
      <c r="BW8" s="1044" t="s">
        <v>538</v>
      </c>
      <c r="BX8" s="1044" t="s">
        <v>538</v>
      </c>
      <c r="BY8" s="1044" t="s">
        <v>538</v>
      </c>
      <c r="BZ8" s="1044" t="s">
        <v>538</v>
      </c>
      <c r="CA8" s="1044" t="s">
        <v>538</v>
      </c>
      <c r="CB8" s="1044" t="s">
        <v>538</v>
      </c>
      <c r="CC8" s="1044" t="s">
        <v>538</v>
      </c>
      <c r="CD8" s="1044" t="s">
        <v>538</v>
      </c>
      <c r="CE8" s="1044" t="s">
        <v>538</v>
      </c>
      <c r="CF8" s="1044" t="s">
        <v>538</v>
      </c>
      <c r="CG8" s="1045" t="s">
        <v>538</v>
      </c>
      <c r="CH8" s="1018">
        <v>2</v>
      </c>
      <c r="CI8" s="1019"/>
      <c r="CJ8" s="1019"/>
      <c r="CK8" s="1019"/>
      <c r="CL8" s="1020"/>
      <c r="CM8" s="1018">
        <v>320</v>
      </c>
      <c r="CN8" s="1019"/>
      <c r="CO8" s="1019"/>
      <c r="CP8" s="1019"/>
      <c r="CQ8" s="1020"/>
      <c r="CR8" s="1018">
        <v>182</v>
      </c>
      <c r="CS8" s="1019"/>
      <c r="CT8" s="1019"/>
      <c r="CU8" s="1019"/>
      <c r="CV8" s="1020"/>
      <c r="CW8" s="1018">
        <v>37</v>
      </c>
      <c r="CX8" s="1019"/>
      <c r="CY8" s="1019"/>
      <c r="CZ8" s="1019"/>
      <c r="DA8" s="1020"/>
      <c r="DB8" s="1018" t="s">
        <v>543</v>
      </c>
      <c r="DC8" s="1019"/>
      <c r="DD8" s="1019"/>
      <c r="DE8" s="1019"/>
      <c r="DF8" s="1020"/>
      <c r="DG8" s="1018" t="s">
        <v>543</v>
      </c>
      <c r="DH8" s="1019"/>
      <c r="DI8" s="1019"/>
      <c r="DJ8" s="1019"/>
      <c r="DK8" s="1020"/>
      <c r="DL8" s="1018" t="s">
        <v>543</v>
      </c>
      <c r="DM8" s="1019"/>
      <c r="DN8" s="1019"/>
      <c r="DO8" s="1019"/>
      <c r="DP8" s="1020"/>
      <c r="DQ8" s="1018" t="s">
        <v>543</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539</v>
      </c>
      <c r="BT9" s="1044" t="s">
        <v>540</v>
      </c>
      <c r="BU9" s="1044" t="s">
        <v>540</v>
      </c>
      <c r="BV9" s="1044" t="s">
        <v>540</v>
      </c>
      <c r="BW9" s="1044" t="s">
        <v>540</v>
      </c>
      <c r="BX9" s="1044" t="s">
        <v>540</v>
      </c>
      <c r="BY9" s="1044" t="s">
        <v>540</v>
      </c>
      <c r="BZ9" s="1044" t="s">
        <v>540</v>
      </c>
      <c r="CA9" s="1044" t="s">
        <v>540</v>
      </c>
      <c r="CB9" s="1044" t="s">
        <v>540</v>
      </c>
      <c r="CC9" s="1044" t="s">
        <v>540</v>
      </c>
      <c r="CD9" s="1044" t="s">
        <v>540</v>
      </c>
      <c r="CE9" s="1044" t="s">
        <v>540</v>
      </c>
      <c r="CF9" s="1044" t="s">
        <v>540</v>
      </c>
      <c r="CG9" s="1045" t="s">
        <v>540</v>
      </c>
      <c r="CH9" s="1018">
        <v>0</v>
      </c>
      <c r="CI9" s="1019"/>
      <c r="CJ9" s="1019"/>
      <c r="CK9" s="1019"/>
      <c r="CL9" s="1020"/>
      <c r="CM9" s="1018">
        <v>314</v>
      </c>
      <c r="CN9" s="1019"/>
      <c r="CO9" s="1019"/>
      <c r="CP9" s="1019"/>
      <c r="CQ9" s="1020"/>
      <c r="CR9" s="1018">
        <v>300</v>
      </c>
      <c r="CS9" s="1019"/>
      <c r="CT9" s="1019"/>
      <c r="CU9" s="1019"/>
      <c r="CV9" s="1020"/>
      <c r="CW9" s="1018">
        <v>33</v>
      </c>
      <c r="CX9" s="1019"/>
      <c r="CY9" s="1019"/>
      <c r="CZ9" s="1019"/>
      <c r="DA9" s="1020"/>
      <c r="DB9" s="1018" t="s">
        <v>542</v>
      </c>
      <c r="DC9" s="1019"/>
      <c r="DD9" s="1019"/>
      <c r="DE9" s="1019"/>
      <c r="DF9" s="1020"/>
      <c r="DG9" s="1018" t="s">
        <v>542</v>
      </c>
      <c r="DH9" s="1019"/>
      <c r="DI9" s="1019"/>
      <c r="DJ9" s="1019"/>
      <c r="DK9" s="1020"/>
      <c r="DL9" s="1018" t="s">
        <v>542</v>
      </c>
      <c r="DM9" s="1019"/>
      <c r="DN9" s="1019"/>
      <c r="DO9" s="1019"/>
      <c r="DP9" s="1020"/>
      <c r="DQ9" s="1018" t="s">
        <v>542</v>
      </c>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541</v>
      </c>
      <c r="BT10" s="1044" t="s">
        <v>541</v>
      </c>
      <c r="BU10" s="1044" t="s">
        <v>541</v>
      </c>
      <c r="BV10" s="1044" t="s">
        <v>541</v>
      </c>
      <c r="BW10" s="1044" t="s">
        <v>541</v>
      </c>
      <c r="BX10" s="1044" t="s">
        <v>541</v>
      </c>
      <c r="BY10" s="1044" t="s">
        <v>541</v>
      </c>
      <c r="BZ10" s="1044" t="s">
        <v>541</v>
      </c>
      <c r="CA10" s="1044" t="s">
        <v>541</v>
      </c>
      <c r="CB10" s="1044" t="s">
        <v>541</v>
      </c>
      <c r="CC10" s="1044" t="s">
        <v>541</v>
      </c>
      <c r="CD10" s="1044" t="s">
        <v>541</v>
      </c>
      <c r="CE10" s="1044" t="s">
        <v>541</v>
      </c>
      <c r="CF10" s="1044" t="s">
        <v>541</v>
      </c>
      <c r="CG10" s="1045" t="s">
        <v>541</v>
      </c>
      <c r="CH10" s="1018" t="s">
        <v>542</v>
      </c>
      <c r="CI10" s="1019"/>
      <c r="CJ10" s="1019"/>
      <c r="CK10" s="1019"/>
      <c r="CL10" s="1020"/>
      <c r="CM10" s="1018">
        <v>5</v>
      </c>
      <c r="CN10" s="1019"/>
      <c r="CO10" s="1019"/>
      <c r="CP10" s="1019"/>
      <c r="CQ10" s="1020"/>
      <c r="CR10" s="1018">
        <v>5</v>
      </c>
      <c r="CS10" s="1019"/>
      <c r="CT10" s="1019"/>
      <c r="CU10" s="1019"/>
      <c r="CV10" s="1020"/>
      <c r="CW10" s="1018">
        <v>0</v>
      </c>
      <c r="CX10" s="1019"/>
      <c r="CY10" s="1019"/>
      <c r="CZ10" s="1019"/>
      <c r="DA10" s="1020"/>
      <c r="DB10" s="1018" t="s">
        <v>543</v>
      </c>
      <c r="DC10" s="1019"/>
      <c r="DD10" s="1019"/>
      <c r="DE10" s="1019"/>
      <c r="DF10" s="1020"/>
      <c r="DG10" s="1018" t="s">
        <v>543</v>
      </c>
      <c r="DH10" s="1019"/>
      <c r="DI10" s="1019"/>
      <c r="DJ10" s="1019"/>
      <c r="DK10" s="1020"/>
      <c r="DL10" s="1018" t="s">
        <v>543</v>
      </c>
      <c r="DM10" s="1019"/>
      <c r="DN10" s="1019"/>
      <c r="DO10" s="1019"/>
      <c r="DP10" s="1020"/>
      <c r="DQ10" s="1018" t="s">
        <v>543</v>
      </c>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371</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372</v>
      </c>
      <c r="B23" s="973" t="s">
        <v>373</v>
      </c>
      <c r="C23" s="974"/>
      <c r="D23" s="974"/>
      <c r="E23" s="974"/>
      <c r="F23" s="974"/>
      <c r="G23" s="974"/>
      <c r="H23" s="974"/>
      <c r="I23" s="974"/>
      <c r="J23" s="974"/>
      <c r="K23" s="974"/>
      <c r="L23" s="974"/>
      <c r="M23" s="974"/>
      <c r="N23" s="974"/>
      <c r="O23" s="974"/>
      <c r="P23" s="975"/>
      <c r="Q23" s="1097">
        <v>94452</v>
      </c>
      <c r="R23" s="1098"/>
      <c r="S23" s="1098"/>
      <c r="T23" s="1098"/>
      <c r="U23" s="1098"/>
      <c r="V23" s="1098">
        <v>90896</v>
      </c>
      <c r="W23" s="1098"/>
      <c r="X23" s="1098"/>
      <c r="Y23" s="1098"/>
      <c r="Z23" s="1098"/>
      <c r="AA23" s="1098">
        <v>3555</v>
      </c>
      <c r="AB23" s="1098"/>
      <c r="AC23" s="1098"/>
      <c r="AD23" s="1098"/>
      <c r="AE23" s="1099"/>
      <c r="AF23" s="1100">
        <v>3555</v>
      </c>
      <c r="AG23" s="1098"/>
      <c r="AH23" s="1098"/>
      <c r="AI23" s="1098"/>
      <c r="AJ23" s="1101"/>
      <c r="AK23" s="1102"/>
      <c r="AL23" s="1103"/>
      <c r="AM23" s="1103"/>
      <c r="AN23" s="1103"/>
      <c r="AO23" s="1103"/>
      <c r="AP23" s="1098">
        <v>20598</v>
      </c>
      <c r="AQ23" s="1098"/>
      <c r="AR23" s="1098"/>
      <c r="AS23" s="1098"/>
      <c r="AT23" s="1098"/>
      <c r="AU23" s="1104"/>
      <c r="AV23" s="1104"/>
      <c r="AW23" s="1104"/>
      <c r="AX23" s="1104"/>
      <c r="AY23" s="1105"/>
      <c r="AZ23" s="1094" t="s">
        <v>226</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374</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375</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353</v>
      </c>
      <c r="B26" s="1025"/>
      <c r="C26" s="1025"/>
      <c r="D26" s="1025"/>
      <c r="E26" s="1025"/>
      <c r="F26" s="1025"/>
      <c r="G26" s="1025"/>
      <c r="H26" s="1025"/>
      <c r="I26" s="1025"/>
      <c r="J26" s="1025"/>
      <c r="K26" s="1025"/>
      <c r="L26" s="1025"/>
      <c r="M26" s="1025"/>
      <c r="N26" s="1025"/>
      <c r="O26" s="1025"/>
      <c r="P26" s="1026"/>
      <c r="Q26" s="1030" t="s">
        <v>376</v>
      </c>
      <c r="R26" s="1031"/>
      <c r="S26" s="1031"/>
      <c r="T26" s="1031"/>
      <c r="U26" s="1032"/>
      <c r="V26" s="1030" t="s">
        <v>377</v>
      </c>
      <c r="W26" s="1031"/>
      <c r="X26" s="1031"/>
      <c r="Y26" s="1031"/>
      <c r="Z26" s="1032"/>
      <c r="AA26" s="1030" t="s">
        <v>378</v>
      </c>
      <c r="AB26" s="1031"/>
      <c r="AC26" s="1031"/>
      <c r="AD26" s="1031"/>
      <c r="AE26" s="1031"/>
      <c r="AF26" s="1088" t="s">
        <v>379</v>
      </c>
      <c r="AG26" s="1037"/>
      <c r="AH26" s="1037"/>
      <c r="AI26" s="1037"/>
      <c r="AJ26" s="1089"/>
      <c r="AK26" s="1031" t="s">
        <v>380</v>
      </c>
      <c r="AL26" s="1031"/>
      <c r="AM26" s="1031"/>
      <c r="AN26" s="1031"/>
      <c r="AO26" s="1032"/>
      <c r="AP26" s="1030" t="s">
        <v>381</v>
      </c>
      <c r="AQ26" s="1031"/>
      <c r="AR26" s="1031"/>
      <c r="AS26" s="1031"/>
      <c r="AT26" s="1032"/>
      <c r="AU26" s="1030" t="s">
        <v>382</v>
      </c>
      <c r="AV26" s="1031"/>
      <c r="AW26" s="1031"/>
      <c r="AX26" s="1031"/>
      <c r="AY26" s="1032"/>
      <c r="AZ26" s="1030" t="s">
        <v>383</v>
      </c>
      <c r="BA26" s="1031"/>
      <c r="BB26" s="1031"/>
      <c r="BC26" s="1031"/>
      <c r="BD26" s="1032"/>
      <c r="BE26" s="1030" t="s">
        <v>360</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384</v>
      </c>
      <c r="C28" s="1080"/>
      <c r="D28" s="1080"/>
      <c r="E28" s="1080"/>
      <c r="F28" s="1080"/>
      <c r="G28" s="1080"/>
      <c r="H28" s="1080"/>
      <c r="I28" s="1080"/>
      <c r="J28" s="1080"/>
      <c r="K28" s="1080"/>
      <c r="L28" s="1080"/>
      <c r="M28" s="1080"/>
      <c r="N28" s="1080"/>
      <c r="O28" s="1080"/>
      <c r="P28" s="1081"/>
      <c r="Q28" s="1082">
        <v>30367</v>
      </c>
      <c r="R28" s="1083"/>
      <c r="S28" s="1083"/>
      <c r="T28" s="1083"/>
      <c r="U28" s="1083"/>
      <c r="V28" s="1083">
        <v>30067</v>
      </c>
      <c r="W28" s="1083"/>
      <c r="X28" s="1083"/>
      <c r="Y28" s="1083"/>
      <c r="Z28" s="1083"/>
      <c r="AA28" s="1083">
        <v>300</v>
      </c>
      <c r="AB28" s="1083"/>
      <c r="AC28" s="1083"/>
      <c r="AD28" s="1083"/>
      <c r="AE28" s="1084"/>
      <c r="AF28" s="1085">
        <v>300</v>
      </c>
      <c r="AG28" s="1083"/>
      <c r="AH28" s="1083"/>
      <c r="AI28" s="1083"/>
      <c r="AJ28" s="1086"/>
      <c r="AK28" s="1087">
        <v>2648</v>
      </c>
      <c r="AL28" s="1075"/>
      <c r="AM28" s="1075"/>
      <c r="AN28" s="1075"/>
      <c r="AO28" s="1075"/>
      <c r="AP28" s="1075" t="s">
        <v>477</v>
      </c>
      <c r="AQ28" s="1075"/>
      <c r="AR28" s="1075"/>
      <c r="AS28" s="1075"/>
      <c r="AT28" s="1075"/>
      <c r="AU28" s="1075" t="s">
        <v>477</v>
      </c>
      <c r="AV28" s="1075"/>
      <c r="AW28" s="1075"/>
      <c r="AX28" s="1075"/>
      <c r="AY28" s="1075"/>
      <c r="AZ28" s="1076" t="s">
        <v>477</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385</v>
      </c>
      <c r="C29" s="1067"/>
      <c r="D29" s="1067"/>
      <c r="E29" s="1067"/>
      <c r="F29" s="1067"/>
      <c r="G29" s="1067"/>
      <c r="H29" s="1067"/>
      <c r="I29" s="1067"/>
      <c r="J29" s="1067"/>
      <c r="K29" s="1067"/>
      <c r="L29" s="1067"/>
      <c r="M29" s="1067"/>
      <c r="N29" s="1067"/>
      <c r="O29" s="1067"/>
      <c r="P29" s="1068"/>
      <c r="Q29" s="1072">
        <v>19328</v>
      </c>
      <c r="R29" s="1073"/>
      <c r="S29" s="1073"/>
      <c r="T29" s="1073"/>
      <c r="U29" s="1073"/>
      <c r="V29" s="1073">
        <v>18834</v>
      </c>
      <c r="W29" s="1073"/>
      <c r="X29" s="1073"/>
      <c r="Y29" s="1073"/>
      <c r="Z29" s="1073"/>
      <c r="AA29" s="1073">
        <v>493</v>
      </c>
      <c r="AB29" s="1073"/>
      <c r="AC29" s="1073"/>
      <c r="AD29" s="1073"/>
      <c r="AE29" s="1074"/>
      <c r="AF29" s="1048">
        <v>493</v>
      </c>
      <c r="AG29" s="1049"/>
      <c r="AH29" s="1049"/>
      <c r="AI29" s="1049"/>
      <c r="AJ29" s="1050"/>
      <c r="AK29" s="1009">
        <v>3064</v>
      </c>
      <c r="AL29" s="1000"/>
      <c r="AM29" s="1000"/>
      <c r="AN29" s="1000"/>
      <c r="AO29" s="1000"/>
      <c r="AP29" s="1000" t="s">
        <v>477</v>
      </c>
      <c r="AQ29" s="1000"/>
      <c r="AR29" s="1000"/>
      <c r="AS29" s="1000"/>
      <c r="AT29" s="1000"/>
      <c r="AU29" s="1000" t="s">
        <v>477</v>
      </c>
      <c r="AV29" s="1000"/>
      <c r="AW29" s="1000"/>
      <c r="AX29" s="1000"/>
      <c r="AY29" s="1000"/>
      <c r="AZ29" s="1071" t="s">
        <v>477</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386</v>
      </c>
      <c r="C30" s="1067"/>
      <c r="D30" s="1067"/>
      <c r="E30" s="1067"/>
      <c r="F30" s="1067"/>
      <c r="G30" s="1067"/>
      <c r="H30" s="1067"/>
      <c r="I30" s="1067"/>
      <c r="J30" s="1067"/>
      <c r="K30" s="1067"/>
      <c r="L30" s="1067"/>
      <c r="M30" s="1067"/>
      <c r="N30" s="1067"/>
      <c r="O30" s="1067"/>
      <c r="P30" s="1068"/>
      <c r="Q30" s="1072">
        <v>6111</v>
      </c>
      <c r="R30" s="1073"/>
      <c r="S30" s="1073"/>
      <c r="T30" s="1073"/>
      <c r="U30" s="1073"/>
      <c r="V30" s="1073">
        <v>6088</v>
      </c>
      <c r="W30" s="1073"/>
      <c r="X30" s="1073"/>
      <c r="Y30" s="1073"/>
      <c r="Z30" s="1073"/>
      <c r="AA30" s="1073">
        <v>23</v>
      </c>
      <c r="AB30" s="1073"/>
      <c r="AC30" s="1073"/>
      <c r="AD30" s="1073"/>
      <c r="AE30" s="1074"/>
      <c r="AF30" s="1048">
        <v>23</v>
      </c>
      <c r="AG30" s="1049"/>
      <c r="AH30" s="1049"/>
      <c r="AI30" s="1049"/>
      <c r="AJ30" s="1050"/>
      <c r="AK30" s="1009">
        <v>2334</v>
      </c>
      <c r="AL30" s="1000"/>
      <c r="AM30" s="1000"/>
      <c r="AN30" s="1000"/>
      <c r="AO30" s="1000"/>
      <c r="AP30" s="1000" t="s">
        <v>477</v>
      </c>
      <c r="AQ30" s="1000"/>
      <c r="AR30" s="1000"/>
      <c r="AS30" s="1000"/>
      <c r="AT30" s="1000"/>
      <c r="AU30" s="1000" t="s">
        <v>477</v>
      </c>
      <c r="AV30" s="1000"/>
      <c r="AW30" s="1000"/>
      <c r="AX30" s="1000"/>
      <c r="AY30" s="1000"/>
      <c r="AZ30" s="1071" t="s">
        <v>477</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c r="C31" s="1067"/>
      <c r="D31" s="1067"/>
      <c r="E31" s="1067"/>
      <c r="F31" s="1067"/>
      <c r="G31" s="1067"/>
      <c r="H31" s="1067"/>
      <c r="I31" s="1067"/>
      <c r="J31" s="1067"/>
      <c r="K31" s="1067"/>
      <c r="L31" s="1067"/>
      <c r="M31" s="1067"/>
      <c r="N31" s="1067"/>
      <c r="O31" s="1067"/>
      <c r="P31" s="1068"/>
      <c r="Q31" s="1072"/>
      <c r="R31" s="1073"/>
      <c r="S31" s="1073"/>
      <c r="T31" s="1073"/>
      <c r="U31" s="1073"/>
      <c r="V31" s="1073"/>
      <c r="W31" s="1073"/>
      <c r="X31" s="1073"/>
      <c r="Y31" s="1073"/>
      <c r="Z31" s="1073"/>
      <c r="AA31" s="1073"/>
      <c r="AB31" s="1073"/>
      <c r="AC31" s="1073"/>
      <c r="AD31" s="1073"/>
      <c r="AE31" s="1074"/>
      <c r="AF31" s="1048"/>
      <c r="AG31" s="1049"/>
      <c r="AH31" s="1049"/>
      <c r="AI31" s="1049"/>
      <c r="AJ31" s="1050"/>
      <c r="AK31" s="1009"/>
      <c r="AL31" s="1000"/>
      <c r="AM31" s="1000"/>
      <c r="AN31" s="1000"/>
      <c r="AO31" s="1000"/>
      <c r="AP31" s="1000"/>
      <c r="AQ31" s="1000"/>
      <c r="AR31" s="1000"/>
      <c r="AS31" s="1000"/>
      <c r="AT31" s="1000"/>
      <c r="AU31" s="1000"/>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c r="C32" s="1067"/>
      <c r="D32" s="1067"/>
      <c r="E32" s="1067"/>
      <c r="F32" s="1067"/>
      <c r="G32" s="1067"/>
      <c r="H32" s="1067"/>
      <c r="I32" s="1067"/>
      <c r="J32" s="1067"/>
      <c r="K32" s="1067"/>
      <c r="L32" s="1067"/>
      <c r="M32" s="1067"/>
      <c r="N32" s="1067"/>
      <c r="O32" s="1067"/>
      <c r="P32" s="1068"/>
      <c r="Q32" s="1072"/>
      <c r="R32" s="1073"/>
      <c r="S32" s="1073"/>
      <c r="T32" s="1073"/>
      <c r="U32" s="1073"/>
      <c r="V32" s="1073"/>
      <c r="W32" s="1073"/>
      <c r="X32" s="1073"/>
      <c r="Y32" s="1073"/>
      <c r="Z32" s="1073"/>
      <c r="AA32" s="1073"/>
      <c r="AB32" s="1073"/>
      <c r="AC32" s="1073"/>
      <c r="AD32" s="1073"/>
      <c r="AE32" s="1074"/>
      <c r="AF32" s="1048"/>
      <c r="AG32" s="1049"/>
      <c r="AH32" s="1049"/>
      <c r="AI32" s="1049"/>
      <c r="AJ32" s="1050"/>
      <c r="AK32" s="1009"/>
      <c r="AL32" s="1000"/>
      <c r="AM32" s="1000"/>
      <c r="AN32" s="1000"/>
      <c r="AO32" s="1000"/>
      <c r="AP32" s="1000"/>
      <c r="AQ32" s="1000"/>
      <c r="AR32" s="1000"/>
      <c r="AS32" s="1000"/>
      <c r="AT32" s="1000"/>
      <c r="AU32" s="1000"/>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372</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816</v>
      </c>
      <c r="AG63" s="988"/>
      <c r="AH63" s="988"/>
      <c r="AI63" s="988"/>
      <c r="AJ63" s="1059"/>
      <c r="AK63" s="1060"/>
      <c r="AL63" s="992"/>
      <c r="AM63" s="992"/>
      <c r="AN63" s="992"/>
      <c r="AO63" s="992"/>
      <c r="AP63" s="988" t="s">
        <v>477</v>
      </c>
      <c r="AQ63" s="988"/>
      <c r="AR63" s="988"/>
      <c r="AS63" s="988"/>
      <c r="AT63" s="988"/>
      <c r="AU63" s="988" t="s">
        <v>477</v>
      </c>
      <c r="AV63" s="988"/>
      <c r="AW63" s="988"/>
      <c r="AX63" s="988"/>
      <c r="AY63" s="988"/>
      <c r="AZ63" s="1054"/>
      <c r="BA63" s="1054"/>
      <c r="BB63" s="1054"/>
      <c r="BC63" s="1054"/>
      <c r="BD63" s="1054"/>
      <c r="BE63" s="989"/>
      <c r="BF63" s="989"/>
      <c r="BG63" s="989"/>
      <c r="BH63" s="989"/>
      <c r="BI63" s="990"/>
      <c r="BJ63" s="1055" t="s">
        <v>226</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390</v>
      </c>
      <c r="B66" s="1025"/>
      <c r="C66" s="1025"/>
      <c r="D66" s="1025"/>
      <c r="E66" s="1025"/>
      <c r="F66" s="1025"/>
      <c r="G66" s="1025"/>
      <c r="H66" s="1025"/>
      <c r="I66" s="1025"/>
      <c r="J66" s="1025"/>
      <c r="K66" s="1025"/>
      <c r="L66" s="1025"/>
      <c r="M66" s="1025"/>
      <c r="N66" s="1025"/>
      <c r="O66" s="1025"/>
      <c r="P66" s="1026"/>
      <c r="Q66" s="1030" t="s">
        <v>376</v>
      </c>
      <c r="R66" s="1031"/>
      <c r="S66" s="1031"/>
      <c r="T66" s="1031"/>
      <c r="U66" s="1032"/>
      <c r="V66" s="1030" t="s">
        <v>377</v>
      </c>
      <c r="W66" s="1031"/>
      <c r="X66" s="1031"/>
      <c r="Y66" s="1031"/>
      <c r="Z66" s="1032"/>
      <c r="AA66" s="1030" t="s">
        <v>378</v>
      </c>
      <c r="AB66" s="1031"/>
      <c r="AC66" s="1031"/>
      <c r="AD66" s="1031"/>
      <c r="AE66" s="1032"/>
      <c r="AF66" s="1036" t="s">
        <v>379</v>
      </c>
      <c r="AG66" s="1037"/>
      <c r="AH66" s="1037"/>
      <c r="AI66" s="1037"/>
      <c r="AJ66" s="1038"/>
      <c r="AK66" s="1030" t="s">
        <v>380</v>
      </c>
      <c r="AL66" s="1025"/>
      <c r="AM66" s="1025"/>
      <c r="AN66" s="1025"/>
      <c r="AO66" s="1026"/>
      <c r="AP66" s="1030" t="s">
        <v>381</v>
      </c>
      <c r="AQ66" s="1031"/>
      <c r="AR66" s="1031"/>
      <c r="AS66" s="1031"/>
      <c r="AT66" s="1032"/>
      <c r="AU66" s="1030" t="s">
        <v>391</v>
      </c>
      <c r="AV66" s="1031"/>
      <c r="AW66" s="1031"/>
      <c r="AX66" s="1031"/>
      <c r="AY66" s="1032"/>
      <c r="AZ66" s="1030" t="s">
        <v>360</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528</v>
      </c>
      <c r="C68" s="1015"/>
      <c r="D68" s="1015"/>
      <c r="E68" s="1015"/>
      <c r="F68" s="1015"/>
      <c r="G68" s="1015"/>
      <c r="H68" s="1015"/>
      <c r="I68" s="1015"/>
      <c r="J68" s="1015"/>
      <c r="K68" s="1015"/>
      <c r="L68" s="1015"/>
      <c r="M68" s="1015"/>
      <c r="N68" s="1015"/>
      <c r="O68" s="1015"/>
      <c r="P68" s="1016"/>
      <c r="Q68" s="1017">
        <v>7975</v>
      </c>
      <c r="R68" s="1011"/>
      <c r="S68" s="1011"/>
      <c r="T68" s="1011"/>
      <c r="U68" s="1011"/>
      <c r="V68" s="1011">
        <v>7372</v>
      </c>
      <c r="W68" s="1011"/>
      <c r="X68" s="1011"/>
      <c r="Y68" s="1011"/>
      <c r="Z68" s="1011"/>
      <c r="AA68" s="1011">
        <v>603</v>
      </c>
      <c r="AB68" s="1011"/>
      <c r="AC68" s="1011"/>
      <c r="AD68" s="1011"/>
      <c r="AE68" s="1011"/>
      <c r="AF68" s="1011">
        <v>603</v>
      </c>
      <c r="AG68" s="1011"/>
      <c r="AH68" s="1011"/>
      <c r="AI68" s="1011"/>
      <c r="AJ68" s="1011"/>
      <c r="AK68" s="1011">
        <v>173</v>
      </c>
      <c r="AL68" s="1011"/>
      <c r="AM68" s="1011"/>
      <c r="AN68" s="1011"/>
      <c r="AO68" s="1011"/>
      <c r="AP68" s="1011">
        <v>4468</v>
      </c>
      <c r="AQ68" s="1011"/>
      <c r="AR68" s="1011"/>
      <c r="AS68" s="1011"/>
      <c r="AT68" s="1011"/>
      <c r="AU68" s="1011">
        <v>192</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529</v>
      </c>
      <c r="C69" s="1004"/>
      <c r="D69" s="1004"/>
      <c r="E69" s="1004"/>
      <c r="F69" s="1004"/>
      <c r="G69" s="1004"/>
      <c r="H69" s="1004"/>
      <c r="I69" s="1004"/>
      <c r="J69" s="1004"/>
      <c r="K69" s="1004"/>
      <c r="L69" s="1004"/>
      <c r="M69" s="1004"/>
      <c r="N69" s="1004"/>
      <c r="O69" s="1004"/>
      <c r="P69" s="1005"/>
      <c r="Q69" s="1006">
        <v>123281</v>
      </c>
      <c r="R69" s="1000"/>
      <c r="S69" s="1000"/>
      <c r="T69" s="1000"/>
      <c r="U69" s="1000"/>
      <c r="V69" s="1000">
        <v>119183</v>
      </c>
      <c r="W69" s="1000"/>
      <c r="X69" s="1000"/>
      <c r="Y69" s="1000"/>
      <c r="Z69" s="1000"/>
      <c r="AA69" s="1000">
        <v>4098</v>
      </c>
      <c r="AB69" s="1000"/>
      <c r="AC69" s="1000"/>
      <c r="AD69" s="1000"/>
      <c r="AE69" s="1000"/>
      <c r="AF69" s="1000">
        <v>26475</v>
      </c>
      <c r="AG69" s="1000"/>
      <c r="AH69" s="1000"/>
      <c r="AI69" s="1000"/>
      <c r="AJ69" s="1000"/>
      <c r="AK69" s="1000" t="s">
        <v>477</v>
      </c>
      <c r="AL69" s="1000"/>
      <c r="AM69" s="1000"/>
      <c r="AN69" s="1000"/>
      <c r="AO69" s="1000"/>
      <c r="AP69" s="1000" t="s">
        <v>477</v>
      </c>
      <c r="AQ69" s="1000"/>
      <c r="AR69" s="1000"/>
      <c r="AS69" s="1000"/>
      <c r="AT69" s="1000"/>
      <c r="AU69" s="1000" t="s">
        <v>477</v>
      </c>
      <c r="AV69" s="1000"/>
      <c r="AW69" s="1000"/>
      <c r="AX69" s="1000"/>
      <c r="AY69" s="1000"/>
      <c r="AZ69" s="1001" t="s">
        <v>534</v>
      </c>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530</v>
      </c>
      <c r="C70" s="1004"/>
      <c r="D70" s="1004"/>
      <c r="E70" s="1004"/>
      <c r="F70" s="1004"/>
      <c r="G70" s="1004"/>
      <c r="H70" s="1004"/>
      <c r="I70" s="1004"/>
      <c r="J70" s="1004"/>
      <c r="K70" s="1004"/>
      <c r="L70" s="1004"/>
      <c r="M70" s="1004"/>
      <c r="N70" s="1004"/>
      <c r="O70" s="1004"/>
      <c r="P70" s="1005"/>
      <c r="Q70" s="1006">
        <v>1098</v>
      </c>
      <c r="R70" s="1000"/>
      <c r="S70" s="1000"/>
      <c r="T70" s="1000"/>
      <c r="U70" s="1000"/>
      <c r="V70" s="1000">
        <v>1025</v>
      </c>
      <c r="W70" s="1000"/>
      <c r="X70" s="1000"/>
      <c r="Y70" s="1000"/>
      <c r="Z70" s="1000"/>
      <c r="AA70" s="1000">
        <v>73</v>
      </c>
      <c r="AB70" s="1000"/>
      <c r="AC70" s="1000"/>
      <c r="AD70" s="1000"/>
      <c r="AE70" s="1000"/>
      <c r="AF70" s="1000">
        <v>73</v>
      </c>
      <c r="AG70" s="1000"/>
      <c r="AH70" s="1000"/>
      <c r="AI70" s="1000"/>
      <c r="AJ70" s="1000"/>
      <c r="AK70" s="1000">
        <v>60</v>
      </c>
      <c r="AL70" s="1000"/>
      <c r="AM70" s="1000"/>
      <c r="AN70" s="1000"/>
      <c r="AO70" s="1000"/>
      <c r="AP70" s="1000">
        <v>486</v>
      </c>
      <c r="AQ70" s="1000"/>
      <c r="AR70" s="1000"/>
      <c r="AS70" s="1000"/>
      <c r="AT70" s="1000"/>
      <c r="AU70" s="1000">
        <v>28</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531</v>
      </c>
      <c r="C71" s="1004"/>
      <c r="D71" s="1004"/>
      <c r="E71" s="1004"/>
      <c r="F71" s="1004"/>
      <c r="G71" s="1004"/>
      <c r="H71" s="1004"/>
      <c r="I71" s="1004"/>
      <c r="J71" s="1004"/>
      <c r="K71" s="1004"/>
      <c r="L71" s="1004"/>
      <c r="M71" s="1004"/>
      <c r="N71" s="1004"/>
      <c r="O71" s="1004"/>
      <c r="P71" s="1005"/>
      <c r="Q71" s="1006">
        <v>73047</v>
      </c>
      <c r="R71" s="1000"/>
      <c r="S71" s="1000"/>
      <c r="T71" s="1000"/>
      <c r="U71" s="1000"/>
      <c r="V71" s="1000">
        <v>69824</v>
      </c>
      <c r="W71" s="1000"/>
      <c r="X71" s="1000"/>
      <c r="Y71" s="1000"/>
      <c r="Z71" s="1000"/>
      <c r="AA71" s="1000">
        <v>3223</v>
      </c>
      <c r="AB71" s="1000"/>
      <c r="AC71" s="1000"/>
      <c r="AD71" s="1000"/>
      <c r="AE71" s="1000"/>
      <c r="AF71" s="1000">
        <v>3223</v>
      </c>
      <c r="AG71" s="1000"/>
      <c r="AH71" s="1000"/>
      <c r="AI71" s="1000"/>
      <c r="AJ71" s="1000"/>
      <c r="AK71" s="1000">
        <v>1866</v>
      </c>
      <c r="AL71" s="1000"/>
      <c r="AM71" s="1000"/>
      <c r="AN71" s="1000"/>
      <c r="AO71" s="1000"/>
      <c r="AP71" s="1000">
        <v>35815</v>
      </c>
      <c r="AQ71" s="1000"/>
      <c r="AR71" s="1000"/>
      <c r="AS71" s="1000"/>
      <c r="AT71" s="1000"/>
      <c r="AU71" s="1000">
        <v>680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532</v>
      </c>
      <c r="C72" s="1004"/>
      <c r="D72" s="1004"/>
      <c r="E72" s="1004"/>
      <c r="F72" s="1004"/>
      <c r="G72" s="1004"/>
      <c r="H72" s="1004"/>
      <c r="I72" s="1004"/>
      <c r="J72" s="1004"/>
      <c r="K72" s="1004"/>
      <c r="L72" s="1004"/>
      <c r="M72" s="1004"/>
      <c r="N72" s="1004"/>
      <c r="O72" s="1004"/>
      <c r="P72" s="1005"/>
      <c r="Q72" s="1006">
        <v>5132</v>
      </c>
      <c r="R72" s="1000"/>
      <c r="S72" s="1000"/>
      <c r="T72" s="1000"/>
      <c r="U72" s="1000"/>
      <c r="V72" s="1000">
        <v>5056</v>
      </c>
      <c r="W72" s="1000"/>
      <c r="X72" s="1000"/>
      <c r="Y72" s="1000"/>
      <c r="Z72" s="1000"/>
      <c r="AA72" s="1000">
        <v>76</v>
      </c>
      <c r="AB72" s="1000"/>
      <c r="AC72" s="1000"/>
      <c r="AD72" s="1000"/>
      <c r="AE72" s="1000"/>
      <c r="AF72" s="1000">
        <v>76</v>
      </c>
      <c r="AG72" s="1000"/>
      <c r="AH72" s="1000"/>
      <c r="AI72" s="1000"/>
      <c r="AJ72" s="1000"/>
      <c r="AK72" s="1000">
        <v>1017</v>
      </c>
      <c r="AL72" s="1000"/>
      <c r="AM72" s="1000"/>
      <c r="AN72" s="1000"/>
      <c r="AO72" s="1000"/>
      <c r="AP72" s="1000" t="s">
        <v>477</v>
      </c>
      <c r="AQ72" s="1000"/>
      <c r="AR72" s="1000"/>
      <c r="AS72" s="1000"/>
      <c r="AT72" s="1000"/>
      <c r="AU72" s="1000" t="s">
        <v>477</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533</v>
      </c>
      <c r="C73" s="1004"/>
      <c r="D73" s="1004"/>
      <c r="E73" s="1004"/>
      <c r="F73" s="1004"/>
      <c r="G73" s="1004"/>
      <c r="H73" s="1004"/>
      <c r="I73" s="1004"/>
      <c r="J73" s="1004"/>
      <c r="K73" s="1004"/>
      <c r="L73" s="1004"/>
      <c r="M73" s="1004"/>
      <c r="N73" s="1004"/>
      <c r="O73" s="1004"/>
      <c r="P73" s="1005"/>
      <c r="Q73" s="1006">
        <v>1295268</v>
      </c>
      <c r="R73" s="1000"/>
      <c r="S73" s="1000"/>
      <c r="T73" s="1000"/>
      <c r="U73" s="1000"/>
      <c r="V73" s="1000">
        <v>1252615</v>
      </c>
      <c r="W73" s="1000"/>
      <c r="X73" s="1000"/>
      <c r="Y73" s="1000"/>
      <c r="Z73" s="1000"/>
      <c r="AA73" s="1000">
        <v>42653</v>
      </c>
      <c r="AB73" s="1000"/>
      <c r="AC73" s="1000"/>
      <c r="AD73" s="1000"/>
      <c r="AE73" s="1000"/>
      <c r="AF73" s="1000">
        <v>42653</v>
      </c>
      <c r="AG73" s="1000"/>
      <c r="AH73" s="1000"/>
      <c r="AI73" s="1000"/>
      <c r="AJ73" s="1000"/>
      <c r="AK73" s="1000">
        <v>10499</v>
      </c>
      <c r="AL73" s="1000"/>
      <c r="AM73" s="1000"/>
      <c r="AN73" s="1000"/>
      <c r="AO73" s="1000"/>
      <c r="AP73" s="1000" t="s">
        <v>477</v>
      </c>
      <c r="AQ73" s="1000"/>
      <c r="AR73" s="1000"/>
      <c r="AS73" s="1000"/>
      <c r="AT73" s="1000"/>
      <c r="AU73" s="1000" t="s">
        <v>477</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372</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73103</v>
      </c>
      <c r="AG88" s="988"/>
      <c r="AH88" s="988"/>
      <c r="AI88" s="988"/>
      <c r="AJ88" s="988"/>
      <c r="AK88" s="992"/>
      <c r="AL88" s="992"/>
      <c r="AM88" s="992"/>
      <c r="AN88" s="992"/>
      <c r="AO88" s="992"/>
      <c r="AP88" s="988">
        <v>40769</v>
      </c>
      <c r="AQ88" s="988"/>
      <c r="AR88" s="988"/>
      <c r="AS88" s="988"/>
      <c r="AT88" s="988"/>
      <c r="AU88" s="988">
        <v>900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372</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687</v>
      </c>
      <c r="CS102" s="980"/>
      <c r="CT102" s="980"/>
      <c r="CU102" s="980"/>
      <c r="CV102" s="981"/>
      <c r="CW102" s="979">
        <v>239</v>
      </c>
      <c r="CX102" s="980"/>
      <c r="CY102" s="980"/>
      <c r="CZ102" s="980"/>
      <c r="DA102" s="981"/>
      <c r="DB102" s="979" t="s">
        <v>477</v>
      </c>
      <c r="DC102" s="980"/>
      <c r="DD102" s="980"/>
      <c r="DE102" s="980"/>
      <c r="DF102" s="981"/>
      <c r="DG102" s="979" t="s">
        <v>477</v>
      </c>
      <c r="DH102" s="980"/>
      <c r="DI102" s="980"/>
      <c r="DJ102" s="980"/>
      <c r="DK102" s="981"/>
      <c r="DL102" s="979" t="s">
        <v>477</v>
      </c>
      <c r="DM102" s="980"/>
      <c r="DN102" s="980"/>
      <c r="DO102" s="980"/>
      <c r="DP102" s="981"/>
      <c r="DQ102" s="979" t="s">
        <v>477</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292</v>
      </c>
      <c r="AG109" s="923"/>
      <c r="AH109" s="923"/>
      <c r="AI109" s="923"/>
      <c r="AJ109" s="924"/>
      <c r="AK109" s="925" t="s">
        <v>291</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292</v>
      </c>
      <c r="BW109" s="923"/>
      <c r="BX109" s="923"/>
      <c r="BY109" s="923"/>
      <c r="BZ109" s="924"/>
      <c r="CA109" s="925" t="s">
        <v>291</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292</v>
      </c>
      <c r="DM109" s="923"/>
      <c r="DN109" s="923"/>
      <c r="DO109" s="923"/>
      <c r="DP109" s="924"/>
      <c r="DQ109" s="925" t="s">
        <v>291</v>
      </c>
      <c r="DR109" s="923"/>
      <c r="DS109" s="923"/>
      <c r="DT109" s="923"/>
      <c r="DU109" s="924"/>
      <c r="DV109" s="925" t="s">
        <v>402</v>
      </c>
      <c r="DW109" s="923"/>
      <c r="DX109" s="923"/>
      <c r="DY109" s="923"/>
      <c r="DZ109" s="954"/>
    </row>
    <row r="110" spans="1:131" s="199" customFormat="1" ht="26.25" customHeight="1">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3349802</v>
      </c>
      <c r="AB110" s="916"/>
      <c r="AC110" s="916"/>
      <c r="AD110" s="916"/>
      <c r="AE110" s="917"/>
      <c r="AF110" s="918">
        <v>2722951</v>
      </c>
      <c r="AG110" s="916"/>
      <c r="AH110" s="916"/>
      <c r="AI110" s="916"/>
      <c r="AJ110" s="917"/>
      <c r="AK110" s="918">
        <v>2555384</v>
      </c>
      <c r="AL110" s="916"/>
      <c r="AM110" s="916"/>
      <c r="AN110" s="916"/>
      <c r="AO110" s="917"/>
      <c r="AP110" s="919">
        <v>4.3</v>
      </c>
      <c r="AQ110" s="920"/>
      <c r="AR110" s="920"/>
      <c r="AS110" s="920"/>
      <c r="AT110" s="921"/>
      <c r="AU110" s="955" t="s">
        <v>62</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25858847</v>
      </c>
      <c r="BR110" s="863"/>
      <c r="BS110" s="863"/>
      <c r="BT110" s="863"/>
      <c r="BU110" s="863"/>
      <c r="BV110" s="863">
        <v>22204452</v>
      </c>
      <c r="BW110" s="863"/>
      <c r="BX110" s="863"/>
      <c r="BY110" s="863"/>
      <c r="BZ110" s="863"/>
      <c r="CA110" s="863">
        <v>20598435</v>
      </c>
      <c r="CB110" s="863"/>
      <c r="CC110" s="863"/>
      <c r="CD110" s="863"/>
      <c r="CE110" s="863"/>
      <c r="CF110" s="887">
        <v>34.5</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226</v>
      </c>
      <c r="DH110" s="863"/>
      <c r="DI110" s="863"/>
      <c r="DJ110" s="863"/>
      <c r="DK110" s="863"/>
      <c r="DL110" s="863" t="s">
        <v>226</v>
      </c>
      <c r="DM110" s="863"/>
      <c r="DN110" s="863"/>
      <c r="DO110" s="863"/>
      <c r="DP110" s="863"/>
      <c r="DQ110" s="863" t="s">
        <v>226</v>
      </c>
      <c r="DR110" s="863"/>
      <c r="DS110" s="863"/>
      <c r="DT110" s="863"/>
      <c r="DU110" s="863"/>
      <c r="DV110" s="864" t="s">
        <v>226</v>
      </c>
      <c r="DW110" s="864"/>
      <c r="DX110" s="864"/>
      <c r="DY110" s="864"/>
      <c r="DZ110" s="865"/>
    </row>
    <row r="111" spans="1:131" s="199" customFormat="1" ht="26.25" customHeight="1">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v>39261</v>
      </c>
      <c r="AB111" s="944"/>
      <c r="AC111" s="944"/>
      <c r="AD111" s="944"/>
      <c r="AE111" s="945"/>
      <c r="AF111" s="946" t="s">
        <v>226</v>
      </c>
      <c r="AG111" s="944"/>
      <c r="AH111" s="944"/>
      <c r="AI111" s="944"/>
      <c r="AJ111" s="945"/>
      <c r="AK111" s="946" t="s">
        <v>226</v>
      </c>
      <c r="AL111" s="944"/>
      <c r="AM111" s="944"/>
      <c r="AN111" s="944"/>
      <c r="AO111" s="945"/>
      <c r="AP111" s="947" t="s">
        <v>226</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v>1029194</v>
      </c>
      <c r="BR111" s="835"/>
      <c r="BS111" s="835"/>
      <c r="BT111" s="835"/>
      <c r="BU111" s="835"/>
      <c r="BV111" s="835">
        <v>1299469</v>
      </c>
      <c r="BW111" s="835"/>
      <c r="BX111" s="835"/>
      <c r="BY111" s="835"/>
      <c r="BZ111" s="835"/>
      <c r="CA111" s="835">
        <v>535313</v>
      </c>
      <c r="CB111" s="835"/>
      <c r="CC111" s="835"/>
      <c r="CD111" s="835"/>
      <c r="CE111" s="835"/>
      <c r="CF111" s="896">
        <v>0.9</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v>67065</v>
      </c>
      <c r="DH111" s="835"/>
      <c r="DI111" s="835"/>
      <c r="DJ111" s="835"/>
      <c r="DK111" s="835"/>
      <c r="DL111" s="835">
        <v>60467</v>
      </c>
      <c r="DM111" s="835"/>
      <c r="DN111" s="835"/>
      <c r="DO111" s="835"/>
      <c r="DP111" s="835"/>
      <c r="DQ111" s="835">
        <v>53705</v>
      </c>
      <c r="DR111" s="835"/>
      <c r="DS111" s="835"/>
      <c r="DT111" s="835"/>
      <c r="DU111" s="835"/>
      <c r="DV111" s="812">
        <v>0.1</v>
      </c>
      <c r="DW111" s="812"/>
      <c r="DX111" s="812"/>
      <c r="DY111" s="812"/>
      <c r="DZ111" s="813"/>
    </row>
    <row r="112" spans="1:131" s="199" customFormat="1" ht="26.25" customHeight="1">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v>491083</v>
      </c>
      <c r="AB112" s="798"/>
      <c r="AC112" s="798"/>
      <c r="AD112" s="798"/>
      <c r="AE112" s="799"/>
      <c r="AF112" s="800">
        <v>345250</v>
      </c>
      <c r="AG112" s="798"/>
      <c r="AH112" s="798"/>
      <c r="AI112" s="798"/>
      <c r="AJ112" s="799"/>
      <c r="AK112" s="800">
        <v>280100</v>
      </c>
      <c r="AL112" s="798"/>
      <c r="AM112" s="798"/>
      <c r="AN112" s="798"/>
      <c r="AO112" s="799"/>
      <c r="AP112" s="845">
        <v>0.5</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t="s">
        <v>226</v>
      </c>
      <c r="BR112" s="835"/>
      <c r="BS112" s="835"/>
      <c r="BT112" s="835"/>
      <c r="BU112" s="835"/>
      <c r="BV112" s="835" t="s">
        <v>226</v>
      </c>
      <c r="BW112" s="835"/>
      <c r="BX112" s="835"/>
      <c r="BY112" s="835"/>
      <c r="BZ112" s="835"/>
      <c r="CA112" s="835" t="s">
        <v>226</v>
      </c>
      <c r="CB112" s="835"/>
      <c r="CC112" s="835"/>
      <c r="CD112" s="835"/>
      <c r="CE112" s="835"/>
      <c r="CF112" s="896" t="s">
        <v>226</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226</v>
      </c>
      <c r="DH112" s="835"/>
      <c r="DI112" s="835"/>
      <c r="DJ112" s="835"/>
      <c r="DK112" s="835"/>
      <c r="DL112" s="835" t="s">
        <v>226</v>
      </c>
      <c r="DM112" s="835"/>
      <c r="DN112" s="835"/>
      <c r="DO112" s="835"/>
      <c r="DP112" s="835"/>
      <c r="DQ112" s="835" t="s">
        <v>226</v>
      </c>
      <c r="DR112" s="835"/>
      <c r="DS112" s="835"/>
      <c r="DT112" s="835"/>
      <c r="DU112" s="835"/>
      <c r="DV112" s="812" t="s">
        <v>226</v>
      </c>
      <c r="DW112" s="812"/>
      <c r="DX112" s="812"/>
      <c r="DY112" s="812"/>
      <c r="DZ112" s="813"/>
    </row>
    <row r="113" spans="1:130" s="199" customFormat="1" ht="26.25" customHeight="1">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t="s">
        <v>226</v>
      </c>
      <c r="AB113" s="944"/>
      <c r="AC113" s="944"/>
      <c r="AD113" s="944"/>
      <c r="AE113" s="945"/>
      <c r="AF113" s="946" t="s">
        <v>226</v>
      </c>
      <c r="AG113" s="944"/>
      <c r="AH113" s="944"/>
      <c r="AI113" s="944"/>
      <c r="AJ113" s="945"/>
      <c r="AK113" s="946" t="s">
        <v>226</v>
      </c>
      <c r="AL113" s="944"/>
      <c r="AM113" s="944"/>
      <c r="AN113" s="944"/>
      <c r="AO113" s="945"/>
      <c r="AP113" s="947" t="s">
        <v>226</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v>908414</v>
      </c>
      <c r="BR113" s="835"/>
      <c r="BS113" s="835"/>
      <c r="BT113" s="835"/>
      <c r="BU113" s="835"/>
      <c r="BV113" s="835">
        <v>886387</v>
      </c>
      <c r="BW113" s="835"/>
      <c r="BX113" s="835"/>
      <c r="BY113" s="835"/>
      <c r="BZ113" s="835"/>
      <c r="CA113" s="835">
        <v>900702</v>
      </c>
      <c r="CB113" s="835"/>
      <c r="CC113" s="835"/>
      <c r="CD113" s="835"/>
      <c r="CE113" s="835"/>
      <c r="CF113" s="896">
        <v>1.5</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226</v>
      </c>
      <c r="DH113" s="798"/>
      <c r="DI113" s="798"/>
      <c r="DJ113" s="798"/>
      <c r="DK113" s="799"/>
      <c r="DL113" s="800" t="s">
        <v>226</v>
      </c>
      <c r="DM113" s="798"/>
      <c r="DN113" s="798"/>
      <c r="DO113" s="798"/>
      <c r="DP113" s="799"/>
      <c r="DQ113" s="800" t="s">
        <v>226</v>
      </c>
      <c r="DR113" s="798"/>
      <c r="DS113" s="798"/>
      <c r="DT113" s="798"/>
      <c r="DU113" s="799"/>
      <c r="DV113" s="845" t="s">
        <v>226</v>
      </c>
      <c r="DW113" s="846"/>
      <c r="DX113" s="846"/>
      <c r="DY113" s="846"/>
      <c r="DZ113" s="847"/>
    </row>
    <row r="114" spans="1:130" s="199" customFormat="1" ht="26.25" customHeight="1">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179130</v>
      </c>
      <c r="AB114" s="798"/>
      <c r="AC114" s="798"/>
      <c r="AD114" s="798"/>
      <c r="AE114" s="799"/>
      <c r="AF114" s="800">
        <v>175417</v>
      </c>
      <c r="AG114" s="798"/>
      <c r="AH114" s="798"/>
      <c r="AI114" s="798"/>
      <c r="AJ114" s="799"/>
      <c r="AK114" s="800">
        <v>111796</v>
      </c>
      <c r="AL114" s="798"/>
      <c r="AM114" s="798"/>
      <c r="AN114" s="798"/>
      <c r="AO114" s="799"/>
      <c r="AP114" s="845">
        <v>0.2</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v>16776722</v>
      </c>
      <c r="BR114" s="835"/>
      <c r="BS114" s="835"/>
      <c r="BT114" s="835"/>
      <c r="BU114" s="835"/>
      <c r="BV114" s="835">
        <v>16500050</v>
      </c>
      <c r="BW114" s="835"/>
      <c r="BX114" s="835"/>
      <c r="BY114" s="835"/>
      <c r="BZ114" s="835"/>
      <c r="CA114" s="835">
        <v>16322684</v>
      </c>
      <c r="CB114" s="835"/>
      <c r="CC114" s="835"/>
      <c r="CD114" s="835"/>
      <c r="CE114" s="835"/>
      <c r="CF114" s="896">
        <v>27.3</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226</v>
      </c>
      <c r="DH114" s="798"/>
      <c r="DI114" s="798"/>
      <c r="DJ114" s="798"/>
      <c r="DK114" s="799"/>
      <c r="DL114" s="800" t="s">
        <v>226</v>
      </c>
      <c r="DM114" s="798"/>
      <c r="DN114" s="798"/>
      <c r="DO114" s="798"/>
      <c r="DP114" s="799"/>
      <c r="DQ114" s="800" t="s">
        <v>226</v>
      </c>
      <c r="DR114" s="798"/>
      <c r="DS114" s="798"/>
      <c r="DT114" s="798"/>
      <c r="DU114" s="799"/>
      <c r="DV114" s="845" t="s">
        <v>226</v>
      </c>
      <c r="DW114" s="846"/>
      <c r="DX114" s="846"/>
      <c r="DY114" s="846"/>
      <c r="DZ114" s="847"/>
    </row>
    <row r="115" spans="1:130" s="199" customFormat="1" ht="26.25" customHeight="1">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173641</v>
      </c>
      <c r="AB115" s="944"/>
      <c r="AC115" s="944"/>
      <c r="AD115" s="944"/>
      <c r="AE115" s="945"/>
      <c r="AF115" s="946">
        <v>156729</v>
      </c>
      <c r="AG115" s="944"/>
      <c r="AH115" s="944"/>
      <c r="AI115" s="944"/>
      <c r="AJ115" s="945"/>
      <c r="AK115" s="946">
        <v>134798</v>
      </c>
      <c r="AL115" s="944"/>
      <c r="AM115" s="944"/>
      <c r="AN115" s="944"/>
      <c r="AO115" s="945"/>
      <c r="AP115" s="947">
        <v>0.2</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t="s">
        <v>226</v>
      </c>
      <c r="BR115" s="835"/>
      <c r="BS115" s="835"/>
      <c r="BT115" s="835"/>
      <c r="BU115" s="835"/>
      <c r="BV115" s="835" t="s">
        <v>226</v>
      </c>
      <c r="BW115" s="835"/>
      <c r="BX115" s="835"/>
      <c r="BY115" s="835"/>
      <c r="BZ115" s="835"/>
      <c r="CA115" s="835" t="s">
        <v>226</v>
      </c>
      <c r="CB115" s="835"/>
      <c r="CC115" s="835"/>
      <c r="CD115" s="835"/>
      <c r="CE115" s="835"/>
      <c r="CF115" s="896" t="s">
        <v>226</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34300</v>
      </c>
      <c r="DH115" s="798"/>
      <c r="DI115" s="798"/>
      <c r="DJ115" s="798"/>
      <c r="DK115" s="799"/>
      <c r="DL115" s="800">
        <v>553061</v>
      </c>
      <c r="DM115" s="798"/>
      <c r="DN115" s="798"/>
      <c r="DO115" s="798"/>
      <c r="DP115" s="799"/>
      <c r="DQ115" s="800" t="s">
        <v>226</v>
      </c>
      <c r="DR115" s="798"/>
      <c r="DS115" s="798"/>
      <c r="DT115" s="798"/>
      <c r="DU115" s="799"/>
      <c r="DV115" s="845" t="s">
        <v>226</v>
      </c>
      <c r="DW115" s="846"/>
      <c r="DX115" s="846"/>
      <c r="DY115" s="846"/>
      <c r="DZ115" s="847"/>
    </row>
    <row r="116" spans="1:130" s="199" customFormat="1" ht="26.25" customHeight="1">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226</v>
      </c>
      <c r="AB116" s="798"/>
      <c r="AC116" s="798"/>
      <c r="AD116" s="798"/>
      <c r="AE116" s="799"/>
      <c r="AF116" s="800" t="s">
        <v>226</v>
      </c>
      <c r="AG116" s="798"/>
      <c r="AH116" s="798"/>
      <c r="AI116" s="798"/>
      <c r="AJ116" s="799"/>
      <c r="AK116" s="800" t="s">
        <v>226</v>
      </c>
      <c r="AL116" s="798"/>
      <c r="AM116" s="798"/>
      <c r="AN116" s="798"/>
      <c r="AO116" s="799"/>
      <c r="AP116" s="845" t="s">
        <v>226</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226</v>
      </c>
      <c r="BR116" s="835"/>
      <c r="BS116" s="835"/>
      <c r="BT116" s="835"/>
      <c r="BU116" s="835"/>
      <c r="BV116" s="835" t="s">
        <v>226</v>
      </c>
      <c r="BW116" s="835"/>
      <c r="BX116" s="835"/>
      <c r="BY116" s="835"/>
      <c r="BZ116" s="835"/>
      <c r="CA116" s="835" t="s">
        <v>226</v>
      </c>
      <c r="CB116" s="835"/>
      <c r="CC116" s="835"/>
      <c r="CD116" s="835"/>
      <c r="CE116" s="835"/>
      <c r="CF116" s="896" t="s">
        <v>226</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381262</v>
      </c>
      <c r="DH116" s="798"/>
      <c r="DI116" s="798"/>
      <c r="DJ116" s="798"/>
      <c r="DK116" s="799"/>
      <c r="DL116" s="800">
        <v>244544</v>
      </c>
      <c r="DM116" s="798"/>
      <c r="DN116" s="798"/>
      <c r="DO116" s="798"/>
      <c r="DP116" s="799"/>
      <c r="DQ116" s="800">
        <v>148223</v>
      </c>
      <c r="DR116" s="798"/>
      <c r="DS116" s="798"/>
      <c r="DT116" s="798"/>
      <c r="DU116" s="799"/>
      <c r="DV116" s="845">
        <v>0.2</v>
      </c>
      <c r="DW116" s="846"/>
      <c r="DX116" s="846"/>
      <c r="DY116" s="846"/>
      <c r="DZ116" s="847"/>
    </row>
    <row r="117" spans="1:130" s="199" customFormat="1" ht="26.25" customHeight="1">
      <c r="A117" s="922" t="s">
        <v>174</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4232917</v>
      </c>
      <c r="AB117" s="930"/>
      <c r="AC117" s="930"/>
      <c r="AD117" s="930"/>
      <c r="AE117" s="931"/>
      <c r="AF117" s="932">
        <v>3400347</v>
      </c>
      <c r="AG117" s="930"/>
      <c r="AH117" s="930"/>
      <c r="AI117" s="930"/>
      <c r="AJ117" s="931"/>
      <c r="AK117" s="932">
        <v>3082078</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226</v>
      </c>
      <c r="BR117" s="835"/>
      <c r="BS117" s="835"/>
      <c r="BT117" s="835"/>
      <c r="BU117" s="835"/>
      <c r="BV117" s="835" t="s">
        <v>226</v>
      </c>
      <c r="BW117" s="835"/>
      <c r="BX117" s="835"/>
      <c r="BY117" s="835"/>
      <c r="BZ117" s="835"/>
      <c r="CA117" s="835" t="s">
        <v>226</v>
      </c>
      <c r="CB117" s="835"/>
      <c r="CC117" s="835"/>
      <c r="CD117" s="835"/>
      <c r="CE117" s="835"/>
      <c r="CF117" s="896" t="s">
        <v>226</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226</v>
      </c>
      <c r="DH117" s="798"/>
      <c r="DI117" s="798"/>
      <c r="DJ117" s="798"/>
      <c r="DK117" s="799"/>
      <c r="DL117" s="800" t="s">
        <v>226</v>
      </c>
      <c r="DM117" s="798"/>
      <c r="DN117" s="798"/>
      <c r="DO117" s="798"/>
      <c r="DP117" s="799"/>
      <c r="DQ117" s="800" t="s">
        <v>226</v>
      </c>
      <c r="DR117" s="798"/>
      <c r="DS117" s="798"/>
      <c r="DT117" s="798"/>
      <c r="DU117" s="799"/>
      <c r="DV117" s="845" t="s">
        <v>226</v>
      </c>
      <c r="DW117" s="846"/>
      <c r="DX117" s="846"/>
      <c r="DY117" s="846"/>
      <c r="DZ117" s="847"/>
    </row>
    <row r="118" spans="1:130" s="199" customFormat="1" ht="26.25" customHeight="1">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292</v>
      </c>
      <c r="AG118" s="923"/>
      <c r="AH118" s="923"/>
      <c r="AI118" s="923"/>
      <c r="AJ118" s="924"/>
      <c r="AK118" s="925" t="s">
        <v>291</v>
      </c>
      <c r="AL118" s="923"/>
      <c r="AM118" s="923"/>
      <c r="AN118" s="923"/>
      <c r="AO118" s="924"/>
      <c r="AP118" s="926" t="s">
        <v>402</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t="s">
        <v>226</v>
      </c>
      <c r="BR118" s="866"/>
      <c r="BS118" s="866"/>
      <c r="BT118" s="866"/>
      <c r="BU118" s="866"/>
      <c r="BV118" s="866" t="s">
        <v>226</v>
      </c>
      <c r="BW118" s="866"/>
      <c r="BX118" s="866"/>
      <c r="BY118" s="866"/>
      <c r="BZ118" s="866"/>
      <c r="CA118" s="866" t="s">
        <v>226</v>
      </c>
      <c r="CB118" s="866"/>
      <c r="CC118" s="866"/>
      <c r="CD118" s="866"/>
      <c r="CE118" s="866"/>
      <c r="CF118" s="896" t="s">
        <v>226</v>
      </c>
      <c r="CG118" s="897"/>
      <c r="CH118" s="897"/>
      <c r="CI118" s="897"/>
      <c r="CJ118" s="897"/>
      <c r="CK118" s="952"/>
      <c r="CL118" s="839"/>
      <c r="CM118" s="842" t="s">
        <v>431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226</v>
      </c>
      <c r="DH118" s="798"/>
      <c r="DI118" s="798"/>
      <c r="DJ118" s="798"/>
      <c r="DK118" s="799"/>
      <c r="DL118" s="800" t="s">
        <v>226</v>
      </c>
      <c r="DM118" s="798"/>
      <c r="DN118" s="798"/>
      <c r="DO118" s="798"/>
      <c r="DP118" s="799"/>
      <c r="DQ118" s="800" t="s">
        <v>226</v>
      </c>
      <c r="DR118" s="798"/>
      <c r="DS118" s="798"/>
      <c r="DT118" s="798"/>
      <c r="DU118" s="799"/>
      <c r="DV118" s="845" t="s">
        <v>226</v>
      </c>
      <c r="DW118" s="846"/>
      <c r="DX118" s="846"/>
      <c r="DY118" s="846"/>
      <c r="DZ118" s="847"/>
    </row>
    <row r="119" spans="1:130" s="199" customFormat="1" ht="26.25" customHeight="1">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226</v>
      </c>
      <c r="AB119" s="916"/>
      <c r="AC119" s="916"/>
      <c r="AD119" s="916"/>
      <c r="AE119" s="917"/>
      <c r="AF119" s="918" t="s">
        <v>226</v>
      </c>
      <c r="AG119" s="916"/>
      <c r="AH119" s="916"/>
      <c r="AI119" s="916"/>
      <c r="AJ119" s="917"/>
      <c r="AK119" s="918" t="s">
        <v>226</v>
      </c>
      <c r="AL119" s="916"/>
      <c r="AM119" s="916"/>
      <c r="AN119" s="916"/>
      <c r="AO119" s="917"/>
      <c r="AP119" s="919" t="s">
        <v>226</v>
      </c>
      <c r="AQ119" s="920"/>
      <c r="AR119" s="920"/>
      <c r="AS119" s="920"/>
      <c r="AT119" s="921"/>
      <c r="AU119" s="959"/>
      <c r="AV119" s="960"/>
      <c r="AW119" s="960"/>
      <c r="AX119" s="960"/>
      <c r="AY119" s="960"/>
      <c r="AZ119" s="230" t="s">
        <v>174</v>
      </c>
      <c r="BA119" s="230"/>
      <c r="BB119" s="230"/>
      <c r="BC119" s="230"/>
      <c r="BD119" s="230"/>
      <c r="BE119" s="230"/>
      <c r="BF119" s="230"/>
      <c r="BG119" s="230"/>
      <c r="BH119" s="230"/>
      <c r="BI119" s="230"/>
      <c r="BJ119" s="230"/>
      <c r="BK119" s="230"/>
      <c r="BL119" s="230"/>
      <c r="BM119" s="230"/>
      <c r="BN119" s="230"/>
      <c r="BO119" s="898" t="s">
        <v>432</v>
      </c>
      <c r="BP119" s="899"/>
      <c r="BQ119" s="903">
        <v>44573177</v>
      </c>
      <c r="BR119" s="866"/>
      <c r="BS119" s="866"/>
      <c r="BT119" s="866"/>
      <c r="BU119" s="866"/>
      <c r="BV119" s="866">
        <v>40890358</v>
      </c>
      <c r="BW119" s="866"/>
      <c r="BX119" s="866"/>
      <c r="BY119" s="866"/>
      <c r="BZ119" s="866"/>
      <c r="CA119" s="866">
        <v>38357134</v>
      </c>
      <c r="CB119" s="866"/>
      <c r="CC119" s="866"/>
      <c r="CD119" s="866"/>
      <c r="CE119" s="866"/>
      <c r="CF119" s="764"/>
      <c r="CG119" s="765"/>
      <c r="CH119" s="765"/>
      <c r="CI119" s="765"/>
      <c r="CJ119" s="855"/>
      <c r="CK119" s="953"/>
      <c r="CL119" s="841"/>
      <c r="CM119" s="859" t="s">
        <v>433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546567</v>
      </c>
      <c r="DH119" s="781"/>
      <c r="DI119" s="781"/>
      <c r="DJ119" s="781"/>
      <c r="DK119" s="782"/>
      <c r="DL119" s="783">
        <v>441397</v>
      </c>
      <c r="DM119" s="781"/>
      <c r="DN119" s="781"/>
      <c r="DO119" s="781"/>
      <c r="DP119" s="782"/>
      <c r="DQ119" s="783">
        <v>333385</v>
      </c>
      <c r="DR119" s="781"/>
      <c r="DS119" s="781"/>
      <c r="DT119" s="781"/>
      <c r="DU119" s="782"/>
      <c r="DV119" s="869">
        <v>0.6</v>
      </c>
      <c r="DW119" s="870"/>
      <c r="DX119" s="870"/>
      <c r="DY119" s="870"/>
      <c r="DZ119" s="871"/>
    </row>
    <row r="120" spans="1:130" s="199" customFormat="1" ht="26.25" customHeight="1">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v>8554</v>
      </c>
      <c r="AB120" s="798"/>
      <c r="AC120" s="798"/>
      <c r="AD120" s="798"/>
      <c r="AE120" s="799"/>
      <c r="AF120" s="800">
        <v>8563</v>
      </c>
      <c r="AG120" s="798"/>
      <c r="AH120" s="798"/>
      <c r="AI120" s="798"/>
      <c r="AJ120" s="799"/>
      <c r="AK120" s="800">
        <v>8570</v>
      </c>
      <c r="AL120" s="798"/>
      <c r="AM120" s="798"/>
      <c r="AN120" s="798"/>
      <c r="AO120" s="799"/>
      <c r="AP120" s="845">
        <v>0</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21752655</v>
      </c>
      <c r="BR120" s="863"/>
      <c r="BS120" s="863"/>
      <c r="BT120" s="863"/>
      <c r="BU120" s="863"/>
      <c r="BV120" s="863">
        <v>32486624</v>
      </c>
      <c r="BW120" s="863"/>
      <c r="BX120" s="863"/>
      <c r="BY120" s="863"/>
      <c r="BZ120" s="863"/>
      <c r="CA120" s="863">
        <v>35226652</v>
      </c>
      <c r="CB120" s="863"/>
      <c r="CC120" s="863"/>
      <c r="CD120" s="863"/>
      <c r="CE120" s="863"/>
      <c r="CF120" s="887">
        <v>59</v>
      </c>
      <c r="CG120" s="888"/>
      <c r="CH120" s="888"/>
      <c r="CI120" s="888"/>
      <c r="CJ120" s="888"/>
      <c r="CK120" s="889" t="s">
        <v>436</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t="s">
        <v>226</v>
      </c>
      <c r="DH120" s="863"/>
      <c r="DI120" s="863"/>
      <c r="DJ120" s="863"/>
      <c r="DK120" s="863"/>
      <c r="DL120" s="863" t="s">
        <v>226</v>
      </c>
      <c r="DM120" s="863"/>
      <c r="DN120" s="863"/>
      <c r="DO120" s="863"/>
      <c r="DP120" s="863"/>
      <c r="DQ120" s="863" t="s">
        <v>226</v>
      </c>
      <c r="DR120" s="863"/>
      <c r="DS120" s="863"/>
      <c r="DT120" s="863"/>
      <c r="DU120" s="863"/>
      <c r="DV120" s="864" t="s">
        <v>226</v>
      </c>
      <c r="DW120" s="864"/>
      <c r="DX120" s="864"/>
      <c r="DY120" s="864"/>
      <c r="DZ120" s="865"/>
    </row>
    <row r="121" spans="1:130" s="199" customFormat="1" ht="26.25" customHeight="1">
      <c r="A121" s="838"/>
      <c r="B121" s="839"/>
      <c r="C121" s="884" t="s">
        <v>437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226</v>
      </c>
      <c r="AB121" s="798"/>
      <c r="AC121" s="798"/>
      <c r="AD121" s="798"/>
      <c r="AE121" s="799"/>
      <c r="AF121" s="800" t="s">
        <v>226</v>
      </c>
      <c r="AG121" s="798"/>
      <c r="AH121" s="798"/>
      <c r="AI121" s="798"/>
      <c r="AJ121" s="799"/>
      <c r="AK121" s="800" t="s">
        <v>226</v>
      </c>
      <c r="AL121" s="798"/>
      <c r="AM121" s="798"/>
      <c r="AN121" s="798"/>
      <c r="AO121" s="799"/>
      <c r="AP121" s="845" t="s">
        <v>226</v>
      </c>
      <c r="AQ121" s="846"/>
      <c r="AR121" s="846"/>
      <c r="AS121" s="846"/>
      <c r="AT121" s="847"/>
      <c r="AU121" s="907"/>
      <c r="AV121" s="908"/>
      <c r="AW121" s="908"/>
      <c r="AX121" s="908"/>
      <c r="AY121" s="909"/>
      <c r="AZ121" s="833" t="s">
        <v>438</v>
      </c>
      <c r="BA121" s="768"/>
      <c r="BB121" s="768"/>
      <c r="BC121" s="768"/>
      <c r="BD121" s="768"/>
      <c r="BE121" s="768"/>
      <c r="BF121" s="768"/>
      <c r="BG121" s="768"/>
      <c r="BH121" s="768"/>
      <c r="BI121" s="768"/>
      <c r="BJ121" s="768"/>
      <c r="BK121" s="768"/>
      <c r="BL121" s="768"/>
      <c r="BM121" s="768"/>
      <c r="BN121" s="768"/>
      <c r="BO121" s="768"/>
      <c r="BP121" s="769"/>
      <c r="BQ121" s="834" t="s">
        <v>226</v>
      </c>
      <c r="BR121" s="835"/>
      <c r="BS121" s="835"/>
      <c r="BT121" s="835"/>
      <c r="BU121" s="835"/>
      <c r="BV121" s="835" t="s">
        <v>226</v>
      </c>
      <c r="BW121" s="835"/>
      <c r="BX121" s="835"/>
      <c r="BY121" s="835"/>
      <c r="BZ121" s="835"/>
      <c r="CA121" s="835" t="s">
        <v>226</v>
      </c>
      <c r="CB121" s="835"/>
      <c r="CC121" s="835"/>
      <c r="CD121" s="835"/>
      <c r="CE121" s="835"/>
      <c r="CF121" s="896" t="s">
        <v>226</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t="s">
        <v>226</v>
      </c>
      <c r="DH121" s="835"/>
      <c r="DI121" s="835"/>
      <c r="DJ121" s="835"/>
      <c r="DK121" s="835"/>
      <c r="DL121" s="835" t="s">
        <v>226</v>
      </c>
      <c r="DM121" s="835"/>
      <c r="DN121" s="835"/>
      <c r="DO121" s="835"/>
      <c r="DP121" s="835"/>
      <c r="DQ121" s="835" t="s">
        <v>226</v>
      </c>
      <c r="DR121" s="835"/>
      <c r="DS121" s="835"/>
      <c r="DT121" s="835"/>
      <c r="DU121" s="835"/>
      <c r="DV121" s="812" t="s">
        <v>226</v>
      </c>
      <c r="DW121" s="812"/>
      <c r="DX121" s="812"/>
      <c r="DY121" s="812"/>
      <c r="DZ121" s="813"/>
    </row>
    <row r="122" spans="1:130" s="199" customFormat="1" ht="26.25" customHeight="1">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226</v>
      </c>
      <c r="AB122" s="798"/>
      <c r="AC122" s="798"/>
      <c r="AD122" s="798"/>
      <c r="AE122" s="799"/>
      <c r="AF122" s="800" t="s">
        <v>226</v>
      </c>
      <c r="AG122" s="798"/>
      <c r="AH122" s="798"/>
      <c r="AI122" s="798"/>
      <c r="AJ122" s="799"/>
      <c r="AK122" s="800" t="s">
        <v>226</v>
      </c>
      <c r="AL122" s="798"/>
      <c r="AM122" s="798"/>
      <c r="AN122" s="798"/>
      <c r="AO122" s="799"/>
      <c r="AP122" s="845" t="s">
        <v>226</v>
      </c>
      <c r="AQ122" s="846"/>
      <c r="AR122" s="846"/>
      <c r="AS122" s="846"/>
      <c r="AT122" s="847"/>
      <c r="AU122" s="907"/>
      <c r="AV122" s="908"/>
      <c r="AW122" s="908"/>
      <c r="AX122" s="908"/>
      <c r="AY122" s="909"/>
      <c r="AZ122" s="900" t="s">
        <v>439</v>
      </c>
      <c r="BA122" s="901"/>
      <c r="BB122" s="901"/>
      <c r="BC122" s="901"/>
      <c r="BD122" s="901"/>
      <c r="BE122" s="901"/>
      <c r="BF122" s="901"/>
      <c r="BG122" s="901"/>
      <c r="BH122" s="901"/>
      <c r="BI122" s="901"/>
      <c r="BJ122" s="901"/>
      <c r="BK122" s="901"/>
      <c r="BL122" s="901"/>
      <c r="BM122" s="901"/>
      <c r="BN122" s="901"/>
      <c r="BO122" s="901"/>
      <c r="BP122" s="902"/>
      <c r="BQ122" s="903">
        <v>64262644</v>
      </c>
      <c r="BR122" s="866"/>
      <c r="BS122" s="866"/>
      <c r="BT122" s="866"/>
      <c r="BU122" s="866"/>
      <c r="BV122" s="866">
        <v>58456147</v>
      </c>
      <c r="BW122" s="866"/>
      <c r="BX122" s="866"/>
      <c r="BY122" s="866"/>
      <c r="BZ122" s="866"/>
      <c r="CA122" s="866">
        <v>53681881</v>
      </c>
      <c r="CB122" s="866"/>
      <c r="CC122" s="866"/>
      <c r="CD122" s="866"/>
      <c r="CE122" s="866"/>
      <c r="CF122" s="867">
        <v>89.9</v>
      </c>
      <c r="CG122" s="868"/>
      <c r="CH122" s="868"/>
      <c r="CI122" s="868"/>
      <c r="CJ122" s="868"/>
      <c r="CK122" s="890"/>
      <c r="CL122" s="876"/>
      <c r="CM122" s="876"/>
      <c r="CN122" s="876"/>
      <c r="CO122" s="877"/>
      <c r="CP122" s="856" t="s">
        <v>384</v>
      </c>
      <c r="CQ122" s="857"/>
      <c r="CR122" s="857"/>
      <c r="CS122" s="857"/>
      <c r="CT122" s="857"/>
      <c r="CU122" s="857"/>
      <c r="CV122" s="857"/>
      <c r="CW122" s="857"/>
      <c r="CX122" s="857"/>
      <c r="CY122" s="857"/>
      <c r="CZ122" s="857"/>
      <c r="DA122" s="857"/>
      <c r="DB122" s="857"/>
      <c r="DC122" s="857"/>
      <c r="DD122" s="857"/>
      <c r="DE122" s="857"/>
      <c r="DF122" s="858"/>
      <c r="DG122" s="834" t="s">
        <v>226</v>
      </c>
      <c r="DH122" s="835"/>
      <c r="DI122" s="835"/>
      <c r="DJ122" s="835"/>
      <c r="DK122" s="835"/>
      <c r="DL122" s="835" t="s">
        <v>226</v>
      </c>
      <c r="DM122" s="835"/>
      <c r="DN122" s="835"/>
      <c r="DO122" s="835"/>
      <c r="DP122" s="835"/>
      <c r="DQ122" s="835" t="s">
        <v>226</v>
      </c>
      <c r="DR122" s="835"/>
      <c r="DS122" s="835"/>
      <c r="DT122" s="835"/>
      <c r="DU122" s="835"/>
      <c r="DV122" s="812" t="s">
        <v>226</v>
      </c>
      <c r="DW122" s="812"/>
      <c r="DX122" s="812"/>
      <c r="DY122" s="812"/>
      <c r="DZ122" s="813"/>
    </row>
    <row r="123" spans="1:130" s="199" customFormat="1" ht="26.25" customHeight="1">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155574</v>
      </c>
      <c r="AB123" s="798"/>
      <c r="AC123" s="798"/>
      <c r="AD123" s="798"/>
      <c r="AE123" s="799"/>
      <c r="AF123" s="800">
        <v>136718</v>
      </c>
      <c r="AG123" s="798"/>
      <c r="AH123" s="798"/>
      <c r="AI123" s="798"/>
      <c r="AJ123" s="799"/>
      <c r="AK123" s="800">
        <v>96321</v>
      </c>
      <c r="AL123" s="798"/>
      <c r="AM123" s="798"/>
      <c r="AN123" s="798"/>
      <c r="AO123" s="799"/>
      <c r="AP123" s="845">
        <v>0.2</v>
      </c>
      <c r="AQ123" s="846"/>
      <c r="AR123" s="846"/>
      <c r="AS123" s="846"/>
      <c r="AT123" s="847"/>
      <c r="AU123" s="910"/>
      <c r="AV123" s="911"/>
      <c r="AW123" s="911"/>
      <c r="AX123" s="911"/>
      <c r="AY123" s="911"/>
      <c r="AZ123" s="230" t="s">
        <v>174</v>
      </c>
      <c r="BA123" s="230"/>
      <c r="BB123" s="230"/>
      <c r="BC123" s="230"/>
      <c r="BD123" s="230"/>
      <c r="BE123" s="230"/>
      <c r="BF123" s="230"/>
      <c r="BG123" s="230"/>
      <c r="BH123" s="230"/>
      <c r="BI123" s="230"/>
      <c r="BJ123" s="230"/>
      <c r="BK123" s="230"/>
      <c r="BL123" s="230"/>
      <c r="BM123" s="230"/>
      <c r="BN123" s="230"/>
      <c r="BO123" s="898" t="s">
        <v>440</v>
      </c>
      <c r="BP123" s="899"/>
      <c r="BQ123" s="853">
        <v>86015299</v>
      </c>
      <c r="BR123" s="854"/>
      <c r="BS123" s="854"/>
      <c r="BT123" s="854"/>
      <c r="BU123" s="854"/>
      <c r="BV123" s="854">
        <v>90942771</v>
      </c>
      <c r="BW123" s="854"/>
      <c r="BX123" s="854"/>
      <c r="BY123" s="854"/>
      <c r="BZ123" s="854"/>
      <c r="CA123" s="854">
        <v>88908533</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226</v>
      </c>
      <c r="AB124" s="798"/>
      <c r="AC124" s="798"/>
      <c r="AD124" s="798"/>
      <c r="AE124" s="799"/>
      <c r="AF124" s="800" t="s">
        <v>226</v>
      </c>
      <c r="AG124" s="798"/>
      <c r="AH124" s="798"/>
      <c r="AI124" s="798"/>
      <c r="AJ124" s="799"/>
      <c r="AK124" s="800" t="s">
        <v>226</v>
      </c>
      <c r="AL124" s="798"/>
      <c r="AM124" s="798"/>
      <c r="AN124" s="798"/>
      <c r="AO124" s="799"/>
      <c r="AP124" s="845" t="s">
        <v>226</v>
      </c>
      <c r="AQ124" s="846"/>
      <c r="AR124" s="846"/>
      <c r="AS124" s="846"/>
      <c r="AT124" s="847"/>
      <c r="AU124" s="848" t="s">
        <v>441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226</v>
      </c>
      <c r="BR124" s="852"/>
      <c r="BS124" s="852"/>
      <c r="BT124" s="852"/>
      <c r="BU124" s="852"/>
      <c r="BV124" s="852" t="s">
        <v>226</v>
      </c>
      <c r="BW124" s="852"/>
      <c r="BX124" s="852"/>
      <c r="BY124" s="852"/>
      <c r="BZ124" s="852"/>
      <c r="CA124" s="852" t="s">
        <v>226</v>
      </c>
      <c r="CB124" s="852"/>
      <c r="CC124" s="852"/>
      <c r="CD124" s="852"/>
      <c r="CE124" s="852"/>
      <c r="CF124" s="742"/>
      <c r="CG124" s="743"/>
      <c r="CH124" s="743"/>
      <c r="CI124" s="743"/>
      <c r="CJ124" s="883"/>
      <c r="CK124" s="891"/>
      <c r="CL124" s="891"/>
      <c r="CM124" s="891"/>
      <c r="CN124" s="891"/>
      <c r="CO124" s="892"/>
      <c r="CP124" s="856" t="s">
        <v>442</v>
      </c>
      <c r="CQ124" s="857"/>
      <c r="CR124" s="857"/>
      <c r="CS124" s="857"/>
      <c r="CT124" s="857"/>
      <c r="CU124" s="857"/>
      <c r="CV124" s="857"/>
      <c r="CW124" s="857"/>
      <c r="CX124" s="857"/>
      <c r="CY124" s="857"/>
      <c r="CZ124" s="857"/>
      <c r="DA124" s="857"/>
      <c r="DB124" s="857"/>
      <c r="DC124" s="857"/>
      <c r="DD124" s="857"/>
      <c r="DE124" s="857"/>
      <c r="DF124" s="858"/>
      <c r="DG124" s="780" t="s">
        <v>226</v>
      </c>
      <c r="DH124" s="781"/>
      <c r="DI124" s="781"/>
      <c r="DJ124" s="781"/>
      <c r="DK124" s="782"/>
      <c r="DL124" s="783" t="s">
        <v>226</v>
      </c>
      <c r="DM124" s="781"/>
      <c r="DN124" s="781"/>
      <c r="DO124" s="781"/>
      <c r="DP124" s="782"/>
      <c r="DQ124" s="783" t="s">
        <v>226</v>
      </c>
      <c r="DR124" s="781"/>
      <c r="DS124" s="781"/>
      <c r="DT124" s="781"/>
      <c r="DU124" s="782"/>
      <c r="DV124" s="869" t="s">
        <v>226</v>
      </c>
      <c r="DW124" s="870"/>
      <c r="DX124" s="870"/>
      <c r="DY124" s="870"/>
      <c r="DZ124" s="871"/>
    </row>
    <row r="125" spans="1:130" s="199" customFormat="1" ht="26.25" customHeight="1">
      <c r="A125" s="838"/>
      <c r="B125" s="839"/>
      <c r="C125" s="842" t="s">
        <v>431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226</v>
      </c>
      <c r="AB125" s="798"/>
      <c r="AC125" s="798"/>
      <c r="AD125" s="798"/>
      <c r="AE125" s="799"/>
      <c r="AF125" s="800" t="s">
        <v>226</v>
      </c>
      <c r="AG125" s="798"/>
      <c r="AH125" s="798"/>
      <c r="AI125" s="798"/>
      <c r="AJ125" s="799"/>
      <c r="AK125" s="800" t="s">
        <v>226</v>
      </c>
      <c r="AL125" s="798"/>
      <c r="AM125" s="798"/>
      <c r="AN125" s="798"/>
      <c r="AO125" s="799"/>
      <c r="AP125" s="845" t="s">
        <v>226</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443</v>
      </c>
      <c r="CL125" s="873"/>
      <c r="CM125" s="873"/>
      <c r="CN125" s="873"/>
      <c r="CO125" s="874"/>
      <c r="CP125" s="881" t="s">
        <v>444</v>
      </c>
      <c r="CQ125" s="826"/>
      <c r="CR125" s="826"/>
      <c r="CS125" s="826"/>
      <c r="CT125" s="826"/>
      <c r="CU125" s="826"/>
      <c r="CV125" s="826"/>
      <c r="CW125" s="826"/>
      <c r="CX125" s="826"/>
      <c r="CY125" s="826"/>
      <c r="CZ125" s="826"/>
      <c r="DA125" s="826"/>
      <c r="DB125" s="826"/>
      <c r="DC125" s="826"/>
      <c r="DD125" s="826"/>
      <c r="DE125" s="826"/>
      <c r="DF125" s="827"/>
      <c r="DG125" s="882" t="s">
        <v>226</v>
      </c>
      <c r="DH125" s="863"/>
      <c r="DI125" s="863"/>
      <c r="DJ125" s="863"/>
      <c r="DK125" s="863"/>
      <c r="DL125" s="863" t="s">
        <v>226</v>
      </c>
      <c r="DM125" s="863"/>
      <c r="DN125" s="863"/>
      <c r="DO125" s="863"/>
      <c r="DP125" s="863"/>
      <c r="DQ125" s="863" t="s">
        <v>226</v>
      </c>
      <c r="DR125" s="863"/>
      <c r="DS125" s="863"/>
      <c r="DT125" s="863"/>
      <c r="DU125" s="863"/>
      <c r="DV125" s="864" t="s">
        <v>226</v>
      </c>
      <c r="DW125" s="864"/>
      <c r="DX125" s="864"/>
      <c r="DY125" s="864"/>
      <c r="DZ125" s="865"/>
    </row>
    <row r="126" spans="1:130" s="199" customFormat="1" ht="26.25" customHeight="1" thickBot="1">
      <c r="A126" s="838"/>
      <c r="B126" s="839"/>
      <c r="C126" s="842" t="s">
        <v>433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9513</v>
      </c>
      <c r="AB126" s="798"/>
      <c r="AC126" s="798"/>
      <c r="AD126" s="798"/>
      <c r="AE126" s="799"/>
      <c r="AF126" s="800">
        <v>11448</v>
      </c>
      <c r="AG126" s="798"/>
      <c r="AH126" s="798"/>
      <c r="AI126" s="798"/>
      <c r="AJ126" s="799"/>
      <c r="AK126" s="800">
        <v>29907</v>
      </c>
      <c r="AL126" s="798"/>
      <c r="AM126" s="798"/>
      <c r="AN126" s="798"/>
      <c r="AO126" s="799"/>
      <c r="AP126" s="845">
        <v>0.1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445</v>
      </c>
      <c r="CQ126" s="768"/>
      <c r="CR126" s="768"/>
      <c r="CS126" s="768"/>
      <c r="CT126" s="768"/>
      <c r="CU126" s="768"/>
      <c r="CV126" s="768"/>
      <c r="CW126" s="768"/>
      <c r="CX126" s="768"/>
      <c r="CY126" s="768"/>
      <c r="CZ126" s="768"/>
      <c r="DA126" s="768"/>
      <c r="DB126" s="768"/>
      <c r="DC126" s="768"/>
      <c r="DD126" s="768"/>
      <c r="DE126" s="768"/>
      <c r="DF126" s="769"/>
      <c r="DG126" s="834" t="s">
        <v>226</v>
      </c>
      <c r="DH126" s="835"/>
      <c r="DI126" s="835"/>
      <c r="DJ126" s="835"/>
      <c r="DK126" s="835"/>
      <c r="DL126" s="835" t="s">
        <v>226</v>
      </c>
      <c r="DM126" s="835"/>
      <c r="DN126" s="835"/>
      <c r="DO126" s="835"/>
      <c r="DP126" s="835"/>
      <c r="DQ126" s="835" t="s">
        <v>226</v>
      </c>
      <c r="DR126" s="835"/>
      <c r="DS126" s="835"/>
      <c r="DT126" s="835"/>
      <c r="DU126" s="835"/>
      <c r="DV126" s="812" t="s">
        <v>226</v>
      </c>
      <c r="DW126" s="812"/>
      <c r="DX126" s="812"/>
      <c r="DY126" s="812"/>
      <c r="DZ126" s="813"/>
    </row>
    <row r="127" spans="1:130" s="199" customFormat="1" ht="26.25" customHeight="1">
      <c r="A127" s="840"/>
      <c r="B127" s="841"/>
      <c r="C127" s="859" t="s">
        <v>446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226</v>
      </c>
      <c r="AB127" s="798"/>
      <c r="AC127" s="798"/>
      <c r="AD127" s="798"/>
      <c r="AE127" s="799"/>
      <c r="AF127" s="800" t="s">
        <v>226</v>
      </c>
      <c r="AG127" s="798"/>
      <c r="AH127" s="798"/>
      <c r="AI127" s="798"/>
      <c r="AJ127" s="799"/>
      <c r="AK127" s="800" t="s">
        <v>226</v>
      </c>
      <c r="AL127" s="798"/>
      <c r="AM127" s="798"/>
      <c r="AN127" s="798"/>
      <c r="AO127" s="799"/>
      <c r="AP127" s="845" t="s">
        <v>226</v>
      </c>
      <c r="AQ127" s="846"/>
      <c r="AR127" s="846"/>
      <c r="AS127" s="846"/>
      <c r="AT127" s="847"/>
      <c r="AU127" s="235"/>
      <c r="AV127" s="235"/>
      <c r="AW127" s="235"/>
      <c r="AX127" s="862" t="s">
        <v>447</v>
      </c>
      <c r="AY127" s="830"/>
      <c r="AZ127" s="830"/>
      <c r="BA127" s="830"/>
      <c r="BB127" s="830"/>
      <c r="BC127" s="830"/>
      <c r="BD127" s="830"/>
      <c r="BE127" s="831"/>
      <c r="BF127" s="829" t="s">
        <v>448</v>
      </c>
      <c r="BG127" s="830"/>
      <c r="BH127" s="830"/>
      <c r="BI127" s="830"/>
      <c r="BJ127" s="830"/>
      <c r="BK127" s="830"/>
      <c r="BL127" s="831"/>
      <c r="BM127" s="829" t="s">
        <v>449</v>
      </c>
      <c r="BN127" s="830"/>
      <c r="BO127" s="830"/>
      <c r="BP127" s="830"/>
      <c r="BQ127" s="830"/>
      <c r="BR127" s="830"/>
      <c r="BS127" s="831"/>
      <c r="BT127" s="829" t="s">
        <v>450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451</v>
      </c>
      <c r="CQ127" s="768"/>
      <c r="CR127" s="768"/>
      <c r="CS127" s="768"/>
      <c r="CT127" s="768"/>
      <c r="CU127" s="768"/>
      <c r="CV127" s="768"/>
      <c r="CW127" s="768"/>
      <c r="CX127" s="768"/>
      <c r="CY127" s="768"/>
      <c r="CZ127" s="768"/>
      <c r="DA127" s="768"/>
      <c r="DB127" s="768"/>
      <c r="DC127" s="768"/>
      <c r="DD127" s="768"/>
      <c r="DE127" s="768"/>
      <c r="DF127" s="769"/>
      <c r="DG127" s="834" t="s">
        <v>226</v>
      </c>
      <c r="DH127" s="835"/>
      <c r="DI127" s="835"/>
      <c r="DJ127" s="835"/>
      <c r="DK127" s="835"/>
      <c r="DL127" s="835" t="s">
        <v>226</v>
      </c>
      <c r="DM127" s="835"/>
      <c r="DN127" s="835"/>
      <c r="DO127" s="835"/>
      <c r="DP127" s="835"/>
      <c r="DQ127" s="835" t="s">
        <v>226</v>
      </c>
      <c r="DR127" s="835"/>
      <c r="DS127" s="835"/>
      <c r="DT127" s="835"/>
      <c r="DU127" s="835"/>
      <c r="DV127" s="812" t="s">
        <v>226</v>
      </c>
      <c r="DW127" s="812"/>
      <c r="DX127" s="812"/>
      <c r="DY127" s="812"/>
      <c r="DZ127" s="813"/>
    </row>
    <row r="128" spans="1:130" s="199" customFormat="1" ht="26.25" customHeight="1" thickBot="1">
      <c r="A128" s="814" t="s">
        <v>452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453</v>
      </c>
      <c r="X128" s="816"/>
      <c r="Y128" s="816"/>
      <c r="Z128" s="817"/>
      <c r="AA128" s="818" t="s">
        <v>226</v>
      </c>
      <c r="AB128" s="819"/>
      <c r="AC128" s="819"/>
      <c r="AD128" s="819"/>
      <c r="AE128" s="820"/>
      <c r="AF128" s="821" t="s">
        <v>226</v>
      </c>
      <c r="AG128" s="819"/>
      <c r="AH128" s="819"/>
      <c r="AI128" s="819"/>
      <c r="AJ128" s="820"/>
      <c r="AK128" s="821" t="s">
        <v>226</v>
      </c>
      <c r="AL128" s="819"/>
      <c r="AM128" s="819"/>
      <c r="AN128" s="819"/>
      <c r="AO128" s="820"/>
      <c r="AP128" s="822"/>
      <c r="AQ128" s="823"/>
      <c r="AR128" s="823"/>
      <c r="AS128" s="823"/>
      <c r="AT128" s="824"/>
      <c r="AU128" s="235"/>
      <c r="AV128" s="235"/>
      <c r="AW128" s="235"/>
      <c r="AX128" s="825" t="s">
        <v>454</v>
      </c>
      <c r="AY128" s="826"/>
      <c r="AZ128" s="826"/>
      <c r="BA128" s="826"/>
      <c r="BB128" s="826"/>
      <c r="BC128" s="826"/>
      <c r="BD128" s="826"/>
      <c r="BE128" s="827"/>
      <c r="BF128" s="804" t="s">
        <v>226</v>
      </c>
      <c r="BG128" s="805"/>
      <c r="BH128" s="805"/>
      <c r="BI128" s="805"/>
      <c r="BJ128" s="805"/>
      <c r="BK128" s="805"/>
      <c r="BL128" s="828"/>
      <c r="BM128" s="804">
        <v>11.25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455</v>
      </c>
      <c r="CQ128" s="746"/>
      <c r="CR128" s="746"/>
      <c r="CS128" s="746"/>
      <c r="CT128" s="746"/>
      <c r="CU128" s="746"/>
      <c r="CV128" s="746"/>
      <c r="CW128" s="746"/>
      <c r="CX128" s="746"/>
      <c r="CY128" s="746"/>
      <c r="CZ128" s="746"/>
      <c r="DA128" s="746"/>
      <c r="DB128" s="746"/>
      <c r="DC128" s="746"/>
      <c r="DD128" s="746"/>
      <c r="DE128" s="746"/>
      <c r="DF128" s="747"/>
      <c r="DG128" s="808" t="s">
        <v>226</v>
      </c>
      <c r="DH128" s="809"/>
      <c r="DI128" s="809"/>
      <c r="DJ128" s="809"/>
      <c r="DK128" s="809"/>
      <c r="DL128" s="809" t="s">
        <v>226</v>
      </c>
      <c r="DM128" s="809"/>
      <c r="DN128" s="809"/>
      <c r="DO128" s="809"/>
      <c r="DP128" s="809"/>
      <c r="DQ128" s="809" t="s">
        <v>226</v>
      </c>
      <c r="DR128" s="809"/>
      <c r="DS128" s="809"/>
      <c r="DT128" s="809"/>
      <c r="DU128" s="809"/>
      <c r="DV128" s="810" t="s">
        <v>226</v>
      </c>
      <c r="DW128" s="810"/>
      <c r="DX128" s="810"/>
      <c r="DY128" s="810"/>
      <c r="DZ128" s="811"/>
    </row>
    <row r="129" spans="1:131" s="199" customFormat="1" ht="26.25" customHeight="1">
      <c r="A129" s="792" t="s">
        <v>94</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456</v>
      </c>
      <c r="X129" s="795"/>
      <c r="Y129" s="795"/>
      <c r="Z129" s="796"/>
      <c r="AA129" s="797">
        <v>60316689</v>
      </c>
      <c r="AB129" s="798"/>
      <c r="AC129" s="798"/>
      <c r="AD129" s="798"/>
      <c r="AE129" s="799"/>
      <c r="AF129" s="800">
        <v>64717774</v>
      </c>
      <c r="AG129" s="798"/>
      <c r="AH129" s="798"/>
      <c r="AI129" s="798"/>
      <c r="AJ129" s="799"/>
      <c r="AK129" s="800">
        <v>65161270</v>
      </c>
      <c r="AL129" s="798"/>
      <c r="AM129" s="798"/>
      <c r="AN129" s="798"/>
      <c r="AO129" s="799"/>
      <c r="AP129" s="801"/>
      <c r="AQ129" s="802"/>
      <c r="AR129" s="802"/>
      <c r="AS129" s="802"/>
      <c r="AT129" s="803"/>
      <c r="AU129" s="237"/>
      <c r="AV129" s="237"/>
      <c r="AW129" s="237"/>
      <c r="AX129" s="767" t="s">
        <v>457</v>
      </c>
      <c r="AY129" s="768"/>
      <c r="AZ129" s="768"/>
      <c r="BA129" s="768"/>
      <c r="BB129" s="768"/>
      <c r="BC129" s="768"/>
      <c r="BD129" s="768"/>
      <c r="BE129" s="769"/>
      <c r="BF129" s="787" t="s">
        <v>226</v>
      </c>
      <c r="BG129" s="788"/>
      <c r="BH129" s="788"/>
      <c r="BI129" s="788"/>
      <c r="BJ129" s="788"/>
      <c r="BK129" s="788"/>
      <c r="BL129" s="789"/>
      <c r="BM129" s="787">
        <v>16.25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459</v>
      </c>
      <c r="X130" s="795"/>
      <c r="Y130" s="795"/>
      <c r="Z130" s="796"/>
      <c r="AA130" s="797">
        <v>5492105</v>
      </c>
      <c r="AB130" s="798"/>
      <c r="AC130" s="798"/>
      <c r="AD130" s="798"/>
      <c r="AE130" s="799"/>
      <c r="AF130" s="800">
        <v>5647045</v>
      </c>
      <c r="AG130" s="798"/>
      <c r="AH130" s="798"/>
      <c r="AI130" s="798"/>
      <c r="AJ130" s="799"/>
      <c r="AK130" s="800">
        <v>5440830</v>
      </c>
      <c r="AL130" s="798"/>
      <c r="AM130" s="798"/>
      <c r="AN130" s="798"/>
      <c r="AO130" s="799"/>
      <c r="AP130" s="801"/>
      <c r="AQ130" s="802"/>
      <c r="AR130" s="802"/>
      <c r="AS130" s="802"/>
      <c r="AT130" s="803"/>
      <c r="AU130" s="237"/>
      <c r="AV130" s="237"/>
      <c r="AW130" s="237"/>
      <c r="AX130" s="767" t="s">
        <v>460</v>
      </c>
      <c r="AY130" s="768"/>
      <c r="AZ130" s="768"/>
      <c r="BA130" s="768"/>
      <c r="BB130" s="768"/>
      <c r="BC130" s="768"/>
      <c r="BD130" s="768"/>
      <c r="BE130" s="769"/>
      <c r="BF130" s="770">
        <v>-3.3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461</v>
      </c>
      <c r="X131" s="778"/>
      <c r="Y131" s="778"/>
      <c r="Z131" s="779"/>
      <c r="AA131" s="780">
        <v>54824584</v>
      </c>
      <c r="AB131" s="781"/>
      <c r="AC131" s="781"/>
      <c r="AD131" s="781"/>
      <c r="AE131" s="782"/>
      <c r="AF131" s="783">
        <v>59070729</v>
      </c>
      <c r="AG131" s="781"/>
      <c r="AH131" s="781"/>
      <c r="AI131" s="781"/>
      <c r="AJ131" s="782"/>
      <c r="AK131" s="783">
        <v>59720440</v>
      </c>
      <c r="AL131" s="781"/>
      <c r="AM131" s="781"/>
      <c r="AN131" s="781"/>
      <c r="AO131" s="782"/>
      <c r="AP131" s="784"/>
      <c r="AQ131" s="785"/>
      <c r="AR131" s="785"/>
      <c r="AS131" s="785"/>
      <c r="AT131" s="786"/>
      <c r="AU131" s="237"/>
      <c r="AV131" s="237"/>
      <c r="AW131" s="237"/>
      <c r="AX131" s="745" t="s">
        <v>462</v>
      </c>
      <c r="AY131" s="746"/>
      <c r="AZ131" s="746"/>
      <c r="BA131" s="746"/>
      <c r="BB131" s="746"/>
      <c r="BC131" s="746"/>
      <c r="BD131" s="746"/>
      <c r="BE131" s="747"/>
      <c r="BF131" s="748" t="s">
        <v>226</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464</v>
      </c>
      <c r="W132" s="758"/>
      <c r="X132" s="758"/>
      <c r="Y132" s="758"/>
      <c r="Z132" s="759"/>
      <c r="AA132" s="760">
        <v>-2.2967579649999998</v>
      </c>
      <c r="AB132" s="761"/>
      <c r="AC132" s="761"/>
      <c r="AD132" s="761"/>
      <c r="AE132" s="762"/>
      <c r="AF132" s="763">
        <v>-3.803403205</v>
      </c>
      <c r="AG132" s="761"/>
      <c r="AH132" s="761"/>
      <c r="AI132" s="761"/>
      <c r="AJ132" s="762"/>
      <c r="AK132" s="763">
        <v>-3.9496560980000002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465</v>
      </c>
      <c r="W133" s="737"/>
      <c r="X133" s="737"/>
      <c r="Y133" s="737"/>
      <c r="Z133" s="738"/>
      <c r="AA133" s="739">
        <v>-0.8</v>
      </c>
      <c r="AB133" s="740"/>
      <c r="AC133" s="740"/>
      <c r="AD133" s="740"/>
      <c r="AE133" s="741"/>
      <c r="AF133" s="739">
        <v>-2.2999999999999998</v>
      </c>
      <c r="AG133" s="740"/>
      <c r="AH133" s="740"/>
      <c r="AI133" s="740"/>
      <c r="AJ133" s="741"/>
      <c r="AK133" s="739">
        <v>-3.3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64" zoomScale="70" zoomScaleNormal="85" zoomScaleSheetLayoutView="70" workbookViewId="0">
      <selection activeCell="AJ95" sqref="AJ95"/>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61" zoomScale="70" zoomScaleNormal="70" zoomScaleSheetLayoutView="55" workbookViewId="0">
      <selection activeCell="AH47" sqref="AH47"/>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
&amp;C&amp;P/&amp;N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H3" sqref="H3"/>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
466</v>
      </c>
      <c r="B5" s="248"/>
      <c r="C5" s="248"/>
      <c r="D5" s="248"/>
      <c r="E5" s="248"/>
      <c r="F5" s="248"/>
      <c r="G5" s="248"/>
      <c r="H5" s="248"/>
      <c r="I5" s="248"/>
      <c r="J5" s="248"/>
      <c r="K5" s="248"/>
      <c r="L5" s="248"/>
      <c r="M5" s="248"/>
      <c r="N5" s="248"/>
      <c r="O5" s="249"/>
    </row>
    <row r="6" spans="1:16">
      <c r="A6" s="250"/>
      <c r="B6" s="246"/>
      <c r="C6" s="246"/>
      <c r="D6" s="246"/>
      <c r="E6" s="246"/>
      <c r="F6" s="246"/>
      <c r="G6" s="251" t="s">
        <v>
467</v>
      </c>
      <c r="H6" s="251"/>
      <c r="I6" s="251"/>
      <c r="J6" s="251"/>
      <c r="K6" s="246"/>
      <c r="L6" s="246"/>
      <c r="M6" s="246"/>
      <c r="N6" s="246"/>
    </row>
    <row r="7" spans="1:16">
      <c r="A7" s="250"/>
      <c r="B7" s="246"/>
      <c r="C7" s="246"/>
      <c r="D7" s="246"/>
      <c r="E7" s="246"/>
      <c r="F7" s="246"/>
      <c r="G7" s="253"/>
      <c r="H7" s="254"/>
      <c r="I7" s="254"/>
      <c r="J7" s="255"/>
      <c r="K7" s="1152" t="s">
        <v>
468</v>
      </c>
      <c r="L7" s="256"/>
      <c r="M7" s="257" t="s">
        <v>
469</v>
      </c>
      <c r="N7" s="258"/>
    </row>
    <row r="8" spans="1:16">
      <c r="A8" s="250"/>
      <c r="B8" s="246"/>
      <c r="C8" s="246"/>
      <c r="D8" s="246"/>
      <c r="E8" s="246"/>
      <c r="F8" s="246"/>
      <c r="G8" s="259"/>
      <c r="H8" s="260"/>
      <c r="I8" s="260"/>
      <c r="J8" s="261"/>
      <c r="K8" s="1153"/>
      <c r="L8" s="262" t="s">
        <v>
470</v>
      </c>
      <c r="M8" s="263" t="s">
        <v>
471</v>
      </c>
      <c r="N8" s="264" t="s">
        <v>
472</v>
      </c>
    </row>
    <row r="9" spans="1:16">
      <c r="A9" s="250"/>
      <c r="B9" s="246"/>
      <c r="C9" s="246"/>
      <c r="D9" s="246"/>
      <c r="E9" s="246"/>
      <c r="F9" s="246"/>
      <c r="G9" s="1166" t="s">
        <v>
473</v>
      </c>
      <c r="H9" s="1167"/>
      <c r="I9" s="1167"/>
      <c r="J9" s="1168"/>
      <c r="K9" s="265">
        <v>
21288929</v>
      </c>
      <c r="L9" s="266">
        <v>
77780</v>
      </c>
      <c r="M9" s="267">
        <v>
64294</v>
      </c>
      <c r="N9" s="268">
        <v>
21</v>
      </c>
    </row>
    <row r="10" spans="1:16">
      <c r="A10" s="250"/>
      <c r="B10" s="246"/>
      <c r="C10" s="246"/>
      <c r="D10" s="246"/>
      <c r="E10" s="246"/>
      <c r="F10" s="246"/>
      <c r="G10" s="1166" t="s">
        <v>
474</v>
      </c>
      <c r="H10" s="1167"/>
      <c r="I10" s="1167"/>
      <c r="J10" s="1168"/>
      <c r="K10" s="269">
        <v>
241047</v>
      </c>
      <c r="L10" s="270">
        <v>
881</v>
      </c>
      <c r="M10" s="271">
        <v>
1112</v>
      </c>
      <c r="N10" s="272">
        <v>
-20.8</v>
      </c>
    </row>
    <row r="11" spans="1:16" ht="13.5" customHeight="1">
      <c r="A11" s="250"/>
      <c r="B11" s="246"/>
      <c r="C11" s="246"/>
      <c r="D11" s="246"/>
      <c r="E11" s="246"/>
      <c r="F11" s="246"/>
      <c r="G11" s="1166" t="s">
        <v>
475</v>
      </c>
      <c r="H11" s="1167"/>
      <c r="I11" s="1167"/>
      <c r="J11" s="1168"/>
      <c r="K11" s="269">
        <v>
280273</v>
      </c>
      <c r="L11" s="270">
        <v>
1024</v>
      </c>
      <c r="M11" s="271">
        <v>
950</v>
      </c>
      <c r="N11" s="272">
        <v>
7.8</v>
      </c>
    </row>
    <row r="12" spans="1:16" ht="13.5" customHeight="1">
      <c r="A12" s="250"/>
      <c r="B12" s="246"/>
      <c r="C12" s="246"/>
      <c r="D12" s="246"/>
      <c r="E12" s="246"/>
      <c r="F12" s="246"/>
      <c r="G12" s="1166" t="s">
        <v>
476</v>
      </c>
      <c r="H12" s="1167"/>
      <c r="I12" s="1167"/>
      <c r="J12" s="1168"/>
      <c r="K12" s="269" t="s">
        <v>
477</v>
      </c>
      <c r="L12" s="270" t="s">
        <v>
477</v>
      </c>
      <c r="M12" s="271" t="s">
        <v>
477</v>
      </c>
      <c r="N12" s="272" t="s">
        <v>
477</v>
      </c>
    </row>
    <row r="13" spans="1:16" ht="13.5" customHeight="1">
      <c r="A13" s="250"/>
      <c r="B13" s="246"/>
      <c r="C13" s="246"/>
      <c r="D13" s="246"/>
      <c r="E13" s="246"/>
      <c r="F13" s="246"/>
      <c r="G13" s="1166" t="s">
        <v>
478</v>
      </c>
      <c r="H13" s="1167"/>
      <c r="I13" s="1167"/>
      <c r="J13" s="1168"/>
      <c r="K13" s="269" t="s">
        <v>
477</v>
      </c>
      <c r="L13" s="270" t="s">
        <v>
477</v>
      </c>
      <c r="M13" s="271" t="s">
        <v>
477</v>
      </c>
      <c r="N13" s="272" t="s">
        <v>
477</v>
      </c>
    </row>
    <row r="14" spans="1:16" ht="13.5" customHeight="1">
      <c r="A14" s="250"/>
      <c r="B14" s="246"/>
      <c r="C14" s="246"/>
      <c r="D14" s="246"/>
      <c r="E14" s="246"/>
      <c r="F14" s="246"/>
      <c r="G14" s="1166" t="s">
        <v>
479</v>
      </c>
      <c r="H14" s="1167"/>
      <c r="I14" s="1167"/>
      <c r="J14" s="1168"/>
      <c r="K14" s="269">
        <v>
910226</v>
      </c>
      <c r="L14" s="270">
        <v>
3326</v>
      </c>
      <c r="M14" s="271">
        <v>
2288</v>
      </c>
      <c r="N14" s="272">
        <v>
45.4</v>
      </c>
    </row>
    <row r="15" spans="1:16" ht="13.5" customHeight="1">
      <c r="A15" s="250"/>
      <c r="B15" s="246"/>
      <c r="C15" s="246"/>
      <c r="D15" s="246"/>
      <c r="E15" s="246"/>
      <c r="F15" s="246"/>
      <c r="G15" s="1166" t="s">
        <v>
480</v>
      </c>
      <c r="H15" s="1167"/>
      <c r="I15" s="1167"/>
      <c r="J15" s="1168"/>
      <c r="K15" s="269">
        <v>
454822</v>
      </c>
      <c r="L15" s="270">
        <v>
1662</v>
      </c>
      <c r="M15" s="271">
        <v>
1494</v>
      </c>
      <c r="N15" s="272">
        <v>
11.2</v>
      </c>
    </row>
    <row r="16" spans="1:16">
      <c r="A16" s="250"/>
      <c r="B16" s="246"/>
      <c r="C16" s="246"/>
      <c r="D16" s="246"/>
      <c r="E16" s="246"/>
      <c r="F16" s="246"/>
      <c r="G16" s="1169" t="s">
        <v>
481</v>
      </c>
      <c r="H16" s="1170"/>
      <c r="I16" s="1170"/>
      <c r="J16" s="1171"/>
      <c r="K16" s="270">
        <v>
-2498378</v>
      </c>
      <c r="L16" s="270">
        <v>
-9128</v>
      </c>
      <c r="M16" s="271">
        <v>
-5498</v>
      </c>
      <c r="N16" s="272">
        <v>
66</v>
      </c>
    </row>
    <row r="17" spans="1:16">
      <c r="A17" s="250"/>
      <c r="B17" s="246"/>
      <c r="C17" s="246"/>
      <c r="D17" s="246"/>
      <c r="E17" s="246"/>
      <c r="F17" s="246"/>
      <c r="G17" s="1169" t="s">
        <v>
174</v>
      </c>
      <c r="H17" s="1170"/>
      <c r="I17" s="1170"/>
      <c r="J17" s="1171"/>
      <c r="K17" s="270">
        <v>
20676919</v>
      </c>
      <c r="L17" s="270">
        <v>
75544</v>
      </c>
      <c r="M17" s="271">
        <v>
64641</v>
      </c>
      <c r="N17" s="272">
        <v>
16.899999999999999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
482</v>
      </c>
      <c r="H19" s="246"/>
      <c r="I19" s="246"/>
      <c r="J19" s="246"/>
      <c r="K19" s="246"/>
      <c r="L19" s="246"/>
      <c r="M19" s="246"/>
      <c r="N19" s="246"/>
    </row>
    <row r="20" spans="1:16">
      <c r="A20" s="250"/>
      <c r="B20" s="246"/>
      <c r="C20" s="246"/>
      <c r="D20" s="246"/>
      <c r="E20" s="246"/>
      <c r="F20" s="246"/>
      <c r="G20" s="274"/>
      <c r="H20" s="275"/>
      <c r="I20" s="275"/>
      <c r="J20" s="276"/>
      <c r="K20" s="277" t="s">
        <v>
483</v>
      </c>
      <c r="L20" s="278" t="s">
        <v>
484</v>
      </c>
      <c r="M20" s="279" t="s">
        <v>
485</v>
      </c>
      <c r="N20" s="280"/>
    </row>
    <row r="21" spans="1:16" s="286" customFormat="1">
      <c r="A21" s="281"/>
      <c r="B21" s="251"/>
      <c r="C21" s="251"/>
      <c r="D21" s="251"/>
      <c r="E21" s="251"/>
      <c r="F21" s="251"/>
      <c r="G21" s="1163" t="s">
        <v>
486</v>
      </c>
      <c r="H21" s="1164"/>
      <c r="I21" s="1164"/>
      <c r="J21" s="1165"/>
      <c r="K21" s="282">
        <v>
7.02</v>
      </c>
      <c r="L21" s="283">
        <v>
6.28</v>
      </c>
      <c r="M21" s="284">
        <v>
0.74</v>
      </c>
      <c r="N21" s="251"/>
      <c r="O21" s="285"/>
      <c r="P21" s="281"/>
    </row>
    <row r="22" spans="1:16" s="286" customFormat="1">
      <c r="A22" s="281"/>
      <c r="B22" s="251"/>
      <c r="C22" s="251"/>
      <c r="D22" s="251"/>
      <c r="E22" s="251"/>
      <c r="F22" s="251"/>
      <c r="G22" s="1163" t="s">
        <v>
487</v>
      </c>
      <c r="H22" s="1164"/>
      <c r="I22" s="1164"/>
      <c r="J22" s="1165"/>
      <c r="K22" s="287">
        <v>
99.5</v>
      </c>
      <c r="L22" s="288">
        <v>
99.6</v>
      </c>
      <c r="M22" s="289">
        <v>
-0.1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
488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
489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
490</v>
      </c>
      <c r="H29" s="251"/>
      <c r="I29" s="251"/>
      <c r="J29" s="251"/>
      <c r="K29" s="246"/>
      <c r="L29" s="246"/>
      <c r="M29" s="246"/>
      <c r="N29" s="246"/>
      <c r="O29" s="295"/>
    </row>
    <row r="30" spans="1:16">
      <c r="A30" s="250"/>
      <c r="B30" s="246"/>
      <c r="C30" s="246"/>
      <c r="D30" s="246"/>
      <c r="E30" s="246"/>
      <c r="F30" s="246"/>
      <c r="G30" s="253"/>
      <c r="H30" s="254"/>
      <c r="I30" s="254"/>
      <c r="J30" s="255"/>
      <c r="K30" s="1152" t="s">
        <v>
468</v>
      </c>
      <c r="L30" s="256"/>
      <c r="M30" s="257" t="s">
        <v>
469</v>
      </c>
      <c r="N30" s="258"/>
    </row>
    <row r="31" spans="1:16">
      <c r="A31" s="250"/>
      <c r="B31" s="246"/>
      <c r="C31" s="246"/>
      <c r="D31" s="246"/>
      <c r="E31" s="246"/>
      <c r="F31" s="246"/>
      <c r="G31" s="259"/>
      <c r="H31" s="260"/>
      <c r="I31" s="260"/>
      <c r="J31" s="261"/>
      <c r="K31" s="1153"/>
      <c r="L31" s="262" t="s">
        <v>
470</v>
      </c>
      <c r="M31" s="263" t="s">
        <v>
471</v>
      </c>
      <c r="N31" s="264" t="s">
        <v>
472</v>
      </c>
    </row>
    <row r="32" spans="1:16" ht="27" customHeight="1">
      <c r="A32" s="250"/>
      <c r="B32" s="246"/>
      <c r="C32" s="246"/>
      <c r="D32" s="246"/>
      <c r="E32" s="246"/>
      <c r="F32" s="246"/>
      <c r="G32" s="1154" t="s">
        <v>
491</v>
      </c>
      <c r="H32" s="1155"/>
      <c r="I32" s="1155"/>
      <c r="J32" s="1156"/>
      <c r="K32" s="296">
        <v>
2555384</v>
      </c>
      <c r="L32" s="296">
        <v>
9336</v>
      </c>
      <c r="M32" s="297">
        <v>
6955</v>
      </c>
      <c r="N32" s="298">
        <v>
34.200000000000003</v>
      </c>
    </row>
    <row r="33" spans="1:16" ht="13.5" customHeight="1">
      <c r="A33" s="250"/>
      <c r="B33" s="246"/>
      <c r="C33" s="246"/>
      <c r="D33" s="246"/>
      <c r="E33" s="246"/>
      <c r="F33" s="246"/>
      <c r="G33" s="1154" t="s">
        <v>
492</v>
      </c>
      <c r="H33" s="1155"/>
      <c r="I33" s="1155"/>
      <c r="J33" s="1156"/>
      <c r="K33" s="296" t="s">
        <v>
477</v>
      </c>
      <c r="L33" s="296" t="s">
        <v>
477</v>
      </c>
      <c r="M33" s="297" t="s">
        <v>
477</v>
      </c>
      <c r="N33" s="298" t="s">
        <v>
477</v>
      </c>
    </row>
    <row r="34" spans="1:16" ht="27" customHeight="1">
      <c r="A34" s="250"/>
      <c r="B34" s="246"/>
      <c r="C34" s="246"/>
      <c r="D34" s="246"/>
      <c r="E34" s="246"/>
      <c r="F34" s="246"/>
      <c r="G34" s="1154" t="s">
        <v>
493</v>
      </c>
      <c r="H34" s="1155"/>
      <c r="I34" s="1155"/>
      <c r="J34" s="1156"/>
      <c r="K34" s="296">
        <v>
280100</v>
      </c>
      <c r="L34" s="296">
        <v>
1023</v>
      </c>
      <c r="M34" s="297">
        <v>
257</v>
      </c>
      <c r="N34" s="298">
        <v>
298.10000000000002</v>
      </c>
    </row>
    <row r="35" spans="1:16" ht="27" customHeight="1">
      <c r="A35" s="250"/>
      <c r="B35" s="246"/>
      <c r="C35" s="246"/>
      <c r="D35" s="246"/>
      <c r="E35" s="246"/>
      <c r="F35" s="246"/>
      <c r="G35" s="1154" t="s">
        <v>
494</v>
      </c>
      <c r="H35" s="1155"/>
      <c r="I35" s="1155"/>
      <c r="J35" s="1156"/>
      <c r="K35" s="296" t="s">
        <v>
477</v>
      </c>
      <c r="L35" s="296" t="s">
        <v>
477</v>
      </c>
      <c r="M35" s="297">
        <v>
31</v>
      </c>
      <c r="N35" s="298" t="s">
        <v>
477</v>
      </c>
    </row>
    <row r="36" spans="1:16" ht="27" customHeight="1">
      <c r="A36" s="250"/>
      <c r="B36" s="246"/>
      <c r="C36" s="246"/>
      <c r="D36" s="246"/>
      <c r="E36" s="246"/>
      <c r="F36" s="246"/>
      <c r="G36" s="1154" t="s">
        <v>
495</v>
      </c>
      <c r="H36" s="1155"/>
      <c r="I36" s="1155"/>
      <c r="J36" s="1156"/>
      <c r="K36" s="296">
        <v>
111796</v>
      </c>
      <c r="L36" s="296">
        <v>
408</v>
      </c>
      <c r="M36" s="297">
        <v>
349</v>
      </c>
      <c r="N36" s="298">
        <v>
16.899999999999999</v>
      </c>
    </row>
    <row r="37" spans="1:16" ht="13.5" customHeight="1">
      <c r="A37" s="250"/>
      <c r="B37" s="246"/>
      <c r="C37" s="246"/>
      <c r="D37" s="246"/>
      <c r="E37" s="246"/>
      <c r="F37" s="246"/>
      <c r="G37" s="1154" t="s">
        <v>
496</v>
      </c>
      <c r="H37" s="1155"/>
      <c r="I37" s="1155"/>
      <c r="J37" s="1156"/>
      <c r="K37" s="296">
        <v>
134798</v>
      </c>
      <c r="L37" s="296">
        <v>
492</v>
      </c>
      <c r="M37" s="297">
        <v>
2757</v>
      </c>
      <c r="N37" s="298">
        <v>
-82.2</v>
      </c>
    </row>
    <row r="38" spans="1:16" ht="27" customHeight="1">
      <c r="A38" s="250"/>
      <c r="B38" s="246"/>
      <c r="C38" s="246"/>
      <c r="D38" s="246"/>
      <c r="E38" s="246"/>
      <c r="F38" s="246"/>
      <c r="G38" s="1157" t="s">
        <v>
497</v>
      </c>
      <c r="H38" s="1158"/>
      <c r="I38" s="1158"/>
      <c r="J38" s="1159"/>
      <c r="K38" s="299" t="s">
        <v>
477</v>
      </c>
      <c r="L38" s="299" t="s">
        <v>
477</v>
      </c>
      <c r="M38" s="300">
        <v>
0</v>
      </c>
      <c r="N38" s="301" t="s">
        <v>
477</v>
      </c>
      <c r="O38" s="295"/>
    </row>
    <row r="39" spans="1:16">
      <c r="A39" s="250"/>
      <c r="B39" s="246"/>
      <c r="C39" s="246"/>
      <c r="D39" s="246"/>
      <c r="E39" s="246"/>
      <c r="F39" s="246"/>
      <c r="G39" s="1157" t="s">
        <v>
498</v>
      </c>
      <c r="H39" s="1158"/>
      <c r="I39" s="1158"/>
      <c r="J39" s="1159"/>
      <c r="K39" s="302" t="s">
        <v>
477</v>
      </c>
      <c r="L39" s="302" t="s">
        <v>
477</v>
      </c>
      <c r="M39" s="303">
        <v>
-9</v>
      </c>
      <c r="N39" s="304" t="s">
        <v>
477</v>
      </c>
      <c r="O39" s="295"/>
    </row>
    <row r="40" spans="1:16" ht="27" customHeight="1">
      <c r="A40" s="250"/>
      <c r="B40" s="246"/>
      <c r="C40" s="246"/>
      <c r="D40" s="246"/>
      <c r="E40" s="246"/>
      <c r="F40" s="246"/>
      <c r="G40" s="1154" t="s">
        <v>
499</v>
      </c>
      <c r="H40" s="1155"/>
      <c r="I40" s="1155"/>
      <c r="J40" s="1156"/>
      <c r="K40" s="302" t="s">
        <v>
477</v>
      </c>
      <c r="L40" s="302" t="s">
        <v>
477</v>
      </c>
      <c r="M40" s="303" t="s">
        <v>
477</v>
      </c>
      <c r="N40" s="304" t="s">
        <v>
477</v>
      </c>
      <c r="O40" s="295"/>
    </row>
    <row r="41" spans="1:16">
      <c r="A41" s="250"/>
      <c r="B41" s="246"/>
      <c r="C41" s="246"/>
      <c r="D41" s="246"/>
      <c r="E41" s="246"/>
      <c r="F41" s="246"/>
      <c r="G41" s="1160" t="s">
        <v>
286</v>
      </c>
      <c r="H41" s="1161"/>
      <c r="I41" s="1161"/>
      <c r="J41" s="1162"/>
      <c r="K41" s="296">
        <v>
3082078</v>
      </c>
      <c r="L41" s="302">
        <v>
11260</v>
      </c>
      <c r="M41" s="303">
        <v>
10341</v>
      </c>
      <c r="N41" s="304">
        <v>
8.9</v>
      </c>
      <c r="O41" s="295"/>
    </row>
    <row r="42" spans="1:16">
      <c r="A42" s="250"/>
      <c r="B42" s="246"/>
      <c r="C42" s="246"/>
      <c r="D42" s="246"/>
      <c r="E42" s="246"/>
      <c r="F42" s="246"/>
      <c r="G42" s="305" t="s">
        <v>
500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
501</v>
      </c>
      <c r="B47" s="246"/>
      <c r="C47" s="246"/>
      <c r="D47" s="246"/>
      <c r="E47" s="246"/>
      <c r="F47" s="246"/>
      <c r="G47" s="246"/>
      <c r="H47" s="246"/>
      <c r="I47" s="246"/>
      <c r="J47" s="246"/>
      <c r="K47" s="246"/>
      <c r="L47" s="246"/>
      <c r="M47" s="246"/>
      <c r="N47" s="246"/>
    </row>
    <row r="48" spans="1:16">
      <c r="A48" s="250"/>
      <c r="B48" s="246"/>
      <c r="C48" s="246"/>
      <c r="D48" s="246"/>
      <c r="E48" s="246"/>
      <c r="F48" s="246"/>
      <c r="G48" s="310" t="s">
        <v>
502</v>
      </c>
      <c r="H48" s="310"/>
      <c r="I48" s="310"/>
      <c r="J48" s="310"/>
      <c r="K48" s="310"/>
      <c r="L48" s="310"/>
      <c r="M48" s="311"/>
      <c r="N48" s="310"/>
    </row>
    <row r="49" spans="1:14" ht="13.5" customHeight="1">
      <c r="A49" s="250"/>
      <c r="B49" s="246"/>
      <c r="C49" s="246"/>
      <c r="D49" s="246"/>
      <c r="E49" s="246"/>
      <c r="F49" s="246"/>
      <c r="G49" s="312"/>
      <c r="H49" s="313"/>
      <c r="I49" s="1147" t="s">
        <v>
468</v>
      </c>
      <c r="J49" s="1149" t="s">
        <v>
503</v>
      </c>
      <c r="K49" s="1150"/>
      <c r="L49" s="1150"/>
      <c r="M49" s="1150"/>
      <c r="N49" s="1151"/>
    </row>
    <row r="50" spans="1:14">
      <c r="A50" s="250"/>
      <c r="B50" s="246"/>
      <c r="C50" s="246"/>
      <c r="D50" s="246"/>
      <c r="E50" s="246"/>
      <c r="F50" s="246"/>
      <c r="G50" s="314"/>
      <c r="H50" s="315"/>
      <c r="I50" s="1148"/>
      <c r="J50" s="316" t="s">
        <v>
504</v>
      </c>
      <c r="K50" s="317" t="s">
        <v>
505</v>
      </c>
      <c r="L50" s="318" t="s">
        <v>
506</v>
      </c>
      <c r="M50" s="319" t="s">
        <v>
507</v>
      </c>
      <c r="N50" s="320" t="s">
        <v>
508</v>
      </c>
    </row>
    <row r="51" spans="1:14">
      <c r="A51" s="250"/>
      <c r="B51" s="246"/>
      <c r="C51" s="246"/>
      <c r="D51" s="246"/>
      <c r="E51" s="246"/>
      <c r="F51" s="246"/>
      <c r="G51" s="312" t="s">
        <v>
509</v>
      </c>
      <c r="H51" s="313"/>
      <c r="I51" s="321">
        <v>
7685372</v>
      </c>
      <c r="J51" s="322">
        <v>
28885</v>
      </c>
      <c r="K51" s="323">
        <v>
41.3</v>
      </c>
      <c r="L51" s="324">
        <v>
37665</v>
      </c>
      <c r="M51" s="325">
        <v>
-5</v>
      </c>
      <c r="N51" s="326">
        <v>
46.3</v>
      </c>
    </row>
    <row r="52" spans="1:14">
      <c r="A52" s="250"/>
      <c r="B52" s="246"/>
      <c r="C52" s="246"/>
      <c r="D52" s="246"/>
      <c r="E52" s="246"/>
      <c r="F52" s="246"/>
      <c r="G52" s="327"/>
      <c r="H52" s="328" t="s">
        <v>
510</v>
      </c>
      <c r="I52" s="329">
        <v>
4510255</v>
      </c>
      <c r="J52" s="330">
        <v>
16951</v>
      </c>
      <c r="K52" s="331">
        <v>
10.4</v>
      </c>
      <c r="L52" s="332">
        <v>
25730</v>
      </c>
      <c r="M52" s="333">
        <v>
-9.8000000000000007</v>
      </c>
      <c r="N52" s="334">
        <v>
20.2</v>
      </c>
    </row>
    <row r="53" spans="1:14">
      <c r="A53" s="250"/>
      <c r="B53" s="246"/>
      <c r="C53" s="246"/>
      <c r="D53" s="246"/>
      <c r="E53" s="246"/>
      <c r="F53" s="246"/>
      <c r="G53" s="312" t="s">
        <v>
511</v>
      </c>
      <c r="H53" s="313"/>
      <c r="I53" s="321">
        <v>
4229055</v>
      </c>
      <c r="J53" s="322">
        <v>
15817</v>
      </c>
      <c r="K53" s="323">
        <v>
-45.2</v>
      </c>
      <c r="L53" s="324">
        <v>
36861</v>
      </c>
      <c r="M53" s="325">
        <v>
-2.1</v>
      </c>
      <c r="N53" s="326">
        <v>
-43.1</v>
      </c>
    </row>
    <row r="54" spans="1:14">
      <c r="A54" s="250"/>
      <c r="B54" s="246"/>
      <c r="C54" s="246"/>
      <c r="D54" s="246"/>
      <c r="E54" s="246"/>
      <c r="F54" s="246"/>
      <c r="G54" s="327"/>
      <c r="H54" s="328" t="s">
        <v>
510</v>
      </c>
      <c r="I54" s="329">
        <v>
3124791</v>
      </c>
      <c r="J54" s="330">
        <v>
11687</v>
      </c>
      <c r="K54" s="331">
        <v>
-31.1</v>
      </c>
      <c r="L54" s="332">
        <v>
23990</v>
      </c>
      <c r="M54" s="333">
        <v>
-6.8</v>
      </c>
      <c r="N54" s="334">
        <v>
-24.3</v>
      </c>
    </row>
    <row r="55" spans="1:14">
      <c r="A55" s="250"/>
      <c r="B55" s="246"/>
      <c r="C55" s="246"/>
      <c r="D55" s="246"/>
      <c r="E55" s="246"/>
      <c r="F55" s="246"/>
      <c r="G55" s="312" t="s">
        <v>
512</v>
      </c>
      <c r="H55" s="313"/>
      <c r="I55" s="321">
        <v>
5309492</v>
      </c>
      <c r="J55" s="322">
        <v>
19687</v>
      </c>
      <c r="K55" s="323">
        <v>
24.5</v>
      </c>
      <c r="L55" s="324">
        <v>
47064</v>
      </c>
      <c r="M55" s="325">
        <v>
27.7</v>
      </c>
      <c r="N55" s="326">
        <v>
-3.2</v>
      </c>
    </row>
    <row r="56" spans="1:14">
      <c r="A56" s="250"/>
      <c r="B56" s="246"/>
      <c r="C56" s="246"/>
      <c r="D56" s="246"/>
      <c r="E56" s="246"/>
      <c r="F56" s="246"/>
      <c r="G56" s="327"/>
      <c r="H56" s="328" t="s">
        <v>
510</v>
      </c>
      <c r="I56" s="329">
        <v>
3663852</v>
      </c>
      <c r="J56" s="330">
        <v>
13585</v>
      </c>
      <c r="K56" s="331">
        <v>
16.2</v>
      </c>
      <c r="L56" s="332">
        <v>
32508</v>
      </c>
      <c r="M56" s="333">
        <v>
35.5</v>
      </c>
      <c r="N56" s="334">
        <v>
-19.3</v>
      </c>
    </row>
    <row r="57" spans="1:14">
      <c r="A57" s="250"/>
      <c r="B57" s="246"/>
      <c r="C57" s="246"/>
      <c r="D57" s="246"/>
      <c r="E57" s="246"/>
      <c r="F57" s="246"/>
      <c r="G57" s="312" t="s">
        <v>
513</v>
      </c>
      <c r="H57" s="313"/>
      <c r="I57" s="321">
        <v>
6702126</v>
      </c>
      <c r="J57" s="322">
        <v>
24688</v>
      </c>
      <c r="K57" s="323">
        <v>
25.4</v>
      </c>
      <c r="L57" s="324">
        <v>
43773</v>
      </c>
      <c r="M57" s="325">
        <v>
-7</v>
      </c>
      <c r="N57" s="326">
        <v>
32.4</v>
      </c>
    </row>
    <row r="58" spans="1:14">
      <c r="A58" s="250"/>
      <c r="B58" s="246"/>
      <c r="C58" s="246"/>
      <c r="D58" s="246"/>
      <c r="E58" s="246"/>
      <c r="F58" s="246"/>
      <c r="G58" s="327"/>
      <c r="H58" s="328" t="s">
        <v>
510</v>
      </c>
      <c r="I58" s="329">
        <v>
4477386</v>
      </c>
      <c r="J58" s="330">
        <v>
16493</v>
      </c>
      <c r="K58" s="331">
        <v>
21.4</v>
      </c>
      <c r="L58" s="332">
        <v>
30346</v>
      </c>
      <c r="M58" s="333">
        <v>
-6.7</v>
      </c>
      <c r="N58" s="334">
        <v>
28.1</v>
      </c>
    </row>
    <row r="59" spans="1:14">
      <c r="A59" s="250"/>
      <c r="B59" s="246"/>
      <c r="C59" s="246"/>
      <c r="D59" s="246"/>
      <c r="E59" s="246"/>
      <c r="F59" s="246"/>
      <c r="G59" s="312" t="s">
        <v>
514</v>
      </c>
      <c r="H59" s="313"/>
      <c r="I59" s="321">
        <v>
8761284</v>
      </c>
      <c r="J59" s="322">
        <v>
32010</v>
      </c>
      <c r="K59" s="323">
        <v>
29.7</v>
      </c>
      <c r="L59" s="324">
        <v>
51565</v>
      </c>
      <c r="M59" s="325">
        <v>
17.8</v>
      </c>
      <c r="N59" s="326">
        <v>
11.9</v>
      </c>
    </row>
    <row r="60" spans="1:14">
      <c r="A60" s="250"/>
      <c r="B60" s="246"/>
      <c r="C60" s="246"/>
      <c r="D60" s="246"/>
      <c r="E60" s="246"/>
      <c r="F60" s="246"/>
      <c r="G60" s="327"/>
      <c r="H60" s="328" t="s">
        <v>
510</v>
      </c>
      <c r="I60" s="335">
        <v>
6457890</v>
      </c>
      <c r="J60" s="330">
        <v>
23594</v>
      </c>
      <c r="K60" s="331">
        <v>
43.1</v>
      </c>
      <c r="L60" s="332">
        <v>
35359</v>
      </c>
      <c r="M60" s="333">
        <v>
16.5</v>
      </c>
      <c r="N60" s="334">
        <v>
26.6</v>
      </c>
    </row>
    <row r="61" spans="1:14">
      <c r="A61" s="250"/>
      <c r="B61" s="246"/>
      <c r="C61" s="246"/>
      <c r="D61" s="246"/>
      <c r="E61" s="246"/>
      <c r="F61" s="246"/>
      <c r="G61" s="312" t="s">
        <v>
515</v>
      </c>
      <c r="H61" s="336"/>
      <c r="I61" s="337">
        <v>
6537466</v>
      </c>
      <c r="J61" s="338">
        <v>
24217</v>
      </c>
      <c r="K61" s="339">
        <v>
15.1</v>
      </c>
      <c r="L61" s="340">
        <v>
43386</v>
      </c>
      <c r="M61" s="341">
        <v>
6.3</v>
      </c>
      <c r="N61" s="326">
        <v>
8.8000000000000007</v>
      </c>
    </row>
    <row r="62" spans="1:14">
      <c r="A62" s="250"/>
      <c r="B62" s="246"/>
      <c r="C62" s="246"/>
      <c r="D62" s="246"/>
      <c r="E62" s="246"/>
      <c r="F62" s="246"/>
      <c r="G62" s="327"/>
      <c r="H62" s="328" t="s">
        <v>
510</v>
      </c>
      <c r="I62" s="329">
        <v>
4446835</v>
      </c>
      <c r="J62" s="330">
        <v>
16462</v>
      </c>
      <c r="K62" s="331">
        <v>
12</v>
      </c>
      <c r="L62" s="332">
        <v>
29587</v>
      </c>
      <c r="M62" s="333">
        <v>
5.7</v>
      </c>
      <c r="N62" s="334">
        <v>
6.3</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5" zoomScale="70" zoomScaleNormal="70" zoomScaleSheetLayoutView="55" workbookViewId="0">
      <selection activeCell="Q101" sqref="Q10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
&amp;C&amp;P/&amp;N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4" zoomScale="70" zoomScaleNormal="70" zoomScaleSheetLayoutView="55" workbookViewId="0">
      <selection activeCell="AA84" sqref="AA84"/>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
&amp;C&amp;P/&amp;N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3" zoomScale="85" zoomScaleNormal="85" zoomScaleSheetLayoutView="100" workbookViewId="0">
      <selection activeCell="P45" sqref="P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
0</v>
      </c>
    </row>
    <row r="46" spans="2:10" ht="29.25" customHeight="1" thickBot="1">
      <c r="B46" s="4" t="s">
        <v>
1</v>
      </c>
      <c r="C46" s="5"/>
      <c r="D46" s="5"/>
      <c r="E46" s="6" t="s">
        <v>
2</v>
      </c>
      <c r="F46" s="7" t="s">
        <v>
517</v>
      </c>
      <c r="G46" s="8" t="s">
        <v>
518</v>
      </c>
      <c r="H46" s="8" t="s">
        <v>
519</v>
      </c>
      <c r="I46" s="8" t="s">
        <v>
520</v>
      </c>
      <c r="J46" s="9" t="s">
        <v>
521</v>
      </c>
    </row>
    <row r="47" spans="2:10" ht="57.75" customHeight="1">
      <c r="B47" s="10"/>
      <c r="C47" s="1172" t="s">
        <v>
3</v>
      </c>
      <c r="D47" s="1172"/>
      <c r="E47" s="1173"/>
      <c r="F47" s="11">
        <v>
8.49</v>
      </c>
      <c r="G47" s="12">
        <v>
10.38</v>
      </c>
      <c r="H47" s="12">
        <v>
16.739999999999998</v>
      </c>
      <c r="I47" s="12">
        <v>
21.29</v>
      </c>
      <c r="J47" s="13">
        <v>
23.02</v>
      </c>
    </row>
    <row r="48" spans="2:10" ht="57.75" customHeight="1">
      <c r="B48" s="14"/>
      <c r="C48" s="1174" t="s">
        <v>
4</v>
      </c>
      <c r="D48" s="1174"/>
      <c r="E48" s="1175"/>
      <c r="F48" s="15">
        <v>
7.38</v>
      </c>
      <c r="G48" s="16">
        <v>
6.52</v>
      </c>
      <c r="H48" s="16">
        <v>
5.44</v>
      </c>
      <c r="I48" s="16">
        <v>
5.76</v>
      </c>
      <c r="J48" s="17">
        <v>
5.46</v>
      </c>
    </row>
    <row r="49" spans="2:10" ht="57.75" customHeight="1" thickBot="1">
      <c r="B49" s="18"/>
      <c r="C49" s="1176" t="s">
        <v>
5</v>
      </c>
      <c r="D49" s="1176"/>
      <c r="E49" s="1177"/>
      <c r="F49" s="19">
        <v>
3.26</v>
      </c>
      <c r="G49" s="20">
        <v>
0.56999999999999995</v>
      </c>
      <c r="H49" s="20">
        <v>
6.03</v>
      </c>
      <c r="I49" s="20">
        <v>
6.38</v>
      </c>
      <c r="J49" s="21">
        <v>
1.61</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
&amp;C&amp;P/&amp;N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東京都</cp:lastModifiedBy>
  <cp:lastPrinted>2018-02-26T06:33:33Z</cp:lastPrinted>
  <dcterms:created xsi:type="dcterms:W3CDTF">2018-01-24T04:28:48Z</dcterms:created>
  <dcterms:modified xsi:type="dcterms:W3CDTF">2018-11-28T11:02:02Z</dcterms:modified>
</cp:coreProperties>
</file>