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BE37" i="9"/>
  <c r="AM37" i="9"/>
  <c r="U37" i="9"/>
  <c r="C37" i="9"/>
  <c r="BE36" i="9"/>
  <c r="AM36" i="9"/>
  <c r="C36" i="9"/>
  <c r="BE35" i="9"/>
  <c r="AM35" i="9"/>
  <c r="BE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BW34" i="9" s="1"/>
  <c r="BW35" i="9" s="1"/>
  <c r="BW36" i="9" s="1"/>
  <c r="BW37" i="9" s="1"/>
  <c r="BW38" i="9" s="1"/>
  <c r="CO34" i="9"/>
  <c r="CO35" i="9" s="1"/>
  <c r="CO36" i="9" s="1"/>
  <c r="CO37" i="9" s="1"/>
</calcChain>
</file>

<file path=xl/sharedStrings.xml><?xml version="1.0" encoding="utf-8"?>
<sst xmlns="http://schemas.openxmlformats.org/spreadsheetml/2006/main" count="1078" uniqueCount="552">
  <si>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</si>
  <si>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</si>
  <si>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</si>
  <si>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</si>
  <si>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</si>
  <si>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</si>
  <si>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</si>
  <si>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</si>
  <si>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</si>
  <si>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</si>
  <si>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</si>
  <si>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</si>
  <si>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</si>
  <si>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</si>
  <si>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</si>
  <si>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</si>
  <si>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</si>
  <si>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</si>
  <si>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</si>
  <si>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</si>
  <si>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</si>
  <si>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</si>
  <si>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</si>
  <si>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</si>
  <si>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</si>
  <si>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</si>
  <si>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</si>
  <si>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</si>
  <si>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</si>
  <si>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</si>
  <si>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</si>
  <si>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</si>
  <si>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</si>
  <si>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</si>
  <si>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</si>
  <si>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</si>
  <si>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</si>
  <si>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</si>
  <si>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</si>
  <si>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</si>
  <si>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</si>
  <si>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</si>
  <si>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</si>
  <si>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</si>
  <si>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</si>
  <si>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</si>
  <si>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</si>
  <si>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</si>
  <si>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</si>
  <si>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</si>
  <si>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</si>
  <si>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</si>
  <si>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</si>
  <si>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</si>
  <si>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</si>
  <si>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</si>
  <si>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</si>
  <si>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</si>
  <si>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</si>
  <si>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</si>
  <si>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</si>
  <si>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</si>
  <si>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</si>
  <si>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</si>
  <si>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</si>
  <si>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</si>
  <si>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</si>
  <si>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</si>
  <si>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</si>
  <si>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</si>
  <si>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</si>
  <si>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</si>
  <si>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</si>
  <si>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</si>
  <si>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</si>
  <si>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</si>
  <si>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</si>
  <si>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</si>
  <si>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</si>
  <si>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</si>
  <si>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</si>
  <si>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</si>
  <si>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中野区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</si>
  <si>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</si>
  <si>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</si>
  <si>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</si>
  <si>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</si>
  <si>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</si>
  <si>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</si>
  <si>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</si>
  <si>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</si>
  <si>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</si>
  <si>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</si>
  <si>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</si>
  <si>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</si>
  <si>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</si>
  <si>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</si>
  <si>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</si>
  <si>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</si>
  <si>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</si>
  <si>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</si>
  <si>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</si>
  <si>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</si>
  <si>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</si>
  <si>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</si>
  <si>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</si>
  <si>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</si>
  <si>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</si>
  <si>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</si>
  <si>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</si>
  <si>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</si>
  <si>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</si>
  <si>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</si>
  <si>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</si>
  <si>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</si>
  <si>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</si>
  <si>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</si>
  <si>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</si>
  <si>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</si>
  <si>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</si>
  <si>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</si>
  <si>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</si>
  <si>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</si>
  <si>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</si>
  <si>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</si>
  <si>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</si>
  <si>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</si>
  <si>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</si>
  <si>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</si>
  <si>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</si>
  <si>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</si>
  <si>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</si>
  <si>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</si>
  <si>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</si>
  <si>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</si>
  <si>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</si>
  <si>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</si>
  <si>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</si>
  <si>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</si>
  <si>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</si>
  <si>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</si>
  <si>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</si>
  <si>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</si>
  <si>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</si>
  <si>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</si>
  <si>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</si>
  <si>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</si>
  <si>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</si>
  <si>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</si>
  <si>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</si>
  <si>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</si>
  <si>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</si>
  <si>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</si>
  <si>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</si>
  <si>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</si>
  <si>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</si>
  <si>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</si>
  <si>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</si>
  <si>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</si>
  <si>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</si>
  <si>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</si>
  <si>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</si>
  <si>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</si>
  <si>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</si>
  <si>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</si>
  <si>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</si>
  <si>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</si>
  <si>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</si>
  <si>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</si>
  <si>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</si>
  <si>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</si>
  <si>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</si>
  <si>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</si>
  <si>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</si>
  <si>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</si>
  <si>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</si>
  <si>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</si>
  <si>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</si>
  <si>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</si>
  <si>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</si>
  <si>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</si>
  <si>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</si>
  <si>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</si>
  <si>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</si>
  <si>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</si>
  <si>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</si>
  <si>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</si>
  <si>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</si>
  <si>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</si>
  <si>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</si>
  <si>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</si>
  <si>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</si>
  <si>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</si>
  <si>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</si>
  <si>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東京都中野区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</si>
  <si>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</si>
  <si>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</si>
  <si>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</si>
  <si>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</si>
  <si>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</si>
  <si>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</si>
  <si>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</si>
  <si>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</si>
  <si>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</si>
  <si>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</si>
  <si>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</si>
  <si>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</si>
  <si>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</si>
  <si>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</si>
  <si>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</si>
  <si>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</si>
  <si>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</si>
  <si>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</si>
  <si>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</si>
  <si>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</si>
  <si>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</si>
  <si>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</si>
  <si>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</si>
  <si>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</si>
  <si>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</si>
  <si>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</si>
  <si>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</si>
  <si>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</si>
  <si>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</si>
  <si>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</si>
  <si>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</si>
  <si>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</si>
  <si>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</si>
  <si>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</si>
  <si>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</si>
  <si>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</si>
  <si>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</si>
  <si>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</si>
  <si>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</si>
  <si>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</si>
  <si>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</si>
  <si>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</si>
  <si>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</si>
  <si>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</si>
  <si>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</si>
  <si>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</si>
  <si>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</si>
  <si>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</si>
  <si>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</si>
  <si>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</si>
  <si>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</si>
  <si>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</si>
  <si>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</si>
  <si>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</si>
  <si>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</si>
  <si>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</si>
  <si>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</si>
  <si>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</si>
  <si>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</si>
  <si>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</si>
  <si>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</si>
  <si>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</si>
  <si>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</si>
  <si>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</si>
  <si>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</si>
  <si>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</si>
  <si>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</si>
  <si>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</si>
  <si>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</si>
  <si>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</si>
  <si>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</si>
  <si>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</si>
  <si>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</si>
  <si>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</si>
  <si>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</si>
  <si>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</si>
  <si>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</si>
  <si>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</si>
  <si>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</si>
  <si>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</si>
  <si>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</si>
  <si>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</si>
  <si>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</si>
  <si>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</si>
  <si>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</si>
  <si>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</si>
  <si>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</si>
  <si>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</si>
  <si>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</si>
  <si>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</si>
  <si>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</si>
  <si>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</si>
  <si>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</si>
  <si>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</si>
  <si>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</si>
  <si>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</si>
  <si>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</si>
  <si>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</si>
  <si>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</si>
  <si>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</si>
  <si>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</si>
  <si>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</si>
  <si>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</si>
  <si>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</si>
  <si>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</si>
  <si>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</si>
  <si>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</si>
  <si>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</si>
  <si>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</si>
  <si>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</si>
  <si>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</si>
  <si>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</si>
  <si>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</si>
  <si>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</si>
  <si>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</si>
  <si>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</si>
  <si>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</si>
  <si>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</si>
  <si>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</si>
  <si>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</si>
  <si>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</si>
  <si>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</si>
  <si>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</si>
  <si>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</si>
  <si>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</si>
  <si>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</si>
  <si>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</si>
  <si>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</si>
  <si>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</si>
  <si>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</si>
  <si>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</si>
  <si>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</si>
  <si>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</si>
  <si>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</si>
  <si>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</si>
  <si>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</si>
  <si>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</si>
  <si>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</si>
  <si>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</si>
  <si>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</si>
  <si>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</si>
  <si>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</si>
  <si>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</si>
  <si>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</si>
  <si>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</si>
  <si>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</si>
  <si>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</si>
  <si>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東京都中野区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</si>
  <si>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</si>
  <si>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</si>
  <si>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</si>
  <si>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</si>
  <si>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</si>
  <si>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</si>
  <si>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</si>
  <si>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</si>
  <si>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</si>
  <si>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</si>
  <si>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</si>
  <si>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</si>
  <si>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</si>
  <si>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</si>
  <si>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</si>
  <si>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</si>
  <si>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</si>
  <si>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</si>
  <si>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</si>
  <si>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</si>
  <si>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</si>
  <si>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</si>
  <si>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</si>
  <si>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</si>
  <si>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</si>
  <si>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</si>
  <si>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</si>
  <si>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</si>
  <si>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</si>
  <si>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</si>
  <si>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</si>
  <si>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</si>
  <si>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</si>
  <si>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</si>
  <si>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</si>
  <si>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</si>
  <si>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</si>
  <si>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</si>
  <si>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</si>
  <si>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</si>
  <si>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</si>
  <si>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</si>
  <si>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</si>
  <si>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</si>
  <si>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</si>
  <si>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</si>
  <si>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</si>
  <si>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</si>
  <si>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</si>
  <si>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</si>
  <si>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</si>
  <si>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</si>
  <si>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</si>
  <si>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</si>
  <si>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</si>
  <si>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</si>
  <si>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</si>
  <si>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</si>
  <si>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</si>
  <si>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</si>
  <si>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</si>
  <si>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</si>
  <si>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</si>
  <si>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</si>
  <si>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</si>
  <si>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</si>
  <si>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</si>
  <si>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</si>
  <si>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</si>
  <si>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</si>
  <si>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</si>
  <si>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</si>
  <si>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</si>
  <si>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</si>
  <si>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</si>
  <si>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</si>
  <si>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</si>
  <si>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</si>
  <si>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</si>
  <si>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</si>
  <si>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</si>
  <si>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</si>
  <si>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</si>
  <si>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</si>
  <si>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</si>
  <si>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</si>
  <si>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</si>
  <si>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</si>
  <si>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</si>
  <si>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</si>
  <si>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</si>
  <si>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</si>
  <si>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</si>
  <si>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</si>
  <si>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</si>
  <si>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</si>
  <si>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</si>
  <si>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</si>
  <si>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</si>
  <si>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</si>
  <si>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</si>
  <si>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</si>
  <si>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</si>
  <si>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</si>
  <si>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</si>
  <si>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</si>
  <si>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</si>
  <si>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</si>
  <si>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</si>
  <si>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</si>
  <si>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</si>
  <si>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</si>
  <si>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</si>
  <si>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</si>
  <si>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</si>
  <si>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</si>
  <si>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</si>
  <si>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</si>
  <si>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</si>
  <si>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</si>
  <si>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</si>
  <si>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</si>
  <si>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</si>
  <si>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</si>
  <si>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</si>
  <si>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</si>
  <si>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</si>
  <si>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</si>
  <si>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</si>
  <si>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</si>
  <si>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</si>
  <si>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</si>
  <si>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</si>
  <si>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</si>
  <si>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</si>
  <si>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</si>
  <si>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</si>
  <si>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</si>
  <si>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</si>
  <si>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</si>
  <si>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</si>
  <si>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</si>
  <si>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</si>
  <si>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</si>
  <si>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</si>
  <si>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</si>
  <si>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</si>
  <si>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</si>
  <si>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</si>
  <si>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</si>
  <si>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</si>
  <si>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</si>
  <si>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</si>
  <si>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</si>
  <si>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</si>
  <si>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</si>
  <si>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</si>
  <si>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</si>
  <si>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</si>
  <si>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</si>
  <si>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</si>
  <si>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</si>
  <si>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</si>
  <si>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</si>
  <si>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</si>
  <si>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</si>
  <si>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</si>
  <si>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</si>
  <si>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</si>
  <si>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</si>
  <si>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</si>
  <si>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</si>
  <si>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</si>
  <si>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</si>
  <si>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</si>
  <si>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</si>
  <si>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0.36</t>
  </si>
  <si>
    <t>▲ 0.67</t>
  </si>
  <si>
    <t>一般会計</t>
  </si>
  <si>
    <t>介護保険特別会計</t>
  </si>
  <si>
    <t>国民健康保険事業特別会計</t>
  </si>
  <si>
    <t>後期高齢者医療特別会計</t>
  </si>
  <si>
    <t>用地特別会計</t>
  </si>
  <si>
    <t>その他会計（赤字）</t>
  </si>
  <si>
    <t>その他会計（黒字）</t>
  </si>
  <si>
    <t>特別区人事・厚生事務組合</t>
    <phoneticPr fontId="5"/>
  </si>
  <si>
    <t>特別区競馬組合</t>
    <phoneticPr fontId="5"/>
  </si>
  <si>
    <t>東京二十三区清掃一部事務組合</t>
    <phoneticPr fontId="5"/>
  </si>
  <si>
    <t>東京都後期高齢者医療広域連合（一般会計）</t>
    <phoneticPr fontId="2"/>
  </si>
  <si>
    <t>東京都後期高齢者医療広域連合（後期高齢者医療特別会計）</t>
    <phoneticPr fontId="2"/>
  </si>
  <si>
    <t>法適用</t>
  </si>
  <si>
    <t>中野区土地開発公社</t>
    <rPh sb="0" eb="3">
      <t>ナカノク</t>
    </rPh>
    <rPh sb="3" eb="5">
      <t>トチ</t>
    </rPh>
    <rPh sb="5" eb="7">
      <t>カイハツ</t>
    </rPh>
    <rPh sb="7" eb="9">
      <t>コウシャ</t>
    </rPh>
    <phoneticPr fontId="2"/>
  </si>
  <si>
    <t>まちづくり中野21</t>
    <rPh sb="5" eb="7">
      <t>ナカノ</t>
    </rPh>
    <phoneticPr fontId="2"/>
  </si>
  <si>
    <t>野方駅整備</t>
    <rPh sb="0" eb="3">
      <t>ノガタエキ</t>
    </rPh>
    <rPh sb="3" eb="5">
      <t>セイビ</t>
    </rPh>
    <phoneticPr fontId="2"/>
  </si>
  <si>
    <t>南東北福祉事業団</t>
    <rPh sb="0" eb="1">
      <t>ミナミ</t>
    </rPh>
    <rPh sb="1" eb="3">
      <t>トウホク</t>
    </rPh>
    <rPh sb="3" eb="5">
      <t>フクシ</t>
    </rPh>
    <rPh sb="5" eb="7">
      <t>ジギョウ</t>
    </rPh>
    <rPh sb="7" eb="8">
      <t>ダン</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</si>
  <si>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</si>
  <si>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</si>
  <si>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</si>
  <si>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</si>
  <si>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有形固定資産減価償却率は類似団体内平均値と比べ高くなっているが、将来負担比率は、地方債残高、退職手当の負担見込額等の合計である将来負担額より、充当することが可能な
基金などの充当可能財源が大きいため算出されていない。</t>
    <rPh sb="13" eb="15">
      <t>ルイジ</t>
    </rPh>
    <rPh sb="15" eb="17">
      <t>ダンタイ</t>
    </rPh>
    <rPh sb="17" eb="18">
      <t>ナイ</t>
    </rPh>
    <rPh sb="18" eb="20">
      <t>ヘイキン</t>
    </rPh>
    <rPh sb="20" eb="21">
      <t>チ</t>
    </rPh>
    <rPh sb="22" eb="23">
      <t>クラ</t>
    </rPh>
    <rPh sb="24" eb="25">
      <t>タカ</t>
    </rPh>
    <rPh sb="33" eb="35">
      <t>ショウライ</t>
    </rPh>
    <rPh sb="35" eb="37">
      <t>フタン</t>
    </rPh>
    <rPh sb="37" eb="39">
      <t>ヒリツ</t>
    </rPh>
    <rPh sb="41" eb="44">
      <t>チホウサイ</t>
    </rPh>
    <rPh sb="44" eb="46">
      <t>ザンダカ</t>
    </rPh>
    <rPh sb="47" eb="49">
      <t>タイショク</t>
    </rPh>
    <rPh sb="49" eb="51">
      <t>テアテ</t>
    </rPh>
    <rPh sb="52" eb="54">
      <t>フタン</t>
    </rPh>
    <rPh sb="54" eb="56">
      <t>ミコミ</t>
    </rPh>
    <rPh sb="56" eb="57">
      <t>ガク</t>
    </rPh>
    <rPh sb="57" eb="58">
      <t>トウ</t>
    </rPh>
    <rPh sb="59" eb="61">
      <t>ゴウケイ</t>
    </rPh>
    <rPh sb="64" eb="66">
      <t>ショウライ</t>
    </rPh>
    <rPh sb="66" eb="68">
      <t>フタン</t>
    </rPh>
    <rPh sb="68" eb="69">
      <t>ガク</t>
    </rPh>
    <rPh sb="72" eb="74">
      <t>ジュウトウ</t>
    </rPh>
    <rPh sb="79" eb="81">
      <t>カノウ</t>
    </rPh>
    <rPh sb="83" eb="85">
      <t>キキン</t>
    </rPh>
    <rPh sb="88" eb="90">
      <t>ジュウトウ</t>
    </rPh>
    <rPh sb="90" eb="92">
      <t>カノウ</t>
    </rPh>
    <rPh sb="92" eb="94">
      <t>ザイゲン</t>
    </rPh>
    <rPh sb="95" eb="96">
      <t>オオ</t>
    </rPh>
    <rPh sb="100" eb="102">
      <t>サンシュツ</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</si>
  <si>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</si>
  <si>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</si>
  <si>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</si>
  <si>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</si>
  <si>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</si>
  <si>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</si>
  <si>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実質公債費比率は、類似団体の平均と比べると高い水準にあるが、平成２７年度は前年度より２．１ポイント減少している。
　将来負担比率は、類似団体内平均値と同様に算出されていない。
</t>
    <rPh sb="1" eb="3">
      <t>ジッシツ</t>
    </rPh>
    <rPh sb="3" eb="6">
      <t>コウサイヒ</t>
    </rPh>
    <rPh sb="6" eb="8">
      <t>ヒリツ</t>
    </rPh>
    <rPh sb="38" eb="41">
      <t>ゼンネンド</t>
    </rPh>
    <rPh sb="71" eb="72">
      <t>ナイ</t>
    </rPh>
    <rPh sb="72" eb="74">
      <t>ヘイキン</t>
    </rPh>
    <rPh sb="74" eb="75">
      <t>チ</t>
    </rPh>
    <rPh sb="76" eb="78">
      <t>ドウヨウ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</si>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</sst>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26233</c:v>
                </c:pt>
                <c:pt idx="1">
                  <c:v>40634</c:v>
                </c:pt>
                <c:pt idx="2">
                  <c:v>30191</c:v>
                </c:pt>
                <c:pt idx="3">
                  <c:v>63748</c:v>
                </c:pt>
                <c:pt idx="4">
                  <c:v>50557</c:v>
                </c:pt>
              </c:numCache>
            </c:numRef>
          </c:val>
          <c:smooth val="0"/>
        </c:ser>
        <c:dLbls>
          <c:showLegendKey val="0"/>
          <c:showVal val="0"/>
          <c:showCatName val="0"/>
          <c:showSerName val="0"/>
          <c:showPercent val="0"/>
          <c:showBubbleSize val="0"/>
        </c:dLbls>
        <c:marker val="1"/>
        <c:smooth val="0"/>
        <c:axId val="91103232"/>
        <c:axId val="91105152"/>
      </c:lineChart>
      <c:catAx>
        <c:axId val="9110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05152"/>
        <c:crosses val="autoZero"/>
        <c:auto val="1"/>
        <c:lblAlgn val="ctr"/>
        <c:lblOffset val="100"/>
        <c:tickLblSkip val="1"/>
        <c:tickMarkSkip val="1"/>
        <c:noMultiLvlLbl val="0"/>
      </c:catAx>
      <c:valAx>
        <c:axId val="911051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0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2.39</c:v>
                </c:pt>
                <c:pt idx="1">
                  <c:v>2.46</c:v>
                </c:pt>
                <c:pt idx="2">
                  <c:v>2.74</c:v>
                </c:pt>
                <c:pt idx="3">
                  <c:v>6.21</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29.31</c:v>
                </c:pt>
                <c:pt idx="1">
                  <c:v>29.64</c:v>
                </c:pt>
                <c:pt idx="2">
                  <c:v>30.98</c:v>
                </c:pt>
                <c:pt idx="3">
                  <c:v>32.409999999999997</c:v>
                </c:pt>
                <c:pt idx="4">
                  <c:v>33.78</c:v>
                </c:pt>
              </c:numCache>
            </c:numRef>
          </c:val>
        </c:ser>
        <c:dLbls>
          <c:showLegendKey val="0"/>
          <c:showVal val="0"/>
          <c:showCatName val="0"/>
          <c:showSerName val="0"/>
          <c:showPercent val="0"/>
          <c:showBubbleSize val="0"/>
        </c:dLbls>
        <c:gapWidth val="250"/>
        <c:overlap val="100"/>
        <c:axId val="103977344"/>
        <c:axId val="10397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-0.36</c:v>
                </c:pt>
                <c:pt idx="1">
                  <c:v>-0.67</c:v>
                </c:pt>
                <c:pt idx="2">
                  <c:v>1.2</c:v>
                </c:pt>
                <c:pt idx="3">
                  <c:v>7.04</c:v>
                </c:pt>
                <c:pt idx="4">
                  <c:v>1.41</c:v>
                </c:pt>
              </c:numCache>
            </c:numRef>
          </c:val>
          <c:smooth val="0"/>
        </c:ser>
        <c:dLbls>
          <c:showLegendKey val="0"/>
          <c:showVal val="0"/>
          <c:showCatName val="0"/>
          <c:showSerName val="0"/>
          <c:showPercent val="0"/>
          <c:showBubbleSize val="0"/>
        </c:dLbls>
        <c:marker val="1"/>
        <c:smooth val="0"/>
        <c:axId val="103977344"/>
        <c:axId val="103979264"/>
      </c:lineChart>
      <c:catAx>
        <c:axId val="10397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979264"/>
        <c:crosses val="autoZero"/>
        <c:auto val="1"/>
        <c:lblAlgn val="ctr"/>
        <c:lblOffset val="100"/>
        <c:tickLblSkip val="1"/>
        <c:tickMarkSkip val="1"/>
        <c:noMultiLvlLbl val="0"/>
      </c:catAx>
      <c:valAx>
        <c:axId val="1039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97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0.05</c:v>
                </c:pt>
                <c:pt idx="4">
                  <c:v>#N/A</c:v>
                </c:pt>
                <c:pt idx="5">
                  <c:v>0.06</c:v>
                </c:pt>
                <c:pt idx="6">
                  <c:v>#N/A</c:v>
                </c:pt>
                <c:pt idx="7">
                  <c:v>0.05</c:v>
                </c:pt>
                <c:pt idx="8">
                  <c:v>#N/A</c:v>
                </c:pt>
                <c:pt idx="9">
                  <c:v>0.06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0.66</c:v>
                </c:pt>
                <c:pt idx="2">
                  <c:v>#N/A</c:v>
                </c:pt>
                <c:pt idx="3">
                  <c:v>0.7</c:v>
                </c:pt>
                <c:pt idx="4">
                  <c:v>#N/A</c:v>
                </c:pt>
                <c:pt idx="5">
                  <c:v>0.56999999999999995</c:v>
                </c:pt>
                <c:pt idx="6">
                  <c:v>#N/A</c:v>
                </c:pt>
                <c:pt idx="7">
                  <c:v>0.61</c:v>
                </c:pt>
                <c:pt idx="8">
                  <c:v>#N/A</c:v>
                </c:pt>
                <c:pt idx="9">
                  <c:v>0.36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0.04</c:v>
                </c:pt>
                <c:pt idx="2">
                  <c:v>#N/A</c:v>
                </c:pt>
                <c:pt idx="3">
                  <c:v>0.24</c:v>
                </c:pt>
                <c:pt idx="4">
                  <c:v>#N/A</c:v>
                </c:pt>
                <c:pt idx="5">
                  <c:v>0.23</c:v>
                </c:pt>
                <c:pt idx="6">
                  <c:v>#N/A</c:v>
                </c:pt>
                <c:pt idx="7">
                  <c:v>0.31</c:v>
                </c:pt>
                <c:pt idx="8">
                  <c:v>#N/A</c:v>
                </c:pt>
                <c:pt idx="9">
                  <c:v>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2.39</c:v>
                </c:pt>
                <c:pt idx="2">
                  <c:v>#N/A</c:v>
                </c:pt>
                <c:pt idx="3">
                  <c:v>2.4500000000000002</c:v>
                </c:pt>
                <c:pt idx="4">
                  <c:v>#N/A</c:v>
                </c:pt>
                <c:pt idx="5">
                  <c:v>2.74</c:v>
                </c:pt>
                <c:pt idx="6">
                  <c:v>#N/A</c:v>
                </c:pt>
                <c:pt idx="7">
                  <c:v>6.2</c:v>
                </c:pt>
                <c:pt idx="8">
                  <c:v>#N/A</c:v>
                </c:pt>
                <c:pt idx="9">
                  <c:v>3.7</c:v>
                </c:pt>
              </c:numCache>
            </c:numRef>
          </c:val>
        </c:ser>
        <c:dLbls>
          <c:showLegendKey val="0"/>
          <c:showVal val="0"/>
          <c:showCatName val="0"/>
          <c:showSerName val="0"/>
          <c:showPercent val="0"/>
          <c:showBubbleSize val="0"/>
        </c:dLbls>
        <c:gapWidth val="150"/>
        <c:overlap val="100"/>
        <c:axId val="80730368"/>
        <c:axId val="80736256"/>
      </c:barChart>
      <c:catAx>
        <c:axId val="8073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36256"/>
        <c:crosses val="autoZero"/>
        <c:auto val="1"/>
        <c:lblAlgn val="ctr"/>
        <c:lblOffset val="100"/>
        <c:tickLblSkip val="1"/>
        <c:tickMarkSkip val="1"/>
        <c:noMultiLvlLbl val="0"/>
      </c:catAx>
      <c:valAx>
        <c:axId val="8073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3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6651</c:v>
                </c:pt>
                <c:pt idx="5">
                  <c:v>7082</c:v>
                </c:pt>
                <c:pt idx="8">
                  <c:v>7317</c:v>
                </c:pt>
                <c:pt idx="11">
                  <c:v>7571</c:v>
                </c:pt>
                <c:pt idx="14">
                  <c:v>7088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521</c:v>
                </c:pt>
                <c:pt idx="3">
                  <c:v>380</c:v>
                </c:pt>
                <c:pt idx="6">
                  <c:v>306</c:v>
                </c:pt>
                <c:pt idx="9">
                  <c:v>259</c:v>
                </c:pt>
                <c:pt idx="12">
                  <c:v>219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258</c:v>
                </c:pt>
                <c:pt idx="3">
                  <c:v>255</c:v>
                </c:pt>
                <c:pt idx="6">
                  <c:v>200</c:v>
                </c:pt>
                <c:pt idx="9">
                  <c:v>165</c:v>
                </c:pt>
                <c:pt idx="12">
                  <c:v>160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325</c:v>
                </c:pt>
                <c:pt idx="3">
                  <c:v>325</c:v>
                </c:pt>
                <c:pt idx="6">
                  <c:v>260</c:v>
                </c:pt>
                <c:pt idx="9">
                  <c:v>208</c:v>
                </c:pt>
                <c:pt idx="12">
                  <c:v>158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9460</c:v>
                </c:pt>
                <c:pt idx="3">
                  <c:v>9518</c:v>
                </c:pt>
                <c:pt idx="6">
                  <c:v>9839</c:v>
                </c:pt>
                <c:pt idx="9">
                  <c:v>9531</c:v>
                </c:pt>
                <c:pt idx="12">
                  <c:v>5957</c:v>
                </c:pt>
              </c:numCache>
            </c:numRef>
          </c:val>
        </c:ser>
        <c:dLbls>
          <c:showLegendKey val="0"/>
          <c:showVal val="0"/>
          <c:showCatName val="0"/>
          <c:showSerName val="0"/>
          <c:showPercent val="0"/>
          <c:showBubbleSize val="0"/>
        </c:dLbls>
        <c:gapWidth val="100"/>
        <c:overlap val="100"/>
        <c:axId val="17974016"/>
        <c:axId val="1797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3913</c:v>
                </c:pt>
                <c:pt idx="2">
                  <c:v>#N/A</c:v>
                </c:pt>
                <c:pt idx="3">
                  <c:v>#N/A</c:v>
                </c:pt>
                <c:pt idx="4">
                  <c:v>3396</c:v>
                </c:pt>
                <c:pt idx="5">
                  <c:v>#N/A</c:v>
                </c:pt>
                <c:pt idx="6">
                  <c:v>#N/A</c:v>
                </c:pt>
                <c:pt idx="7">
                  <c:v>3288</c:v>
                </c:pt>
                <c:pt idx="8">
                  <c:v>#N/A</c:v>
                </c:pt>
                <c:pt idx="9">
                  <c:v>#N/A</c:v>
                </c:pt>
                <c:pt idx="10">
                  <c:v>2592</c:v>
                </c:pt>
                <c:pt idx="11">
                  <c:v>#N/A</c:v>
                </c:pt>
                <c:pt idx="12">
                  <c:v>#N/A</c:v>
                </c:pt>
                <c:pt idx="13">
                  <c:v>-594</c:v>
                </c:pt>
                <c:pt idx="14">
                  <c:v>#N/A</c:v>
                </c:pt>
              </c:numCache>
            </c:numRef>
          </c:val>
          <c:smooth val="0"/>
        </c:ser>
        <c:dLbls>
          <c:showLegendKey val="0"/>
          <c:showVal val="0"/>
          <c:showCatName val="0"/>
          <c:showSerName val="0"/>
          <c:showPercent val="0"/>
          <c:showBubbleSize val="0"/>
        </c:dLbls>
        <c:marker val="1"/>
        <c:smooth val="0"/>
        <c:axId val="17974016"/>
        <c:axId val="17975936"/>
      </c:lineChart>
      <c:catAx>
        <c:axId val="1797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75936"/>
        <c:crosses val="autoZero"/>
        <c:auto val="1"/>
        <c:lblAlgn val="ctr"/>
        <c:lblOffset val="100"/>
        <c:tickLblSkip val="1"/>
        <c:tickMarkSkip val="1"/>
        <c:noMultiLvlLbl val="0"/>
      </c:catAx>
      <c:valAx>
        <c:axId val="1797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87188</c:v>
                </c:pt>
                <c:pt idx="5">
                  <c:v>83783</c:v>
                </c:pt>
                <c:pt idx="8">
                  <c:v>76751</c:v>
                </c:pt>
                <c:pt idx="11">
                  <c:v>74119</c:v>
                </c:pt>
                <c:pt idx="14">
                  <c:v>67936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43383</c:v>
                </c:pt>
                <c:pt idx="5">
                  <c:v>45514</c:v>
                </c:pt>
                <c:pt idx="8">
                  <c:v>45366</c:v>
                </c:pt>
                <c:pt idx="11">
                  <c:v>54264</c:v>
                </c:pt>
                <c:pt idx="14">
                  <c:v>64592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68</c:v>
                </c:pt>
                <c:pt idx="3">
                  <c:v>64</c:v>
                </c:pt>
                <c:pt idx="6">
                  <c:v>59</c:v>
                </c:pt>
                <c:pt idx="9">
                  <c:v>55</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23360</c:v>
                </c:pt>
                <c:pt idx="3">
                  <c:v>22729</c:v>
                </c:pt>
                <c:pt idx="6">
                  <c:v>21423</c:v>
                </c:pt>
                <c:pt idx="9">
                  <c:v>21504</c:v>
                </c:pt>
                <c:pt idx="12">
                  <c:v>18511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1150</c:v>
                </c:pt>
                <c:pt idx="3">
                  <c:v>935</c:v>
                </c:pt>
                <c:pt idx="6">
                  <c:v>975</c:v>
                </c:pt>
                <c:pt idx="9">
                  <c:v>967</c:v>
                </c:pt>
                <c:pt idx="12">
                  <c:v>935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15041</c:v>
                </c:pt>
                <c:pt idx="3">
                  <c:v>15392</c:v>
                </c:pt>
                <c:pt idx="6">
                  <c:v>15084</c:v>
                </c:pt>
                <c:pt idx="9">
                  <c:v>11551</c:v>
                </c:pt>
                <c:pt idx="12">
                  <c:v>5076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49952</c:v>
                </c:pt>
                <c:pt idx="3">
                  <c:v>44411</c:v>
                </c:pt>
                <c:pt idx="6">
                  <c:v>36817</c:v>
                </c:pt>
                <c:pt idx="9">
                  <c:v>39302</c:v>
                </c:pt>
                <c:pt idx="12">
                  <c:v>32220</c:v>
                </c:pt>
              </c:numCache>
            </c:numRef>
          </c:val>
        </c:ser>
        <c:dLbls>
          <c:showLegendKey val="0"/>
          <c:showVal val="0"/>
          <c:showCatName val="0"/>
          <c:showSerName val="0"/>
          <c:showPercent val="0"/>
          <c:showBubbleSize val="0"/>
        </c:dLbls>
        <c:gapWidth val="100"/>
        <c:overlap val="100"/>
        <c:axId val="90954368"/>
        <c:axId val="10453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0954368"/>
        <c:axId val="104530688"/>
      </c:lineChart>
      <c:catAx>
        <c:axId val="909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530688"/>
        <c:crosses val="autoZero"/>
        <c:auto val="1"/>
        <c:lblAlgn val="ctr"/>
        <c:lblOffset val="100"/>
        <c:tickLblSkip val="1"/>
        <c:tickMarkSkip val="1"/>
        <c:noMultiLvlLbl val="0"/>
      </c:catAx>
      <c:valAx>
        <c:axId val="10453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5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66.8</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58.9</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30246784"/>
        <c:axId val="30273536"/>
      </c:scatterChart>
      <c:valAx>
        <c:axId val="30246784"/>
        <c:scaling>
          <c:orientation val="minMax"/>
          <c:max val="70.699999999999989"/>
          <c:min val="4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73536"/>
        <c:crosses val="autoZero"/>
        <c:crossBetween val="midCat"/>
      </c:valAx>
      <c:valAx>
        <c:axId val="30273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46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3.8</c:v>
                </c:pt>
                <c:pt idx="1">
                  <c:v>4.7</c:v>
                </c:pt>
                <c:pt idx="2">
                  <c:v>5.8</c:v>
                </c:pt>
                <c:pt idx="3">
                  <c:v>5</c:v>
                </c:pt>
                <c:pt idx="4">
                  <c:v>2.9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0213632"/>
        <c:axId val="30215168"/>
      </c:scatterChart>
      <c:valAx>
        <c:axId val="30213632"/>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215168"/>
        <c:crosses val="autoZero"/>
        <c:crossBetween val="midCat"/>
      </c:valAx>
      <c:valAx>
        <c:axId val="302151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136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実質公債費比率の分子のうち大きな割合を占める元利償還金は、平成２３年度に大幅に増加し、高い水準で推移している。これは、</a:t>
          </a:r>
          <a:r>
            <a:rPr kumimoji="1" lang="ja-JP" altLang="en-US" sz="1300">
              <a:solidFill>
                <a:schemeClr val="dk1"/>
              </a:solidFill>
              <a:effectLst/>
              <a:latin typeface="+mn-lt"/>
              <a:ea typeface="+mn-ea"/>
              <a:cs typeface="+mn-cs"/>
            </a:rPr>
            <a:t>本五ふれあい公園及び南台いちょう公園</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用地取得に係る</a:t>
          </a:r>
          <a:r>
            <a:rPr kumimoji="1" lang="ja-JP" altLang="ja-JP" sz="1300">
              <a:solidFill>
                <a:schemeClr val="dk1"/>
              </a:solidFill>
              <a:effectLst/>
              <a:latin typeface="+mn-lt"/>
              <a:ea typeface="+mn-ea"/>
              <a:cs typeface="+mn-cs"/>
            </a:rPr>
            <a:t>多額な償還が続いてい</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ためである。平成２７年度は</a:t>
          </a:r>
          <a:r>
            <a:rPr kumimoji="1" lang="ja-JP" altLang="en-US" sz="1300">
              <a:solidFill>
                <a:schemeClr val="dk1"/>
              </a:solidFill>
              <a:effectLst/>
              <a:latin typeface="+mn-lt"/>
              <a:ea typeface="+mn-ea"/>
              <a:cs typeface="+mn-cs"/>
            </a:rPr>
            <a:t>本五ふれあい公園に係る償還が終了したことなどにより、</a:t>
          </a:r>
          <a:r>
            <a:rPr kumimoji="1" lang="ja-JP" altLang="ja-JP" sz="1300">
              <a:solidFill>
                <a:schemeClr val="dk1"/>
              </a:solidFill>
              <a:effectLst/>
              <a:latin typeface="+mn-lt"/>
              <a:ea typeface="+mn-ea"/>
              <a:cs typeface="+mn-cs"/>
            </a:rPr>
            <a:t>前年度と比べ３６億円減少となった。</a:t>
          </a:r>
          <a:endParaRPr lang="ja-JP" altLang="ja-JP" sz="1300">
            <a:effectLst/>
          </a:endParaRPr>
        </a:p>
        <a:p>
          <a:r>
            <a:rPr kumimoji="1" lang="ja-JP" altLang="ja-JP" sz="1300">
              <a:solidFill>
                <a:schemeClr val="dk1"/>
              </a:solidFill>
              <a:effectLst/>
              <a:latin typeface="+mn-lt"/>
              <a:ea typeface="+mn-ea"/>
              <a:cs typeface="+mn-cs"/>
            </a:rPr>
            <a:t>　算入公債費等は５億円の減となり、実質公債費比率の分子は３２億円の減少となっ</a:t>
          </a:r>
          <a:r>
            <a:rPr kumimoji="1" lang="ja-JP" altLang="en-US" sz="1300">
              <a:solidFill>
                <a:schemeClr val="dk1"/>
              </a:solidFill>
              <a:effectLst/>
              <a:latin typeface="+mn-lt"/>
              <a:ea typeface="+mn-ea"/>
              <a:cs typeface="+mn-cs"/>
            </a:rPr>
            <a:t>て、マイナスとなった。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a:t>
          </a:r>
          <a:r>
            <a:rPr lang="ja-JP" altLang="ja-JP" sz="1300" baseline="0">
              <a:solidFill>
                <a:schemeClr val="dk1"/>
              </a:solidFill>
              <a:effectLst/>
              <a:latin typeface="+mn-lt"/>
              <a:ea typeface="+mn-ea"/>
              <a:cs typeface="+mn-cs"/>
            </a:rPr>
            <a:t>今後も、起債の活用にあたっては、一般財源に占める実質的な公債費の割合（公債費負担比率（中野区方式））を上限１０％程度とする方針を遵守していく。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将来負担額は、地方債の現在高の減、土地開発公社から区が用地を取得したことによる債務負担行為に基づく支出予定額</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減などにより、１６６億円減少した。</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充当可能財源等は、充当可能基金が財政調整基金やまちづくり基金などの増により４１億円増加した。</a:t>
          </a:r>
          <a:endParaRPr lang="ja-JP" altLang="ja-JP" sz="1400">
            <a:effectLst/>
          </a:endParaRPr>
        </a:p>
        <a:p>
          <a:r>
            <a:rPr kumimoji="1" lang="ja-JP" altLang="ja-JP" sz="1400">
              <a:solidFill>
                <a:schemeClr val="dk1"/>
              </a:solidFill>
              <a:effectLst/>
              <a:latin typeface="+mn-lt"/>
              <a:ea typeface="+mn-ea"/>
              <a:cs typeface="+mn-cs"/>
            </a:rPr>
            <a:t>　このため、平成２７年度も将来負担額より充当可能財源等が上回り、将来負担比率の分子は、前年度と比べ２１億円減少した。</a:t>
          </a:r>
          <a:endParaRPr lang="ja-JP" altLang="ja-JP" sz="1400">
            <a:effectLst/>
          </a:endParaRPr>
        </a:p>
        <a:p>
          <a:r>
            <a:rPr kumimoji="1" lang="ja-JP" altLang="ja-JP" sz="1400">
              <a:solidFill>
                <a:schemeClr val="dk1"/>
              </a:solidFill>
              <a:effectLst/>
              <a:latin typeface="+mn-lt"/>
              <a:ea typeface="+mn-ea"/>
              <a:cs typeface="+mn-cs"/>
            </a:rPr>
            <a:t>　今後も世代間の公平性に配慮し、将来を見越した計画的な地方債発行と基金の積立を行い、健全な財政運営を行っていく。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道路、認定こども園・幼稚園・保育所、公営住宅</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図書館</a:t>
          </a:r>
          <a:r>
            <a:rPr kumimoji="1" lang="ja-JP" altLang="en-US" sz="1200">
              <a:solidFill>
                <a:schemeClr val="dk1"/>
              </a:solidFill>
              <a:effectLst/>
              <a:latin typeface="+mn-lt"/>
              <a:ea typeface="+mn-ea"/>
              <a:cs typeface="+mn-cs"/>
            </a:rPr>
            <a:t>及び</a:t>
          </a:r>
          <a:r>
            <a:rPr kumimoji="1" lang="ja-JP" altLang="ja-JP" sz="1200">
              <a:solidFill>
                <a:schemeClr val="dk1"/>
              </a:solidFill>
              <a:effectLst/>
              <a:latin typeface="+mn-lt"/>
              <a:ea typeface="+mn-ea"/>
              <a:cs typeface="+mn-cs"/>
            </a:rPr>
            <a:t>庁舎</a:t>
          </a:r>
          <a:r>
            <a:rPr kumimoji="1" lang="ja-JP" altLang="en-US" sz="1200">
              <a:solidFill>
                <a:schemeClr val="dk1"/>
              </a:solidFill>
              <a:effectLst/>
              <a:latin typeface="+mn-lt"/>
              <a:ea typeface="+mn-ea"/>
              <a:cs typeface="+mn-cs"/>
            </a:rPr>
            <a:t>の有形固定資産減価償却率が高いため、類似団体と比べ高い数値となっている。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道路については</a:t>
          </a:r>
          <a:r>
            <a:rPr kumimoji="1" lang="ja-JP" altLang="ja-JP" sz="1200">
              <a:solidFill>
                <a:schemeClr val="dk1"/>
              </a:solidFill>
              <a:effectLst/>
              <a:latin typeface="+mn-lt"/>
              <a:ea typeface="+mn-ea"/>
              <a:cs typeface="+mn-cs"/>
            </a:rPr>
            <a:t>維持管理に関する短期・中長期的な計画で</a:t>
          </a:r>
          <a:r>
            <a:rPr kumimoji="1" lang="ja-JP" altLang="en-US" sz="1200">
              <a:solidFill>
                <a:schemeClr val="dk1"/>
              </a:solidFill>
              <a:effectLst/>
              <a:latin typeface="+mn-lt"/>
              <a:ea typeface="+mn-ea"/>
              <a:cs typeface="+mn-cs"/>
            </a:rPr>
            <a:t>ある道路舗装維持管理計画を定め、区役所本庁舎は移転整備を進めるなど、施設の更新に取り組んでいる。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有形固定資産減価償却率が高</a:t>
          </a:r>
          <a:r>
            <a:rPr kumimoji="1" lang="ja-JP" altLang="en-US" sz="1200">
              <a:solidFill>
                <a:schemeClr val="dk1"/>
              </a:solidFill>
              <a:effectLst/>
              <a:latin typeface="+mn-lt"/>
              <a:ea typeface="+mn-ea"/>
              <a:cs typeface="+mn-cs"/>
            </a:rPr>
            <a:t>くなっているが、区有施設の耐震化率は、平成２７年度に１００％となっている。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112776</xdr:rowOff>
    </xdr:from>
    <xdr:to>
      <xdr:col>3</xdr:col>
      <xdr:colOff>1170940</xdr:colOff>
      <xdr:row>33</xdr:row>
      <xdr:rowOff>42672</xdr:rowOff>
    </xdr:to>
    <xdr:cxnSp macro="">
      <xdr:nvCxnSpPr>
        <xdr:cNvPr id="68" name="直線コネクタ 67"/>
        <xdr:cNvCxnSpPr/>
      </xdr:nvCxnSpPr>
      <xdr:spPr>
        <a:xfrm flipV="1">
          <a:off x="4760595" y="5522976"/>
          <a:ext cx="127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46499</xdr:rowOff>
    </xdr:from>
    <xdr:ext cx="405111" cy="259045"/>
    <xdr:sp macro="" textlink="">
      <xdr:nvSpPr>
        <xdr:cNvPr id="69"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a:t>
          </a:r>
          <a:endParaRPr kumimoji="1" lang="ja-JP" altLang="en-US" sz="1000" b="1">
            <a:latin typeface="ＭＳ Ｐゴシック"/>
          </a:endParaRPr>
        </a:p>
      </xdr:txBody>
    </xdr:sp>
    <xdr:clientData/>
  </xdr:oneCellAnchor>
  <xdr:twoCellAnchor>
    <xdr:from>
      <xdr:col>3</xdr:col>
      <xdr:colOff>1082675</xdr:colOff>
      <xdr:row>33</xdr:row>
      <xdr:rowOff>42672</xdr:rowOff>
    </xdr:from>
    <xdr:to>
      <xdr:col>3</xdr:col>
      <xdr:colOff>1260475</xdr:colOff>
      <xdr:row>33</xdr:row>
      <xdr:rowOff>42672</xdr:rowOff>
    </xdr:to>
    <xdr:cxnSp macro="">
      <xdr:nvCxnSpPr>
        <xdr:cNvPr id="70" name="直線コネクタ 69"/>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59453</xdr:rowOff>
    </xdr:from>
    <xdr:ext cx="405111" cy="259045"/>
    <xdr:sp macro="" textlink="">
      <xdr:nvSpPr>
        <xdr:cNvPr id="71" name="有形固定資産減価償却率最大値テキスト"/>
        <xdr:cNvSpPr txBox="1"/>
      </xdr:nvSpPr>
      <xdr:spPr>
        <a:xfrm>
          <a:off x="4813300" y="5298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112776</xdr:rowOff>
    </xdr:from>
    <xdr:to>
      <xdr:col>3</xdr:col>
      <xdr:colOff>1260475</xdr:colOff>
      <xdr:row>27</xdr:row>
      <xdr:rowOff>112776</xdr:rowOff>
    </xdr:to>
    <xdr:cxnSp macro="">
      <xdr:nvCxnSpPr>
        <xdr:cNvPr id="72" name="直線コネクタ 71"/>
        <xdr:cNvCxnSpPr/>
      </xdr:nvCxnSpPr>
      <xdr:spPr>
        <a:xfrm>
          <a:off x="4673600" y="552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38625</xdr:rowOff>
    </xdr:from>
    <xdr:ext cx="405111" cy="259045"/>
    <xdr:sp macro="" textlink="">
      <xdr:nvSpPr>
        <xdr:cNvPr id="73" name="有形固定資産減価償却率平均値テキスト"/>
        <xdr:cNvSpPr txBox="1"/>
      </xdr:nvSpPr>
      <xdr:spPr>
        <a:xfrm>
          <a:off x="4813300" y="5791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74" name="フローチャート : 判断 73"/>
        <xdr:cNvSpPr/>
      </xdr:nvSpPr>
      <xdr:spPr>
        <a:xfrm>
          <a:off x="47117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61976</xdr:rowOff>
    </xdr:from>
    <xdr:to>
      <xdr:col>3</xdr:col>
      <xdr:colOff>1222375</xdr:colOff>
      <xdr:row>27</xdr:row>
      <xdr:rowOff>163576</xdr:rowOff>
    </xdr:to>
    <xdr:sp macro="" textlink="">
      <xdr:nvSpPr>
        <xdr:cNvPr id="80" name="円/楕円 79"/>
        <xdr:cNvSpPr/>
      </xdr:nvSpPr>
      <xdr:spPr>
        <a:xfrm>
          <a:off x="47117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15003</xdr:rowOff>
    </xdr:from>
    <xdr:ext cx="405111" cy="259045"/>
    <xdr:sp macro="" textlink="">
      <xdr:nvSpPr>
        <xdr:cNvPr id="81" name="有形固定資産減価償却率該当値テキスト"/>
        <xdr:cNvSpPr txBox="1"/>
      </xdr:nvSpPr>
      <xdr:spPr>
        <a:xfrm>
          <a:off x="4813300" y="5425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135255</xdr:rowOff>
    </xdr:from>
    <xdr:to>
      <xdr:col>6</xdr:col>
      <xdr:colOff>510540</xdr:colOff>
      <xdr:row>40</xdr:row>
      <xdr:rowOff>133350</xdr:rowOff>
    </xdr:to>
    <xdr:cxnSp macro="">
      <xdr:nvCxnSpPr>
        <xdr:cNvPr id="57" name="直線コネクタ 56"/>
        <xdr:cNvCxnSpPr/>
      </xdr:nvCxnSpPr>
      <xdr:spPr>
        <a:xfrm flipV="1">
          <a:off x="4634865" y="5793105"/>
          <a:ext cx="0" cy="1198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81932</xdr:rowOff>
    </xdr:from>
    <xdr:ext cx="405111" cy="259045"/>
    <xdr:sp macro="" textlink="">
      <xdr:nvSpPr>
        <xdr:cNvPr id="60" name="【道路】&#10;有形固定資産減価償却率最大値テキスト"/>
        <xdr:cNvSpPr txBox="1"/>
      </xdr:nvSpPr>
      <xdr:spPr>
        <a:xfrm>
          <a:off x="47244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6</xdr:col>
      <xdr:colOff>422275</xdr:colOff>
      <xdr:row>33</xdr:row>
      <xdr:rowOff>135255</xdr:rowOff>
    </xdr:from>
    <xdr:to>
      <xdr:col>6</xdr:col>
      <xdr:colOff>600075</xdr:colOff>
      <xdr:row>33</xdr:row>
      <xdr:rowOff>135255</xdr:rowOff>
    </xdr:to>
    <xdr:cxnSp macro="">
      <xdr:nvCxnSpPr>
        <xdr:cNvPr id="61" name="直線コネクタ 60"/>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133367</xdr:rowOff>
    </xdr:from>
    <xdr:ext cx="405111" cy="259045"/>
    <xdr:sp macro="" textlink="">
      <xdr:nvSpPr>
        <xdr:cNvPr id="62" name="【道路】&#10;有形固定資産減価償却率平均値テキスト"/>
        <xdr:cNvSpPr txBox="1"/>
      </xdr:nvSpPr>
      <xdr:spPr>
        <a:xfrm>
          <a:off x="47244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154940</xdr:rowOff>
    </xdr:from>
    <xdr:to>
      <xdr:col>6</xdr:col>
      <xdr:colOff>561975</xdr:colOff>
      <xdr:row>37</xdr:row>
      <xdr:rowOff>85090</xdr:rowOff>
    </xdr:to>
    <xdr:sp macro="" textlink="">
      <xdr:nvSpPr>
        <xdr:cNvPr id="63" name="フローチャート :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84455</xdr:rowOff>
    </xdr:from>
    <xdr:to>
      <xdr:col>6</xdr:col>
      <xdr:colOff>561975</xdr:colOff>
      <xdr:row>34</xdr:row>
      <xdr:rowOff>14605</xdr:rowOff>
    </xdr:to>
    <xdr:sp macro="" textlink="">
      <xdr:nvSpPr>
        <xdr:cNvPr id="69" name="円/楕円 68"/>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37482</xdr:rowOff>
    </xdr:from>
    <xdr:ext cx="405111" cy="259045"/>
    <xdr:sp macro="" textlink="">
      <xdr:nvSpPr>
        <xdr:cNvPr id="70" name="【道路】&#10;有形固定資産減価償却率該当値テキスト"/>
        <xdr:cNvSpPr txBox="1"/>
      </xdr:nvSpPr>
      <xdr:spPr>
        <a:xfrm>
          <a:off x="4724400" y="569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125730</xdr:rowOff>
    </xdr:from>
    <xdr:to>
      <xdr:col>15</xdr:col>
      <xdr:colOff>180340</xdr:colOff>
      <xdr:row>41</xdr:row>
      <xdr:rowOff>165735</xdr:rowOff>
    </xdr:to>
    <xdr:cxnSp macro="">
      <xdr:nvCxnSpPr>
        <xdr:cNvPr id="95" name="直線コネクタ 94"/>
        <xdr:cNvCxnSpPr/>
      </xdr:nvCxnSpPr>
      <xdr:spPr>
        <a:xfrm flipV="1">
          <a:off x="10476865" y="561213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169562</xdr:rowOff>
    </xdr:from>
    <xdr:ext cx="469744" cy="259045"/>
    <xdr:sp macro="" textlink="">
      <xdr:nvSpPr>
        <xdr:cNvPr id="96" name="【道路】&#10;一人当たり延長最小値テキスト"/>
        <xdr:cNvSpPr txBox="1"/>
      </xdr:nvSpPr>
      <xdr:spPr>
        <a:xfrm>
          <a:off x="105664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0.623</a:t>
          </a:r>
          <a:endParaRPr kumimoji="1" lang="ja-JP" altLang="en-US" sz="1000" b="1">
            <a:latin typeface="ＭＳ Ｐゴシック"/>
          </a:endParaRPr>
        </a:p>
      </xdr:txBody>
    </xdr:sp>
    <xdr:clientData/>
  </xdr:oneCellAnchor>
  <xdr:twoCellAnchor>
    <xdr:from>
      <xdr:col>15</xdr:col>
      <xdr:colOff>92075</xdr:colOff>
      <xdr:row>41</xdr:row>
      <xdr:rowOff>165735</xdr:rowOff>
    </xdr:from>
    <xdr:to>
      <xdr:col>15</xdr:col>
      <xdr:colOff>269875</xdr:colOff>
      <xdr:row>41</xdr:row>
      <xdr:rowOff>165735</xdr:rowOff>
    </xdr:to>
    <xdr:cxnSp macro="">
      <xdr:nvCxnSpPr>
        <xdr:cNvPr id="97" name="直線コネクタ 96"/>
        <xdr:cNvCxnSpPr/>
      </xdr:nvCxnSpPr>
      <xdr:spPr>
        <a:xfrm>
          <a:off x="10388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72407</xdr:rowOff>
    </xdr:from>
    <xdr:ext cx="469744" cy="259045"/>
    <xdr:sp macro="" textlink="">
      <xdr:nvSpPr>
        <xdr:cNvPr id="98" name="【道路】&#10;一人当たり延長最大値テキスト"/>
        <xdr:cNvSpPr txBox="1"/>
      </xdr:nvSpPr>
      <xdr:spPr>
        <a:xfrm>
          <a:off x="105664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15</xdr:col>
      <xdr:colOff>92075</xdr:colOff>
      <xdr:row>32</xdr:row>
      <xdr:rowOff>125730</xdr:rowOff>
    </xdr:from>
    <xdr:to>
      <xdr:col>15</xdr:col>
      <xdr:colOff>269875</xdr:colOff>
      <xdr:row>32</xdr:row>
      <xdr:rowOff>125730</xdr:rowOff>
    </xdr:to>
    <xdr:cxnSp macro="">
      <xdr:nvCxnSpPr>
        <xdr:cNvPr id="99" name="直線コネクタ 98"/>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34</xdr:row>
      <xdr:rowOff>27322</xdr:rowOff>
    </xdr:from>
    <xdr:ext cx="469744" cy="259045"/>
    <xdr:sp macro="" textlink="">
      <xdr:nvSpPr>
        <xdr:cNvPr id="100" name="【道路】&#10;一人当たり延長平均値テキスト"/>
        <xdr:cNvSpPr txBox="1"/>
      </xdr:nvSpPr>
      <xdr:spPr>
        <a:xfrm>
          <a:off x="10566400" y="585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4445</xdr:rowOff>
    </xdr:from>
    <xdr:to>
      <xdr:col>15</xdr:col>
      <xdr:colOff>231775</xdr:colOff>
      <xdr:row>35</xdr:row>
      <xdr:rowOff>106045</xdr:rowOff>
    </xdr:to>
    <xdr:sp macro="" textlink="">
      <xdr:nvSpPr>
        <xdr:cNvPr id="101" name="フローチャート : 判断 100"/>
        <xdr:cNvSpPr/>
      </xdr:nvSpPr>
      <xdr:spPr>
        <a:xfrm>
          <a:off x="104267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164465</xdr:rowOff>
    </xdr:from>
    <xdr:to>
      <xdr:col>15</xdr:col>
      <xdr:colOff>231775</xdr:colOff>
      <xdr:row>37</xdr:row>
      <xdr:rowOff>94615</xdr:rowOff>
    </xdr:to>
    <xdr:sp macro="" textlink="">
      <xdr:nvSpPr>
        <xdr:cNvPr id="107" name="円/楕円 106"/>
        <xdr:cNvSpPr/>
      </xdr:nvSpPr>
      <xdr:spPr>
        <a:xfrm>
          <a:off x="10426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142892</xdr:rowOff>
    </xdr:from>
    <xdr:ext cx="469744" cy="259045"/>
    <xdr:sp macro="" textlink="">
      <xdr:nvSpPr>
        <xdr:cNvPr id="108" name="【道路】&#10;一人当たり延長該当値テキスト"/>
        <xdr:cNvSpPr txBox="1"/>
      </xdr:nvSpPr>
      <xdr:spPr>
        <a:xfrm>
          <a:off x="10566400" y="631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132588</xdr:rowOff>
    </xdr:from>
    <xdr:to>
      <xdr:col>6</xdr:col>
      <xdr:colOff>510540</xdr:colOff>
      <xdr:row>64</xdr:row>
      <xdr:rowOff>86868</xdr:rowOff>
    </xdr:to>
    <xdr:cxnSp macro="">
      <xdr:nvCxnSpPr>
        <xdr:cNvPr id="131" name="直線コネクタ 130"/>
        <xdr:cNvCxnSpPr/>
      </xdr:nvCxnSpPr>
      <xdr:spPr>
        <a:xfrm flipV="1">
          <a:off x="4634865" y="97337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90695</xdr:rowOff>
    </xdr:from>
    <xdr:ext cx="405111" cy="259045"/>
    <xdr:sp macro="" textlink="">
      <xdr:nvSpPr>
        <xdr:cNvPr id="132" name="【橋りょう・トンネル】&#10;有形固定資産減価償却率最小値テキスト"/>
        <xdr:cNvSpPr txBox="1"/>
      </xdr:nvSpPr>
      <xdr:spPr>
        <a:xfrm>
          <a:off x="4724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422275</xdr:colOff>
      <xdr:row>64</xdr:row>
      <xdr:rowOff>86868</xdr:rowOff>
    </xdr:from>
    <xdr:to>
      <xdr:col>6</xdr:col>
      <xdr:colOff>600075</xdr:colOff>
      <xdr:row>64</xdr:row>
      <xdr:rowOff>86868</xdr:rowOff>
    </xdr:to>
    <xdr:cxnSp macro="">
      <xdr:nvCxnSpPr>
        <xdr:cNvPr id="133" name="直線コネクタ 132"/>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79265</xdr:rowOff>
    </xdr:from>
    <xdr:ext cx="405111" cy="259045"/>
    <xdr:sp macro="" textlink="">
      <xdr:nvSpPr>
        <xdr:cNvPr id="134" name="【橋りょう・トンネル】&#10;有形固定資産減価償却率最大値テキスト"/>
        <xdr:cNvSpPr txBox="1"/>
      </xdr:nvSpPr>
      <xdr:spPr>
        <a:xfrm>
          <a:off x="4724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56</xdr:row>
      <xdr:rowOff>132588</xdr:rowOff>
    </xdr:from>
    <xdr:to>
      <xdr:col>6</xdr:col>
      <xdr:colOff>600075</xdr:colOff>
      <xdr:row>56</xdr:row>
      <xdr:rowOff>132588</xdr:rowOff>
    </xdr:to>
    <xdr:cxnSp macro="">
      <xdr:nvCxnSpPr>
        <xdr:cNvPr id="135" name="直線コネクタ 134"/>
        <xdr:cNvCxnSpPr/>
      </xdr:nvCxnSpPr>
      <xdr:spPr>
        <a:xfrm>
          <a:off x="4546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8653</xdr:rowOff>
    </xdr:from>
    <xdr:ext cx="405111" cy="259045"/>
    <xdr:sp macro="" textlink="">
      <xdr:nvSpPr>
        <xdr:cNvPr id="136" name="【橋りょう・トンネル】&#10;有形固定資産減価償却率平均値テキスト"/>
        <xdr:cNvSpPr txBox="1"/>
      </xdr:nvSpPr>
      <xdr:spPr>
        <a:xfrm>
          <a:off x="47244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157226</xdr:rowOff>
    </xdr:from>
    <xdr:to>
      <xdr:col>6</xdr:col>
      <xdr:colOff>561975</xdr:colOff>
      <xdr:row>60</xdr:row>
      <xdr:rowOff>87376</xdr:rowOff>
    </xdr:to>
    <xdr:sp macro="" textlink="">
      <xdr:nvSpPr>
        <xdr:cNvPr id="137" name="フローチャート : 判断 136"/>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136652</xdr:rowOff>
    </xdr:from>
    <xdr:to>
      <xdr:col>6</xdr:col>
      <xdr:colOff>561975</xdr:colOff>
      <xdr:row>61</xdr:row>
      <xdr:rowOff>66802</xdr:rowOff>
    </xdr:to>
    <xdr:sp macro="" textlink="">
      <xdr:nvSpPr>
        <xdr:cNvPr id="143" name="円/楕円 142"/>
        <xdr:cNvSpPr/>
      </xdr:nvSpPr>
      <xdr:spPr>
        <a:xfrm>
          <a:off x="4584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115079</xdr:rowOff>
    </xdr:from>
    <xdr:ext cx="405111" cy="259045"/>
    <xdr:sp macro="" textlink="">
      <xdr:nvSpPr>
        <xdr:cNvPr id="144" name="【橋りょう・トンネル】&#10;有形固定資産減価償却率該当値テキスト"/>
        <xdr:cNvSpPr txBox="1"/>
      </xdr:nvSpPr>
      <xdr:spPr>
        <a:xfrm>
          <a:off x="4724400"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58" name="テキスト ボックス 15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134866</xdr:rowOff>
    </xdr:from>
    <xdr:to>
      <xdr:col>15</xdr:col>
      <xdr:colOff>180340</xdr:colOff>
      <xdr:row>64</xdr:row>
      <xdr:rowOff>8359</xdr:rowOff>
    </xdr:to>
    <xdr:cxnSp macro="">
      <xdr:nvCxnSpPr>
        <xdr:cNvPr id="168" name="直線コネクタ 167"/>
        <xdr:cNvCxnSpPr/>
      </xdr:nvCxnSpPr>
      <xdr:spPr>
        <a:xfrm flipV="1">
          <a:off x="10476865" y="9564616"/>
          <a:ext cx="0"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12186</xdr:rowOff>
    </xdr:from>
    <xdr:ext cx="469744" cy="259045"/>
    <xdr:sp macro="" textlink="">
      <xdr:nvSpPr>
        <xdr:cNvPr id="169" name="【橋りょう・トンネル】&#10;一人当たり有形固定資産（償却資産）額最小値テキスト"/>
        <xdr:cNvSpPr txBox="1"/>
      </xdr:nvSpPr>
      <xdr:spPr>
        <a:xfrm>
          <a:off x="10566400" y="1098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8,903</a:t>
          </a:r>
          <a:endParaRPr kumimoji="1" lang="ja-JP" altLang="en-US" sz="1000" b="1">
            <a:latin typeface="ＭＳ Ｐゴシック"/>
          </a:endParaRPr>
        </a:p>
      </xdr:txBody>
    </xdr:sp>
    <xdr:clientData/>
  </xdr:oneCellAnchor>
  <xdr:twoCellAnchor>
    <xdr:from>
      <xdr:col>15</xdr:col>
      <xdr:colOff>92075</xdr:colOff>
      <xdr:row>64</xdr:row>
      <xdr:rowOff>8359</xdr:rowOff>
    </xdr:from>
    <xdr:to>
      <xdr:col>15</xdr:col>
      <xdr:colOff>269875</xdr:colOff>
      <xdr:row>64</xdr:row>
      <xdr:rowOff>8359</xdr:rowOff>
    </xdr:to>
    <xdr:cxnSp macro="">
      <xdr:nvCxnSpPr>
        <xdr:cNvPr id="170" name="直線コネクタ 169"/>
        <xdr:cNvCxnSpPr/>
      </xdr:nvCxnSpPr>
      <xdr:spPr>
        <a:xfrm>
          <a:off x="10388600" y="1098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81543</xdr:rowOff>
    </xdr:from>
    <xdr:ext cx="599010" cy="259045"/>
    <xdr:sp macro="" textlink="">
      <xdr:nvSpPr>
        <xdr:cNvPr id="171" name="【橋りょう・トンネル】&#10;一人当たり有形固定資産（償却資産）額最大値テキスト"/>
        <xdr:cNvSpPr txBox="1"/>
      </xdr:nvSpPr>
      <xdr:spPr>
        <a:xfrm>
          <a:off x="10566400" y="933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194,801</a:t>
          </a:r>
          <a:endParaRPr kumimoji="1" lang="ja-JP" altLang="en-US" sz="1000" b="1">
            <a:latin typeface="ＭＳ Ｐゴシック"/>
          </a:endParaRPr>
        </a:p>
      </xdr:txBody>
    </xdr:sp>
    <xdr:clientData/>
  </xdr:oneCellAnchor>
  <xdr:twoCellAnchor>
    <xdr:from>
      <xdr:col>15</xdr:col>
      <xdr:colOff>92075</xdr:colOff>
      <xdr:row>55</xdr:row>
      <xdr:rowOff>134866</xdr:rowOff>
    </xdr:from>
    <xdr:to>
      <xdr:col>15</xdr:col>
      <xdr:colOff>269875</xdr:colOff>
      <xdr:row>55</xdr:row>
      <xdr:rowOff>134866</xdr:rowOff>
    </xdr:to>
    <xdr:cxnSp macro="">
      <xdr:nvCxnSpPr>
        <xdr:cNvPr id="172" name="直線コネクタ 171"/>
        <xdr:cNvCxnSpPr/>
      </xdr:nvCxnSpPr>
      <xdr:spPr>
        <a:xfrm>
          <a:off x="10388600" y="9564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34827</xdr:rowOff>
    </xdr:from>
    <xdr:ext cx="534377" cy="259045"/>
    <xdr:sp macro="" textlink="">
      <xdr:nvSpPr>
        <xdr:cNvPr id="173" name="【橋りょう・トンネル】&#10;一人当たり有形固定資産（償却資産）額平均値テキスト"/>
        <xdr:cNvSpPr txBox="1"/>
      </xdr:nvSpPr>
      <xdr:spPr>
        <a:xfrm>
          <a:off x="10566400" y="10493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46,765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11950</xdr:rowOff>
    </xdr:from>
    <xdr:to>
      <xdr:col>15</xdr:col>
      <xdr:colOff>231775</xdr:colOff>
      <xdr:row>62</xdr:row>
      <xdr:rowOff>113550</xdr:rowOff>
    </xdr:to>
    <xdr:sp macro="" textlink="">
      <xdr:nvSpPr>
        <xdr:cNvPr id="174" name="フローチャート : 判断 173"/>
        <xdr:cNvSpPr/>
      </xdr:nvSpPr>
      <xdr:spPr>
        <a:xfrm>
          <a:off x="10426700" y="106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120559</xdr:rowOff>
    </xdr:from>
    <xdr:to>
      <xdr:col>15</xdr:col>
      <xdr:colOff>231775</xdr:colOff>
      <xdr:row>63</xdr:row>
      <xdr:rowOff>50709</xdr:rowOff>
    </xdr:to>
    <xdr:sp macro="" textlink="">
      <xdr:nvSpPr>
        <xdr:cNvPr id="180" name="円/楕円 179"/>
        <xdr:cNvSpPr/>
      </xdr:nvSpPr>
      <xdr:spPr>
        <a:xfrm>
          <a:off x="10426700" y="107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98986</xdr:rowOff>
    </xdr:from>
    <xdr:ext cx="534377" cy="259045"/>
    <xdr:sp macro="" textlink="">
      <xdr:nvSpPr>
        <xdr:cNvPr id="181" name="【橋りょう・トンネル】&#10;一人当たり有形固定資産（償却資産）額該当値テキスト"/>
        <xdr:cNvSpPr txBox="1"/>
      </xdr:nvSpPr>
      <xdr:spPr>
        <a:xfrm>
          <a:off x="10566400" y="107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3" name="直線コネクタ 19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4" name="テキスト ボックス 19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5" name="直線コネクタ 19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6" name="テキスト ボックス 19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7" name="直線コネクタ 19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8" name="テキスト ボックス 19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9" name="直線コネクタ 19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0" name="テキスト ボックス 19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1" name="直線コネクタ 20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2" name="テキスト ボックス 20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3" name="直線コネクタ 20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4" name="テキスト ボックス 20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5"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114300</xdr:rowOff>
    </xdr:from>
    <xdr:to>
      <xdr:col>6</xdr:col>
      <xdr:colOff>510540</xdr:colOff>
      <xdr:row>85</xdr:row>
      <xdr:rowOff>11430</xdr:rowOff>
    </xdr:to>
    <xdr:cxnSp macro="">
      <xdr:nvCxnSpPr>
        <xdr:cNvPr id="206" name="直線コネクタ 205"/>
        <xdr:cNvCxnSpPr/>
      </xdr:nvCxnSpPr>
      <xdr:spPr>
        <a:xfrm flipV="1">
          <a:off x="4634865" y="133159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15257</xdr:rowOff>
    </xdr:from>
    <xdr:ext cx="405111" cy="259045"/>
    <xdr:sp macro="" textlink="">
      <xdr:nvSpPr>
        <xdr:cNvPr id="207" name="【公営住宅】&#10;有形固定資産減価償却率最小値テキスト"/>
        <xdr:cNvSpPr txBox="1"/>
      </xdr:nvSpPr>
      <xdr:spPr>
        <a:xfrm>
          <a:off x="4724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a:t>
          </a:r>
          <a:endParaRPr kumimoji="1" lang="ja-JP" altLang="en-US" sz="1000" b="1">
            <a:latin typeface="ＭＳ Ｐゴシック"/>
          </a:endParaRPr>
        </a:p>
      </xdr:txBody>
    </xdr:sp>
    <xdr:clientData/>
  </xdr:oneCellAnchor>
  <xdr:twoCellAnchor>
    <xdr:from>
      <xdr:col>6</xdr:col>
      <xdr:colOff>422275</xdr:colOff>
      <xdr:row>85</xdr:row>
      <xdr:rowOff>11430</xdr:rowOff>
    </xdr:from>
    <xdr:to>
      <xdr:col>6</xdr:col>
      <xdr:colOff>600075</xdr:colOff>
      <xdr:row>85</xdr:row>
      <xdr:rowOff>11430</xdr:rowOff>
    </xdr:to>
    <xdr:cxnSp macro="">
      <xdr:nvCxnSpPr>
        <xdr:cNvPr id="208" name="直線コネクタ 207"/>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60977</xdr:rowOff>
    </xdr:from>
    <xdr:ext cx="405111" cy="259045"/>
    <xdr:sp macro="" textlink="">
      <xdr:nvSpPr>
        <xdr:cNvPr id="209" name="【公営住宅】&#10;有形固定資産減価償却率最大値テキスト"/>
        <xdr:cNvSpPr txBox="1"/>
      </xdr:nvSpPr>
      <xdr:spPr>
        <a:xfrm>
          <a:off x="47244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77</xdr:row>
      <xdr:rowOff>114300</xdr:rowOff>
    </xdr:from>
    <xdr:to>
      <xdr:col>6</xdr:col>
      <xdr:colOff>600075</xdr:colOff>
      <xdr:row>77</xdr:row>
      <xdr:rowOff>114300</xdr:rowOff>
    </xdr:to>
    <xdr:cxnSp macro="">
      <xdr:nvCxnSpPr>
        <xdr:cNvPr id="210" name="直線コネクタ 209"/>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76216</xdr:rowOff>
    </xdr:from>
    <xdr:ext cx="405111" cy="259045"/>
    <xdr:sp macro="" textlink="">
      <xdr:nvSpPr>
        <xdr:cNvPr id="211" name="【公営住宅】&#10;有形固定資産減価償却率平均値テキスト"/>
        <xdr:cNvSpPr txBox="1"/>
      </xdr:nvSpPr>
      <xdr:spPr>
        <a:xfrm>
          <a:off x="47244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97789</xdr:rowOff>
    </xdr:from>
    <xdr:to>
      <xdr:col>6</xdr:col>
      <xdr:colOff>561975</xdr:colOff>
      <xdr:row>82</xdr:row>
      <xdr:rowOff>27939</xdr:rowOff>
    </xdr:to>
    <xdr:sp macro="" textlink="">
      <xdr:nvSpPr>
        <xdr:cNvPr id="212" name="フローチャート : 判断 211"/>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63500</xdr:rowOff>
    </xdr:from>
    <xdr:to>
      <xdr:col>6</xdr:col>
      <xdr:colOff>561975</xdr:colOff>
      <xdr:row>77</xdr:row>
      <xdr:rowOff>165100</xdr:rowOff>
    </xdr:to>
    <xdr:sp macro="" textlink="">
      <xdr:nvSpPr>
        <xdr:cNvPr id="218" name="円/楕円 217"/>
        <xdr:cNvSpPr/>
      </xdr:nvSpPr>
      <xdr:spPr>
        <a:xfrm>
          <a:off x="45847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16527</xdr:rowOff>
    </xdr:from>
    <xdr:ext cx="405111" cy="259045"/>
    <xdr:sp macro="" textlink="">
      <xdr:nvSpPr>
        <xdr:cNvPr id="219" name="【公営住宅】&#10;有形固定資産減価償却率該当値テキスト"/>
        <xdr:cNvSpPr txBox="1"/>
      </xdr:nvSpPr>
      <xdr:spPr>
        <a:xfrm>
          <a:off x="4724400" y="1321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0" name="正方形/長方形 21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7" name="正方形/長方形 22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0" name="直線コネクタ 2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1" name="テキスト ボックス 2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2" name="直線コネクタ 2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3" name="テキスト ボックス 2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4" name="直線コネクタ 2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5" name="テキスト ボックス 2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6" name="直線コネクタ 2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7" name="テキスト ボックス 2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81535</xdr:rowOff>
    </xdr:from>
    <xdr:to>
      <xdr:col>15</xdr:col>
      <xdr:colOff>180340</xdr:colOff>
      <xdr:row>85</xdr:row>
      <xdr:rowOff>145542</xdr:rowOff>
    </xdr:to>
    <xdr:cxnSp macro="">
      <xdr:nvCxnSpPr>
        <xdr:cNvPr id="241" name="直線コネクタ 240"/>
        <xdr:cNvCxnSpPr/>
      </xdr:nvCxnSpPr>
      <xdr:spPr>
        <a:xfrm flipV="1">
          <a:off x="10476865" y="13283185"/>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149369</xdr:rowOff>
    </xdr:from>
    <xdr:ext cx="469744" cy="259045"/>
    <xdr:sp macro="" textlink="">
      <xdr:nvSpPr>
        <xdr:cNvPr id="242" name="【公営住宅】&#10;一人当たり面積最小値テキスト"/>
        <xdr:cNvSpPr txBox="1"/>
      </xdr:nvSpPr>
      <xdr:spPr>
        <a:xfrm>
          <a:off x="105664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85</xdr:row>
      <xdr:rowOff>145542</xdr:rowOff>
    </xdr:from>
    <xdr:to>
      <xdr:col>15</xdr:col>
      <xdr:colOff>269875</xdr:colOff>
      <xdr:row>85</xdr:row>
      <xdr:rowOff>145542</xdr:rowOff>
    </xdr:to>
    <xdr:cxnSp macro="">
      <xdr:nvCxnSpPr>
        <xdr:cNvPr id="243" name="直線コネクタ 2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28212</xdr:rowOff>
    </xdr:from>
    <xdr:ext cx="469744" cy="259045"/>
    <xdr:sp macro="" textlink="">
      <xdr:nvSpPr>
        <xdr:cNvPr id="244" name="【公営住宅】&#10;一人当たり面積最大値テキスト"/>
        <xdr:cNvSpPr txBox="1"/>
      </xdr:nvSpPr>
      <xdr:spPr>
        <a:xfrm>
          <a:off x="105664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0.164</a:t>
          </a:r>
          <a:endParaRPr kumimoji="1" lang="ja-JP" altLang="en-US" sz="1000" b="1">
            <a:latin typeface="ＭＳ Ｐゴシック"/>
          </a:endParaRPr>
        </a:p>
      </xdr:txBody>
    </xdr:sp>
    <xdr:clientData/>
  </xdr:oneCellAnchor>
  <xdr:twoCellAnchor>
    <xdr:from>
      <xdr:col>15</xdr:col>
      <xdr:colOff>92075</xdr:colOff>
      <xdr:row>77</xdr:row>
      <xdr:rowOff>81535</xdr:rowOff>
    </xdr:from>
    <xdr:to>
      <xdr:col>15</xdr:col>
      <xdr:colOff>269875</xdr:colOff>
      <xdr:row>77</xdr:row>
      <xdr:rowOff>81535</xdr:rowOff>
    </xdr:to>
    <xdr:cxnSp macro="">
      <xdr:nvCxnSpPr>
        <xdr:cNvPr id="245" name="直線コネクタ 2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118890</xdr:rowOff>
    </xdr:from>
    <xdr:ext cx="469744" cy="259045"/>
    <xdr:sp macro="" textlink="">
      <xdr:nvSpPr>
        <xdr:cNvPr id="246" name="【公営住宅】&#10;一人当たり面積平均値テキスト"/>
        <xdr:cNvSpPr txBox="1"/>
      </xdr:nvSpPr>
      <xdr:spPr>
        <a:xfrm>
          <a:off x="10566400" y="1400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140463</xdr:rowOff>
    </xdr:from>
    <xdr:to>
      <xdr:col>15</xdr:col>
      <xdr:colOff>231775</xdr:colOff>
      <xdr:row>82</xdr:row>
      <xdr:rowOff>70613</xdr:rowOff>
    </xdr:to>
    <xdr:sp macro="" textlink="">
      <xdr:nvSpPr>
        <xdr:cNvPr id="247" name="フローチャート : 判断 246"/>
        <xdr:cNvSpPr/>
      </xdr:nvSpPr>
      <xdr:spPr>
        <a:xfrm>
          <a:off x="10426700" y="1402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21589</xdr:rowOff>
    </xdr:from>
    <xdr:to>
      <xdr:col>15</xdr:col>
      <xdr:colOff>231775</xdr:colOff>
      <xdr:row>81</xdr:row>
      <xdr:rowOff>123189</xdr:rowOff>
    </xdr:to>
    <xdr:sp macro="" textlink="">
      <xdr:nvSpPr>
        <xdr:cNvPr id="253" name="円/楕円 252"/>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44466</xdr:rowOff>
    </xdr:from>
    <xdr:ext cx="469744" cy="259045"/>
    <xdr:sp macro="" textlink="">
      <xdr:nvSpPr>
        <xdr:cNvPr id="254" name="【公営住宅】&#10;一人当たり面積該当値テキスト"/>
        <xdr:cNvSpPr txBox="1"/>
      </xdr:nvSpPr>
      <xdr:spPr>
        <a:xfrm>
          <a:off x="105664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xdr:rowOff>
    </xdr:from>
    <xdr:to>
      <xdr:col>23</xdr:col>
      <xdr:colOff>516889</xdr:colOff>
      <xdr:row>40</xdr:row>
      <xdr:rowOff>110490</xdr:rowOff>
    </xdr:to>
    <xdr:cxnSp macro="">
      <xdr:nvCxnSpPr>
        <xdr:cNvPr id="289" name="直線コネクタ 288"/>
        <xdr:cNvCxnSpPr/>
      </xdr:nvCxnSpPr>
      <xdr:spPr>
        <a:xfrm flipV="1">
          <a:off x="16318864" y="5672328"/>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114317</xdr:rowOff>
    </xdr:from>
    <xdr:ext cx="405111" cy="259045"/>
    <xdr:sp macro="" textlink="">
      <xdr:nvSpPr>
        <xdr:cNvPr id="290" name="【認定こども園・幼稚園・保育所】&#10;有形固定資産減価償却率最小値テキスト"/>
        <xdr:cNvSpPr txBox="1"/>
      </xdr:nvSpPr>
      <xdr:spPr>
        <a:xfrm>
          <a:off x="16408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40</xdr:row>
      <xdr:rowOff>110490</xdr:rowOff>
    </xdr:from>
    <xdr:to>
      <xdr:col>23</xdr:col>
      <xdr:colOff>606425</xdr:colOff>
      <xdr:row>40</xdr:row>
      <xdr:rowOff>110490</xdr:rowOff>
    </xdr:to>
    <xdr:cxnSp macro="">
      <xdr:nvCxnSpPr>
        <xdr:cNvPr id="291" name="直線コネクタ 290"/>
        <xdr:cNvCxnSpPr/>
      </xdr:nvCxnSpPr>
      <xdr:spPr>
        <a:xfrm>
          <a:off x="16230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132605</xdr:rowOff>
    </xdr:from>
    <xdr:ext cx="405111" cy="259045"/>
    <xdr:sp macro="" textlink="">
      <xdr:nvSpPr>
        <xdr:cNvPr id="292" name="【認定こども園・幼稚園・保育所】&#10;有形固定資産減価償却率最大値テキスト"/>
        <xdr:cNvSpPr txBox="1"/>
      </xdr:nvSpPr>
      <xdr:spPr>
        <a:xfrm>
          <a:off x="16408400" y="544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428625</xdr:colOff>
      <xdr:row>33</xdr:row>
      <xdr:rowOff>14478</xdr:rowOff>
    </xdr:from>
    <xdr:to>
      <xdr:col>23</xdr:col>
      <xdr:colOff>606425</xdr:colOff>
      <xdr:row>33</xdr:row>
      <xdr:rowOff>14478</xdr:rowOff>
    </xdr:to>
    <xdr:cxnSp macro="">
      <xdr:nvCxnSpPr>
        <xdr:cNvPr id="293" name="直線コネクタ 292"/>
        <xdr:cNvCxnSpPr/>
      </xdr:nvCxnSpPr>
      <xdr:spPr>
        <a:xfrm>
          <a:off x="16230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31259</xdr:rowOff>
    </xdr:from>
    <xdr:ext cx="405111" cy="259045"/>
    <xdr:sp macro="" textlink="">
      <xdr:nvSpPr>
        <xdr:cNvPr id="294" name="【認定こども園・幼稚園・保育所】&#10;有形固定資産減価償却率平均値テキスト"/>
        <xdr:cNvSpPr txBox="1"/>
      </xdr:nvSpPr>
      <xdr:spPr>
        <a:xfrm>
          <a:off x="16408400" y="620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52832</xdr:rowOff>
    </xdr:from>
    <xdr:to>
      <xdr:col>23</xdr:col>
      <xdr:colOff>568325</xdr:colOff>
      <xdr:row>36</xdr:row>
      <xdr:rowOff>154432</xdr:rowOff>
    </xdr:to>
    <xdr:sp macro="" textlink="">
      <xdr:nvSpPr>
        <xdr:cNvPr id="295" name="フローチャート : 判断 294"/>
        <xdr:cNvSpPr/>
      </xdr:nvSpPr>
      <xdr:spPr>
        <a:xfrm>
          <a:off x="162687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64262</xdr:rowOff>
    </xdr:from>
    <xdr:to>
      <xdr:col>23</xdr:col>
      <xdr:colOff>568325</xdr:colOff>
      <xdr:row>34</xdr:row>
      <xdr:rowOff>165862</xdr:rowOff>
    </xdr:to>
    <xdr:sp macro="" textlink="">
      <xdr:nvSpPr>
        <xdr:cNvPr id="301" name="円/楕円 300"/>
        <xdr:cNvSpPr/>
      </xdr:nvSpPr>
      <xdr:spPr>
        <a:xfrm>
          <a:off x="16268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87139</xdr:rowOff>
    </xdr:from>
    <xdr:ext cx="405111" cy="259045"/>
    <xdr:sp macro="" textlink="">
      <xdr:nvSpPr>
        <xdr:cNvPr id="302" name="【認定こども園・幼稚園・保育所】&#10;有形固定資産減価償却率該当値テキスト"/>
        <xdr:cNvSpPr txBox="1"/>
      </xdr:nvSpPr>
      <xdr:spPr>
        <a:xfrm>
          <a:off x="16408400" y="574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110490</xdr:rowOff>
    </xdr:from>
    <xdr:to>
      <xdr:col>32</xdr:col>
      <xdr:colOff>186689</xdr:colOff>
      <xdr:row>42</xdr:row>
      <xdr:rowOff>76200</xdr:rowOff>
    </xdr:to>
    <xdr:cxnSp macro="">
      <xdr:nvCxnSpPr>
        <xdr:cNvPr id="325" name="直線コネクタ 324"/>
        <xdr:cNvCxnSpPr/>
      </xdr:nvCxnSpPr>
      <xdr:spPr>
        <a:xfrm flipV="1">
          <a:off x="22160864" y="57683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80027</xdr:rowOff>
    </xdr:from>
    <xdr:ext cx="469744" cy="259045"/>
    <xdr:sp macro="" textlink="">
      <xdr:nvSpPr>
        <xdr:cNvPr id="326" name="【認定こども園・幼稚園・保育所】&#10;一人当たり面積最小値テキスト"/>
        <xdr:cNvSpPr txBox="1"/>
      </xdr:nvSpPr>
      <xdr:spPr>
        <a:xfrm>
          <a:off x="222504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42</xdr:row>
      <xdr:rowOff>76200</xdr:rowOff>
    </xdr:from>
    <xdr:to>
      <xdr:col>32</xdr:col>
      <xdr:colOff>276225</xdr:colOff>
      <xdr:row>42</xdr:row>
      <xdr:rowOff>76200</xdr:rowOff>
    </xdr:to>
    <xdr:cxnSp macro="">
      <xdr:nvCxnSpPr>
        <xdr:cNvPr id="327" name="直線コネクタ 326"/>
        <xdr:cNvCxnSpPr/>
      </xdr:nvCxnSpPr>
      <xdr:spPr>
        <a:xfrm>
          <a:off x="22072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57167</xdr:rowOff>
    </xdr:from>
    <xdr:ext cx="469744" cy="259045"/>
    <xdr:sp macro="" textlink="">
      <xdr:nvSpPr>
        <xdr:cNvPr id="328" name="【認定こども園・幼稚園・保育所】&#10;一人当たり面積最大値テキスト"/>
        <xdr:cNvSpPr txBox="1"/>
      </xdr:nvSpPr>
      <xdr:spPr>
        <a:xfrm>
          <a:off x="222504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33</xdr:row>
      <xdr:rowOff>110490</xdr:rowOff>
    </xdr:from>
    <xdr:to>
      <xdr:col>32</xdr:col>
      <xdr:colOff>276225</xdr:colOff>
      <xdr:row>33</xdr:row>
      <xdr:rowOff>110490</xdr:rowOff>
    </xdr:to>
    <xdr:cxnSp macro="">
      <xdr:nvCxnSpPr>
        <xdr:cNvPr id="329" name="直線コネクタ 32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162577</xdr:rowOff>
    </xdr:from>
    <xdr:ext cx="469744" cy="259045"/>
    <xdr:sp macro="" textlink="">
      <xdr:nvSpPr>
        <xdr:cNvPr id="330" name="【認定こども園・幼稚園・保育所】&#10;一人当たり面積平均値テキスト"/>
        <xdr:cNvSpPr txBox="1"/>
      </xdr:nvSpPr>
      <xdr:spPr>
        <a:xfrm>
          <a:off x="222504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331" name="フローチャート : 判断 330"/>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337" name="円/楕円 336"/>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3827</xdr:rowOff>
    </xdr:from>
    <xdr:ext cx="469744" cy="259045"/>
    <xdr:sp macro="" textlink="">
      <xdr:nvSpPr>
        <xdr:cNvPr id="338" name="【認定こども園・幼稚園・保育所】&#10;一人当たり面積該当値テキスト"/>
        <xdr:cNvSpPr txBox="1"/>
      </xdr:nvSpPr>
      <xdr:spPr>
        <a:xfrm>
          <a:off x="222504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9" name="テキスト ボックス 3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0" name="直線コネクタ 3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1" name="テキスト ボックス 35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2" name="直線コネクタ 3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3" name="テキスト ボックス 3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4" name="直線コネクタ 3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55" name="テキスト ボックス 3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56" name="直線コネクタ 3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7" name="テキスト ボックス 3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8" name="直線コネクタ 3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9" name="テキスト ボックス 3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0" name="直線コネクタ 3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1" name="テキスト ボックス 36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2" name="直線コネクタ 3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3" name="テキスト ボックス 36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4"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86541</xdr:rowOff>
    </xdr:from>
    <xdr:to>
      <xdr:col>23</xdr:col>
      <xdr:colOff>516889</xdr:colOff>
      <xdr:row>63</xdr:row>
      <xdr:rowOff>102870</xdr:rowOff>
    </xdr:to>
    <xdr:cxnSp macro="">
      <xdr:nvCxnSpPr>
        <xdr:cNvPr id="365" name="直線コネクタ 364"/>
        <xdr:cNvCxnSpPr/>
      </xdr:nvCxnSpPr>
      <xdr:spPr>
        <a:xfrm flipV="1">
          <a:off x="16318864" y="9516291"/>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366"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367" name="直線コネクタ 366"/>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33218</xdr:rowOff>
    </xdr:from>
    <xdr:ext cx="405111" cy="259045"/>
    <xdr:sp macro="" textlink="">
      <xdr:nvSpPr>
        <xdr:cNvPr id="368" name="【学校施設】&#10;有形固定資産減価償却率最大値テキスト"/>
        <xdr:cNvSpPr txBox="1"/>
      </xdr:nvSpPr>
      <xdr:spPr>
        <a:xfrm>
          <a:off x="164084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55</xdr:row>
      <xdr:rowOff>86541</xdr:rowOff>
    </xdr:from>
    <xdr:to>
      <xdr:col>23</xdr:col>
      <xdr:colOff>606425</xdr:colOff>
      <xdr:row>55</xdr:row>
      <xdr:rowOff>86541</xdr:rowOff>
    </xdr:to>
    <xdr:cxnSp macro="">
      <xdr:nvCxnSpPr>
        <xdr:cNvPr id="369" name="直線コネクタ 368"/>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29227</xdr:rowOff>
    </xdr:from>
    <xdr:ext cx="405111" cy="259045"/>
    <xdr:sp macro="" textlink="">
      <xdr:nvSpPr>
        <xdr:cNvPr id="370" name="【学校施設】&#10;有形固定資産減価償却率平均値テキスト"/>
        <xdr:cNvSpPr txBox="1"/>
      </xdr:nvSpPr>
      <xdr:spPr>
        <a:xfrm>
          <a:off x="164084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371" name="フローチャート : 判断 37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2" name="テキスト ボックス 3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3" name="テキスト ボックス 3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4" name="テキスト ボックス 3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5" name="テキスト ボックス 3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6" name="テキスト ボックス 3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377" name="円/楕円 376"/>
        <xdr:cNvSpPr/>
      </xdr:nvSpPr>
      <xdr:spPr>
        <a:xfrm>
          <a:off x="16268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157860</xdr:rowOff>
    </xdr:from>
    <xdr:ext cx="405111" cy="259045"/>
    <xdr:sp macro="" textlink="">
      <xdr:nvSpPr>
        <xdr:cNvPr id="378" name="【学校施設】&#10;有形固定資産減価償却率該当値テキスト"/>
        <xdr:cNvSpPr txBox="1"/>
      </xdr:nvSpPr>
      <xdr:spPr>
        <a:xfrm>
          <a:off x="16408400"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9" name="正方形/長方形 378"/>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0" name="正方形/長方形 3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1" name="正方形/長方形 3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2" name="正方形/長方形 3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3" name="正方形/長方形 3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4" name="正方形/長方形 3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5" name="正方形/長方形 3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6" name="正方形/長方形 385"/>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7" name="テキスト ボックス 3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8" name="直線コネクタ 3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9" name="テキスト ボックス 3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0" name="直線コネクタ 3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1" name="テキスト ボックス 3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2" name="直線コネクタ 3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3" name="テキスト ボックス 3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4" name="直線コネクタ 3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5" name="テキスト ボックス 3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6" name="直線コネクタ 3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7" name="テキスト ボックス 3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8" name="直線コネクタ 3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9" name="テキスト ボックス 3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0" name="直線コネクタ 3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1" name="テキスト ボックス 4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55517</xdr:rowOff>
    </xdr:from>
    <xdr:to>
      <xdr:col>32</xdr:col>
      <xdr:colOff>186689</xdr:colOff>
      <xdr:row>63</xdr:row>
      <xdr:rowOff>112667</xdr:rowOff>
    </xdr:to>
    <xdr:cxnSp macro="">
      <xdr:nvCxnSpPr>
        <xdr:cNvPr id="405" name="直線コネクタ 404"/>
        <xdr:cNvCxnSpPr/>
      </xdr:nvCxnSpPr>
      <xdr:spPr>
        <a:xfrm flipV="1">
          <a:off x="22160864" y="965671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406" name="【学校施設】&#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407" name="直線コネクタ 406"/>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2194</xdr:rowOff>
    </xdr:from>
    <xdr:ext cx="469744" cy="259045"/>
    <xdr:sp macro="" textlink="">
      <xdr:nvSpPr>
        <xdr:cNvPr id="408" name="【学校施設】&#10;一人当たり面積最大値テキスト"/>
        <xdr:cNvSpPr txBox="1"/>
      </xdr:nvSpPr>
      <xdr:spPr>
        <a:xfrm>
          <a:off x="22250400" y="94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32</xdr:col>
      <xdr:colOff>98425</xdr:colOff>
      <xdr:row>56</xdr:row>
      <xdr:rowOff>55517</xdr:rowOff>
    </xdr:from>
    <xdr:to>
      <xdr:col>32</xdr:col>
      <xdr:colOff>276225</xdr:colOff>
      <xdr:row>56</xdr:row>
      <xdr:rowOff>55517</xdr:rowOff>
    </xdr:to>
    <xdr:cxnSp macro="">
      <xdr:nvCxnSpPr>
        <xdr:cNvPr id="409" name="直線コネクタ 408"/>
        <xdr:cNvCxnSpPr/>
      </xdr:nvCxnSpPr>
      <xdr:spPr>
        <a:xfrm>
          <a:off x="22072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132097</xdr:rowOff>
    </xdr:from>
    <xdr:ext cx="469744" cy="259045"/>
    <xdr:sp macro="" textlink="">
      <xdr:nvSpPr>
        <xdr:cNvPr id="410" name="【学校施設】&#10;一人当たり面積平均値テキスト"/>
        <xdr:cNvSpPr txBox="1"/>
      </xdr:nvSpPr>
      <xdr:spPr>
        <a:xfrm>
          <a:off x="22250400" y="9904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0.906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109220</xdr:rowOff>
    </xdr:from>
    <xdr:to>
      <xdr:col>32</xdr:col>
      <xdr:colOff>238125</xdr:colOff>
      <xdr:row>59</xdr:row>
      <xdr:rowOff>39370</xdr:rowOff>
    </xdr:to>
    <xdr:sp macro="" textlink="">
      <xdr:nvSpPr>
        <xdr:cNvPr id="411" name="フローチャート : 判断 410"/>
        <xdr:cNvSpPr/>
      </xdr:nvSpPr>
      <xdr:spPr>
        <a:xfrm>
          <a:off x="22110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125549</xdr:rowOff>
    </xdr:from>
    <xdr:to>
      <xdr:col>32</xdr:col>
      <xdr:colOff>238125</xdr:colOff>
      <xdr:row>63</xdr:row>
      <xdr:rowOff>55699</xdr:rowOff>
    </xdr:to>
    <xdr:sp macro="" textlink="">
      <xdr:nvSpPr>
        <xdr:cNvPr id="417" name="円/楕円 416"/>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40476</xdr:rowOff>
    </xdr:from>
    <xdr:ext cx="469744" cy="259045"/>
    <xdr:sp macro="" textlink="">
      <xdr:nvSpPr>
        <xdr:cNvPr id="418" name="【学校施設】&#10;一人当たり面積該当値テキスト"/>
        <xdr:cNvSpPr txBox="1"/>
      </xdr:nvSpPr>
      <xdr:spPr>
        <a:xfrm>
          <a:off x="22250400" y="106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6" name="正方形/長方形 425"/>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7" name="テキスト ボックス 4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8" name="直線コネクタ 4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9" name="テキスト ボックス 4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0" name="直線コネクタ 4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1" name="テキスト ボックス 4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2" name="直線コネクタ 4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3" name="テキスト ボックス 4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4" name="直線コネクタ 4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5" name="テキスト ボックス 4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6" name="直線コネクタ 4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7" name="テキスト ボックス 436"/>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8" name="直線コネクタ 4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9" name="テキスト ボックス 4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0"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40387</xdr:rowOff>
    </xdr:from>
    <xdr:to>
      <xdr:col>23</xdr:col>
      <xdr:colOff>516889</xdr:colOff>
      <xdr:row>86</xdr:row>
      <xdr:rowOff>136398</xdr:rowOff>
    </xdr:to>
    <xdr:cxnSp macro="">
      <xdr:nvCxnSpPr>
        <xdr:cNvPr id="441" name="直線コネクタ 440"/>
        <xdr:cNvCxnSpPr/>
      </xdr:nvCxnSpPr>
      <xdr:spPr>
        <a:xfrm flipV="1">
          <a:off x="16318864" y="13413487"/>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42"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43" name="直線コネクタ 442"/>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158514</xdr:rowOff>
    </xdr:from>
    <xdr:ext cx="405111" cy="259045"/>
    <xdr:sp macro="" textlink="">
      <xdr:nvSpPr>
        <xdr:cNvPr id="444" name="【児童館】&#10;有形固定資産減価償却率最大値テキスト"/>
        <xdr:cNvSpPr txBox="1"/>
      </xdr:nvSpPr>
      <xdr:spPr>
        <a:xfrm>
          <a:off x="164084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78</xdr:row>
      <xdr:rowOff>40387</xdr:rowOff>
    </xdr:from>
    <xdr:to>
      <xdr:col>23</xdr:col>
      <xdr:colOff>606425</xdr:colOff>
      <xdr:row>78</xdr:row>
      <xdr:rowOff>40387</xdr:rowOff>
    </xdr:to>
    <xdr:cxnSp macro="">
      <xdr:nvCxnSpPr>
        <xdr:cNvPr id="445" name="直線コネクタ 444"/>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58183</xdr:rowOff>
    </xdr:from>
    <xdr:ext cx="405111" cy="259045"/>
    <xdr:sp macro="" textlink="">
      <xdr:nvSpPr>
        <xdr:cNvPr id="446" name="【児童館】&#10;有形固定資産減価償却率平均値テキスト"/>
        <xdr:cNvSpPr txBox="1"/>
      </xdr:nvSpPr>
      <xdr:spPr>
        <a:xfrm>
          <a:off x="16408400" y="14117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35306</xdr:rowOff>
    </xdr:from>
    <xdr:to>
      <xdr:col>23</xdr:col>
      <xdr:colOff>568325</xdr:colOff>
      <xdr:row>83</xdr:row>
      <xdr:rowOff>136906</xdr:rowOff>
    </xdr:to>
    <xdr:sp macro="" textlink="">
      <xdr:nvSpPr>
        <xdr:cNvPr id="447" name="フローチャート : 判断 446"/>
        <xdr:cNvSpPr/>
      </xdr:nvSpPr>
      <xdr:spPr>
        <a:xfrm>
          <a:off x="16268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106172</xdr:rowOff>
    </xdr:from>
    <xdr:to>
      <xdr:col>23</xdr:col>
      <xdr:colOff>568325</xdr:colOff>
      <xdr:row>84</xdr:row>
      <xdr:rowOff>36322</xdr:rowOff>
    </xdr:to>
    <xdr:sp macro="" textlink="">
      <xdr:nvSpPr>
        <xdr:cNvPr id="453" name="円/楕円 452"/>
        <xdr:cNvSpPr/>
      </xdr:nvSpPr>
      <xdr:spPr>
        <a:xfrm>
          <a:off x="16268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84599</xdr:rowOff>
    </xdr:from>
    <xdr:ext cx="405111" cy="259045"/>
    <xdr:sp macro="" textlink="">
      <xdr:nvSpPr>
        <xdr:cNvPr id="454" name="【児童館】&#10;有形固定資産減価償却率該当値テキスト"/>
        <xdr:cNvSpPr txBox="1"/>
      </xdr:nvSpPr>
      <xdr:spPr>
        <a:xfrm>
          <a:off x="16408400"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5" name="正方形/長方形 45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2" name="正方形/長方形 461"/>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5" name="テキスト ボックス 46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6" name="直線コネクタ 46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7" name="テキスト ボックス 46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8" name="直線コネクタ 46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9" name="テキスト ボックス 46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0" name="直線コネクタ 46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1" name="テキスト ボックス 47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2" name="直線コネクタ 47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3" name="テキスト ボックス 47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4" name="直線コネクタ 47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5" name="テキスト ボックス 47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6" name="直線コネクタ 4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7" name="テキスト ボックス 4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479" name="直線コネクタ 478"/>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80"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81" name="直線コネクタ 480"/>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482" name="【児童館】&#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483" name="直線コネクタ 48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80027</xdr:rowOff>
    </xdr:from>
    <xdr:ext cx="469744" cy="259045"/>
    <xdr:sp macro="" textlink="">
      <xdr:nvSpPr>
        <xdr:cNvPr id="484" name="【児童館】&#10;一人当たり面積平均値テキスト"/>
        <xdr:cNvSpPr txBox="1"/>
      </xdr:nvSpPr>
      <xdr:spPr>
        <a:xfrm>
          <a:off x="222504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101600</xdr:rowOff>
    </xdr:from>
    <xdr:to>
      <xdr:col>32</xdr:col>
      <xdr:colOff>238125</xdr:colOff>
      <xdr:row>83</xdr:row>
      <xdr:rowOff>31750</xdr:rowOff>
    </xdr:to>
    <xdr:sp macro="" textlink="">
      <xdr:nvSpPr>
        <xdr:cNvPr id="485" name="フローチャート : 判断 48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6" name="テキスト ボックス 4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7" name="テキスト ボックス 4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8" name="テキスト ボックス 4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9" name="テキスト ボックス 4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0" name="テキスト ボックス 4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120650</xdr:rowOff>
    </xdr:from>
    <xdr:to>
      <xdr:col>32</xdr:col>
      <xdr:colOff>238125</xdr:colOff>
      <xdr:row>82</xdr:row>
      <xdr:rowOff>50800</xdr:rowOff>
    </xdr:to>
    <xdr:sp macro="" textlink="">
      <xdr:nvSpPr>
        <xdr:cNvPr id="491" name="円/楕円 490"/>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143527</xdr:rowOff>
    </xdr:from>
    <xdr:ext cx="469744" cy="259045"/>
    <xdr:sp macro="" textlink="">
      <xdr:nvSpPr>
        <xdr:cNvPr id="492" name="【児童館】&#10;一人当たり面積該当値テキスト"/>
        <xdr:cNvSpPr txBox="1"/>
      </xdr:nvSpPr>
      <xdr:spPr>
        <a:xfrm>
          <a:off x="222504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3" name="正方形/長方形 49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494" name="正方形/長方形 49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495" name="正方形/長方形 49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496" name="正方形/長方形 49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497" name="正方形/長方形 49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8" name="正方形/長方形 497"/>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99" name="正方形/長方形 4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00" name="正方形/長方形 49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01" name="正方形/長方形 50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02" name="正方形/長方形 50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03" name="正方形/長方形 50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04" name="正方形/長方形 503"/>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505" name="正方形/長方形 50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7" name="テキスト ボックス 50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道路、認定こども園・幼稚園・保育所、公営住宅の有形固定資産減価償却率が類似団体と比べ高い数値となっている。</a:t>
          </a:r>
          <a:endParaRPr kumimoji="1" lang="en-US" altLang="ja-JP" sz="1300">
            <a:latin typeface="ＭＳ Ｐゴシック"/>
          </a:endParaRPr>
        </a:p>
        <a:p>
          <a:r>
            <a:rPr kumimoji="1" lang="ja-JP" altLang="en-US" sz="1300">
              <a:latin typeface="ＭＳ Ｐゴシック"/>
            </a:rPr>
            <a:t>道路については、平成２６年度に道路ストック総点検作業を実施し、平成２７年５月に今後の維持管理に関する短期・中長期的な計画である中野区道路舗装維持管理計画を策定している。</a:t>
          </a:r>
          <a:endParaRPr kumimoji="1" lang="en-US" altLang="ja-JP" sz="1300">
            <a:latin typeface="ＭＳ Ｐゴシック"/>
          </a:endParaRPr>
        </a:p>
        <a:p>
          <a:r>
            <a:rPr kumimoji="1" lang="ja-JP" altLang="en-US" sz="1300">
              <a:latin typeface="ＭＳ Ｐゴシック"/>
            </a:rPr>
            <a:t>保育園については、新しい中野をつくる１０か年計画（第３次）に基づき、区立保育園の民設民営による建て替えを進める計画である。</a:t>
          </a:r>
          <a:endParaRPr kumimoji="1" lang="en-US" altLang="ja-JP" sz="1300">
            <a:latin typeface="ＭＳ Ｐゴシック"/>
          </a:endParaRPr>
        </a:p>
        <a:p>
          <a:r>
            <a:rPr kumimoji="1" lang="ja-JP" altLang="en-US" sz="1300">
              <a:latin typeface="ＭＳ Ｐゴシック"/>
            </a:rPr>
            <a:t>公営住宅については、区営住宅に昭和４０～５０年に建設した施設が多く（１２施設中１０施設）、有形固定資産減価償却率が高い要因となっている。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64770</xdr:rowOff>
    </xdr:from>
    <xdr:to>
      <xdr:col>6</xdr:col>
      <xdr:colOff>510540</xdr:colOff>
      <xdr:row>41</xdr:row>
      <xdr:rowOff>152400</xdr:rowOff>
    </xdr:to>
    <xdr:cxnSp macro="">
      <xdr:nvCxnSpPr>
        <xdr:cNvPr id="57" name="直線コネクタ 56"/>
        <xdr:cNvCxnSpPr/>
      </xdr:nvCxnSpPr>
      <xdr:spPr>
        <a:xfrm flipV="1">
          <a:off x="4634865" y="589407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11447</xdr:rowOff>
    </xdr:from>
    <xdr:ext cx="405111" cy="259045"/>
    <xdr:sp macro="" textlink="">
      <xdr:nvSpPr>
        <xdr:cNvPr id="60" name="【図書館】&#10;有形固定資産減価償却率最大値テキスト"/>
        <xdr:cNvSpPr txBox="1"/>
      </xdr:nvSpPr>
      <xdr:spPr>
        <a:xfrm>
          <a:off x="4724400" y="566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6</xdr:col>
      <xdr:colOff>422275</xdr:colOff>
      <xdr:row>34</xdr:row>
      <xdr:rowOff>64770</xdr:rowOff>
    </xdr:from>
    <xdr:to>
      <xdr:col>6</xdr:col>
      <xdr:colOff>600075</xdr:colOff>
      <xdr:row>34</xdr:row>
      <xdr:rowOff>64770</xdr:rowOff>
    </xdr:to>
    <xdr:cxnSp macro="">
      <xdr:nvCxnSpPr>
        <xdr:cNvPr id="61" name="直線コネクタ 60"/>
        <xdr:cNvCxnSpPr/>
      </xdr:nvCxnSpPr>
      <xdr:spPr>
        <a:xfrm>
          <a:off x="4546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2"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3" name="フローチャート :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13970</xdr:rowOff>
    </xdr:from>
    <xdr:to>
      <xdr:col>6</xdr:col>
      <xdr:colOff>561975</xdr:colOff>
      <xdr:row>34</xdr:row>
      <xdr:rowOff>115570</xdr:rowOff>
    </xdr:to>
    <xdr:sp macro="" textlink="">
      <xdr:nvSpPr>
        <xdr:cNvPr id="69" name="円/楕円 68"/>
        <xdr:cNvSpPr/>
      </xdr:nvSpPr>
      <xdr:spPr>
        <a:xfrm>
          <a:off x="4584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138447</xdr:rowOff>
    </xdr:from>
    <xdr:ext cx="405111" cy="259045"/>
    <xdr:sp macro="" textlink="">
      <xdr:nvSpPr>
        <xdr:cNvPr id="70" name="【図書館】&#10;有形固定資産減価償却率該当値テキスト"/>
        <xdr:cNvSpPr txBox="1"/>
      </xdr:nvSpPr>
      <xdr:spPr>
        <a:xfrm>
          <a:off x="4724400" y="579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0.035</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133350</xdr:rowOff>
    </xdr:to>
    <xdr:cxnSp macro="">
      <xdr:nvCxnSpPr>
        <xdr:cNvPr id="95" name="直線コネクタ 94"/>
        <xdr:cNvCxnSpPr/>
      </xdr:nvCxnSpPr>
      <xdr:spPr>
        <a:xfrm flipV="1">
          <a:off x="10476865" y="57150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137177</xdr:rowOff>
    </xdr:from>
    <xdr:ext cx="469744" cy="259045"/>
    <xdr:sp macro="" textlink="">
      <xdr:nvSpPr>
        <xdr:cNvPr id="96" name="【図書館】&#10;一人当たり面積最小値テキスト"/>
        <xdr:cNvSpPr txBox="1"/>
      </xdr:nvSpPr>
      <xdr:spPr>
        <a:xfrm>
          <a:off x="10566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41</xdr:row>
      <xdr:rowOff>133350</xdr:rowOff>
    </xdr:from>
    <xdr:to>
      <xdr:col>15</xdr:col>
      <xdr:colOff>269875</xdr:colOff>
      <xdr:row>41</xdr:row>
      <xdr:rowOff>133350</xdr:rowOff>
    </xdr:to>
    <xdr:cxnSp macro="">
      <xdr:nvCxnSpPr>
        <xdr:cNvPr id="97" name="直線コネクタ 96"/>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100" name="【図書館】&#10;一人当たり面積平均値テキスト"/>
        <xdr:cNvSpPr txBox="1"/>
      </xdr:nvSpPr>
      <xdr:spPr>
        <a:xfrm>
          <a:off x="105664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6350</xdr:rowOff>
    </xdr:from>
    <xdr:to>
      <xdr:col>15</xdr:col>
      <xdr:colOff>231775</xdr:colOff>
      <xdr:row>37</xdr:row>
      <xdr:rowOff>107950</xdr:rowOff>
    </xdr:to>
    <xdr:sp macro="" textlink="">
      <xdr:nvSpPr>
        <xdr:cNvPr id="101" name="フローチャート : 判断 10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7" name="円/楕円 106"/>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124477</xdr:rowOff>
    </xdr:from>
    <xdr:ext cx="469744" cy="259045"/>
    <xdr:sp macro="" textlink="">
      <xdr:nvSpPr>
        <xdr:cNvPr id="108" name="【図書館】&#10;一人当たり面積該当値テキスト"/>
        <xdr:cNvSpPr txBox="1"/>
      </xdr:nvSpPr>
      <xdr:spPr>
        <a:xfrm>
          <a:off x="105664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114300</xdr:rowOff>
    </xdr:from>
    <xdr:to>
      <xdr:col>6</xdr:col>
      <xdr:colOff>510540</xdr:colOff>
      <xdr:row>62</xdr:row>
      <xdr:rowOff>96012</xdr:rowOff>
    </xdr:to>
    <xdr:cxnSp macro="">
      <xdr:nvCxnSpPr>
        <xdr:cNvPr id="131" name="直線コネクタ 130"/>
        <xdr:cNvCxnSpPr/>
      </xdr:nvCxnSpPr>
      <xdr:spPr>
        <a:xfrm flipV="1">
          <a:off x="4634865" y="954405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99839</xdr:rowOff>
    </xdr:from>
    <xdr:ext cx="405111" cy="259045"/>
    <xdr:sp macro="" textlink="">
      <xdr:nvSpPr>
        <xdr:cNvPr id="132" name="【体育館・プール】&#10;有形固定資産減価償却率最小値テキスト"/>
        <xdr:cNvSpPr txBox="1"/>
      </xdr:nvSpPr>
      <xdr:spPr>
        <a:xfrm>
          <a:off x="4724400" y="1072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62</xdr:row>
      <xdr:rowOff>96012</xdr:rowOff>
    </xdr:from>
    <xdr:to>
      <xdr:col>6</xdr:col>
      <xdr:colOff>600075</xdr:colOff>
      <xdr:row>62</xdr:row>
      <xdr:rowOff>96012</xdr:rowOff>
    </xdr:to>
    <xdr:cxnSp macro="">
      <xdr:nvCxnSpPr>
        <xdr:cNvPr id="133" name="直線コネクタ 132"/>
        <xdr:cNvCxnSpPr/>
      </xdr:nvCxnSpPr>
      <xdr:spPr>
        <a:xfrm>
          <a:off x="4546600" y="1072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60977</xdr:rowOff>
    </xdr:from>
    <xdr:ext cx="405111" cy="259045"/>
    <xdr:sp macro="" textlink="">
      <xdr:nvSpPr>
        <xdr:cNvPr id="134" name="【体育館・プール】&#10;有形固定資産減価償却率最大値テキスト"/>
        <xdr:cNvSpPr txBox="1"/>
      </xdr:nvSpPr>
      <xdr:spPr>
        <a:xfrm>
          <a:off x="47244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114300</xdr:rowOff>
    </xdr:from>
    <xdr:to>
      <xdr:col>6</xdr:col>
      <xdr:colOff>600075</xdr:colOff>
      <xdr:row>55</xdr:row>
      <xdr:rowOff>114300</xdr:rowOff>
    </xdr:to>
    <xdr:cxnSp macro="">
      <xdr:nvCxnSpPr>
        <xdr:cNvPr id="135" name="直線コネクタ 134"/>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25925</xdr:rowOff>
    </xdr:from>
    <xdr:ext cx="405111" cy="259045"/>
    <xdr:sp macro="" textlink="">
      <xdr:nvSpPr>
        <xdr:cNvPr id="136" name="【体育館・プール】&#10;有形固定資産減価償却率平均値テキスト"/>
        <xdr:cNvSpPr txBox="1"/>
      </xdr:nvSpPr>
      <xdr:spPr>
        <a:xfrm>
          <a:off x="4724400" y="1031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47498</xdr:rowOff>
    </xdr:from>
    <xdr:to>
      <xdr:col>6</xdr:col>
      <xdr:colOff>561975</xdr:colOff>
      <xdr:row>60</xdr:row>
      <xdr:rowOff>149098</xdr:rowOff>
    </xdr:to>
    <xdr:sp macro="" textlink="">
      <xdr:nvSpPr>
        <xdr:cNvPr id="137" name="フローチャート : 判断 136"/>
        <xdr:cNvSpPr/>
      </xdr:nvSpPr>
      <xdr:spPr>
        <a:xfrm>
          <a:off x="4584700" y="103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65786</xdr:rowOff>
    </xdr:from>
    <xdr:to>
      <xdr:col>6</xdr:col>
      <xdr:colOff>561975</xdr:colOff>
      <xdr:row>59</xdr:row>
      <xdr:rowOff>167386</xdr:rowOff>
    </xdr:to>
    <xdr:sp macro="" textlink="">
      <xdr:nvSpPr>
        <xdr:cNvPr id="143" name="円/楕円 142"/>
        <xdr:cNvSpPr/>
      </xdr:nvSpPr>
      <xdr:spPr>
        <a:xfrm>
          <a:off x="4584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88663</xdr:rowOff>
    </xdr:from>
    <xdr:ext cx="405111" cy="259045"/>
    <xdr:sp macro="" textlink="">
      <xdr:nvSpPr>
        <xdr:cNvPr id="144" name="【体育館・プール】&#10;有形固定資産減価償却率該当値テキスト"/>
        <xdr:cNvSpPr txBox="1"/>
      </xdr:nvSpPr>
      <xdr:spPr>
        <a:xfrm>
          <a:off x="4724400" y="1003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7" name="テキスト ボックス 15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59" name="テキスト ボックス 15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1" name="テキスト ボックス 16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3" name="テキスト ボックス 16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5" name="テキスト ボックス 16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7" name="テキスト ボックス 16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65</xdr:row>
      <xdr:rowOff>8165</xdr:rowOff>
    </xdr:to>
    <xdr:cxnSp macro="">
      <xdr:nvCxnSpPr>
        <xdr:cNvPr id="171" name="直線コネクタ 170"/>
        <xdr:cNvCxnSpPr/>
      </xdr:nvCxnSpPr>
      <xdr:spPr>
        <a:xfrm flipV="1">
          <a:off x="10476865" y="95848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65</xdr:row>
      <xdr:rowOff>11992</xdr:rowOff>
    </xdr:from>
    <xdr:ext cx="469744" cy="259045"/>
    <xdr:sp macro="" textlink="">
      <xdr:nvSpPr>
        <xdr:cNvPr id="172" name="【体育館・プール】&#10;一人当たり面積最小値テキスト"/>
        <xdr:cNvSpPr txBox="1"/>
      </xdr:nvSpPr>
      <xdr:spPr>
        <a:xfrm>
          <a:off x="10566400" y="1115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65</xdr:row>
      <xdr:rowOff>8165</xdr:rowOff>
    </xdr:from>
    <xdr:to>
      <xdr:col>15</xdr:col>
      <xdr:colOff>269875</xdr:colOff>
      <xdr:row>65</xdr:row>
      <xdr:rowOff>8165</xdr:rowOff>
    </xdr:to>
    <xdr:cxnSp macro="">
      <xdr:nvCxnSpPr>
        <xdr:cNvPr id="173" name="直線コネクタ 172"/>
        <xdr:cNvCxnSpPr/>
      </xdr:nvCxnSpPr>
      <xdr:spPr>
        <a:xfrm>
          <a:off x="10388600" y="111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74"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75" name="直線コネクタ 174"/>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94542</xdr:rowOff>
    </xdr:from>
    <xdr:ext cx="469744" cy="259045"/>
    <xdr:sp macro="" textlink="">
      <xdr:nvSpPr>
        <xdr:cNvPr id="176" name="【体育館・プール】&#10;一人当たり面積平均値テキスト"/>
        <xdr:cNvSpPr txBox="1"/>
      </xdr:nvSpPr>
      <xdr:spPr>
        <a:xfrm>
          <a:off x="10566400" y="10381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71665</xdr:rowOff>
    </xdr:from>
    <xdr:to>
      <xdr:col>15</xdr:col>
      <xdr:colOff>231775</xdr:colOff>
      <xdr:row>62</xdr:row>
      <xdr:rowOff>1815</xdr:rowOff>
    </xdr:to>
    <xdr:sp macro="" textlink="">
      <xdr:nvSpPr>
        <xdr:cNvPr id="177" name="フローチャート : 判断 176"/>
        <xdr:cNvSpPr/>
      </xdr:nvSpPr>
      <xdr:spPr>
        <a:xfrm>
          <a:off x="10426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120650</xdr:rowOff>
    </xdr:from>
    <xdr:to>
      <xdr:col>15</xdr:col>
      <xdr:colOff>231775</xdr:colOff>
      <xdr:row>62</xdr:row>
      <xdr:rowOff>50800</xdr:rowOff>
    </xdr:to>
    <xdr:sp macro="" textlink="">
      <xdr:nvSpPr>
        <xdr:cNvPr id="183" name="円/楕円 182"/>
        <xdr:cNvSpPr/>
      </xdr:nvSpPr>
      <xdr:spPr>
        <a:xfrm>
          <a:off x="10426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99077</xdr:rowOff>
    </xdr:from>
    <xdr:ext cx="469744" cy="259045"/>
    <xdr:sp macro="" textlink="">
      <xdr:nvSpPr>
        <xdr:cNvPr id="184" name="【体育館・プール】&#10;一人当たり面積該当値テキスト"/>
        <xdr:cNvSpPr txBox="1"/>
      </xdr:nvSpPr>
      <xdr:spPr>
        <a:xfrm>
          <a:off x="105664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87630</xdr:rowOff>
    </xdr:from>
    <xdr:to>
      <xdr:col>6</xdr:col>
      <xdr:colOff>510540</xdr:colOff>
      <xdr:row>85</xdr:row>
      <xdr:rowOff>3811</xdr:rowOff>
    </xdr:to>
    <xdr:cxnSp macro="">
      <xdr:nvCxnSpPr>
        <xdr:cNvPr id="208" name="直線コネクタ 207"/>
        <xdr:cNvCxnSpPr/>
      </xdr:nvCxnSpPr>
      <xdr:spPr>
        <a:xfrm flipV="1">
          <a:off x="4634865" y="13460730"/>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09" name="【福祉施設】&#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0" name="直線コネクタ 209"/>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34307</xdr:rowOff>
    </xdr:from>
    <xdr:ext cx="405111" cy="259045"/>
    <xdr:sp macro="" textlink="">
      <xdr:nvSpPr>
        <xdr:cNvPr id="211" name="【福祉施設】&#10;有形固定資産減価償却率最大値テキスト"/>
        <xdr:cNvSpPr txBox="1"/>
      </xdr:nvSpPr>
      <xdr:spPr>
        <a:xfrm>
          <a:off x="47244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87630</xdr:rowOff>
    </xdr:from>
    <xdr:to>
      <xdr:col>6</xdr:col>
      <xdr:colOff>600075</xdr:colOff>
      <xdr:row>78</xdr:row>
      <xdr:rowOff>87630</xdr:rowOff>
    </xdr:to>
    <xdr:cxnSp macro="">
      <xdr:nvCxnSpPr>
        <xdr:cNvPr id="212" name="直線コネクタ 211"/>
        <xdr:cNvCxnSpPr/>
      </xdr:nvCxnSpPr>
      <xdr:spPr>
        <a:xfrm>
          <a:off x="4546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142891</xdr:rowOff>
    </xdr:from>
    <xdr:ext cx="405111" cy="259045"/>
    <xdr:sp macro="" textlink="">
      <xdr:nvSpPr>
        <xdr:cNvPr id="213" name="【福祉施設】&#10;有形固定資産減価償却率平均値テキスト"/>
        <xdr:cNvSpPr txBox="1"/>
      </xdr:nvSpPr>
      <xdr:spPr>
        <a:xfrm>
          <a:off x="4724400" y="1385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164464</xdr:rowOff>
    </xdr:from>
    <xdr:to>
      <xdr:col>6</xdr:col>
      <xdr:colOff>561975</xdr:colOff>
      <xdr:row>81</xdr:row>
      <xdr:rowOff>94614</xdr:rowOff>
    </xdr:to>
    <xdr:sp macro="" textlink="">
      <xdr:nvSpPr>
        <xdr:cNvPr id="214" name="フローチャート : 判断 213"/>
        <xdr:cNvSpPr/>
      </xdr:nvSpPr>
      <xdr:spPr>
        <a:xfrm>
          <a:off x="45847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103505</xdr:rowOff>
    </xdr:from>
    <xdr:to>
      <xdr:col>6</xdr:col>
      <xdr:colOff>561975</xdr:colOff>
      <xdr:row>81</xdr:row>
      <xdr:rowOff>33655</xdr:rowOff>
    </xdr:to>
    <xdr:sp macro="" textlink="">
      <xdr:nvSpPr>
        <xdr:cNvPr id="220" name="円/楕円 219"/>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126382</xdr:rowOff>
    </xdr:from>
    <xdr:ext cx="405111" cy="259045"/>
    <xdr:sp macro="" textlink="">
      <xdr:nvSpPr>
        <xdr:cNvPr id="221" name="【福祉施設】&#10;有形固定資産減価償却率該当値テキスト"/>
        <xdr:cNvSpPr txBox="1"/>
      </xdr:nvSpPr>
      <xdr:spPr>
        <a:xfrm>
          <a:off x="47244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44450</xdr:rowOff>
    </xdr:from>
    <xdr:to>
      <xdr:col>15</xdr:col>
      <xdr:colOff>180340</xdr:colOff>
      <xdr:row>86</xdr:row>
      <xdr:rowOff>38100</xdr:rowOff>
    </xdr:to>
    <xdr:cxnSp macro="">
      <xdr:nvCxnSpPr>
        <xdr:cNvPr id="245" name="直線コネクタ 244"/>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46"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47" name="直線コネクタ 246"/>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162577</xdr:rowOff>
    </xdr:from>
    <xdr:ext cx="469744" cy="259045"/>
    <xdr:sp macro="" textlink="">
      <xdr:nvSpPr>
        <xdr:cNvPr id="248" name="【福祉施設】&#10;一人当たり面積最大値テキスト"/>
        <xdr:cNvSpPr txBox="1"/>
      </xdr:nvSpPr>
      <xdr:spPr>
        <a:xfrm>
          <a:off x="105664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15</xdr:col>
      <xdr:colOff>92075</xdr:colOff>
      <xdr:row>77</xdr:row>
      <xdr:rowOff>44450</xdr:rowOff>
    </xdr:from>
    <xdr:to>
      <xdr:col>15</xdr:col>
      <xdr:colOff>269875</xdr:colOff>
      <xdr:row>77</xdr:row>
      <xdr:rowOff>44450</xdr:rowOff>
    </xdr:to>
    <xdr:cxnSp macro="">
      <xdr:nvCxnSpPr>
        <xdr:cNvPr id="249" name="直線コネクタ 248"/>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73677</xdr:rowOff>
    </xdr:from>
    <xdr:ext cx="469744" cy="259045"/>
    <xdr:sp macro="" textlink="">
      <xdr:nvSpPr>
        <xdr:cNvPr id="250" name="【福祉施設】&#10;一人当たり面積平均値テキスト"/>
        <xdr:cNvSpPr txBox="1"/>
      </xdr:nvSpPr>
      <xdr:spPr>
        <a:xfrm>
          <a:off x="105664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95250</xdr:rowOff>
    </xdr:from>
    <xdr:to>
      <xdr:col>15</xdr:col>
      <xdr:colOff>231775</xdr:colOff>
      <xdr:row>82</xdr:row>
      <xdr:rowOff>25400</xdr:rowOff>
    </xdr:to>
    <xdr:sp macro="" textlink="">
      <xdr:nvSpPr>
        <xdr:cNvPr id="251" name="フローチャート : 判断 250"/>
        <xdr:cNvSpPr/>
      </xdr:nvSpPr>
      <xdr:spPr>
        <a:xfrm>
          <a:off x="104267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133350</xdr:rowOff>
    </xdr:from>
    <xdr:to>
      <xdr:col>15</xdr:col>
      <xdr:colOff>231775</xdr:colOff>
      <xdr:row>80</xdr:row>
      <xdr:rowOff>63500</xdr:rowOff>
    </xdr:to>
    <xdr:sp macro="" textlink="">
      <xdr:nvSpPr>
        <xdr:cNvPr id="257" name="円/楕円 256"/>
        <xdr:cNvSpPr/>
      </xdr:nvSpPr>
      <xdr:spPr>
        <a:xfrm>
          <a:off x="104267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156227</xdr:rowOff>
    </xdr:from>
    <xdr:ext cx="469744" cy="259045"/>
    <xdr:sp macro="" textlink="">
      <xdr:nvSpPr>
        <xdr:cNvPr id="258" name="【福祉施設】&#10;一人当たり面積該当値テキスト"/>
        <xdr:cNvSpPr txBox="1"/>
      </xdr:nvSpPr>
      <xdr:spPr>
        <a:xfrm>
          <a:off x="10566400"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9" name="テキスト ボックス 27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114300</xdr:rowOff>
    </xdr:from>
    <xdr:to>
      <xdr:col>6</xdr:col>
      <xdr:colOff>510540</xdr:colOff>
      <xdr:row>108</xdr:row>
      <xdr:rowOff>80011</xdr:rowOff>
    </xdr:to>
    <xdr:cxnSp macro="">
      <xdr:nvCxnSpPr>
        <xdr:cNvPr id="283" name="直線コネクタ 282"/>
        <xdr:cNvCxnSpPr/>
      </xdr:nvCxnSpPr>
      <xdr:spPr>
        <a:xfrm flipV="1">
          <a:off x="4634865" y="172593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284"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285" name="直線コネクタ 284"/>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60977</xdr:rowOff>
    </xdr:from>
    <xdr:ext cx="405111" cy="259045"/>
    <xdr:sp macro="" textlink="">
      <xdr:nvSpPr>
        <xdr:cNvPr id="286" name="【市民会館】&#10;有形固定資産減価償却率最大値テキスト"/>
        <xdr:cNvSpPr txBox="1"/>
      </xdr:nvSpPr>
      <xdr:spPr>
        <a:xfrm>
          <a:off x="4724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6</xdr:col>
      <xdr:colOff>422275</xdr:colOff>
      <xdr:row>100</xdr:row>
      <xdr:rowOff>114300</xdr:rowOff>
    </xdr:from>
    <xdr:to>
      <xdr:col>6</xdr:col>
      <xdr:colOff>600075</xdr:colOff>
      <xdr:row>100</xdr:row>
      <xdr:rowOff>114300</xdr:rowOff>
    </xdr:to>
    <xdr:cxnSp macro="">
      <xdr:nvCxnSpPr>
        <xdr:cNvPr id="287" name="直線コネクタ 286"/>
        <xdr:cNvCxnSpPr/>
      </xdr:nvCxnSpPr>
      <xdr:spPr>
        <a:xfrm>
          <a:off x="4546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137177</xdr:rowOff>
    </xdr:from>
    <xdr:ext cx="405111" cy="259045"/>
    <xdr:sp macro="" textlink="">
      <xdr:nvSpPr>
        <xdr:cNvPr id="288" name="【市民会館】&#10;有形固定資産減価償却率平均値テキスト"/>
        <xdr:cNvSpPr txBox="1"/>
      </xdr:nvSpPr>
      <xdr:spPr>
        <a:xfrm>
          <a:off x="47244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158750</xdr:rowOff>
    </xdr:from>
    <xdr:to>
      <xdr:col>6</xdr:col>
      <xdr:colOff>561975</xdr:colOff>
      <xdr:row>104</xdr:row>
      <xdr:rowOff>88900</xdr:rowOff>
    </xdr:to>
    <xdr:sp macro="" textlink="">
      <xdr:nvSpPr>
        <xdr:cNvPr id="289" name="フローチャート : 判断 288"/>
        <xdr:cNvSpPr/>
      </xdr:nvSpPr>
      <xdr:spPr>
        <a:xfrm>
          <a:off x="4584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103</xdr:row>
      <xdr:rowOff>25400</xdr:rowOff>
    </xdr:from>
    <xdr:to>
      <xdr:col>6</xdr:col>
      <xdr:colOff>561975</xdr:colOff>
      <xdr:row>103</xdr:row>
      <xdr:rowOff>127000</xdr:rowOff>
    </xdr:to>
    <xdr:sp macro="" textlink="">
      <xdr:nvSpPr>
        <xdr:cNvPr id="295" name="円/楕円 294"/>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48277</xdr:rowOff>
    </xdr:from>
    <xdr:ext cx="405111" cy="259045"/>
    <xdr:sp macro="" textlink="">
      <xdr:nvSpPr>
        <xdr:cNvPr id="296" name="【市民会館】&#10;有形固定資産減価償却率該当値テキスト"/>
        <xdr:cNvSpPr txBox="1"/>
      </xdr:nvSpPr>
      <xdr:spPr>
        <a:xfrm>
          <a:off x="4724400"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8" name="テキスト ボックス 30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0" name="テキスト ボックス 30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2" name="テキスト ボックス 31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4" name="テキスト ボックス 31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6" name="テキスト ボックス 31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8" name="テキスト ボックス 31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163830</xdr:rowOff>
    </xdr:from>
    <xdr:to>
      <xdr:col>15</xdr:col>
      <xdr:colOff>180340</xdr:colOff>
      <xdr:row>108</xdr:row>
      <xdr:rowOff>121920</xdr:rowOff>
    </xdr:to>
    <xdr:cxnSp macro="">
      <xdr:nvCxnSpPr>
        <xdr:cNvPr id="320" name="直線コネクタ 319"/>
        <xdr:cNvCxnSpPr/>
      </xdr:nvCxnSpPr>
      <xdr:spPr>
        <a:xfrm flipV="1">
          <a:off x="10476865" y="17137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21"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22" name="直線コネクタ 321"/>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110507</xdr:rowOff>
    </xdr:from>
    <xdr:ext cx="469744" cy="259045"/>
    <xdr:sp macro="" textlink="">
      <xdr:nvSpPr>
        <xdr:cNvPr id="323" name="【市民会館】&#10;一人当たり面積最大値テキスト"/>
        <xdr:cNvSpPr txBox="1"/>
      </xdr:nvSpPr>
      <xdr:spPr>
        <a:xfrm>
          <a:off x="10566400" y="1691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0.201</a:t>
          </a:r>
          <a:endParaRPr kumimoji="1" lang="ja-JP" altLang="en-US" sz="1000" b="1">
            <a:latin typeface="ＭＳ Ｐゴシック"/>
          </a:endParaRPr>
        </a:p>
      </xdr:txBody>
    </xdr:sp>
    <xdr:clientData/>
  </xdr:oneCellAnchor>
  <xdr:twoCellAnchor>
    <xdr:from>
      <xdr:col>15</xdr:col>
      <xdr:colOff>92075</xdr:colOff>
      <xdr:row>99</xdr:row>
      <xdr:rowOff>163830</xdr:rowOff>
    </xdr:from>
    <xdr:to>
      <xdr:col>15</xdr:col>
      <xdr:colOff>269875</xdr:colOff>
      <xdr:row>99</xdr:row>
      <xdr:rowOff>163830</xdr:rowOff>
    </xdr:to>
    <xdr:cxnSp macro="">
      <xdr:nvCxnSpPr>
        <xdr:cNvPr id="324" name="直線コネクタ 323"/>
        <xdr:cNvCxnSpPr/>
      </xdr:nvCxnSpPr>
      <xdr:spPr>
        <a:xfrm>
          <a:off x="10388600" y="1713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91457</xdr:rowOff>
    </xdr:from>
    <xdr:ext cx="469744" cy="259045"/>
    <xdr:sp macro="" textlink="">
      <xdr:nvSpPr>
        <xdr:cNvPr id="325" name="【市民会館】&#10;一人当たり面積平均値テキスト"/>
        <xdr:cNvSpPr txBox="1"/>
      </xdr:nvSpPr>
      <xdr:spPr>
        <a:xfrm>
          <a:off x="105664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113030</xdr:rowOff>
    </xdr:from>
    <xdr:to>
      <xdr:col>15</xdr:col>
      <xdr:colOff>231775</xdr:colOff>
      <xdr:row>106</xdr:row>
      <xdr:rowOff>43180</xdr:rowOff>
    </xdr:to>
    <xdr:sp macro="" textlink="">
      <xdr:nvSpPr>
        <xdr:cNvPr id="326" name="フローチャート : 判断 325"/>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82550</xdr:rowOff>
    </xdr:from>
    <xdr:to>
      <xdr:col>15</xdr:col>
      <xdr:colOff>231775</xdr:colOff>
      <xdr:row>106</xdr:row>
      <xdr:rowOff>12700</xdr:rowOff>
    </xdr:to>
    <xdr:sp macro="" textlink="">
      <xdr:nvSpPr>
        <xdr:cNvPr id="332" name="円/楕円 331"/>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105427</xdr:rowOff>
    </xdr:from>
    <xdr:ext cx="469744" cy="259045"/>
    <xdr:sp macro="" textlink="">
      <xdr:nvSpPr>
        <xdr:cNvPr id="333" name="【市民会館】&#10;一人当たり面積該当値テキスト"/>
        <xdr:cNvSpPr txBox="1"/>
      </xdr:nvSpPr>
      <xdr:spPr>
        <a:xfrm>
          <a:off x="105664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4" name="正方形/長方形 33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35" name="正方形/長方形 334"/>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6" name="正方形/長方形 335"/>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7" name="正方形/長方形 336"/>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8" name="正方形/長方形 337"/>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9" name="正方形/長方形 33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40" name="正方形/長方形 33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41" name="正方形/長方形 340"/>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42" name="正方形/長方形 341"/>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43" name="正方形/長方形 342"/>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44" name="正方形/長方形 343"/>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5" name="正方形/長方形 344"/>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6" name="正方形/長方形 345"/>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3" name="正方形/長方形 352"/>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56" name="テキスト ボックス 3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7" name="直線コネクタ 3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8" name="テキスト ボックス 3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9" name="直線コネクタ 3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0" name="テキスト ボックス 3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1" name="直線コネクタ 3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2" name="テキスト ボックス 3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3" name="直線コネクタ 3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4" name="テキスト ボックス 3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45720</xdr:rowOff>
    </xdr:from>
    <xdr:to>
      <xdr:col>23</xdr:col>
      <xdr:colOff>516889</xdr:colOff>
      <xdr:row>63</xdr:row>
      <xdr:rowOff>84582</xdr:rowOff>
    </xdr:to>
    <xdr:cxnSp macro="">
      <xdr:nvCxnSpPr>
        <xdr:cNvPr id="368" name="直線コネクタ 367"/>
        <xdr:cNvCxnSpPr/>
      </xdr:nvCxnSpPr>
      <xdr:spPr>
        <a:xfrm flipV="1">
          <a:off x="16318864" y="947547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88409</xdr:rowOff>
    </xdr:from>
    <xdr:ext cx="405111" cy="259045"/>
    <xdr:sp macro="" textlink="">
      <xdr:nvSpPr>
        <xdr:cNvPr id="369" name="【保健センター・保健所】&#10;有形固定資産減価償却率最小値テキスト"/>
        <xdr:cNvSpPr txBox="1"/>
      </xdr:nvSpPr>
      <xdr:spPr>
        <a:xfrm>
          <a:off x="164084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63</xdr:row>
      <xdr:rowOff>84582</xdr:rowOff>
    </xdr:from>
    <xdr:to>
      <xdr:col>23</xdr:col>
      <xdr:colOff>606425</xdr:colOff>
      <xdr:row>63</xdr:row>
      <xdr:rowOff>84582</xdr:rowOff>
    </xdr:to>
    <xdr:cxnSp macro="">
      <xdr:nvCxnSpPr>
        <xdr:cNvPr id="370" name="直線コネクタ 36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163847</xdr:rowOff>
    </xdr:from>
    <xdr:ext cx="405111" cy="259045"/>
    <xdr:sp macro="" textlink="">
      <xdr:nvSpPr>
        <xdr:cNvPr id="371" name="【保健センター・保健所】&#10;有形固定資産減価償却率最大値テキスト"/>
        <xdr:cNvSpPr txBox="1"/>
      </xdr:nvSpPr>
      <xdr:spPr>
        <a:xfrm>
          <a:off x="16408400"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55</xdr:row>
      <xdr:rowOff>45720</xdr:rowOff>
    </xdr:from>
    <xdr:to>
      <xdr:col>23</xdr:col>
      <xdr:colOff>606425</xdr:colOff>
      <xdr:row>55</xdr:row>
      <xdr:rowOff>45720</xdr:rowOff>
    </xdr:to>
    <xdr:cxnSp macro="">
      <xdr:nvCxnSpPr>
        <xdr:cNvPr id="372" name="直線コネクタ 371"/>
        <xdr:cNvCxnSpPr/>
      </xdr:nvCxnSpPr>
      <xdr:spPr>
        <a:xfrm>
          <a:off x="16230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149369</xdr:rowOff>
    </xdr:from>
    <xdr:ext cx="405111" cy="259045"/>
    <xdr:sp macro="" textlink="">
      <xdr:nvSpPr>
        <xdr:cNvPr id="373" name="【保健センター・保健所】&#10;有形固定資産減価償却率平均値テキスト"/>
        <xdr:cNvSpPr txBox="1"/>
      </xdr:nvSpPr>
      <xdr:spPr>
        <a:xfrm>
          <a:off x="16408400" y="104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170942</xdr:rowOff>
    </xdr:from>
    <xdr:to>
      <xdr:col>23</xdr:col>
      <xdr:colOff>568325</xdr:colOff>
      <xdr:row>61</xdr:row>
      <xdr:rowOff>101092</xdr:rowOff>
    </xdr:to>
    <xdr:sp macro="" textlink="">
      <xdr:nvSpPr>
        <xdr:cNvPr id="374" name="フローチャート : 判断 373"/>
        <xdr:cNvSpPr/>
      </xdr:nvSpPr>
      <xdr:spPr>
        <a:xfrm>
          <a:off x="16268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132080</xdr:rowOff>
    </xdr:from>
    <xdr:to>
      <xdr:col>23</xdr:col>
      <xdr:colOff>568325</xdr:colOff>
      <xdr:row>61</xdr:row>
      <xdr:rowOff>62230</xdr:rowOff>
    </xdr:to>
    <xdr:sp macro="" textlink="">
      <xdr:nvSpPr>
        <xdr:cNvPr id="380" name="円/楕円 379"/>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154957</xdr:rowOff>
    </xdr:from>
    <xdr:ext cx="405111" cy="259045"/>
    <xdr:sp macro="" textlink="">
      <xdr:nvSpPr>
        <xdr:cNvPr id="381" name="【保健センター・保健所】&#10;有形固定資産減価償却率該当値テキスト"/>
        <xdr:cNvSpPr txBox="1"/>
      </xdr:nvSpPr>
      <xdr:spPr>
        <a:xfrm>
          <a:off x="164084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92" name="直線コネクタ 3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3" name="テキスト ボックス 3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4" name="直線コネクタ 3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5" name="テキスト ボックス 3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6" name="直線コネクタ 3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7" name="テキスト ボックス 3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8" name="直線コネクタ 3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9" name="テキスト ボックス 3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0" name="直線コネクタ 3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1" name="テキスト ボックス 4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4"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405" name="直線コネクタ 404"/>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0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07" name="直線コネクタ 40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08"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09" name="直線コネクタ 40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410"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411" name="フローチャート : 判断 410"/>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2" name="テキスト ボックス 4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3" name="テキスト ボックス 4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4" name="テキスト ボックス 4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5" name="テキスト ボックス 4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6" name="テキスト ボックス 4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120650</xdr:rowOff>
    </xdr:from>
    <xdr:to>
      <xdr:col>32</xdr:col>
      <xdr:colOff>238125</xdr:colOff>
      <xdr:row>56</xdr:row>
      <xdr:rowOff>50800</xdr:rowOff>
    </xdr:to>
    <xdr:sp macro="" textlink="">
      <xdr:nvSpPr>
        <xdr:cNvPr id="417" name="円/楕円 416"/>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73677</xdr:rowOff>
    </xdr:from>
    <xdr:ext cx="469744" cy="259045"/>
    <xdr:sp macro="" textlink="">
      <xdr:nvSpPr>
        <xdr:cNvPr id="418" name="【保健センター・保健所】&#10;一人当たり面積該当値テキスト"/>
        <xdr:cNvSpPr txBox="1"/>
      </xdr:nvSpPr>
      <xdr:spPr>
        <a:xfrm>
          <a:off x="222504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9" name="正方形/長方形 418"/>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20" name="正方形/長方形 419"/>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21" name="正方形/長方形 420"/>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22" name="正方形/長方形 421"/>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23" name="正方形/長方形 422"/>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4" name="正方形/長方形 42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25" name="正方形/長方形 42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26" name="正方形/長方形 425"/>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27" name="正方形/長方形 426"/>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28" name="正方形/長方形 427"/>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29" name="正方形/長方形 428"/>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30" name="正方形/長方形 42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31" name="正方形/長方形 43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32" name="正方形/長方形 4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33" name="正方形/長方形 4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4" name="正方形/長方形 4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5" name="正方形/長方形 4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6" name="正方形/長方形 4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7" name="正方形/長方形 4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38" name="正方形/長方形 43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39" name="テキスト ボックス 4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0" name="直線コネクタ 4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1" name="テキスト ボックス 4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42" name="直線コネクタ 4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43" name="テキスト ボックス 4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44" name="直線コネクタ 4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45" name="テキスト ボックス 4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46" name="直線コネクタ 4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47" name="テキスト ボックス 4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48" name="直線コネクタ 4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49" name="テキスト ボックス 4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50" name="直線コネクタ 4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51" name="テキスト ボックス 4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5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151637</xdr:rowOff>
    </xdr:from>
    <xdr:to>
      <xdr:col>23</xdr:col>
      <xdr:colOff>516889</xdr:colOff>
      <xdr:row>108</xdr:row>
      <xdr:rowOff>53339</xdr:rowOff>
    </xdr:to>
    <xdr:cxnSp macro="">
      <xdr:nvCxnSpPr>
        <xdr:cNvPr id="453" name="直線コネクタ 452"/>
        <xdr:cNvCxnSpPr/>
      </xdr:nvCxnSpPr>
      <xdr:spPr>
        <a:xfrm flipV="1">
          <a:off x="16318864" y="17125187"/>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57166</xdr:rowOff>
    </xdr:from>
    <xdr:ext cx="405111" cy="259045"/>
    <xdr:sp macro="" textlink="">
      <xdr:nvSpPr>
        <xdr:cNvPr id="454" name="【庁舎】&#10;有形固定資産減価償却率最小値テキスト"/>
        <xdr:cNvSpPr txBox="1"/>
      </xdr:nvSpPr>
      <xdr:spPr>
        <a:xfrm>
          <a:off x="164084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53339</xdr:rowOff>
    </xdr:from>
    <xdr:to>
      <xdr:col>23</xdr:col>
      <xdr:colOff>606425</xdr:colOff>
      <xdr:row>108</xdr:row>
      <xdr:rowOff>53339</xdr:rowOff>
    </xdr:to>
    <xdr:cxnSp macro="">
      <xdr:nvCxnSpPr>
        <xdr:cNvPr id="455" name="直線コネクタ 454"/>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98314</xdr:rowOff>
    </xdr:from>
    <xdr:ext cx="405111" cy="259045"/>
    <xdr:sp macro="" textlink="">
      <xdr:nvSpPr>
        <xdr:cNvPr id="456" name="【庁舎】&#10;有形固定資産減価償却率最大値テキスト"/>
        <xdr:cNvSpPr txBox="1"/>
      </xdr:nvSpPr>
      <xdr:spPr>
        <a:xfrm>
          <a:off x="16408400" y="1690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428625</xdr:colOff>
      <xdr:row>99</xdr:row>
      <xdr:rowOff>151637</xdr:rowOff>
    </xdr:from>
    <xdr:to>
      <xdr:col>23</xdr:col>
      <xdr:colOff>606425</xdr:colOff>
      <xdr:row>99</xdr:row>
      <xdr:rowOff>151637</xdr:rowOff>
    </xdr:to>
    <xdr:cxnSp macro="">
      <xdr:nvCxnSpPr>
        <xdr:cNvPr id="457" name="直線コネクタ 456"/>
        <xdr:cNvCxnSpPr/>
      </xdr:nvCxnSpPr>
      <xdr:spPr>
        <a:xfrm>
          <a:off x="16230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51833</xdr:rowOff>
    </xdr:from>
    <xdr:ext cx="405111" cy="259045"/>
    <xdr:sp macro="" textlink="">
      <xdr:nvSpPr>
        <xdr:cNvPr id="458" name="【庁舎】&#10;有形固定資産減価償却率平均値テキスト"/>
        <xdr:cNvSpPr txBox="1"/>
      </xdr:nvSpPr>
      <xdr:spPr>
        <a:xfrm>
          <a:off x="16408400" y="18054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73406</xdr:rowOff>
    </xdr:from>
    <xdr:to>
      <xdr:col>23</xdr:col>
      <xdr:colOff>568325</xdr:colOff>
      <xdr:row>106</xdr:row>
      <xdr:rowOff>3556</xdr:rowOff>
    </xdr:to>
    <xdr:sp macro="" textlink="">
      <xdr:nvSpPr>
        <xdr:cNvPr id="459" name="フローチャート : 判断 458"/>
        <xdr:cNvSpPr/>
      </xdr:nvSpPr>
      <xdr:spPr>
        <a:xfrm>
          <a:off x="16268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60" name="テキスト ボックス 4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61" name="テキスト ボックス 4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62" name="テキスト ボックス 4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63" name="テキスト ボックス 4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64" name="テキスト ボックス 4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100837</xdr:rowOff>
    </xdr:from>
    <xdr:to>
      <xdr:col>23</xdr:col>
      <xdr:colOff>568325</xdr:colOff>
      <xdr:row>100</xdr:row>
      <xdr:rowOff>30987</xdr:rowOff>
    </xdr:to>
    <xdr:sp macro="" textlink="">
      <xdr:nvSpPr>
        <xdr:cNvPr id="465" name="円/楕円 464"/>
        <xdr:cNvSpPr/>
      </xdr:nvSpPr>
      <xdr:spPr>
        <a:xfrm>
          <a:off x="16268700" y="1707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53864</xdr:rowOff>
    </xdr:from>
    <xdr:ext cx="405111" cy="259045"/>
    <xdr:sp macro="" textlink="">
      <xdr:nvSpPr>
        <xdr:cNvPr id="466" name="【庁舎】&#10;有形固定資産減価償却率該当値テキスト"/>
        <xdr:cNvSpPr txBox="1"/>
      </xdr:nvSpPr>
      <xdr:spPr>
        <a:xfrm>
          <a:off x="16408400" y="170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67" name="正方形/長方形 46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8" name="正方形/長方形 4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9" name="正方形/長方形 4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0" name="正方形/長方形 4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1" name="正方形/長方形 4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2" name="正方形/長方形 4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3" name="正方形/長方形 4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74" name="正方形/長方形 47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5" name="テキスト ボックス 4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6" name="直線コネクタ 4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7" name="テキスト ボックス 4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78" name="直線コネクタ 4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79" name="テキスト ボックス 4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80" name="直線コネクタ 4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81" name="テキスト ボックス 4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82" name="直線コネクタ 4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83" name="テキスト ボックス 4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84" name="直線コネクタ 4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85" name="テキスト ボックス 4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86" name="直線コネクタ 4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87" name="テキスト ボックス 4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88" name="直線コネクタ 4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89" name="テキスト ボックス 4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0" name="直線コネクタ 4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1" name="テキスト ボックス 4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163286</xdr:rowOff>
    </xdr:to>
    <xdr:cxnSp macro="">
      <xdr:nvCxnSpPr>
        <xdr:cNvPr id="493" name="直線コネクタ 492"/>
        <xdr:cNvCxnSpPr/>
      </xdr:nvCxnSpPr>
      <xdr:spPr>
        <a:xfrm flipV="1">
          <a:off x="22160864" y="172429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167113</xdr:rowOff>
    </xdr:from>
    <xdr:ext cx="469744" cy="259045"/>
    <xdr:sp macro="" textlink="">
      <xdr:nvSpPr>
        <xdr:cNvPr id="494" name="【庁舎】&#10;一人当たり面積最小値テキスト"/>
        <xdr:cNvSpPr txBox="1"/>
      </xdr:nvSpPr>
      <xdr:spPr>
        <a:xfrm>
          <a:off x="22250400"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163286</xdr:rowOff>
    </xdr:from>
    <xdr:to>
      <xdr:col>32</xdr:col>
      <xdr:colOff>276225</xdr:colOff>
      <xdr:row>108</xdr:row>
      <xdr:rowOff>163286</xdr:rowOff>
    </xdr:to>
    <xdr:cxnSp macro="">
      <xdr:nvCxnSpPr>
        <xdr:cNvPr id="495" name="直線コネクタ 494"/>
        <xdr:cNvCxnSpPr/>
      </xdr:nvCxnSpPr>
      <xdr:spPr>
        <a:xfrm>
          <a:off x="22072600" y="1867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496" name="【庁舎】&#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497" name="直線コネクタ 496"/>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498"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499" name="フローチャート : 判断 498"/>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0" name="テキスト ボックス 4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1" name="テキスト ボックス 5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2" name="テキスト ボックス 5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3" name="テキスト ボックス 5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4" name="テキスト ボックス 5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47171</xdr:rowOff>
    </xdr:from>
    <xdr:to>
      <xdr:col>32</xdr:col>
      <xdr:colOff>238125</xdr:colOff>
      <xdr:row>100</xdr:row>
      <xdr:rowOff>148771</xdr:rowOff>
    </xdr:to>
    <xdr:sp macro="" textlink="">
      <xdr:nvSpPr>
        <xdr:cNvPr id="505" name="円/楕円 504"/>
        <xdr:cNvSpPr/>
      </xdr:nvSpPr>
      <xdr:spPr>
        <a:xfrm>
          <a:off x="22110700" y="171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198</xdr:rowOff>
    </xdr:from>
    <xdr:ext cx="469744" cy="259045"/>
    <xdr:sp macro="" textlink="">
      <xdr:nvSpPr>
        <xdr:cNvPr id="506" name="【庁舎】&#10;一人当たり面積該当値テキスト"/>
        <xdr:cNvSpPr txBox="1"/>
      </xdr:nvSpPr>
      <xdr:spPr>
        <a:xfrm>
          <a:off x="22250400" y="1714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07" name="正方形/長方形 50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8" name="正方形/長方形 5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09" name="テキスト ボックス 50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図書館と庁舎の有形固定資産減価償却率が類似団体と比べ高い数値となっている。</a:t>
          </a:r>
          <a:endParaRPr kumimoji="1" lang="en-US" altLang="ja-JP" sz="1300">
            <a:latin typeface="ＭＳ Ｐゴシック"/>
          </a:endParaRPr>
        </a:p>
        <a:p>
          <a:r>
            <a:rPr kumimoji="1" lang="ja-JP" altLang="en-US" sz="1300">
              <a:latin typeface="ＭＳ Ｐゴシック"/>
            </a:rPr>
            <a:t>新しい中野をつくる１０か年計画（第３次）において、図書館は２館を統合し、学校再編による統合新校との複合施設として開設する計画があり、庁舎については、昭和４３年９月に竣工した区役所本庁舎を移転整備する計画があり、老朽化対策に取り組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類似団体の平均を下回る状況で、近年横ばいで推移している。</a:t>
          </a:r>
          <a:endParaRPr lang="ja-JP" altLang="ja-JP" sz="1300">
            <a:effectLst/>
          </a:endParaRPr>
        </a:p>
        <a:p>
          <a:r>
            <a:rPr kumimoji="1" lang="ja-JP" altLang="ja-JP" sz="1300">
              <a:solidFill>
                <a:schemeClr val="dk1"/>
              </a:solidFill>
              <a:effectLst/>
              <a:latin typeface="+mn-lt"/>
              <a:ea typeface="+mn-ea"/>
              <a:cs typeface="+mn-cs"/>
            </a:rPr>
            <a:t>基準財政収入額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前年度に比べ</a:t>
          </a:r>
          <a:r>
            <a:rPr kumimoji="1" lang="ja-JP" altLang="en-US" sz="1300">
              <a:solidFill>
                <a:schemeClr val="dk1"/>
              </a:solidFill>
              <a:effectLst/>
              <a:latin typeface="+mn-lt"/>
              <a:ea typeface="+mn-ea"/>
              <a:cs typeface="+mn-cs"/>
            </a:rPr>
            <a:t>地方消費税交付金や特別区税の増等により、１２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％の増、基準財政需要額</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７</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の増となり、平成２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年度単年度における基準財政収入額／基準財政需要額の数値は０．</a:t>
          </a:r>
          <a:r>
            <a:rPr kumimoji="1" lang="ja-JP" altLang="en-US" sz="1300">
              <a:solidFill>
                <a:schemeClr val="dk1"/>
              </a:solidFill>
              <a:effectLst/>
              <a:latin typeface="+mn-lt"/>
              <a:ea typeface="+mn-ea"/>
              <a:cs typeface="+mn-cs"/>
            </a:rPr>
            <a:t>５０</a:t>
          </a:r>
          <a:r>
            <a:rPr kumimoji="1" lang="ja-JP" altLang="ja-JP" sz="1300">
              <a:solidFill>
                <a:schemeClr val="dk1"/>
              </a:solidFill>
              <a:effectLst/>
              <a:latin typeface="+mn-lt"/>
              <a:ea typeface="+mn-ea"/>
              <a:cs typeface="+mn-cs"/>
            </a:rPr>
            <a:t>となった。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今後も歳入歳出の両面から健全な財政運営を行っていくとともに、「新しい中野をつくる１０か年計画（第３次）」に基づいたまち活性化戦略</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を着実に推進していく。</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70" name="直線コネクタ 69"/>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3" name="直線コネクタ 72"/>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146050</xdr:rowOff>
    </xdr:to>
    <xdr:cxnSp macro="">
      <xdr:nvCxnSpPr>
        <xdr:cNvPr id="79" name="直線コネクタ 78"/>
        <xdr:cNvCxnSpPr/>
      </xdr:nvCxnSpPr>
      <xdr:spPr>
        <a:xfrm>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9" name="円/楕円 88"/>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90"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1" name="円/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2" name="テキスト ボックス 9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4" name="テキスト ボックス 93"/>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平成２７年度は、地方消費税交付金</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特別区交付金などの増により、歳入経常一般財源等が増加し</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区債元金償還金の減により、経常経費充当一般財源等が減少した</a:t>
          </a:r>
          <a:r>
            <a:rPr kumimoji="1" lang="ja-JP" altLang="en-US" sz="1300">
              <a:solidFill>
                <a:schemeClr val="dk1"/>
              </a:solidFill>
              <a:effectLst/>
              <a:latin typeface="+mn-lt"/>
              <a:ea typeface="+mn-ea"/>
              <a:cs typeface="+mn-cs"/>
            </a:rPr>
            <a:t>。このため、経常収支比率は、</a:t>
          </a:r>
          <a:r>
            <a:rPr kumimoji="1" lang="ja-JP" altLang="ja-JP" sz="1300">
              <a:solidFill>
                <a:schemeClr val="dk1"/>
              </a:solidFill>
              <a:effectLst/>
              <a:latin typeface="+mn-lt"/>
              <a:ea typeface="+mn-ea"/>
              <a:cs typeface="+mn-cs"/>
            </a:rPr>
            <a:t>前年度に比べ８．６ポイント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、類似団体の平均を下回った。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今後、少子高齢化による扶助費、繰出金等の増加が想定される一方、市町村民税法人分の一部国税化など歳入状況も楽観できるものではないことから、事業見直しを行うなど安定的な財政運営に努める。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63</xdr:row>
      <xdr:rowOff>130387</xdr:rowOff>
    </xdr:to>
    <xdr:cxnSp macro="">
      <xdr:nvCxnSpPr>
        <xdr:cNvPr id="128" name="直線コネクタ 127"/>
        <xdr:cNvCxnSpPr/>
      </xdr:nvCxnSpPr>
      <xdr:spPr>
        <a:xfrm flipV="1">
          <a:off x="4953000" y="10207837"/>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102464</xdr:rowOff>
    </xdr:from>
    <xdr:ext cx="762000" cy="259045"/>
    <xdr:sp macro="" textlink="">
      <xdr:nvSpPr>
        <xdr:cNvPr id="129" name="財政構造の弾力性最小値テキスト"/>
        <xdr:cNvSpPr txBox="1"/>
      </xdr:nvSpPr>
      <xdr:spPr>
        <a:xfrm>
          <a:off x="5041900" y="1090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63</xdr:row>
      <xdr:rowOff>130387</xdr:rowOff>
    </xdr:from>
    <xdr:to>
      <xdr:col>7</xdr:col>
      <xdr:colOff>241300</xdr:colOff>
      <xdr:row>63</xdr:row>
      <xdr:rowOff>130387</xdr:rowOff>
    </xdr:to>
    <xdr:cxnSp macro="">
      <xdr:nvCxnSpPr>
        <xdr:cNvPr id="130" name="直線コネクタ 129"/>
        <xdr:cNvCxnSpPr/>
      </xdr:nvCxnSpPr>
      <xdr:spPr>
        <a:xfrm>
          <a:off x="4864100" y="1093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24342</xdr:rowOff>
    </xdr:from>
    <xdr:to>
      <xdr:col>7</xdr:col>
      <xdr:colOff>152400</xdr:colOff>
      <xdr:row>64</xdr:row>
      <xdr:rowOff>27305</xdr:rowOff>
    </xdr:to>
    <xdr:cxnSp macro="">
      <xdr:nvCxnSpPr>
        <xdr:cNvPr id="133" name="直線コネクタ 132"/>
        <xdr:cNvCxnSpPr/>
      </xdr:nvCxnSpPr>
      <xdr:spPr>
        <a:xfrm flipV="1">
          <a:off x="4114800" y="10654242"/>
          <a:ext cx="8382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169350</xdr:rowOff>
    </xdr:from>
    <xdr:ext cx="762000" cy="259045"/>
    <xdr:sp macro="" textlink="">
      <xdr:nvSpPr>
        <xdr:cNvPr id="134" name="財政構造の弾力性平均値テキスト"/>
        <xdr:cNvSpPr txBox="1"/>
      </xdr:nvSpPr>
      <xdr:spPr>
        <a:xfrm>
          <a:off x="5041900" y="1062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25823</xdr:rowOff>
    </xdr:from>
    <xdr:to>
      <xdr:col>7</xdr:col>
      <xdr:colOff>203200</xdr:colOff>
      <xdr:row>62</xdr:row>
      <xdr:rowOff>127423</xdr:rowOff>
    </xdr:to>
    <xdr:sp macro="" textlink="">
      <xdr:nvSpPr>
        <xdr:cNvPr id="135" name="フローチャート : 判断 134"/>
        <xdr:cNvSpPr/>
      </xdr:nvSpPr>
      <xdr:spPr>
        <a:xfrm>
          <a:off x="49022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27305</xdr:rowOff>
    </xdr:from>
    <xdr:to>
      <xdr:col>6</xdr:col>
      <xdr:colOff>0</xdr:colOff>
      <xdr:row>65</xdr:row>
      <xdr:rowOff>93133</xdr:rowOff>
    </xdr:to>
    <xdr:cxnSp macro="">
      <xdr:nvCxnSpPr>
        <xdr:cNvPr id="136" name="直線コネクタ 135"/>
        <xdr:cNvCxnSpPr/>
      </xdr:nvCxnSpPr>
      <xdr:spPr>
        <a:xfrm flipV="1">
          <a:off x="3225800" y="11000105"/>
          <a:ext cx="889000" cy="2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142452</xdr:rowOff>
    </xdr:from>
    <xdr:to>
      <xdr:col>6</xdr:col>
      <xdr:colOff>50800</xdr:colOff>
      <xdr:row>63</xdr:row>
      <xdr:rowOff>72602</xdr:rowOff>
    </xdr:to>
    <xdr:sp macro="" textlink="">
      <xdr:nvSpPr>
        <xdr:cNvPr id="137" name="フローチャート :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82779</xdr:rowOff>
    </xdr:from>
    <xdr:ext cx="736600" cy="259045"/>
    <xdr:sp macro="" textlink="">
      <xdr:nvSpPr>
        <xdr:cNvPr id="138" name="テキスト ボックス 137"/>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93133</xdr:rowOff>
    </xdr:from>
    <xdr:to>
      <xdr:col>4</xdr:col>
      <xdr:colOff>482600</xdr:colOff>
      <xdr:row>66</xdr:row>
      <xdr:rowOff>22225</xdr:rowOff>
    </xdr:to>
    <xdr:cxnSp macro="">
      <xdr:nvCxnSpPr>
        <xdr:cNvPr id="139" name="直線コネクタ 138"/>
        <xdr:cNvCxnSpPr/>
      </xdr:nvCxnSpPr>
      <xdr:spPr>
        <a:xfrm flipV="1">
          <a:off x="2336800" y="112373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55456</xdr:rowOff>
    </xdr:from>
    <xdr:to>
      <xdr:col>4</xdr:col>
      <xdr:colOff>533400</xdr:colOff>
      <xdr:row>63</xdr:row>
      <xdr:rowOff>157056</xdr:rowOff>
    </xdr:to>
    <xdr:sp macro="" textlink="">
      <xdr:nvSpPr>
        <xdr:cNvPr id="140" name="フローチャート : 判断 139"/>
        <xdr:cNvSpPr/>
      </xdr:nvSpPr>
      <xdr:spPr>
        <a:xfrm>
          <a:off x="3175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41" name="テキスト ボックス 140"/>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2117</xdr:rowOff>
    </xdr:from>
    <xdr:to>
      <xdr:col>3</xdr:col>
      <xdr:colOff>279400</xdr:colOff>
      <xdr:row>66</xdr:row>
      <xdr:rowOff>22225</xdr:rowOff>
    </xdr:to>
    <xdr:cxnSp macro="">
      <xdr:nvCxnSpPr>
        <xdr:cNvPr id="142" name="直線コネクタ 141"/>
        <xdr:cNvCxnSpPr/>
      </xdr:nvCxnSpPr>
      <xdr:spPr>
        <a:xfrm>
          <a:off x="1447800" y="1131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4656</xdr:rowOff>
    </xdr:from>
    <xdr:to>
      <xdr:col>3</xdr:col>
      <xdr:colOff>330200</xdr:colOff>
      <xdr:row>64</xdr:row>
      <xdr:rowOff>106256</xdr:rowOff>
    </xdr:to>
    <xdr:sp macro="" textlink="">
      <xdr:nvSpPr>
        <xdr:cNvPr id="143" name="フローチャート : 判断 142"/>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116433</xdr:rowOff>
    </xdr:from>
    <xdr:ext cx="762000" cy="259045"/>
    <xdr:sp macro="" textlink="">
      <xdr:nvSpPr>
        <xdr:cNvPr id="144" name="テキスト ボックス 143"/>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28787</xdr:rowOff>
    </xdr:from>
    <xdr:to>
      <xdr:col>2</xdr:col>
      <xdr:colOff>127000</xdr:colOff>
      <xdr:row>64</xdr:row>
      <xdr:rowOff>130387</xdr:rowOff>
    </xdr:to>
    <xdr:sp macro="" textlink="">
      <xdr:nvSpPr>
        <xdr:cNvPr id="145" name="フローチャート : 判断 144"/>
        <xdr:cNvSpPr/>
      </xdr:nvSpPr>
      <xdr:spPr>
        <a:xfrm>
          <a:off x="1397000" y="1100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140564</xdr:rowOff>
    </xdr:from>
    <xdr:ext cx="762000" cy="259045"/>
    <xdr:sp macro="" textlink="">
      <xdr:nvSpPr>
        <xdr:cNvPr id="146" name="テキスト ボックス 145"/>
        <xdr:cNvSpPr txBox="1"/>
      </xdr:nvSpPr>
      <xdr:spPr>
        <a:xfrm>
          <a:off x="1066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144992</xdr:rowOff>
    </xdr:from>
    <xdr:to>
      <xdr:col>7</xdr:col>
      <xdr:colOff>203200</xdr:colOff>
      <xdr:row>62</xdr:row>
      <xdr:rowOff>75142</xdr:rowOff>
    </xdr:to>
    <xdr:sp macro="" textlink="">
      <xdr:nvSpPr>
        <xdr:cNvPr id="152" name="円/楕円 151"/>
        <xdr:cNvSpPr/>
      </xdr:nvSpPr>
      <xdr:spPr>
        <a:xfrm>
          <a:off x="4902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161519</xdr:rowOff>
    </xdr:from>
    <xdr:ext cx="762000" cy="259045"/>
    <xdr:sp macro="" textlink="">
      <xdr:nvSpPr>
        <xdr:cNvPr id="153" name="財政構造の弾力性該当値テキスト"/>
        <xdr:cNvSpPr txBox="1"/>
      </xdr:nvSpPr>
      <xdr:spPr>
        <a:xfrm>
          <a:off x="50419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147955</xdr:rowOff>
    </xdr:from>
    <xdr:to>
      <xdr:col>6</xdr:col>
      <xdr:colOff>50800</xdr:colOff>
      <xdr:row>64</xdr:row>
      <xdr:rowOff>78105</xdr:rowOff>
    </xdr:to>
    <xdr:sp macro="" textlink="">
      <xdr:nvSpPr>
        <xdr:cNvPr id="154" name="円/楕円 153"/>
        <xdr:cNvSpPr/>
      </xdr:nvSpPr>
      <xdr:spPr>
        <a:xfrm>
          <a:off x="4064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62882</xdr:rowOff>
    </xdr:from>
    <xdr:ext cx="736600" cy="259045"/>
    <xdr:sp macro="" textlink="">
      <xdr:nvSpPr>
        <xdr:cNvPr id="155" name="テキスト ボックス 154"/>
        <xdr:cNvSpPr txBox="1"/>
      </xdr:nvSpPr>
      <xdr:spPr>
        <a:xfrm>
          <a:off x="3733800" y="1103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42333</xdr:rowOff>
    </xdr:from>
    <xdr:to>
      <xdr:col>4</xdr:col>
      <xdr:colOff>533400</xdr:colOff>
      <xdr:row>65</xdr:row>
      <xdr:rowOff>143933</xdr:rowOff>
    </xdr:to>
    <xdr:sp macro="" textlink="">
      <xdr:nvSpPr>
        <xdr:cNvPr id="156" name="円/楕円 155"/>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128710</xdr:rowOff>
    </xdr:from>
    <xdr:ext cx="762000" cy="259045"/>
    <xdr:sp macro="" textlink="">
      <xdr:nvSpPr>
        <xdr:cNvPr id="157" name="テキスト ボックス 156"/>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142875</xdr:rowOff>
    </xdr:from>
    <xdr:to>
      <xdr:col>3</xdr:col>
      <xdr:colOff>330200</xdr:colOff>
      <xdr:row>66</xdr:row>
      <xdr:rowOff>73025</xdr:rowOff>
    </xdr:to>
    <xdr:sp macro="" textlink="">
      <xdr:nvSpPr>
        <xdr:cNvPr id="158" name="円/楕円 157"/>
        <xdr:cNvSpPr/>
      </xdr:nvSpPr>
      <xdr:spPr>
        <a:xfrm>
          <a:off x="2286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57802</xdr:rowOff>
    </xdr:from>
    <xdr:ext cx="762000" cy="259045"/>
    <xdr:sp macro="" textlink="">
      <xdr:nvSpPr>
        <xdr:cNvPr id="159" name="テキスト ボックス 158"/>
        <xdr:cNvSpPr txBox="1"/>
      </xdr:nvSpPr>
      <xdr:spPr>
        <a:xfrm>
          <a:off x="1955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60" name="円/楕円 159"/>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61" name="テキスト ボックス 160"/>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委託料の増により、物件費は増加している一方</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人件費が減少したため、</a:t>
          </a:r>
          <a:r>
            <a:rPr kumimoji="1" lang="ja-JP" altLang="en-US" sz="1300">
              <a:solidFill>
                <a:schemeClr val="dk1"/>
              </a:solidFill>
              <a:effectLst/>
              <a:latin typeface="+mn-lt"/>
              <a:ea typeface="+mn-ea"/>
              <a:cs typeface="+mn-cs"/>
            </a:rPr>
            <a:t>前年度に比べ２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１７３円の減となり、</a:t>
          </a:r>
          <a:r>
            <a:rPr kumimoji="1" lang="ja-JP" altLang="ja-JP" sz="1300">
              <a:solidFill>
                <a:schemeClr val="dk1"/>
              </a:solidFill>
              <a:effectLst/>
              <a:latin typeface="+mn-lt"/>
              <a:ea typeface="+mn-ea"/>
              <a:cs typeface="+mn-cs"/>
            </a:rPr>
            <a:t>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今後も執行方法の見直しや事業の効率化などを進めることにより、コストの低減に努めていく。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9" name="直線コネクタ 188"/>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90"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91" name="直線コネクタ 190"/>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2"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3" name="直線コネクタ 192"/>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28189</xdr:rowOff>
    </xdr:from>
    <xdr:to>
      <xdr:col>7</xdr:col>
      <xdr:colOff>152400</xdr:colOff>
      <xdr:row>81</xdr:row>
      <xdr:rowOff>38677</xdr:rowOff>
    </xdr:to>
    <xdr:cxnSp macro="">
      <xdr:nvCxnSpPr>
        <xdr:cNvPr id="194" name="直線コネクタ 193"/>
        <xdr:cNvCxnSpPr/>
      </xdr:nvCxnSpPr>
      <xdr:spPr>
        <a:xfrm flipV="1">
          <a:off x="4114800" y="13915639"/>
          <a:ext cx="8382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37092</xdr:rowOff>
    </xdr:from>
    <xdr:ext cx="762000" cy="259045"/>
    <xdr:sp macro="" textlink="">
      <xdr:nvSpPr>
        <xdr:cNvPr id="195" name="人件費・物件費等の状況平均値テキスト"/>
        <xdr:cNvSpPr txBox="1"/>
      </xdr:nvSpPr>
      <xdr:spPr>
        <a:xfrm>
          <a:off x="5041900" y="13924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6" name="フローチャート : 判断 195"/>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30073</xdr:rowOff>
    </xdr:from>
    <xdr:to>
      <xdr:col>6</xdr:col>
      <xdr:colOff>0</xdr:colOff>
      <xdr:row>81</xdr:row>
      <xdr:rowOff>38677</xdr:rowOff>
    </xdr:to>
    <xdr:cxnSp macro="">
      <xdr:nvCxnSpPr>
        <xdr:cNvPr id="197" name="直線コネクタ 196"/>
        <xdr:cNvCxnSpPr/>
      </xdr:nvCxnSpPr>
      <xdr:spPr>
        <a:xfrm>
          <a:off x="3225800" y="13917523"/>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8" name="フローチャート : 判断 197"/>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9" name="テキスト ボックス 198"/>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30073</xdr:rowOff>
    </xdr:from>
    <xdr:to>
      <xdr:col>4</xdr:col>
      <xdr:colOff>482600</xdr:colOff>
      <xdr:row>81</xdr:row>
      <xdr:rowOff>32176</xdr:rowOff>
    </xdr:to>
    <xdr:cxnSp macro="">
      <xdr:nvCxnSpPr>
        <xdr:cNvPr id="200" name="直線コネクタ 199"/>
        <xdr:cNvCxnSpPr/>
      </xdr:nvCxnSpPr>
      <xdr:spPr>
        <a:xfrm flipV="1">
          <a:off x="2336800" y="1391752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201" name="フローチャート : 判断 200"/>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2" name="テキスト ボックス 201"/>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32176</xdr:rowOff>
    </xdr:from>
    <xdr:to>
      <xdr:col>3</xdr:col>
      <xdr:colOff>279400</xdr:colOff>
      <xdr:row>81</xdr:row>
      <xdr:rowOff>72802</xdr:rowOff>
    </xdr:to>
    <xdr:cxnSp macro="">
      <xdr:nvCxnSpPr>
        <xdr:cNvPr id="203" name="直線コネクタ 202"/>
        <xdr:cNvCxnSpPr/>
      </xdr:nvCxnSpPr>
      <xdr:spPr>
        <a:xfrm flipV="1">
          <a:off x="1447800" y="13919626"/>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4" name="フローチャート : 判断 203"/>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5" name="テキスト ボックス 204"/>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6" name="フローチャート : 判断 205"/>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7" name="テキスト ボックス 206"/>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148839</xdr:rowOff>
    </xdr:from>
    <xdr:to>
      <xdr:col>7</xdr:col>
      <xdr:colOff>203200</xdr:colOff>
      <xdr:row>81</xdr:row>
      <xdr:rowOff>78989</xdr:rowOff>
    </xdr:to>
    <xdr:sp macro="" textlink="">
      <xdr:nvSpPr>
        <xdr:cNvPr id="213" name="円/楕円 212"/>
        <xdr:cNvSpPr/>
      </xdr:nvSpPr>
      <xdr:spPr>
        <a:xfrm>
          <a:off x="4902200" y="138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70116</xdr:rowOff>
    </xdr:from>
    <xdr:ext cx="762000" cy="259045"/>
    <xdr:sp macro="" textlink="">
      <xdr:nvSpPr>
        <xdr:cNvPr id="214" name="人件費・物件費等の状況該当値テキスト"/>
        <xdr:cNvSpPr txBox="1"/>
      </xdr:nvSpPr>
      <xdr:spPr>
        <a:xfrm>
          <a:off x="5041900" y="137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159327</xdr:rowOff>
    </xdr:from>
    <xdr:to>
      <xdr:col>6</xdr:col>
      <xdr:colOff>50800</xdr:colOff>
      <xdr:row>81</xdr:row>
      <xdr:rowOff>89477</xdr:rowOff>
    </xdr:to>
    <xdr:sp macro="" textlink="">
      <xdr:nvSpPr>
        <xdr:cNvPr id="215" name="円/楕円 214"/>
        <xdr:cNvSpPr/>
      </xdr:nvSpPr>
      <xdr:spPr>
        <a:xfrm>
          <a:off x="4064000" y="138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99654</xdr:rowOff>
    </xdr:from>
    <xdr:ext cx="736600" cy="259045"/>
    <xdr:sp macro="" textlink="">
      <xdr:nvSpPr>
        <xdr:cNvPr id="216" name="テキスト ボックス 215"/>
        <xdr:cNvSpPr txBox="1"/>
      </xdr:nvSpPr>
      <xdr:spPr>
        <a:xfrm>
          <a:off x="3733800" y="1364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109,330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150723</xdr:rowOff>
    </xdr:from>
    <xdr:to>
      <xdr:col>4</xdr:col>
      <xdr:colOff>533400</xdr:colOff>
      <xdr:row>81</xdr:row>
      <xdr:rowOff>80873</xdr:rowOff>
    </xdr:to>
    <xdr:sp macro="" textlink="">
      <xdr:nvSpPr>
        <xdr:cNvPr id="217" name="円/楕円 216"/>
        <xdr:cNvSpPr/>
      </xdr:nvSpPr>
      <xdr:spPr>
        <a:xfrm>
          <a:off x="3175000" y="138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91050</xdr:rowOff>
    </xdr:from>
    <xdr:ext cx="762000" cy="259045"/>
    <xdr:sp macro="" textlink="">
      <xdr:nvSpPr>
        <xdr:cNvPr id="218" name="テキスト ボックス 217"/>
        <xdr:cNvSpPr txBox="1"/>
      </xdr:nvSpPr>
      <xdr:spPr>
        <a:xfrm>
          <a:off x="2844800" y="136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107,547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152826</xdr:rowOff>
    </xdr:from>
    <xdr:to>
      <xdr:col>3</xdr:col>
      <xdr:colOff>330200</xdr:colOff>
      <xdr:row>81</xdr:row>
      <xdr:rowOff>82976</xdr:rowOff>
    </xdr:to>
    <xdr:sp macro="" textlink="">
      <xdr:nvSpPr>
        <xdr:cNvPr id="219" name="円/楕円 218"/>
        <xdr:cNvSpPr/>
      </xdr:nvSpPr>
      <xdr:spPr>
        <a:xfrm>
          <a:off x="2286000" y="13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93153</xdr:rowOff>
    </xdr:from>
    <xdr:ext cx="762000" cy="259045"/>
    <xdr:sp macro="" textlink="">
      <xdr:nvSpPr>
        <xdr:cNvPr id="220" name="テキスト ボックス 219"/>
        <xdr:cNvSpPr txBox="1"/>
      </xdr:nvSpPr>
      <xdr:spPr>
        <a:xfrm>
          <a:off x="1955800" y="136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22002</xdr:rowOff>
    </xdr:from>
    <xdr:to>
      <xdr:col>2</xdr:col>
      <xdr:colOff>127000</xdr:colOff>
      <xdr:row>81</xdr:row>
      <xdr:rowOff>123602</xdr:rowOff>
    </xdr:to>
    <xdr:sp macro="" textlink="">
      <xdr:nvSpPr>
        <xdr:cNvPr id="221" name="円/楕円 220"/>
        <xdr:cNvSpPr/>
      </xdr:nvSpPr>
      <xdr:spPr>
        <a:xfrm>
          <a:off x="1397000" y="13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133779</xdr:rowOff>
    </xdr:from>
    <xdr:ext cx="762000" cy="259045"/>
    <xdr:sp macro="" textlink="">
      <xdr:nvSpPr>
        <xdr:cNvPr id="222" name="テキスト ボックス 221"/>
        <xdr:cNvSpPr txBox="1"/>
      </xdr:nvSpPr>
      <xdr:spPr>
        <a:xfrm>
          <a:off x="1066800" y="1367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kumimoji="1" lang="ja-JP" altLang="ja-JP" sz="1300">
              <a:solidFill>
                <a:sysClr val="windowText" lastClr="000000"/>
              </a:solidFill>
              <a:effectLst/>
              <a:latin typeface="+mn-lt"/>
              <a:ea typeface="+mn-ea"/>
              <a:cs typeface="+mn-cs"/>
            </a:rPr>
            <a:t>職員の給与は、特別区人事委員会が都内民間企業の給与実態を調査したうえで、職員の給与の勧告を行っている。この勧告</a:t>
          </a:r>
          <a:r>
            <a:rPr kumimoji="1" lang="ja-JP" altLang="en-US" sz="1300">
              <a:solidFill>
                <a:sysClr val="windowText" lastClr="000000"/>
              </a:solidFill>
              <a:effectLst/>
              <a:latin typeface="+mn-lt"/>
              <a:ea typeface="+mn-ea"/>
              <a:cs typeface="+mn-cs"/>
            </a:rPr>
            <a:t>を踏まえ</a:t>
          </a:r>
          <a:r>
            <a:rPr kumimoji="1" lang="ja-JP" altLang="ja-JP" sz="1300">
              <a:solidFill>
                <a:sysClr val="windowText" lastClr="000000"/>
              </a:solidFill>
              <a:effectLst/>
              <a:latin typeface="+mn-lt"/>
              <a:ea typeface="+mn-ea"/>
              <a:cs typeface="+mn-cs"/>
            </a:rPr>
            <a:t>、区議会の審議を経て決定している。　</a:t>
          </a:r>
          <a:endParaRPr lang="ja-JP" altLang="ja-JP" sz="1300">
            <a:solidFill>
              <a:sysClr val="windowText" lastClr="000000"/>
            </a:solidFill>
            <a:effectLst/>
          </a:endParaRPr>
        </a:p>
        <a:p>
          <a:pPr rtl="0" eaLnBrk="1" fontAlgn="auto" latinLnBrk="0" hangingPunct="1"/>
          <a:r>
            <a:rPr kumimoji="1" lang="ja-JP" altLang="ja-JP" sz="1300">
              <a:solidFill>
                <a:sysClr val="windowText" lastClr="000000"/>
              </a:solidFill>
              <a:effectLst/>
              <a:latin typeface="+mn-lt"/>
              <a:ea typeface="+mn-ea"/>
              <a:cs typeface="+mn-cs"/>
            </a:rPr>
            <a:t>　平成２７年度は、職員の給与改定等により前年度と比べ、１．３ポイント</a:t>
          </a:r>
          <a:r>
            <a:rPr kumimoji="1" lang="ja-JP" altLang="en-US" sz="1300">
              <a:solidFill>
                <a:sysClr val="windowText" lastClr="000000"/>
              </a:solidFill>
              <a:effectLst/>
              <a:latin typeface="+mn-lt"/>
              <a:ea typeface="+mn-ea"/>
              <a:cs typeface="+mn-cs"/>
            </a:rPr>
            <a:t>増加している。</a:t>
          </a:r>
          <a:endParaRPr kumimoji="1" lang="en-US" altLang="ja-JP" sz="1300">
            <a:solidFill>
              <a:sysClr val="windowText" lastClr="000000"/>
            </a:solidFill>
            <a:effectLst/>
            <a:latin typeface="+mn-lt"/>
            <a:ea typeface="+mn-ea"/>
            <a:cs typeface="+mn-cs"/>
          </a:endParaRPr>
        </a:p>
        <a:p>
          <a:pPr rtl="0" eaLnBrk="1" fontAlgn="auto" latinLnBrk="0" hangingPunct="1"/>
          <a:r>
            <a:rPr kumimoji="1" lang="ja-JP" altLang="en-US" sz="1300">
              <a:solidFill>
                <a:sysClr val="windowText" lastClr="000000"/>
              </a:solidFill>
              <a:effectLst/>
              <a:latin typeface="+mn-lt"/>
              <a:ea typeface="+mn-ea"/>
              <a:cs typeface="+mn-cs"/>
            </a:rPr>
            <a:t>　</a:t>
          </a:r>
          <a:r>
            <a:rPr lang="ja-JP" altLang="en-US" sz="1300" b="0" i="0" baseline="0">
              <a:solidFill>
                <a:sysClr val="windowText" lastClr="000000"/>
              </a:solidFill>
              <a:effectLst/>
              <a:latin typeface="+mn-lt"/>
              <a:ea typeface="+mn-ea"/>
              <a:cs typeface="+mn-cs"/>
            </a:rPr>
            <a:t>今後も</a:t>
          </a:r>
          <a:r>
            <a:rPr lang="ja-JP" altLang="ja-JP" sz="1300" b="0" i="0" baseline="0">
              <a:solidFill>
                <a:sysClr val="windowText" lastClr="000000"/>
              </a:solidFill>
              <a:effectLst/>
              <a:latin typeface="+mn-lt"/>
              <a:ea typeface="+mn-ea"/>
              <a:cs typeface="+mn-cs"/>
            </a:rPr>
            <a:t>特別区人事委員会の勧告</a:t>
          </a:r>
          <a:r>
            <a:rPr lang="ja-JP" altLang="en-US" sz="1300" b="0" i="0" baseline="0">
              <a:solidFill>
                <a:sysClr val="windowText" lastClr="000000"/>
              </a:solidFill>
              <a:effectLst/>
              <a:latin typeface="+mn-lt"/>
              <a:ea typeface="+mn-ea"/>
              <a:cs typeface="+mn-cs"/>
            </a:rPr>
            <a:t>を踏まえ</a:t>
          </a:r>
          <a:r>
            <a:rPr lang="ja-JP" altLang="ja-JP" sz="1300" b="0" i="0" baseline="0">
              <a:solidFill>
                <a:sysClr val="windowText" lastClr="000000"/>
              </a:solidFill>
              <a:effectLst/>
              <a:latin typeface="+mn-lt"/>
              <a:ea typeface="+mn-ea"/>
              <a:cs typeface="+mn-cs"/>
            </a:rPr>
            <a:t>、給与の適正化に努めていく。</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82</xdr:row>
      <xdr:rowOff>111761</xdr:rowOff>
    </xdr:to>
    <xdr:cxnSp macro="">
      <xdr:nvCxnSpPr>
        <xdr:cNvPr id="249" name="直線コネクタ 248"/>
        <xdr:cNvCxnSpPr/>
      </xdr:nvCxnSpPr>
      <xdr:spPr>
        <a:xfrm flipV="1">
          <a:off x="17018000" y="13736320"/>
          <a:ext cx="0" cy="434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83838</xdr:rowOff>
    </xdr:from>
    <xdr:ext cx="762000" cy="259045"/>
    <xdr:sp macro="" textlink="">
      <xdr:nvSpPr>
        <xdr:cNvPr id="250" name="給与水準   （国との比較）最小値テキスト"/>
        <xdr:cNvSpPr txBox="1"/>
      </xdr:nvSpPr>
      <xdr:spPr>
        <a:xfrm>
          <a:off x="17106900" y="1414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51" name="直線コネクタ 250"/>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52493</xdr:rowOff>
    </xdr:from>
    <xdr:to>
      <xdr:col>24</xdr:col>
      <xdr:colOff>558800</xdr:colOff>
      <xdr:row>81</xdr:row>
      <xdr:rowOff>90170</xdr:rowOff>
    </xdr:to>
    <xdr:cxnSp macro="">
      <xdr:nvCxnSpPr>
        <xdr:cNvPr id="254" name="直線コネクタ 253"/>
        <xdr:cNvCxnSpPr/>
      </xdr:nvCxnSpPr>
      <xdr:spPr>
        <a:xfrm>
          <a:off x="16179800" y="13768493"/>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39811</xdr:rowOff>
    </xdr:from>
    <xdr:ext cx="762000" cy="259045"/>
    <xdr:sp macro="" textlink="">
      <xdr:nvSpPr>
        <xdr:cNvPr id="255" name="給与水準   （国との比較）平均値テキスト"/>
        <xdr:cNvSpPr txBox="1"/>
      </xdr:nvSpPr>
      <xdr:spPr>
        <a:xfrm>
          <a:off x="17106900" y="1375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56" name="フローチャート : 判断 255"/>
        <xdr:cNvSpPr/>
      </xdr:nvSpPr>
      <xdr:spPr>
        <a:xfrm>
          <a:off x="169672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52493</xdr:rowOff>
    </xdr:from>
    <xdr:to>
      <xdr:col>23</xdr:col>
      <xdr:colOff>406400</xdr:colOff>
      <xdr:row>81</xdr:row>
      <xdr:rowOff>90170</xdr:rowOff>
    </xdr:to>
    <xdr:cxnSp macro="">
      <xdr:nvCxnSpPr>
        <xdr:cNvPr id="257" name="直線コネクタ 256"/>
        <xdr:cNvCxnSpPr/>
      </xdr:nvCxnSpPr>
      <xdr:spPr>
        <a:xfrm flipV="1">
          <a:off x="15290800" y="1376849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80</xdr:row>
      <xdr:rowOff>1693</xdr:rowOff>
    </xdr:from>
    <xdr:to>
      <xdr:col>23</xdr:col>
      <xdr:colOff>457200</xdr:colOff>
      <xdr:row>80</xdr:row>
      <xdr:rowOff>103293</xdr:rowOff>
    </xdr:to>
    <xdr:sp macro="" textlink="">
      <xdr:nvSpPr>
        <xdr:cNvPr id="258" name="フローチャート : 判断 257"/>
        <xdr:cNvSpPr/>
      </xdr:nvSpPr>
      <xdr:spPr>
        <a:xfrm>
          <a:off x="16129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113470</xdr:rowOff>
    </xdr:from>
    <xdr:ext cx="736600" cy="259045"/>
    <xdr:sp macro="" textlink="">
      <xdr:nvSpPr>
        <xdr:cNvPr id="259" name="テキスト ボックス 258"/>
        <xdr:cNvSpPr txBox="1"/>
      </xdr:nvSpPr>
      <xdr:spPr>
        <a:xfrm>
          <a:off x="15798800" y="1348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90170</xdr:rowOff>
    </xdr:from>
    <xdr:to>
      <xdr:col>22</xdr:col>
      <xdr:colOff>203200</xdr:colOff>
      <xdr:row>89</xdr:row>
      <xdr:rowOff>69850</xdr:rowOff>
    </xdr:to>
    <xdr:cxnSp macro="">
      <xdr:nvCxnSpPr>
        <xdr:cNvPr id="260" name="直線コネクタ 259"/>
        <xdr:cNvCxnSpPr/>
      </xdr:nvCxnSpPr>
      <xdr:spPr>
        <a:xfrm flipV="1">
          <a:off x="14401800" y="13977620"/>
          <a:ext cx="889000" cy="13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55457</xdr:rowOff>
    </xdr:from>
    <xdr:to>
      <xdr:col>22</xdr:col>
      <xdr:colOff>254000</xdr:colOff>
      <xdr:row>81</xdr:row>
      <xdr:rowOff>157057</xdr:rowOff>
    </xdr:to>
    <xdr:sp macro="" textlink="">
      <xdr:nvSpPr>
        <xdr:cNvPr id="261" name="フローチャート : 判断 260"/>
        <xdr:cNvSpPr/>
      </xdr:nvSpPr>
      <xdr:spPr>
        <a:xfrm>
          <a:off x="15240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141834</xdr:rowOff>
    </xdr:from>
    <xdr:ext cx="762000" cy="259045"/>
    <xdr:sp macro="" textlink="">
      <xdr:nvSpPr>
        <xdr:cNvPr id="262" name="テキスト ボックス 261"/>
        <xdr:cNvSpPr txBox="1"/>
      </xdr:nvSpPr>
      <xdr:spPr>
        <a:xfrm>
          <a:off x="14909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134196</xdr:rowOff>
    </xdr:to>
    <xdr:cxnSp macro="">
      <xdr:nvCxnSpPr>
        <xdr:cNvPr id="263" name="直線コネクタ 262"/>
        <xdr:cNvCxnSpPr/>
      </xdr:nvCxnSpPr>
      <xdr:spPr>
        <a:xfrm flipV="1">
          <a:off x="13512800" y="153289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51223</xdr:rowOff>
    </xdr:from>
    <xdr:to>
      <xdr:col>21</xdr:col>
      <xdr:colOff>50800</xdr:colOff>
      <xdr:row>89</xdr:row>
      <xdr:rowOff>152823</xdr:rowOff>
    </xdr:to>
    <xdr:sp macro="" textlink="">
      <xdr:nvSpPr>
        <xdr:cNvPr id="264" name="フローチャート : 判断 263"/>
        <xdr:cNvSpPr/>
      </xdr:nvSpPr>
      <xdr:spPr>
        <a:xfrm>
          <a:off x="14351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137600</xdr:rowOff>
    </xdr:from>
    <xdr:ext cx="762000" cy="259045"/>
    <xdr:sp macro="" textlink="">
      <xdr:nvSpPr>
        <xdr:cNvPr id="265" name="テキスト ボックス 264"/>
        <xdr:cNvSpPr txBox="1"/>
      </xdr:nvSpPr>
      <xdr:spPr>
        <a:xfrm>
          <a:off x="14020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6" name="フローチャート : 判断 265"/>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163000</xdr:rowOff>
    </xdr:from>
    <xdr:ext cx="762000" cy="259045"/>
    <xdr:sp macro="" textlink="">
      <xdr:nvSpPr>
        <xdr:cNvPr id="267" name="テキスト ボックス 266"/>
        <xdr:cNvSpPr txBox="1"/>
      </xdr:nvSpPr>
      <xdr:spPr>
        <a:xfrm>
          <a:off x="13131800" y="15079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73" name="円/楕円 272"/>
        <xdr:cNvSpPr/>
      </xdr:nvSpPr>
      <xdr:spPr>
        <a:xfrm>
          <a:off x="169672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11447</xdr:rowOff>
    </xdr:from>
    <xdr:ext cx="762000" cy="259045"/>
    <xdr:sp macro="" textlink="">
      <xdr:nvSpPr>
        <xdr:cNvPr id="274" name="給与水準   （国との比較）該当値テキスト"/>
        <xdr:cNvSpPr txBox="1"/>
      </xdr:nvSpPr>
      <xdr:spPr>
        <a:xfrm>
          <a:off x="17106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1693</xdr:rowOff>
    </xdr:from>
    <xdr:to>
      <xdr:col>23</xdr:col>
      <xdr:colOff>457200</xdr:colOff>
      <xdr:row>80</xdr:row>
      <xdr:rowOff>103293</xdr:rowOff>
    </xdr:to>
    <xdr:sp macro="" textlink="">
      <xdr:nvSpPr>
        <xdr:cNvPr id="275" name="円/楕円 274"/>
        <xdr:cNvSpPr/>
      </xdr:nvSpPr>
      <xdr:spPr>
        <a:xfrm>
          <a:off x="16129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88070</xdr:rowOff>
    </xdr:from>
    <xdr:ext cx="736600" cy="259045"/>
    <xdr:sp macro="" textlink="">
      <xdr:nvSpPr>
        <xdr:cNvPr id="276" name="テキスト ボックス 275"/>
        <xdr:cNvSpPr txBox="1"/>
      </xdr:nvSpPr>
      <xdr:spPr>
        <a:xfrm>
          <a:off x="15798800" y="1380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39370</xdr:rowOff>
    </xdr:from>
    <xdr:to>
      <xdr:col>22</xdr:col>
      <xdr:colOff>254000</xdr:colOff>
      <xdr:row>81</xdr:row>
      <xdr:rowOff>140970</xdr:rowOff>
    </xdr:to>
    <xdr:sp macro="" textlink="">
      <xdr:nvSpPr>
        <xdr:cNvPr id="277" name="円/楕円 276"/>
        <xdr:cNvSpPr/>
      </xdr:nvSpPr>
      <xdr:spPr>
        <a:xfrm>
          <a:off x="15240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151147</xdr:rowOff>
    </xdr:from>
    <xdr:ext cx="762000" cy="259045"/>
    <xdr:sp macro="" textlink="">
      <xdr:nvSpPr>
        <xdr:cNvPr id="278" name="テキスト ボックス 277"/>
        <xdr:cNvSpPr txBox="1"/>
      </xdr:nvSpPr>
      <xdr:spPr>
        <a:xfrm>
          <a:off x="1490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9" name="円/楕円 278"/>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0" name="テキスト ボックス 279"/>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1" name="円/楕円 280"/>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2" name="テキスト ボックス 281"/>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人口千人当たり職員数は、前年度に比べ０．</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５</a:t>
          </a:r>
          <a:r>
            <a:rPr kumimoji="1" lang="ja-JP" altLang="en-US" sz="1300">
              <a:solidFill>
                <a:schemeClr val="dk1"/>
              </a:solidFill>
              <a:effectLst/>
              <a:latin typeface="+mn-lt"/>
              <a:ea typeface="+mn-ea"/>
              <a:cs typeface="+mn-cs"/>
            </a:rPr>
            <a:t>人減少し</a:t>
          </a:r>
          <a:r>
            <a:rPr kumimoji="1" lang="ja-JP" altLang="ja-JP" sz="1300">
              <a:solidFill>
                <a:schemeClr val="dk1"/>
              </a:solidFill>
              <a:effectLst/>
              <a:latin typeface="+mn-lt"/>
              <a:ea typeface="+mn-ea"/>
              <a:cs typeface="+mn-cs"/>
            </a:rPr>
            <a:t>、類似団体の平均を下回っている。</a:t>
          </a:r>
          <a:endParaRPr lang="ja-JP" altLang="ja-JP" sz="1300">
            <a:effectLst/>
          </a:endParaRPr>
        </a:p>
        <a:p>
          <a:r>
            <a:rPr kumimoji="1" lang="ja-JP" altLang="ja-JP" sz="1300">
              <a:solidFill>
                <a:schemeClr val="dk1"/>
              </a:solidFill>
              <a:effectLst/>
              <a:latin typeface="+mn-lt"/>
              <a:ea typeface="+mn-ea"/>
              <a:cs typeface="+mn-cs"/>
            </a:rPr>
            <a:t>　今後も執行体制の効率化に努めるとともに、人材育成ビジョンに基づく職員の育成を図り、少数精鋭の職員体制を推進していく。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147441</xdr:rowOff>
    </xdr:from>
    <xdr:to>
      <xdr:col>24</xdr:col>
      <xdr:colOff>558800</xdr:colOff>
      <xdr:row>59</xdr:row>
      <xdr:rowOff>153186</xdr:rowOff>
    </xdr:to>
    <xdr:cxnSp macro="">
      <xdr:nvCxnSpPr>
        <xdr:cNvPr id="319" name="直線コネクタ 318"/>
        <xdr:cNvCxnSpPr/>
      </xdr:nvCxnSpPr>
      <xdr:spPr>
        <a:xfrm flipV="1">
          <a:off x="16179800" y="1026299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132218</xdr:rowOff>
    </xdr:from>
    <xdr:ext cx="762000" cy="259045"/>
    <xdr:sp macro="" textlink="">
      <xdr:nvSpPr>
        <xdr:cNvPr id="320" name="定員管理の状況平均値テキスト"/>
        <xdr:cNvSpPr txBox="1"/>
      </xdr:nvSpPr>
      <xdr:spPr>
        <a:xfrm>
          <a:off x="17106900" y="1024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153186</xdr:rowOff>
    </xdr:from>
    <xdr:to>
      <xdr:col>23</xdr:col>
      <xdr:colOff>406400</xdr:colOff>
      <xdr:row>59</xdr:row>
      <xdr:rowOff>163528</xdr:rowOff>
    </xdr:to>
    <xdr:cxnSp macro="">
      <xdr:nvCxnSpPr>
        <xdr:cNvPr id="322" name="直線コネクタ 321"/>
        <xdr:cNvCxnSpPr/>
      </xdr:nvCxnSpPr>
      <xdr:spPr>
        <a:xfrm flipV="1">
          <a:off x="15290800" y="1026873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163528</xdr:rowOff>
    </xdr:from>
    <xdr:to>
      <xdr:col>22</xdr:col>
      <xdr:colOff>203200</xdr:colOff>
      <xdr:row>60</xdr:row>
      <xdr:rowOff>17356</xdr:rowOff>
    </xdr:to>
    <xdr:cxnSp macro="">
      <xdr:nvCxnSpPr>
        <xdr:cNvPr id="325" name="直線コネクタ 324"/>
        <xdr:cNvCxnSpPr/>
      </xdr:nvCxnSpPr>
      <xdr:spPr>
        <a:xfrm flipV="1">
          <a:off x="14401800" y="10279078"/>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17356</xdr:rowOff>
    </xdr:from>
    <xdr:to>
      <xdr:col>21</xdr:col>
      <xdr:colOff>0</xdr:colOff>
      <xdr:row>60</xdr:row>
      <xdr:rowOff>87449</xdr:rowOff>
    </xdr:to>
    <xdr:cxnSp macro="">
      <xdr:nvCxnSpPr>
        <xdr:cNvPr id="328" name="直線コネクタ 327"/>
        <xdr:cNvCxnSpPr/>
      </xdr:nvCxnSpPr>
      <xdr:spPr>
        <a:xfrm flipV="1">
          <a:off x="13512800" y="10304356"/>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38" name="円/楕円 337"/>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17918</xdr:rowOff>
    </xdr:from>
    <xdr:ext cx="762000" cy="259045"/>
    <xdr:sp macro="" textlink="">
      <xdr:nvSpPr>
        <xdr:cNvPr id="339" name="定員管理の状況該当値テキスト"/>
        <xdr:cNvSpPr txBox="1"/>
      </xdr:nvSpPr>
      <xdr:spPr>
        <a:xfrm>
          <a:off x="17106900" y="1013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102386</xdr:rowOff>
    </xdr:from>
    <xdr:to>
      <xdr:col>23</xdr:col>
      <xdr:colOff>457200</xdr:colOff>
      <xdr:row>60</xdr:row>
      <xdr:rowOff>32536</xdr:rowOff>
    </xdr:to>
    <xdr:sp macro="" textlink="">
      <xdr:nvSpPr>
        <xdr:cNvPr id="340" name="円/楕円 339"/>
        <xdr:cNvSpPr/>
      </xdr:nvSpPr>
      <xdr:spPr>
        <a:xfrm>
          <a:off x="16129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42713</xdr:rowOff>
    </xdr:from>
    <xdr:ext cx="736600" cy="259045"/>
    <xdr:sp macro="" textlink="">
      <xdr:nvSpPr>
        <xdr:cNvPr id="341" name="テキスト ボックス 340"/>
        <xdr:cNvSpPr txBox="1"/>
      </xdr:nvSpPr>
      <xdr:spPr>
        <a:xfrm>
          <a:off x="15798800" y="99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112728</xdr:rowOff>
    </xdr:from>
    <xdr:to>
      <xdr:col>22</xdr:col>
      <xdr:colOff>254000</xdr:colOff>
      <xdr:row>60</xdr:row>
      <xdr:rowOff>42878</xdr:rowOff>
    </xdr:to>
    <xdr:sp macro="" textlink="">
      <xdr:nvSpPr>
        <xdr:cNvPr id="342" name="円/楕円 341"/>
        <xdr:cNvSpPr/>
      </xdr:nvSpPr>
      <xdr:spPr>
        <a:xfrm>
          <a:off x="15240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53055</xdr:rowOff>
    </xdr:from>
    <xdr:ext cx="762000" cy="259045"/>
    <xdr:sp macro="" textlink="">
      <xdr:nvSpPr>
        <xdr:cNvPr id="343" name="テキスト ボックス 342"/>
        <xdr:cNvSpPr txBox="1"/>
      </xdr:nvSpPr>
      <xdr:spPr>
        <a:xfrm>
          <a:off x="14909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4" name="円/楕円 343"/>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78333</xdr:rowOff>
    </xdr:from>
    <xdr:ext cx="762000" cy="259045"/>
    <xdr:sp macro="" textlink="">
      <xdr:nvSpPr>
        <xdr:cNvPr id="345" name="テキスト ボックス 344"/>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46" name="円/楕円 345"/>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47" name="テキスト ボックス 346"/>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類似団体の平均と比べると高い水準にあるが、</a:t>
          </a:r>
          <a:r>
            <a:rPr kumimoji="1" lang="ja-JP" altLang="ja-JP" sz="1300">
              <a:solidFill>
                <a:schemeClr val="dk1"/>
              </a:solidFill>
              <a:effectLst/>
              <a:latin typeface="+mn-lt"/>
              <a:ea typeface="+mn-ea"/>
              <a:cs typeface="+mn-cs"/>
            </a:rPr>
            <a:t>平成２７年度の実質公債費比率は２．１ポイント減少した</a:t>
          </a:r>
          <a:r>
            <a:rPr kumimoji="1" lang="ja-JP" altLang="en-US" sz="1300">
              <a:solidFill>
                <a:schemeClr val="dk1"/>
              </a:solidFill>
              <a:effectLst/>
              <a:latin typeface="+mn-lt"/>
              <a:ea typeface="+mn-ea"/>
              <a:cs typeface="+mn-cs"/>
            </a:rPr>
            <a:t>。これは、本五ふれあい公園の用地取得に係る償還が終了したこと</a:t>
          </a:r>
          <a:r>
            <a:rPr kumimoji="1" lang="ja-JP" altLang="ja-JP" sz="1300">
              <a:solidFill>
                <a:schemeClr val="dk1"/>
              </a:solidFill>
              <a:effectLst/>
              <a:latin typeface="+mn-lt"/>
              <a:ea typeface="+mn-ea"/>
              <a:cs typeface="+mn-cs"/>
            </a:rPr>
            <a:t>などに</a:t>
          </a:r>
          <a:r>
            <a:rPr kumimoji="1" lang="ja-JP" altLang="en-US" sz="1300">
              <a:solidFill>
                <a:schemeClr val="dk1"/>
              </a:solidFill>
              <a:effectLst/>
              <a:latin typeface="+mn-lt"/>
              <a:ea typeface="+mn-ea"/>
              <a:cs typeface="+mn-cs"/>
            </a:rPr>
            <a:t>よるものである。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今後も、起債の活用にあたっては、一般財源に占める実質的な公債費の割合（公債費負担比率（中野区方式））を上限１０％とする方針を遵守していく。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126295</xdr:rowOff>
    </xdr:from>
    <xdr:to>
      <xdr:col>24</xdr:col>
      <xdr:colOff>558800</xdr:colOff>
      <xdr:row>43</xdr:row>
      <xdr:rowOff>1411</xdr:rowOff>
    </xdr:to>
    <xdr:cxnSp macro="">
      <xdr:nvCxnSpPr>
        <xdr:cNvPr id="374" name="直線コネクタ 373"/>
        <xdr:cNvCxnSpPr/>
      </xdr:nvCxnSpPr>
      <xdr:spPr>
        <a:xfrm flipV="1">
          <a:off x="17018000" y="612704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144938</xdr:rowOff>
    </xdr:from>
    <xdr:ext cx="762000" cy="259045"/>
    <xdr:sp macro="" textlink="">
      <xdr:nvSpPr>
        <xdr:cNvPr id="375" name="公債費負担の状況最小値テキスト"/>
        <xdr:cNvSpPr txBox="1"/>
      </xdr:nvSpPr>
      <xdr:spPr>
        <a:xfrm>
          <a:off x="17106900" y="734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43</xdr:row>
      <xdr:rowOff>1411</xdr:rowOff>
    </xdr:from>
    <xdr:to>
      <xdr:col>24</xdr:col>
      <xdr:colOff>647700</xdr:colOff>
      <xdr:row>43</xdr:row>
      <xdr:rowOff>1411</xdr:rowOff>
    </xdr:to>
    <xdr:cxnSp macro="">
      <xdr:nvCxnSpPr>
        <xdr:cNvPr id="376" name="直線コネクタ 375"/>
        <xdr:cNvCxnSpPr/>
      </xdr:nvCxnSpPr>
      <xdr:spPr>
        <a:xfrm>
          <a:off x="16929100" y="737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41222</xdr:rowOff>
    </xdr:from>
    <xdr:ext cx="762000" cy="259045"/>
    <xdr:sp macro="" textlink="">
      <xdr:nvSpPr>
        <xdr:cNvPr id="377" name="公債費負担の状況最大値テキスト"/>
        <xdr:cNvSpPr txBox="1"/>
      </xdr:nvSpPr>
      <xdr:spPr>
        <a:xfrm>
          <a:off x="17106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126295</xdr:rowOff>
    </xdr:from>
    <xdr:to>
      <xdr:col>24</xdr:col>
      <xdr:colOff>647700</xdr:colOff>
      <xdr:row>35</xdr:row>
      <xdr:rowOff>126295</xdr:rowOff>
    </xdr:to>
    <xdr:cxnSp macro="">
      <xdr:nvCxnSpPr>
        <xdr:cNvPr id="378" name="直線コネクタ 377"/>
        <xdr:cNvCxnSpPr/>
      </xdr:nvCxnSpPr>
      <xdr:spPr>
        <a:xfrm>
          <a:off x="16929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1411</xdr:rowOff>
    </xdr:from>
    <xdr:to>
      <xdr:col>24</xdr:col>
      <xdr:colOff>558800</xdr:colOff>
      <xdr:row>44</xdr:row>
      <xdr:rowOff>111478</xdr:rowOff>
    </xdr:to>
    <xdr:cxnSp macro="">
      <xdr:nvCxnSpPr>
        <xdr:cNvPr id="379" name="直線コネクタ 378"/>
        <xdr:cNvCxnSpPr/>
      </xdr:nvCxnSpPr>
      <xdr:spPr>
        <a:xfrm flipV="1">
          <a:off x="16179800" y="7373761"/>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127299</xdr:rowOff>
    </xdr:from>
    <xdr:ext cx="762000" cy="259045"/>
    <xdr:sp macro="" textlink="">
      <xdr:nvSpPr>
        <xdr:cNvPr id="380" name="公債費負担の状況平均値テキスト"/>
        <xdr:cNvSpPr txBox="1"/>
      </xdr:nvSpPr>
      <xdr:spPr>
        <a:xfrm>
          <a:off x="17106900" y="647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110772</xdr:rowOff>
    </xdr:from>
    <xdr:to>
      <xdr:col>24</xdr:col>
      <xdr:colOff>609600</xdr:colOff>
      <xdr:row>39</xdr:row>
      <xdr:rowOff>40922</xdr:rowOff>
    </xdr:to>
    <xdr:sp macro="" textlink="">
      <xdr:nvSpPr>
        <xdr:cNvPr id="381" name="フローチャート : 判断 380"/>
        <xdr:cNvSpPr/>
      </xdr:nvSpPr>
      <xdr:spPr>
        <a:xfrm>
          <a:off x="16967200" y="662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111478</xdr:rowOff>
    </xdr:from>
    <xdr:to>
      <xdr:col>23</xdr:col>
      <xdr:colOff>406400</xdr:colOff>
      <xdr:row>45</xdr:row>
      <xdr:rowOff>47272</xdr:rowOff>
    </xdr:to>
    <xdr:cxnSp macro="">
      <xdr:nvCxnSpPr>
        <xdr:cNvPr id="382" name="直線コネクタ 381"/>
        <xdr:cNvCxnSpPr/>
      </xdr:nvCxnSpPr>
      <xdr:spPr>
        <a:xfrm flipV="1">
          <a:off x="15290800" y="76552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6350</xdr:rowOff>
    </xdr:from>
    <xdr:to>
      <xdr:col>23</xdr:col>
      <xdr:colOff>457200</xdr:colOff>
      <xdr:row>39</xdr:row>
      <xdr:rowOff>107950</xdr:rowOff>
    </xdr:to>
    <xdr:sp macro="" textlink="">
      <xdr:nvSpPr>
        <xdr:cNvPr id="383" name="フローチャート : 判断 382"/>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384" name="テキスト ボックス 383"/>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71261</xdr:rowOff>
    </xdr:from>
    <xdr:to>
      <xdr:col>22</xdr:col>
      <xdr:colOff>203200</xdr:colOff>
      <xdr:row>45</xdr:row>
      <xdr:rowOff>47272</xdr:rowOff>
    </xdr:to>
    <xdr:cxnSp macro="">
      <xdr:nvCxnSpPr>
        <xdr:cNvPr id="385" name="直線コネクタ 384"/>
        <xdr:cNvCxnSpPr/>
      </xdr:nvCxnSpPr>
      <xdr:spPr>
        <a:xfrm>
          <a:off x="14401800" y="76150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73378</xdr:rowOff>
    </xdr:from>
    <xdr:to>
      <xdr:col>22</xdr:col>
      <xdr:colOff>254000</xdr:colOff>
      <xdr:row>40</xdr:row>
      <xdr:rowOff>3528</xdr:rowOff>
    </xdr:to>
    <xdr:sp macro="" textlink="">
      <xdr:nvSpPr>
        <xdr:cNvPr id="386" name="フローチャート : 判断 385"/>
        <xdr:cNvSpPr/>
      </xdr:nvSpPr>
      <xdr:spPr>
        <a:xfrm>
          <a:off x="15240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13705</xdr:rowOff>
    </xdr:from>
    <xdr:ext cx="762000" cy="259045"/>
    <xdr:sp macro="" textlink="">
      <xdr:nvSpPr>
        <xdr:cNvPr id="387" name="テキスト ボックス 386"/>
        <xdr:cNvSpPr txBox="1"/>
      </xdr:nvSpPr>
      <xdr:spPr>
        <a:xfrm>
          <a:off x="14909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122061</xdr:rowOff>
    </xdr:from>
    <xdr:to>
      <xdr:col>21</xdr:col>
      <xdr:colOff>0</xdr:colOff>
      <xdr:row>44</xdr:row>
      <xdr:rowOff>71261</xdr:rowOff>
    </xdr:to>
    <xdr:cxnSp macro="">
      <xdr:nvCxnSpPr>
        <xdr:cNvPr id="388" name="直線コネクタ 387"/>
        <xdr:cNvCxnSpPr/>
      </xdr:nvCxnSpPr>
      <xdr:spPr>
        <a:xfrm>
          <a:off x="13512800" y="74944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153811</xdr:rowOff>
    </xdr:from>
    <xdr:to>
      <xdr:col>21</xdr:col>
      <xdr:colOff>50800</xdr:colOff>
      <xdr:row>40</xdr:row>
      <xdr:rowOff>83961</xdr:rowOff>
    </xdr:to>
    <xdr:sp macro="" textlink="">
      <xdr:nvSpPr>
        <xdr:cNvPr id="389" name="フローチャート : 判断 388"/>
        <xdr:cNvSpPr/>
      </xdr:nvSpPr>
      <xdr:spPr>
        <a:xfrm>
          <a:off x="14351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94138</xdr:rowOff>
    </xdr:from>
    <xdr:ext cx="762000" cy="259045"/>
    <xdr:sp macro="" textlink="">
      <xdr:nvSpPr>
        <xdr:cNvPr id="390" name="テキスト ボックス 389"/>
        <xdr:cNvSpPr txBox="1"/>
      </xdr:nvSpPr>
      <xdr:spPr>
        <a:xfrm>
          <a:off x="14020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391" name="フローチャート :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392" name="テキスト ボックス 39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122061</xdr:rowOff>
    </xdr:from>
    <xdr:to>
      <xdr:col>24</xdr:col>
      <xdr:colOff>609600</xdr:colOff>
      <xdr:row>43</xdr:row>
      <xdr:rowOff>52211</xdr:rowOff>
    </xdr:to>
    <xdr:sp macro="" textlink="">
      <xdr:nvSpPr>
        <xdr:cNvPr id="398" name="円/楕円 397"/>
        <xdr:cNvSpPr/>
      </xdr:nvSpPr>
      <xdr:spPr>
        <a:xfrm>
          <a:off x="16967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17938</xdr:rowOff>
    </xdr:from>
    <xdr:ext cx="762000" cy="259045"/>
    <xdr:sp macro="" textlink="">
      <xdr:nvSpPr>
        <xdr:cNvPr id="399" name="公債費負担の状況該当値テキスト"/>
        <xdr:cNvSpPr txBox="1"/>
      </xdr:nvSpPr>
      <xdr:spPr>
        <a:xfrm>
          <a:off x="17106900" y="721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60678</xdr:rowOff>
    </xdr:from>
    <xdr:to>
      <xdr:col>23</xdr:col>
      <xdr:colOff>457200</xdr:colOff>
      <xdr:row>44</xdr:row>
      <xdr:rowOff>162278</xdr:rowOff>
    </xdr:to>
    <xdr:sp macro="" textlink="">
      <xdr:nvSpPr>
        <xdr:cNvPr id="400" name="円/楕円 399"/>
        <xdr:cNvSpPr/>
      </xdr:nvSpPr>
      <xdr:spPr>
        <a:xfrm>
          <a:off x="16129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147055</xdr:rowOff>
    </xdr:from>
    <xdr:ext cx="736600" cy="259045"/>
    <xdr:sp macro="" textlink="">
      <xdr:nvSpPr>
        <xdr:cNvPr id="401" name="テキスト ボックス 400"/>
        <xdr:cNvSpPr txBox="1"/>
      </xdr:nvSpPr>
      <xdr:spPr>
        <a:xfrm>
          <a:off x="15798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167922</xdr:rowOff>
    </xdr:from>
    <xdr:to>
      <xdr:col>22</xdr:col>
      <xdr:colOff>254000</xdr:colOff>
      <xdr:row>45</xdr:row>
      <xdr:rowOff>98072</xdr:rowOff>
    </xdr:to>
    <xdr:sp macro="" textlink="">
      <xdr:nvSpPr>
        <xdr:cNvPr id="402" name="円/楕円 401"/>
        <xdr:cNvSpPr/>
      </xdr:nvSpPr>
      <xdr:spPr>
        <a:xfrm>
          <a:off x="15240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82849</xdr:rowOff>
    </xdr:from>
    <xdr:ext cx="762000" cy="259045"/>
    <xdr:sp macro="" textlink="">
      <xdr:nvSpPr>
        <xdr:cNvPr id="403" name="テキスト ボックス 402"/>
        <xdr:cNvSpPr txBox="1"/>
      </xdr:nvSpPr>
      <xdr:spPr>
        <a:xfrm>
          <a:off x="14909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20461</xdr:rowOff>
    </xdr:from>
    <xdr:to>
      <xdr:col>21</xdr:col>
      <xdr:colOff>50800</xdr:colOff>
      <xdr:row>44</xdr:row>
      <xdr:rowOff>122061</xdr:rowOff>
    </xdr:to>
    <xdr:sp macro="" textlink="">
      <xdr:nvSpPr>
        <xdr:cNvPr id="404" name="円/楕円 403"/>
        <xdr:cNvSpPr/>
      </xdr:nvSpPr>
      <xdr:spPr>
        <a:xfrm>
          <a:off x="14351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106838</xdr:rowOff>
    </xdr:from>
    <xdr:ext cx="762000" cy="259045"/>
    <xdr:sp macro="" textlink="">
      <xdr:nvSpPr>
        <xdr:cNvPr id="405" name="テキスト ボックス 404"/>
        <xdr:cNvSpPr txBox="1"/>
      </xdr:nvSpPr>
      <xdr:spPr>
        <a:xfrm>
          <a:off x="14020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71261</xdr:rowOff>
    </xdr:from>
    <xdr:to>
      <xdr:col>19</xdr:col>
      <xdr:colOff>533400</xdr:colOff>
      <xdr:row>44</xdr:row>
      <xdr:rowOff>1411</xdr:rowOff>
    </xdr:to>
    <xdr:sp macro="" textlink="">
      <xdr:nvSpPr>
        <xdr:cNvPr id="406" name="円/楕円 405"/>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157638</xdr:rowOff>
    </xdr:from>
    <xdr:ext cx="762000" cy="259045"/>
    <xdr:sp macro="" textlink="">
      <xdr:nvSpPr>
        <xdr:cNvPr id="407" name="テキスト ボックス 406"/>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地方債現在高などの減により、将来負担額は前年度に比べ減少</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地方債の残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4" name="フローチャート :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5" name="フローチャート :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7" name="フローチャート :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9" name="フローチャート :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1" name="フローチャート :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定年退職者数の減少による退職手当の減及び職員の年齢構成の変化などによる職員給の減等により、人件費に係る経常収支比率は前年度に比べ２．１ポイント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たが、依然として類似団体の平均を上回っている。</a:t>
          </a:r>
          <a:endParaRPr lang="ja-JP" altLang="ja-JP" sz="1300">
            <a:effectLst/>
          </a:endParaRPr>
        </a:p>
        <a:p>
          <a:r>
            <a:rPr kumimoji="1" lang="ja-JP" altLang="ja-JP" sz="1300">
              <a:solidFill>
                <a:schemeClr val="dk1"/>
              </a:solidFill>
              <a:effectLst/>
              <a:latin typeface="+mn-lt"/>
              <a:ea typeface="+mn-ea"/>
              <a:cs typeface="+mn-cs"/>
            </a:rPr>
            <a:t>　今後も効率的な事業執行等に取り組み、人件費の適正化に努めていく。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39</xdr:row>
      <xdr:rowOff>107950</xdr:rowOff>
    </xdr:to>
    <xdr:cxnSp macro="">
      <xdr:nvCxnSpPr>
        <xdr:cNvPr id="63" name="直線コネクタ 62"/>
        <xdr:cNvCxnSpPr/>
      </xdr:nvCxnSpPr>
      <xdr:spPr>
        <a:xfrm flipV="1">
          <a:off x="4826000" y="5553528"/>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4"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5" name="直線コネクタ 64"/>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34472</xdr:rowOff>
    </xdr:from>
    <xdr:to>
      <xdr:col>7</xdr:col>
      <xdr:colOff>15875</xdr:colOff>
      <xdr:row>37</xdr:row>
      <xdr:rowOff>91622</xdr:rowOff>
    </xdr:to>
    <xdr:cxnSp macro="">
      <xdr:nvCxnSpPr>
        <xdr:cNvPr id="68" name="直線コネクタ 67"/>
        <xdr:cNvCxnSpPr/>
      </xdr:nvCxnSpPr>
      <xdr:spPr>
        <a:xfrm flipV="1">
          <a:off x="3987800" y="62066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106334</xdr:rowOff>
    </xdr:from>
    <xdr:ext cx="762000" cy="259045"/>
    <xdr:sp macro="" textlink="">
      <xdr:nvSpPr>
        <xdr:cNvPr id="69" name="人件費平均値テキスト"/>
        <xdr:cNvSpPr txBox="1"/>
      </xdr:nvSpPr>
      <xdr:spPr>
        <a:xfrm>
          <a:off x="4914900" y="593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89807</xdr:rowOff>
    </xdr:from>
    <xdr:to>
      <xdr:col>7</xdr:col>
      <xdr:colOff>66675</xdr:colOff>
      <xdr:row>36</xdr:row>
      <xdr:rowOff>19957</xdr:rowOff>
    </xdr:to>
    <xdr:sp macro="" textlink="">
      <xdr:nvSpPr>
        <xdr:cNvPr id="70" name="フローチャート :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91622</xdr:rowOff>
    </xdr:from>
    <xdr:to>
      <xdr:col>5</xdr:col>
      <xdr:colOff>549275</xdr:colOff>
      <xdr:row>39</xdr:row>
      <xdr:rowOff>53522</xdr:rowOff>
    </xdr:to>
    <xdr:cxnSp macro="">
      <xdr:nvCxnSpPr>
        <xdr:cNvPr id="71" name="直線コネクタ 70"/>
        <xdr:cNvCxnSpPr/>
      </xdr:nvCxnSpPr>
      <xdr:spPr>
        <a:xfrm flipV="1">
          <a:off x="3098800" y="64352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92528</xdr:rowOff>
    </xdr:from>
    <xdr:to>
      <xdr:col>5</xdr:col>
      <xdr:colOff>600075</xdr:colOff>
      <xdr:row>37</xdr:row>
      <xdr:rowOff>22678</xdr:rowOff>
    </xdr:to>
    <xdr:sp macro="" textlink="">
      <xdr:nvSpPr>
        <xdr:cNvPr id="72" name="フローチャート : 判断 71"/>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73" name="テキスト ボックス 72"/>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40</xdr:row>
      <xdr:rowOff>110672</xdr:rowOff>
    </xdr:to>
    <xdr:cxnSp macro="">
      <xdr:nvCxnSpPr>
        <xdr:cNvPr id="74" name="直線コネクタ 73"/>
        <xdr:cNvCxnSpPr/>
      </xdr:nvCxnSpPr>
      <xdr:spPr>
        <a:xfrm flipV="1">
          <a:off x="2209800" y="67400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62593</xdr:rowOff>
    </xdr:from>
    <xdr:to>
      <xdr:col>4</xdr:col>
      <xdr:colOff>396875</xdr:colOff>
      <xdr:row>37</xdr:row>
      <xdr:rowOff>164193</xdr:rowOff>
    </xdr:to>
    <xdr:sp macro="" textlink="">
      <xdr:nvSpPr>
        <xdr:cNvPr id="75" name="フローチャート : 判断 74"/>
        <xdr:cNvSpPr/>
      </xdr:nvSpPr>
      <xdr:spPr>
        <a:xfrm>
          <a:off x="3048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2920</xdr:rowOff>
    </xdr:from>
    <xdr:ext cx="762000" cy="259045"/>
    <xdr:sp macro="" textlink="">
      <xdr:nvSpPr>
        <xdr:cNvPr id="76" name="テキスト ボックス 75"/>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110672</xdr:rowOff>
    </xdr:from>
    <xdr:to>
      <xdr:col>3</xdr:col>
      <xdr:colOff>142875</xdr:colOff>
      <xdr:row>41</xdr:row>
      <xdr:rowOff>26307</xdr:rowOff>
    </xdr:to>
    <xdr:cxnSp macro="">
      <xdr:nvCxnSpPr>
        <xdr:cNvPr id="77" name="直線コネクタ 76"/>
        <xdr:cNvCxnSpPr/>
      </xdr:nvCxnSpPr>
      <xdr:spPr>
        <a:xfrm flipV="1">
          <a:off x="1320800" y="6968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87085</xdr:rowOff>
    </xdr:from>
    <xdr:to>
      <xdr:col>3</xdr:col>
      <xdr:colOff>193675</xdr:colOff>
      <xdr:row>39</xdr:row>
      <xdr:rowOff>17235</xdr:rowOff>
    </xdr:to>
    <xdr:sp macro="" textlink="">
      <xdr:nvSpPr>
        <xdr:cNvPr id="78" name="フローチャート : 判断 77"/>
        <xdr:cNvSpPr/>
      </xdr:nvSpPr>
      <xdr:spPr>
        <a:xfrm>
          <a:off x="2159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27413</xdr:rowOff>
    </xdr:from>
    <xdr:ext cx="762000" cy="259045"/>
    <xdr:sp macro="" textlink="">
      <xdr:nvSpPr>
        <xdr:cNvPr id="79" name="テキスト ボックス 78"/>
        <xdr:cNvSpPr txBox="1"/>
      </xdr:nvSpPr>
      <xdr:spPr>
        <a:xfrm>
          <a:off x="1828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80" name="フローチャート :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158042</xdr:rowOff>
    </xdr:from>
    <xdr:ext cx="762000" cy="259045"/>
    <xdr:sp macro="" textlink="">
      <xdr:nvSpPr>
        <xdr:cNvPr id="81" name="テキスト ボックス 80"/>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7" name="円/楕円 86"/>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127199</xdr:rowOff>
    </xdr:from>
    <xdr:ext cx="762000" cy="259045"/>
    <xdr:sp macro="" textlink="">
      <xdr:nvSpPr>
        <xdr:cNvPr id="88" name="人件費該当値テキスト"/>
        <xdr:cNvSpPr txBox="1"/>
      </xdr:nvSpPr>
      <xdr:spPr>
        <a:xfrm>
          <a:off x="4914900" y="612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40822</xdr:rowOff>
    </xdr:from>
    <xdr:to>
      <xdr:col>5</xdr:col>
      <xdr:colOff>600075</xdr:colOff>
      <xdr:row>37</xdr:row>
      <xdr:rowOff>142422</xdr:rowOff>
    </xdr:to>
    <xdr:sp macro="" textlink="">
      <xdr:nvSpPr>
        <xdr:cNvPr id="89" name="円/楕円 88"/>
        <xdr:cNvSpPr/>
      </xdr:nvSpPr>
      <xdr:spPr>
        <a:xfrm>
          <a:off x="3937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90" name="テキスト ボックス 89"/>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2722</xdr:rowOff>
    </xdr:from>
    <xdr:to>
      <xdr:col>4</xdr:col>
      <xdr:colOff>396875</xdr:colOff>
      <xdr:row>39</xdr:row>
      <xdr:rowOff>104322</xdr:rowOff>
    </xdr:to>
    <xdr:sp macro="" textlink="">
      <xdr:nvSpPr>
        <xdr:cNvPr id="91" name="円/楕円 90"/>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89099</xdr:rowOff>
    </xdr:from>
    <xdr:ext cx="762000" cy="259045"/>
    <xdr:sp macro="" textlink="">
      <xdr:nvSpPr>
        <xdr:cNvPr id="92" name="テキスト ボックス 91"/>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59872</xdr:rowOff>
    </xdr:from>
    <xdr:to>
      <xdr:col>3</xdr:col>
      <xdr:colOff>193675</xdr:colOff>
      <xdr:row>40</xdr:row>
      <xdr:rowOff>161472</xdr:rowOff>
    </xdr:to>
    <xdr:sp macro="" textlink="">
      <xdr:nvSpPr>
        <xdr:cNvPr id="93" name="円/楕円 92"/>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146249</xdr:rowOff>
    </xdr:from>
    <xdr:ext cx="762000" cy="259045"/>
    <xdr:sp macro="" textlink="">
      <xdr:nvSpPr>
        <xdr:cNvPr id="94" name="テキスト ボックス 93"/>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146957</xdr:rowOff>
    </xdr:from>
    <xdr:to>
      <xdr:col>1</xdr:col>
      <xdr:colOff>676275</xdr:colOff>
      <xdr:row>41</xdr:row>
      <xdr:rowOff>77107</xdr:rowOff>
    </xdr:to>
    <xdr:sp macro="" textlink="">
      <xdr:nvSpPr>
        <xdr:cNvPr id="95" name="円/楕円 94"/>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61884</xdr:rowOff>
    </xdr:from>
    <xdr:ext cx="762000" cy="259045"/>
    <xdr:sp macro="" textlink="">
      <xdr:nvSpPr>
        <xdr:cNvPr id="96" name="テキスト ボックス 95"/>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委託料の増などにより支出額は増加したものの、分母である歳入経常一般財源等が増加したため、物件費に係る経常収支比率は前年度に比べ０．６ポイント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、類似団体の中で最小となった。</a:t>
          </a:r>
          <a:endParaRPr lang="ja-JP" altLang="ja-JP" sz="1300">
            <a:effectLst/>
          </a:endParaRPr>
        </a:p>
        <a:p>
          <a:r>
            <a:rPr kumimoji="1" lang="ja-JP" altLang="ja-JP" sz="1300">
              <a:solidFill>
                <a:schemeClr val="dk1"/>
              </a:solidFill>
              <a:effectLst/>
              <a:latin typeface="+mn-lt"/>
              <a:ea typeface="+mn-ea"/>
              <a:cs typeface="+mn-cs"/>
            </a:rPr>
            <a:t>　今後も効率的、効果的な事業執行に努めていく。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6" name="直線コネクタ 125"/>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135164</xdr:rowOff>
    </xdr:from>
    <xdr:to>
      <xdr:col>24</xdr:col>
      <xdr:colOff>31750</xdr:colOff>
      <xdr:row>14</xdr:row>
      <xdr:rowOff>61686</xdr:rowOff>
    </xdr:to>
    <xdr:cxnSp macro="">
      <xdr:nvCxnSpPr>
        <xdr:cNvPr id="131" name="直線コネクタ 130"/>
        <xdr:cNvCxnSpPr/>
      </xdr:nvCxnSpPr>
      <xdr:spPr>
        <a:xfrm flipV="1">
          <a:off x="15671800" y="23640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2"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3" name="フローチャート : 判断 132"/>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61686</xdr:rowOff>
    </xdr:from>
    <xdr:to>
      <xdr:col>22</xdr:col>
      <xdr:colOff>565150</xdr:colOff>
      <xdr:row>14</xdr:row>
      <xdr:rowOff>143329</xdr:rowOff>
    </xdr:to>
    <xdr:cxnSp macro="">
      <xdr:nvCxnSpPr>
        <xdr:cNvPr id="134" name="直線コネクタ 133"/>
        <xdr:cNvCxnSpPr/>
      </xdr:nvCxnSpPr>
      <xdr:spPr>
        <a:xfrm flipV="1">
          <a:off x="14782800" y="24619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5" name="フローチャート : 判断 134"/>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6" name="テキスト ボックス 135"/>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143329</xdr:rowOff>
    </xdr:to>
    <xdr:cxnSp macro="">
      <xdr:nvCxnSpPr>
        <xdr:cNvPr id="137" name="直線コネクタ 136"/>
        <xdr:cNvCxnSpPr/>
      </xdr:nvCxnSpPr>
      <xdr:spPr>
        <a:xfrm>
          <a:off x="13893800" y="24946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8" name="フローチャート : 判断 137"/>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9" name="テキスト ボックス 138"/>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94343</xdr:rowOff>
    </xdr:from>
    <xdr:to>
      <xdr:col>20</xdr:col>
      <xdr:colOff>158750</xdr:colOff>
      <xdr:row>14</xdr:row>
      <xdr:rowOff>127000</xdr:rowOff>
    </xdr:to>
    <xdr:cxnSp macro="">
      <xdr:nvCxnSpPr>
        <xdr:cNvPr id="140" name="直線コネクタ 139"/>
        <xdr:cNvCxnSpPr/>
      </xdr:nvCxnSpPr>
      <xdr:spPr>
        <a:xfrm flipV="1">
          <a:off x="13004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41" name="フローチャート : 判断 140"/>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2" name="テキスト ボックス 141"/>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3" name="フローチャート : 判断 142"/>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4" name="テキスト ボックス 143"/>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84364</xdr:rowOff>
    </xdr:from>
    <xdr:to>
      <xdr:col>24</xdr:col>
      <xdr:colOff>82550</xdr:colOff>
      <xdr:row>14</xdr:row>
      <xdr:rowOff>14514</xdr:rowOff>
    </xdr:to>
    <xdr:sp macro="" textlink="">
      <xdr:nvSpPr>
        <xdr:cNvPr id="150" name="円/楕円 149"/>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164391</xdr:rowOff>
    </xdr:from>
    <xdr:ext cx="762000" cy="259045"/>
    <xdr:sp macro="" textlink="">
      <xdr:nvSpPr>
        <xdr:cNvPr id="151"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10886</xdr:rowOff>
    </xdr:from>
    <xdr:to>
      <xdr:col>22</xdr:col>
      <xdr:colOff>615950</xdr:colOff>
      <xdr:row>14</xdr:row>
      <xdr:rowOff>112486</xdr:rowOff>
    </xdr:to>
    <xdr:sp macro="" textlink="">
      <xdr:nvSpPr>
        <xdr:cNvPr id="152" name="円/楕円 151"/>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122663</xdr:rowOff>
    </xdr:from>
    <xdr:ext cx="736600" cy="259045"/>
    <xdr:sp macro="" textlink="">
      <xdr:nvSpPr>
        <xdr:cNvPr id="153" name="テキスト ボックス 152"/>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92529</xdr:rowOff>
    </xdr:from>
    <xdr:to>
      <xdr:col>21</xdr:col>
      <xdr:colOff>412750</xdr:colOff>
      <xdr:row>15</xdr:row>
      <xdr:rowOff>22679</xdr:rowOff>
    </xdr:to>
    <xdr:sp macro="" textlink="">
      <xdr:nvSpPr>
        <xdr:cNvPr id="154" name="円/楕円 153"/>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32856</xdr:rowOff>
    </xdr:from>
    <xdr:ext cx="762000" cy="259045"/>
    <xdr:sp macro="" textlink="">
      <xdr:nvSpPr>
        <xdr:cNvPr id="155" name="テキスト ボックス 154"/>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43543</xdr:rowOff>
    </xdr:from>
    <xdr:to>
      <xdr:col>20</xdr:col>
      <xdr:colOff>209550</xdr:colOff>
      <xdr:row>14</xdr:row>
      <xdr:rowOff>145143</xdr:rowOff>
    </xdr:to>
    <xdr:sp macro="" textlink="">
      <xdr:nvSpPr>
        <xdr:cNvPr id="156" name="円/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8" name="円/楕円 15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9" name="テキスト ボックス 15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類似団体の平均は下回っているが、子ども・子育て支援制度に伴い認証保育所運営費補助などの取り扱いの変更等（補助費等→扶助費）により、扶助費に係る経常収支比率は、前年度に比べ１．４ポイント</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少子高齢化の進展等により今後も増加が予想されるため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適切な執行に努めていく必要がある。</a:t>
          </a:r>
          <a:endParaRPr lang="ja-JP" altLang="ja-JP" sz="1300">
            <a:effectLst/>
          </a:endParaRPr>
        </a:p>
        <a:p>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4" name="直線コネクタ 17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5" name="テキスト ボックス 17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6" name="直線コネクタ 17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7" name="テキスト ボックス 17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8" name="直線コネクタ 17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9" name="テキスト ボックス 17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2" name="直線コネクタ 18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3" name="テキスト ボックス 18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4" name="直線コネクタ 18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5" name="テキスト ボックス 18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6" name="直線コネクタ 18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7" name="テキスト ボックス 18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8" name="直線コネクタ 18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9" name="テキスト ボックス 18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9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91" name="直線コネクタ 190"/>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3" name="直線コネクタ 19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4"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5" name="直線コネクタ 194"/>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60325</xdr:rowOff>
    </xdr:from>
    <xdr:to>
      <xdr:col>7</xdr:col>
      <xdr:colOff>15875</xdr:colOff>
      <xdr:row>58</xdr:row>
      <xdr:rowOff>22225</xdr:rowOff>
    </xdr:to>
    <xdr:cxnSp macro="">
      <xdr:nvCxnSpPr>
        <xdr:cNvPr id="196" name="直線コネクタ 195"/>
        <xdr:cNvCxnSpPr/>
      </xdr:nvCxnSpPr>
      <xdr:spPr>
        <a:xfrm>
          <a:off x="3987800" y="983297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86377</xdr:rowOff>
    </xdr:from>
    <xdr:ext cx="762000" cy="259045"/>
    <xdr:sp macro="" textlink="">
      <xdr:nvSpPr>
        <xdr:cNvPr id="197"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8" name="フローチャート : 判断 197"/>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60325</xdr:rowOff>
    </xdr:from>
    <xdr:to>
      <xdr:col>5</xdr:col>
      <xdr:colOff>549275</xdr:colOff>
      <xdr:row>57</xdr:row>
      <xdr:rowOff>79375</xdr:rowOff>
    </xdr:to>
    <xdr:cxnSp macro="">
      <xdr:nvCxnSpPr>
        <xdr:cNvPr id="199" name="直線コネクタ 198"/>
        <xdr:cNvCxnSpPr/>
      </xdr:nvCxnSpPr>
      <xdr:spPr>
        <a:xfrm flipV="1">
          <a:off x="3098800" y="9832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200" name="フローチャート : 判断 199"/>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76852</xdr:rowOff>
    </xdr:from>
    <xdr:ext cx="736600" cy="259045"/>
    <xdr:sp macro="" textlink="">
      <xdr:nvSpPr>
        <xdr:cNvPr id="201" name="テキスト ボックス 200"/>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79375</xdr:rowOff>
    </xdr:to>
    <xdr:cxnSp macro="">
      <xdr:nvCxnSpPr>
        <xdr:cNvPr id="202" name="直線コネクタ 201"/>
        <xdr:cNvCxnSpPr/>
      </xdr:nvCxnSpPr>
      <xdr:spPr>
        <a:xfrm>
          <a:off x="2209800" y="9842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3" name="フローチャート : 判断 202"/>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76852</xdr:rowOff>
    </xdr:from>
    <xdr:ext cx="762000" cy="259045"/>
    <xdr:sp macro="" textlink="">
      <xdr:nvSpPr>
        <xdr:cNvPr id="204" name="テキスト ボックス 203"/>
        <xdr:cNvSpPr txBox="1"/>
      </xdr:nvSpPr>
      <xdr:spPr>
        <a:xfrm>
          <a:off x="2717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xdr:rowOff>
    </xdr:from>
    <xdr:to>
      <xdr:col>3</xdr:col>
      <xdr:colOff>142875</xdr:colOff>
      <xdr:row>57</xdr:row>
      <xdr:rowOff>69850</xdr:rowOff>
    </xdr:to>
    <xdr:cxnSp macro="">
      <xdr:nvCxnSpPr>
        <xdr:cNvPr id="205" name="直線コネクタ 204"/>
        <xdr:cNvCxnSpPr/>
      </xdr:nvCxnSpPr>
      <xdr:spPr>
        <a:xfrm>
          <a:off x="1320800" y="97758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6" name="フローチャート : 判断 205"/>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95902</xdr:rowOff>
    </xdr:from>
    <xdr:ext cx="762000" cy="259045"/>
    <xdr:sp macro="" textlink="">
      <xdr:nvSpPr>
        <xdr:cNvPr id="207" name="テキスト ボックス 206"/>
        <xdr:cNvSpPr txBox="1"/>
      </xdr:nvSpPr>
      <xdr:spPr>
        <a:xfrm>
          <a:off x="1828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8" name="フローチャート : 判断 207"/>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38752</xdr:rowOff>
    </xdr:from>
    <xdr:ext cx="762000" cy="259045"/>
    <xdr:sp macro="" textlink="">
      <xdr:nvSpPr>
        <xdr:cNvPr id="209" name="テキスト ボックス 208"/>
        <xdr:cNvSpPr txBox="1"/>
      </xdr:nvSpPr>
      <xdr:spPr>
        <a:xfrm>
          <a:off x="939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10" name="テキスト ボックス 20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11" name="テキスト ボックス 21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2" name="テキスト ボックス 21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3" name="テキスト ボックス 21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4" name="テキスト ボックス 21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142875</xdr:rowOff>
    </xdr:from>
    <xdr:to>
      <xdr:col>7</xdr:col>
      <xdr:colOff>66675</xdr:colOff>
      <xdr:row>58</xdr:row>
      <xdr:rowOff>73025</xdr:rowOff>
    </xdr:to>
    <xdr:sp macro="" textlink="">
      <xdr:nvSpPr>
        <xdr:cNvPr id="215" name="円/楕円 214"/>
        <xdr:cNvSpPr/>
      </xdr:nvSpPr>
      <xdr:spPr>
        <a:xfrm>
          <a:off x="47752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159402</xdr:rowOff>
    </xdr:from>
    <xdr:ext cx="762000" cy="259045"/>
    <xdr:sp macro="" textlink="">
      <xdr:nvSpPr>
        <xdr:cNvPr id="216" name="扶助費該当値テキスト"/>
        <xdr:cNvSpPr txBox="1"/>
      </xdr:nvSpPr>
      <xdr:spPr>
        <a:xfrm>
          <a:off x="49149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9525</xdr:rowOff>
    </xdr:from>
    <xdr:to>
      <xdr:col>5</xdr:col>
      <xdr:colOff>600075</xdr:colOff>
      <xdr:row>57</xdr:row>
      <xdr:rowOff>111125</xdr:rowOff>
    </xdr:to>
    <xdr:sp macro="" textlink="">
      <xdr:nvSpPr>
        <xdr:cNvPr id="217" name="円/楕円 216"/>
        <xdr:cNvSpPr/>
      </xdr:nvSpPr>
      <xdr:spPr>
        <a:xfrm>
          <a:off x="39370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121302</xdr:rowOff>
    </xdr:from>
    <xdr:ext cx="736600" cy="259045"/>
    <xdr:sp macro="" textlink="">
      <xdr:nvSpPr>
        <xdr:cNvPr id="218" name="テキスト ボックス 217"/>
        <xdr:cNvSpPr txBox="1"/>
      </xdr:nvSpPr>
      <xdr:spPr>
        <a:xfrm>
          <a:off x="3606800" y="9551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28575</xdr:rowOff>
    </xdr:from>
    <xdr:to>
      <xdr:col>4</xdr:col>
      <xdr:colOff>396875</xdr:colOff>
      <xdr:row>57</xdr:row>
      <xdr:rowOff>130175</xdr:rowOff>
    </xdr:to>
    <xdr:sp macro="" textlink="">
      <xdr:nvSpPr>
        <xdr:cNvPr id="219" name="円/楕円 218"/>
        <xdr:cNvSpPr/>
      </xdr:nvSpPr>
      <xdr:spPr>
        <a:xfrm>
          <a:off x="3048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140352</xdr:rowOff>
    </xdr:from>
    <xdr:ext cx="762000" cy="259045"/>
    <xdr:sp macro="" textlink="">
      <xdr:nvSpPr>
        <xdr:cNvPr id="220" name="テキスト ボックス 219"/>
        <xdr:cNvSpPr txBox="1"/>
      </xdr:nvSpPr>
      <xdr:spPr>
        <a:xfrm>
          <a:off x="27178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21" name="円/楕円 220"/>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22" name="テキスト ボックス 22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123825</xdr:rowOff>
    </xdr:from>
    <xdr:to>
      <xdr:col>1</xdr:col>
      <xdr:colOff>676275</xdr:colOff>
      <xdr:row>57</xdr:row>
      <xdr:rowOff>53975</xdr:rowOff>
    </xdr:to>
    <xdr:sp macro="" textlink="">
      <xdr:nvSpPr>
        <xdr:cNvPr id="223" name="円/楕円 222"/>
        <xdr:cNvSpPr/>
      </xdr:nvSpPr>
      <xdr:spPr>
        <a:xfrm>
          <a:off x="1270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64152</xdr:rowOff>
    </xdr:from>
    <xdr:ext cx="762000" cy="259045"/>
    <xdr:sp macro="" textlink="">
      <xdr:nvSpPr>
        <xdr:cNvPr id="224" name="テキスト ボックス 223"/>
        <xdr:cNvSpPr txBox="1"/>
      </xdr:nvSpPr>
      <xdr:spPr>
        <a:xfrm>
          <a:off x="939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5" name="正方形/長方形 22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6" name="正方形/長方形 22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7" name="正方形/長方形 22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8" name="正方形/長方形 22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9" name="正方形/長方形 22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30" name="正方形/長方形 22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31" name="正方形/長方形 23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正方形/長方形 23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3" name="正方形/長方形 23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4" name="正方形/長方形 23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5" name="テキスト ボックス 23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特別会計への繰出金が増加しているが、分母である歳入経常一般財源等</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増加したため、その他経費に係る経常収支比率は、前年度に比べ０．８ポイント下回った。</a:t>
          </a:r>
          <a:endParaRPr lang="ja-JP" altLang="ja-JP" sz="1300">
            <a:effectLst/>
          </a:endParaRPr>
        </a:p>
        <a:p>
          <a:r>
            <a:rPr kumimoji="1" lang="ja-JP" altLang="ja-JP" sz="1300">
              <a:solidFill>
                <a:schemeClr val="dk1"/>
              </a:solidFill>
              <a:effectLst/>
              <a:latin typeface="+mn-lt"/>
              <a:ea typeface="+mn-ea"/>
              <a:cs typeface="+mn-cs"/>
            </a:rPr>
            <a:t>　今後も保険料の収納率向上対策を継続するなど、</a:t>
          </a:r>
          <a:r>
            <a:rPr kumimoji="1" lang="ja-JP" altLang="ja-JP" sz="1300">
              <a:solidFill>
                <a:sysClr val="windowText" lastClr="000000"/>
              </a:solidFill>
              <a:effectLst/>
              <a:latin typeface="+mn-lt"/>
              <a:ea typeface="+mn-ea"/>
              <a:cs typeface="+mn-cs"/>
            </a:rPr>
            <a:t>特別会計の財政健全性</a:t>
          </a:r>
          <a:r>
            <a:rPr kumimoji="1" lang="ja-JP" altLang="en-US" sz="1300">
              <a:solidFill>
                <a:sysClr val="windowText" lastClr="000000"/>
              </a:solidFill>
              <a:effectLst/>
              <a:latin typeface="+mn-lt"/>
              <a:ea typeface="+mn-ea"/>
              <a:cs typeface="+mn-cs"/>
            </a:rPr>
            <a:t>を維持するよう</a:t>
          </a:r>
          <a:r>
            <a:rPr kumimoji="1" lang="ja-JP" altLang="ja-JP" sz="1300">
              <a:solidFill>
                <a:schemeClr val="dk1"/>
              </a:solidFill>
              <a:effectLst/>
              <a:latin typeface="+mn-lt"/>
              <a:ea typeface="+mn-ea"/>
              <a:cs typeface="+mn-cs"/>
            </a:rPr>
            <a:t>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6" name="テキスト ボックス 23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7" name="直線コネクタ 23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8" name="テキスト ボックス 23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9" name="直線コネクタ 23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40" name="テキスト ボックス 23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41" name="直線コネクタ 24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2" name="テキスト ボックス 24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3" name="直線コネクタ 24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4" name="テキスト ボックス 24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5" name="直線コネクタ 24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6" name="テキスト ボックス 24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7" name="直線コネクタ 24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8" name="テキスト ボックス 24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2" name="直線コネクタ 251"/>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3"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4" name="直線コネクタ 253"/>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5"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6" name="直線コネクタ 255"/>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50800</xdr:rowOff>
    </xdr:from>
    <xdr:to>
      <xdr:col>24</xdr:col>
      <xdr:colOff>31750</xdr:colOff>
      <xdr:row>60</xdr:row>
      <xdr:rowOff>31750</xdr:rowOff>
    </xdr:to>
    <xdr:cxnSp macro="">
      <xdr:nvCxnSpPr>
        <xdr:cNvPr id="257" name="直線コネクタ 256"/>
        <xdr:cNvCxnSpPr/>
      </xdr:nvCxnSpPr>
      <xdr:spPr>
        <a:xfrm flipV="1">
          <a:off x="15671800" y="10166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9" name="フローチャート : 判断 258"/>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31750</xdr:rowOff>
    </xdr:from>
    <xdr:to>
      <xdr:col>22</xdr:col>
      <xdr:colOff>565150</xdr:colOff>
      <xdr:row>60</xdr:row>
      <xdr:rowOff>31750</xdr:rowOff>
    </xdr:to>
    <xdr:cxnSp macro="">
      <xdr:nvCxnSpPr>
        <xdr:cNvPr id="260" name="直線コネクタ 259"/>
        <xdr:cNvCxnSpPr/>
      </xdr:nvCxnSpPr>
      <xdr:spPr>
        <a:xfrm>
          <a:off x="14782800" y="10318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61" name="フローチャート : 判断 260"/>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2" name="テキスト ボックス 261"/>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31750</xdr:rowOff>
    </xdr:from>
    <xdr:to>
      <xdr:col>21</xdr:col>
      <xdr:colOff>361950</xdr:colOff>
      <xdr:row>60</xdr:row>
      <xdr:rowOff>50800</xdr:rowOff>
    </xdr:to>
    <xdr:cxnSp macro="">
      <xdr:nvCxnSpPr>
        <xdr:cNvPr id="263" name="直線コネクタ 262"/>
        <xdr:cNvCxnSpPr/>
      </xdr:nvCxnSpPr>
      <xdr:spPr>
        <a:xfrm flipV="1">
          <a:off x="13893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4" name="フローチャート : 判断 263"/>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5" name="テキスト ボックス 264"/>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31750</xdr:rowOff>
    </xdr:from>
    <xdr:to>
      <xdr:col>20</xdr:col>
      <xdr:colOff>158750</xdr:colOff>
      <xdr:row>60</xdr:row>
      <xdr:rowOff>50800</xdr:rowOff>
    </xdr:to>
    <xdr:cxnSp macro="">
      <xdr:nvCxnSpPr>
        <xdr:cNvPr id="266" name="直線コネクタ 265"/>
        <xdr:cNvCxnSpPr/>
      </xdr:nvCxnSpPr>
      <xdr:spPr>
        <a:xfrm>
          <a:off x="13004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7" name="フローチャート : 判断 266"/>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8" name="テキスト ボックス 267"/>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9" name="フローチャート : 判断 268"/>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70" name="テキスト ボックス 269"/>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0</xdr:rowOff>
    </xdr:from>
    <xdr:to>
      <xdr:col>24</xdr:col>
      <xdr:colOff>82550</xdr:colOff>
      <xdr:row>59</xdr:row>
      <xdr:rowOff>101600</xdr:rowOff>
    </xdr:to>
    <xdr:sp macro="" textlink="">
      <xdr:nvSpPr>
        <xdr:cNvPr id="276" name="円/楕円 275"/>
        <xdr:cNvSpPr/>
      </xdr:nvSpPr>
      <xdr:spPr>
        <a:xfrm>
          <a:off x="16459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143527</xdr:rowOff>
    </xdr:from>
    <xdr:ext cx="762000" cy="259045"/>
    <xdr:sp macro="" textlink="">
      <xdr:nvSpPr>
        <xdr:cNvPr id="277" name="その他該当値テキスト"/>
        <xdr:cNvSpPr txBox="1"/>
      </xdr:nvSpPr>
      <xdr:spPr>
        <a:xfrm>
          <a:off x="16598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152400</xdr:rowOff>
    </xdr:from>
    <xdr:to>
      <xdr:col>22</xdr:col>
      <xdr:colOff>615950</xdr:colOff>
      <xdr:row>60</xdr:row>
      <xdr:rowOff>82550</xdr:rowOff>
    </xdr:to>
    <xdr:sp macro="" textlink="">
      <xdr:nvSpPr>
        <xdr:cNvPr id="278" name="円/楕円 277"/>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67327</xdr:rowOff>
    </xdr:from>
    <xdr:ext cx="736600" cy="259045"/>
    <xdr:sp macro="" textlink="">
      <xdr:nvSpPr>
        <xdr:cNvPr id="279" name="テキスト ボックス 278"/>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152400</xdr:rowOff>
    </xdr:from>
    <xdr:to>
      <xdr:col>21</xdr:col>
      <xdr:colOff>412750</xdr:colOff>
      <xdr:row>60</xdr:row>
      <xdr:rowOff>82550</xdr:rowOff>
    </xdr:to>
    <xdr:sp macro="" textlink="">
      <xdr:nvSpPr>
        <xdr:cNvPr id="280" name="円/楕円 279"/>
        <xdr:cNvSpPr/>
      </xdr:nvSpPr>
      <xdr:spPr>
        <a:xfrm>
          <a:off x="14732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67327</xdr:rowOff>
    </xdr:from>
    <xdr:ext cx="762000" cy="259045"/>
    <xdr:sp macro="" textlink="">
      <xdr:nvSpPr>
        <xdr:cNvPr id="281" name="テキスト ボックス 280"/>
        <xdr:cNvSpPr txBox="1"/>
      </xdr:nvSpPr>
      <xdr:spPr>
        <a:xfrm>
          <a:off x="14401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0</xdr:rowOff>
    </xdr:from>
    <xdr:to>
      <xdr:col>20</xdr:col>
      <xdr:colOff>209550</xdr:colOff>
      <xdr:row>60</xdr:row>
      <xdr:rowOff>101600</xdr:rowOff>
    </xdr:to>
    <xdr:sp macro="" textlink="">
      <xdr:nvSpPr>
        <xdr:cNvPr id="282" name="円/楕円 281"/>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86377</xdr:rowOff>
    </xdr:from>
    <xdr:ext cx="762000" cy="259045"/>
    <xdr:sp macro="" textlink="">
      <xdr:nvSpPr>
        <xdr:cNvPr id="283" name="テキスト ボックス 282"/>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152400</xdr:rowOff>
    </xdr:from>
    <xdr:to>
      <xdr:col>19</xdr:col>
      <xdr:colOff>6350</xdr:colOff>
      <xdr:row>60</xdr:row>
      <xdr:rowOff>82550</xdr:rowOff>
    </xdr:to>
    <xdr:sp macro="" textlink="">
      <xdr:nvSpPr>
        <xdr:cNvPr id="284" name="円/楕円 283"/>
        <xdr:cNvSpPr/>
      </xdr:nvSpPr>
      <xdr:spPr>
        <a:xfrm>
          <a:off x="12954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67327</xdr:rowOff>
    </xdr:from>
    <xdr:ext cx="762000" cy="259045"/>
    <xdr:sp macro="" textlink="">
      <xdr:nvSpPr>
        <xdr:cNvPr id="285" name="テキスト ボックス 284"/>
        <xdr:cNvSpPr txBox="1"/>
      </xdr:nvSpPr>
      <xdr:spPr>
        <a:xfrm>
          <a:off x="12623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子ども・子育て支援制度に伴い認証保育所運営費補助などの取り扱いの変更等（補助費等→扶助費）により前年度に比べ０．９ポイント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、類似団体の平均を下回っている。今後も必要性等の見直しを行い、適正な事業運営に努めていく。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3" name="直線コネクタ 312"/>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4"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5" name="直線コネクタ 314"/>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xdr:rowOff>
    </xdr:from>
    <xdr:to>
      <xdr:col>24</xdr:col>
      <xdr:colOff>31750</xdr:colOff>
      <xdr:row>36</xdr:row>
      <xdr:rowOff>12700</xdr:rowOff>
    </xdr:to>
    <xdr:cxnSp macro="">
      <xdr:nvCxnSpPr>
        <xdr:cNvPr id="318" name="直線コネクタ 317"/>
        <xdr:cNvCxnSpPr/>
      </xdr:nvCxnSpPr>
      <xdr:spPr>
        <a:xfrm flipV="1">
          <a:off x="15671800" y="58420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20" name="フローチャート : 判断 319"/>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127000</xdr:rowOff>
    </xdr:to>
    <xdr:cxnSp macro="">
      <xdr:nvCxnSpPr>
        <xdr:cNvPr id="321" name="直線コネクタ 320"/>
        <xdr:cNvCxnSpPr/>
      </xdr:nvCxnSpPr>
      <xdr:spPr>
        <a:xfrm flipV="1">
          <a:off x="14782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2" name="フローチャート : 判断 321"/>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23" name="テキスト ボックス 322"/>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165100</xdr:rowOff>
    </xdr:to>
    <xdr:cxnSp macro="">
      <xdr:nvCxnSpPr>
        <xdr:cNvPr id="324" name="直線コネクタ 323"/>
        <xdr:cNvCxnSpPr/>
      </xdr:nvCxnSpPr>
      <xdr:spPr>
        <a:xfrm flipV="1">
          <a:off x="13893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5" name="フローチャート : 判断 324"/>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26" name="テキスト ボックス 325"/>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165100</xdr:rowOff>
    </xdr:to>
    <xdr:cxnSp macro="">
      <xdr:nvCxnSpPr>
        <xdr:cNvPr id="327" name="直線コネクタ 326"/>
        <xdr:cNvCxnSpPr/>
      </xdr:nvCxnSpPr>
      <xdr:spPr>
        <a:xfrm>
          <a:off x="13004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8" name="フローチャート : 判断 327"/>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9" name="テキスト ボックス 328"/>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30" name="フローチャート : 判断 329"/>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31" name="テキスト ボックス 330"/>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133350</xdr:rowOff>
    </xdr:from>
    <xdr:to>
      <xdr:col>24</xdr:col>
      <xdr:colOff>82550</xdr:colOff>
      <xdr:row>34</xdr:row>
      <xdr:rowOff>63500</xdr:rowOff>
    </xdr:to>
    <xdr:sp macro="" textlink="">
      <xdr:nvSpPr>
        <xdr:cNvPr id="337" name="円/楕円 336"/>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41927</xdr:rowOff>
    </xdr:from>
    <xdr:ext cx="762000" cy="259045"/>
    <xdr:sp macro="" textlink="">
      <xdr:nvSpPr>
        <xdr:cNvPr id="338"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9" name="円/楕円 33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40" name="テキスト ボックス 33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41" name="円/楕円 34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42" name="テキスト ボックス 34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114300</xdr:rowOff>
    </xdr:from>
    <xdr:to>
      <xdr:col>20</xdr:col>
      <xdr:colOff>209550</xdr:colOff>
      <xdr:row>37</xdr:row>
      <xdr:rowOff>44450</xdr:rowOff>
    </xdr:to>
    <xdr:sp macro="" textlink="">
      <xdr:nvSpPr>
        <xdr:cNvPr id="343" name="円/楕円 342"/>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54627</xdr:rowOff>
    </xdr:from>
    <xdr:ext cx="762000" cy="259045"/>
    <xdr:sp macro="" textlink="">
      <xdr:nvSpPr>
        <xdr:cNvPr id="344" name="テキスト ボックス 343"/>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5" name="円/楕円 344"/>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46" name="テキスト ボックス 345"/>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本五ふれあい公園の用地取得に係る償還が終了したことなど</a:t>
          </a:r>
          <a:r>
            <a:rPr kumimoji="1" lang="ja-JP" altLang="ja-JP" sz="1300">
              <a:solidFill>
                <a:schemeClr val="dk1"/>
              </a:solidFill>
              <a:effectLst/>
              <a:latin typeface="+mn-lt"/>
              <a:ea typeface="+mn-ea"/>
              <a:cs typeface="+mn-cs"/>
            </a:rPr>
            <a:t>により、公債費に係る経常収支比率は、前年度に比べ５．６ポイント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ているが、依然として類似団体の平均を上回っている。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今後も、起債の活用にあたっては、一般財源に占める実質的な公債費の割合（公債費負担比率（中野区方式））を上限１０％とする方針を遵守していく。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1" name="直線コネクタ 36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2" name="テキスト ボックス 36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3" name="直線コネクタ 36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4" name="テキスト ボックス 36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5" name="直線コネクタ 36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6" name="テキスト ボックス 36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7" name="直線コネクタ 36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8" name="テキスト ボックス 36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9" name="直線コネクタ 36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0" name="テキスト ボックス 36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85090</xdr:rowOff>
    </xdr:from>
    <xdr:to>
      <xdr:col>7</xdr:col>
      <xdr:colOff>15875</xdr:colOff>
      <xdr:row>76</xdr:row>
      <xdr:rowOff>104139</xdr:rowOff>
    </xdr:to>
    <xdr:cxnSp macro="">
      <xdr:nvCxnSpPr>
        <xdr:cNvPr id="373" name="直線コネクタ 372"/>
        <xdr:cNvCxnSpPr/>
      </xdr:nvCxnSpPr>
      <xdr:spPr>
        <a:xfrm flipV="1">
          <a:off x="4826000" y="12600940"/>
          <a:ext cx="0" cy="533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76216</xdr:rowOff>
    </xdr:from>
    <xdr:ext cx="762000" cy="259045"/>
    <xdr:sp macro="" textlink="">
      <xdr:nvSpPr>
        <xdr:cNvPr id="374" name="公債費最小値テキスト"/>
        <xdr:cNvSpPr txBox="1"/>
      </xdr:nvSpPr>
      <xdr:spPr>
        <a:xfrm>
          <a:off x="4914900" y="1310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76</xdr:row>
      <xdr:rowOff>104139</xdr:rowOff>
    </xdr:from>
    <xdr:to>
      <xdr:col>7</xdr:col>
      <xdr:colOff>104775</xdr:colOff>
      <xdr:row>76</xdr:row>
      <xdr:rowOff>104139</xdr:rowOff>
    </xdr:to>
    <xdr:cxnSp macro="">
      <xdr:nvCxnSpPr>
        <xdr:cNvPr id="375" name="直線コネクタ 374"/>
        <xdr:cNvCxnSpPr/>
      </xdr:nvCxnSpPr>
      <xdr:spPr>
        <a:xfrm>
          <a:off x="4737100" y="1313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xdr:rowOff>
    </xdr:from>
    <xdr:ext cx="762000" cy="259045"/>
    <xdr:sp macro="" textlink="">
      <xdr:nvSpPr>
        <xdr:cNvPr id="376"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85090</xdr:rowOff>
    </xdr:from>
    <xdr:to>
      <xdr:col>7</xdr:col>
      <xdr:colOff>104775</xdr:colOff>
      <xdr:row>73</xdr:row>
      <xdr:rowOff>85090</xdr:rowOff>
    </xdr:to>
    <xdr:cxnSp macro="">
      <xdr:nvCxnSpPr>
        <xdr:cNvPr id="377" name="直線コネクタ 376"/>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79</xdr:row>
      <xdr:rowOff>16511</xdr:rowOff>
    </xdr:to>
    <xdr:cxnSp macro="">
      <xdr:nvCxnSpPr>
        <xdr:cNvPr id="378" name="直線コネクタ 377"/>
        <xdr:cNvCxnSpPr/>
      </xdr:nvCxnSpPr>
      <xdr:spPr>
        <a:xfrm flipV="1">
          <a:off x="3987800" y="13134339"/>
          <a:ext cx="838200" cy="4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62247</xdr:rowOff>
    </xdr:from>
    <xdr:ext cx="762000" cy="259045"/>
    <xdr:sp macro="" textlink="">
      <xdr:nvSpPr>
        <xdr:cNvPr id="379" name="公債費平均値テキスト"/>
        <xdr:cNvSpPr txBox="1"/>
      </xdr:nvSpPr>
      <xdr:spPr>
        <a:xfrm>
          <a:off x="4914900" y="1257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45720</xdr:rowOff>
    </xdr:from>
    <xdr:to>
      <xdr:col>7</xdr:col>
      <xdr:colOff>66675</xdr:colOff>
      <xdr:row>74</xdr:row>
      <xdr:rowOff>147320</xdr:rowOff>
    </xdr:to>
    <xdr:sp macro="" textlink="">
      <xdr:nvSpPr>
        <xdr:cNvPr id="380" name="フローチャート : 判断 379"/>
        <xdr:cNvSpPr/>
      </xdr:nvSpPr>
      <xdr:spPr>
        <a:xfrm>
          <a:off x="47752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80</xdr:row>
      <xdr:rowOff>5080</xdr:rowOff>
    </xdr:to>
    <xdr:cxnSp macro="">
      <xdr:nvCxnSpPr>
        <xdr:cNvPr id="381" name="直線コネクタ 380"/>
        <xdr:cNvCxnSpPr/>
      </xdr:nvCxnSpPr>
      <xdr:spPr>
        <a:xfrm flipV="1">
          <a:off x="3098800" y="135610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114300</xdr:rowOff>
    </xdr:from>
    <xdr:to>
      <xdr:col>5</xdr:col>
      <xdr:colOff>600075</xdr:colOff>
      <xdr:row>75</xdr:row>
      <xdr:rowOff>44450</xdr:rowOff>
    </xdr:to>
    <xdr:sp macro="" textlink="">
      <xdr:nvSpPr>
        <xdr:cNvPr id="382" name="フローチャート : 判断 381"/>
        <xdr:cNvSpPr/>
      </xdr:nvSpPr>
      <xdr:spPr>
        <a:xfrm>
          <a:off x="3937000" y="1280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83" name="テキスト ボックス 382"/>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xdr:rowOff>
    </xdr:from>
    <xdr:to>
      <xdr:col>4</xdr:col>
      <xdr:colOff>346075</xdr:colOff>
      <xdr:row>80</xdr:row>
      <xdr:rowOff>50800</xdr:rowOff>
    </xdr:to>
    <xdr:cxnSp macro="">
      <xdr:nvCxnSpPr>
        <xdr:cNvPr id="384" name="直線コネクタ 383"/>
        <xdr:cNvCxnSpPr/>
      </xdr:nvCxnSpPr>
      <xdr:spPr>
        <a:xfrm flipV="1">
          <a:off x="2209800" y="1372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129540</xdr:rowOff>
    </xdr:from>
    <xdr:to>
      <xdr:col>4</xdr:col>
      <xdr:colOff>396875</xdr:colOff>
      <xdr:row>75</xdr:row>
      <xdr:rowOff>59690</xdr:rowOff>
    </xdr:to>
    <xdr:sp macro="" textlink="">
      <xdr:nvSpPr>
        <xdr:cNvPr id="385" name="フローチャート : 判断 384"/>
        <xdr:cNvSpPr/>
      </xdr:nvSpPr>
      <xdr:spPr>
        <a:xfrm>
          <a:off x="3048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86" name="テキスト ボックス 385"/>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80</xdr:row>
      <xdr:rowOff>50800</xdr:rowOff>
    </xdr:to>
    <xdr:cxnSp macro="">
      <xdr:nvCxnSpPr>
        <xdr:cNvPr id="387" name="直線コネクタ 386"/>
        <xdr:cNvCxnSpPr/>
      </xdr:nvCxnSpPr>
      <xdr:spPr>
        <a:xfrm>
          <a:off x="1320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3810</xdr:rowOff>
    </xdr:from>
    <xdr:to>
      <xdr:col>3</xdr:col>
      <xdr:colOff>193675</xdr:colOff>
      <xdr:row>75</xdr:row>
      <xdr:rowOff>105410</xdr:rowOff>
    </xdr:to>
    <xdr:sp macro="" textlink="">
      <xdr:nvSpPr>
        <xdr:cNvPr id="388" name="フローチャート : 判断 387"/>
        <xdr:cNvSpPr/>
      </xdr:nvSpPr>
      <xdr:spPr>
        <a:xfrm>
          <a:off x="2159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89" name="テキスト ボックス 38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0" name="フローチャート : 判断 389"/>
        <xdr:cNvSpPr/>
      </xdr:nvSpPr>
      <xdr:spPr>
        <a:xfrm>
          <a:off x="1270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1" name="テキスト ボックス 390"/>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7" name="円/楕円 396"/>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133366</xdr:rowOff>
    </xdr:from>
    <xdr:ext cx="762000" cy="259045"/>
    <xdr:sp macro="" textlink="">
      <xdr:nvSpPr>
        <xdr:cNvPr id="398" name="公債費該当値テキスト"/>
        <xdr:cNvSpPr txBox="1"/>
      </xdr:nvSpPr>
      <xdr:spPr>
        <a:xfrm>
          <a:off x="4914900" y="1299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9" name="円/楕円 398"/>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400" name="テキスト ボックス 399"/>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125730</xdr:rowOff>
    </xdr:from>
    <xdr:to>
      <xdr:col>4</xdr:col>
      <xdr:colOff>396875</xdr:colOff>
      <xdr:row>80</xdr:row>
      <xdr:rowOff>55880</xdr:rowOff>
    </xdr:to>
    <xdr:sp macro="" textlink="">
      <xdr:nvSpPr>
        <xdr:cNvPr id="401" name="円/楕円 400"/>
        <xdr:cNvSpPr/>
      </xdr:nvSpPr>
      <xdr:spPr>
        <a:xfrm>
          <a:off x="3048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40657</xdr:rowOff>
    </xdr:from>
    <xdr:ext cx="762000" cy="259045"/>
    <xdr:sp macro="" textlink="">
      <xdr:nvSpPr>
        <xdr:cNvPr id="402" name="テキスト ボックス 401"/>
        <xdr:cNvSpPr txBox="1"/>
      </xdr:nvSpPr>
      <xdr:spPr>
        <a:xfrm>
          <a:off x="27178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0</xdr:rowOff>
    </xdr:from>
    <xdr:to>
      <xdr:col>3</xdr:col>
      <xdr:colOff>193675</xdr:colOff>
      <xdr:row>80</xdr:row>
      <xdr:rowOff>101600</xdr:rowOff>
    </xdr:to>
    <xdr:sp macro="" textlink="">
      <xdr:nvSpPr>
        <xdr:cNvPr id="403" name="円/楕円 402"/>
        <xdr:cNvSpPr/>
      </xdr:nvSpPr>
      <xdr:spPr>
        <a:xfrm>
          <a:off x="2159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86377</xdr:rowOff>
    </xdr:from>
    <xdr:ext cx="762000" cy="259045"/>
    <xdr:sp macro="" textlink="">
      <xdr:nvSpPr>
        <xdr:cNvPr id="404" name="テキスト ボックス 403"/>
        <xdr:cNvSpPr txBox="1"/>
      </xdr:nvSpPr>
      <xdr:spPr>
        <a:xfrm>
          <a:off x="1828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405" name="円/楕円 404"/>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406" name="テキスト ボックス 405"/>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前年度に比べ、３．０ポイント</a:t>
          </a:r>
          <a:r>
            <a:rPr kumimoji="1" lang="ja-JP" altLang="en-US" sz="1300">
              <a:solidFill>
                <a:schemeClr val="dk1"/>
              </a:solidFill>
              <a:effectLst/>
              <a:latin typeface="+mn-lt"/>
              <a:ea typeface="+mn-ea"/>
              <a:cs typeface="+mn-cs"/>
            </a:rPr>
            <a:t>減少し</a:t>
          </a:r>
          <a:r>
            <a:rPr kumimoji="1" lang="ja-JP" altLang="ja-JP" sz="1300">
              <a:solidFill>
                <a:schemeClr val="dk1"/>
              </a:solidFill>
              <a:effectLst/>
              <a:latin typeface="+mn-lt"/>
              <a:ea typeface="+mn-ea"/>
              <a:cs typeface="+mn-cs"/>
            </a:rPr>
            <a:t>、類似団体の平均を下回っている。</a:t>
          </a:r>
          <a:endParaRPr lang="ja-JP" altLang="ja-JP" sz="1300">
            <a:effectLst/>
          </a:endParaRPr>
        </a:p>
        <a:p>
          <a:r>
            <a:rPr kumimoji="1" lang="ja-JP" altLang="en-US" sz="1300">
              <a:solidFill>
                <a:schemeClr val="dk1"/>
              </a:solidFill>
              <a:effectLst/>
              <a:latin typeface="+mn-lt"/>
              <a:ea typeface="+mn-ea"/>
              <a:cs typeface="+mn-cs"/>
            </a:rPr>
            <a:t>　これは、扶助費、物件費及び補助費等の指標が類似団体の平均を下回っていることによるものである。</a:t>
          </a:r>
          <a:r>
            <a:rPr kumimoji="1" lang="ja-JP" altLang="ja-JP" sz="1300">
              <a:solidFill>
                <a:schemeClr val="dk1"/>
              </a:solidFill>
              <a:effectLst/>
              <a:latin typeface="+mn-lt"/>
              <a:ea typeface="+mn-ea"/>
              <a:cs typeface="+mn-cs"/>
            </a:rPr>
            <a:t>　</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今後も事業の見直しや効率化により、行政サービスの向上を図るとともに、適正な事業運営に努めていく。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60706</xdr:rowOff>
    </xdr:to>
    <xdr:cxnSp macro="">
      <xdr:nvCxnSpPr>
        <xdr:cNvPr id="432" name="直線コネクタ 431"/>
        <xdr:cNvCxnSpPr/>
      </xdr:nvCxnSpPr>
      <xdr:spPr>
        <a:xfrm flipV="1">
          <a:off x="16510000" y="12512548"/>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33"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34" name="直線コネクタ 433"/>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35"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36" name="直線コネクタ 435"/>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28702</xdr:rowOff>
    </xdr:from>
    <xdr:to>
      <xdr:col>24</xdr:col>
      <xdr:colOff>31750</xdr:colOff>
      <xdr:row>76</xdr:row>
      <xdr:rowOff>131572</xdr:rowOff>
    </xdr:to>
    <xdr:cxnSp macro="">
      <xdr:nvCxnSpPr>
        <xdr:cNvPr id="437" name="直線コネクタ 436"/>
        <xdr:cNvCxnSpPr/>
      </xdr:nvCxnSpPr>
      <xdr:spPr>
        <a:xfrm flipV="1">
          <a:off x="15671800" y="1288745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146575</xdr:rowOff>
    </xdr:from>
    <xdr:ext cx="762000" cy="259045"/>
    <xdr:sp macro="" textlink="">
      <xdr:nvSpPr>
        <xdr:cNvPr id="438"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39" name="フローチャート : 判断 438"/>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78</xdr:row>
      <xdr:rowOff>136144</xdr:rowOff>
    </xdr:to>
    <xdr:cxnSp macro="">
      <xdr:nvCxnSpPr>
        <xdr:cNvPr id="440" name="直線コネクタ 439"/>
        <xdr:cNvCxnSpPr/>
      </xdr:nvCxnSpPr>
      <xdr:spPr>
        <a:xfrm flipV="1">
          <a:off x="14782800" y="13161772"/>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14478</xdr:rowOff>
    </xdr:from>
    <xdr:to>
      <xdr:col>22</xdr:col>
      <xdr:colOff>615950</xdr:colOff>
      <xdr:row>79</xdr:row>
      <xdr:rowOff>116078</xdr:rowOff>
    </xdr:to>
    <xdr:sp macro="" textlink="">
      <xdr:nvSpPr>
        <xdr:cNvPr id="441" name="フローチャート : 判断 440"/>
        <xdr:cNvSpPr/>
      </xdr:nvSpPr>
      <xdr:spPr>
        <a:xfrm>
          <a:off x="15621000" y="1355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100855</xdr:rowOff>
    </xdr:from>
    <xdr:ext cx="736600" cy="259045"/>
    <xdr:sp macro="" textlink="">
      <xdr:nvSpPr>
        <xdr:cNvPr id="442" name="テキスト ボックス 441"/>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136144</xdr:rowOff>
    </xdr:from>
    <xdr:to>
      <xdr:col>21</xdr:col>
      <xdr:colOff>361950</xdr:colOff>
      <xdr:row>79</xdr:row>
      <xdr:rowOff>138430</xdr:rowOff>
    </xdr:to>
    <xdr:cxnSp macro="">
      <xdr:nvCxnSpPr>
        <xdr:cNvPr id="443" name="直線コネクタ 442"/>
        <xdr:cNvCxnSpPr/>
      </xdr:nvCxnSpPr>
      <xdr:spPr>
        <a:xfrm flipV="1">
          <a:off x="13893800" y="135092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16763</xdr:rowOff>
    </xdr:from>
    <xdr:to>
      <xdr:col>21</xdr:col>
      <xdr:colOff>412750</xdr:colOff>
      <xdr:row>80</xdr:row>
      <xdr:rowOff>118363</xdr:rowOff>
    </xdr:to>
    <xdr:sp macro="" textlink="">
      <xdr:nvSpPr>
        <xdr:cNvPr id="444" name="フローチャート : 判断 443"/>
        <xdr:cNvSpPr/>
      </xdr:nvSpPr>
      <xdr:spPr>
        <a:xfrm>
          <a:off x="14732000" y="137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103140</xdr:rowOff>
    </xdr:from>
    <xdr:ext cx="762000" cy="259045"/>
    <xdr:sp macro="" textlink="">
      <xdr:nvSpPr>
        <xdr:cNvPr id="445" name="テキスト ボックス 444"/>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138430</xdr:rowOff>
    </xdr:from>
    <xdr:to>
      <xdr:col>20</xdr:col>
      <xdr:colOff>158750</xdr:colOff>
      <xdr:row>79</xdr:row>
      <xdr:rowOff>138430</xdr:rowOff>
    </xdr:to>
    <xdr:cxnSp macro="">
      <xdr:nvCxnSpPr>
        <xdr:cNvPr id="446" name="直線コネクタ 445"/>
        <xdr:cNvCxnSpPr/>
      </xdr:nvCxnSpPr>
      <xdr:spPr>
        <a:xfrm>
          <a:off x="13004800" y="1368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81</xdr:row>
      <xdr:rowOff>64770</xdr:rowOff>
    </xdr:from>
    <xdr:to>
      <xdr:col>20</xdr:col>
      <xdr:colOff>209550</xdr:colOff>
      <xdr:row>81</xdr:row>
      <xdr:rowOff>166370</xdr:rowOff>
    </xdr:to>
    <xdr:sp macro="" textlink="">
      <xdr:nvSpPr>
        <xdr:cNvPr id="447" name="フローチャート : 判断 446"/>
        <xdr:cNvSpPr/>
      </xdr:nvSpPr>
      <xdr:spPr>
        <a:xfrm>
          <a:off x="13843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151147</xdr:rowOff>
    </xdr:from>
    <xdr:ext cx="762000" cy="259045"/>
    <xdr:sp macro="" textlink="">
      <xdr:nvSpPr>
        <xdr:cNvPr id="448" name="テキスト ボックス 447"/>
        <xdr:cNvSpPr txBox="1"/>
      </xdr:nvSpPr>
      <xdr:spPr>
        <a:xfrm>
          <a:off x="13512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81</xdr:row>
      <xdr:rowOff>64770</xdr:rowOff>
    </xdr:from>
    <xdr:to>
      <xdr:col>19</xdr:col>
      <xdr:colOff>6350</xdr:colOff>
      <xdr:row>81</xdr:row>
      <xdr:rowOff>166370</xdr:rowOff>
    </xdr:to>
    <xdr:sp macro="" textlink="">
      <xdr:nvSpPr>
        <xdr:cNvPr id="449" name="フローチャート : 判断 448"/>
        <xdr:cNvSpPr/>
      </xdr:nvSpPr>
      <xdr:spPr>
        <a:xfrm>
          <a:off x="12954000" y="1395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151147</xdr:rowOff>
    </xdr:from>
    <xdr:ext cx="762000" cy="259045"/>
    <xdr:sp macro="" textlink="">
      <xdr:nvSpPr>
        <xdr:cNvPr id="450" name="テキスト ボックス 449"/>
        <xdr:cNvSpPr txBox="1"/>
      </xdr:nvSpPr>
      <xdr:spPr>
        <a:xfrm>
          <a:off x="12623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149352</xdr:rowOff>
    </xdr:from>
    <xdr:to>
      <xdr:col>24</xdr:col>
      <xdr:colOff>82550</xdr:colOff>
      <xdr:row>75</xdr:row>
      <xdr:rowOff>79502</xdr:rowOff>
    </xdr:to>
    <xdr:sp macro="" textlink="">
      <xdr:nvSpPr>
        <xdr:cNvPr id="456" name="円/楕円 455"/>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165879</xdr:rowOff>
    </xdr:from>
    <xdr:ext cx="762000" cy="259045"/>
    <xdr:sp macro="" textlink="">
      <xdr:nvSpPr>
        <xdr:cNvPr id="457" name="公債費以外該当値テキスト"/>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8" name="円/楕円 457"/>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59" name="テキスト ボックス 458"/>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85344</xdr:rowOff>
    </xdr:from>
    <xdr:to>
      <xdr:col>21</xdr:col>
      <xdr:colOff>412750</xdr:colOff>
      <xdr:row>79</xdr:row>
      <xdr:rowOff>15494</xdr:rowOff>
    </xdr:to>
    <xdr:sp macro="" textlink="">
      <xdr:nvSpPr>
        <xdr:cNvPr id="460" name="円/楕円 459"/>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25671</xdr:rowOff>
    </xdr:from>
    <xdr:ext cx="762000" cy="259045"/>
    <xdr:sp macro="" textlink="">
      <xdr:nvSpPr>
        <xdr:cNvPr id="461" name="テキスト ボックス 460"/>
        <xdr:cNvSpPr txBox="1"/>
      </xdr:nvSpPr>
      <xdr:spPr>
        <a:xfrm>
          <a:off x="14401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87630</xdr:rowOff>
    </xdr:from>
    <xdr:to>
      <xdr:col>20</xdr:col>
      <xdr:colOff>209550</xdr:colOff>
      <xdr:row>80</xdr:row>
      <xdr:rowOff>17780</xdr:rowOff>
    </xdr:to>
    <xdr:sp macro="" textlink="">
      <xdr:nvSpPr>
        <xdr:cNvPr id="462" name="円/楕円 461"/>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27957</xdr:rowOff>
    </xdr:from>
    <xdr:ext cx="762000" cy="259045"/>
    <xdr:sp macro="" textlink="">
      <xdr:nvSpPr>
        <xdr:cNvPr id="463" name="テキスト ボックス 462"/>
        <xdr:cNvSpPr txBox="1"/>
      </xdr:nvSpPr>
      <xdr:spPr>
        <a:xfrm>
          <a:off x="13512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87630</xdr:rowOff>
    </xdr:from>
    <xdr:to>
      <xdr:col>19</xdr:col>
      <xdr:colOff>6350</xdr:colOff>
      <xdr:row>80</xdr:row>
      <xdr:rowOff>17780</xdr:rowOff>
    </xdr:to>
    <xdr:sp macro="" textlink="">
      <xdr:nvSpPr>
        <xdr:cNvPr id="464" name="円/楕円 463"/>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27957</xdr:rowOff>
    </xdr:from>
    <xdr:ext cx="762000" cy="259045"/>
    <xdr:sp macro="" textlink="">
      <xdr:nvSpPr>
        <xdr:cNvPr id="465" name="テキスト ボックス 464"/>
        <xdr:cNvSpPr txBox="1"/>
      </xdr:nvSpPr>
      <xdr:spPr>
        <a:xfrm>
          <a:off x="12623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東京都中野区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108440</xdr:rowOff>
    </xdr:from>
    <xdr:to>
      <xdr:col>4</xdr:col>
      <xdr:colOff>1117600</xdr:colOff>
      <xdr:row>18</xdr:row>
      <xdr:rowOff>122341</xdr:rowOff>
    </xdr:to>
    <xdr:cxnSp macro="">
      <xdr:nvCxnSpPr>
        <xdr:cNvPr id="52" name="直線コネクタ 51"/>
        <xdr:cNvCxnSpPr/>
      </xdr:nvCxnSpPr>
      <xdr:spPr bwMode="auto">
        <a:xfrm>
          <a:off x="5003800" y="3242165"/>
          <a:ext cx="647700" cy="13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95780</xdr:rowOff>
    </xdr:from>
    <xdr:to>
      <xdr:col>4</xdr:col>
      <xdr:colOff>469900</xdr:colOff>
      <xdr:row>18</xdr:row>
      <xdr:rowOff>108440</xdr:rowOff>
    </xdr:to>
    <xdr:cxnSp macro="">
      <xdr:nvCxnSpPr>
        <xdr:cNvPr id="55" name="直線コネクタ 54"/>
        <xdr:cNvCxnSpPr/>
      </xdr:nvCxnSpPr>
      <xdr:spPr bwMode="auto">
        <a:xfrm>
          <a:off x="4305300" y="3229505"/>
          <a:ext cx="698500" cy="12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67510</xdr:rowOff>
    </xdr:from>
    <xdr:to>
      <xdr:col>3</xdr:col>
      <xdr:colOff>904875</xdr:colOff>
      <xdr:row>18</xdr:row>
      <xdr:rowOff>95780</xdr:rowOff>
    </xdr:to>
    <xdr:cxnSp macro="">
      <xdr:nvCxnSpPr>
        <xdr:cNvPr id="58" name="直線コネクタ 57"/>
        <xdr:cNvCxnSpPr/>
      </xdr:nvCxnSpPr>
      <xdr:spPr bwMode="auto">
        <a:xfrm>
          <a:off x="3606800" y="3201235"/>
          <a:ext cx="698500" cy="2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1793</xdr:rowOff>
    </xdr:from>
    <xdr:to>
      <xdr:col>3</xdr:col>
      <xdr:colOff>206375</xdr:colOff>
      <xdr:row>18</xdr:row>
      <xdr:rowOff>67510</xdr:rowOff>
    </xdr:to>
    <xdr:cxnSp macro="">
      <xdr:nvCxnSpPr>
        <xdr:cNvPr id="61" name="直線コネクタ 60"/>
        <xdr:cNvCxnSpPr/>
      </xdr:nvCxnSpPr>
      <xdr:spPr bwMode="auto">
        <a:xfrm>
          <a:off x="2908300" y="3135518"/>
          <a:ext cx="698500" cy="6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106265</xdr:rowOff>
    </xdr:from>
    <xdr:ext cx="762000" cy="259045"/>
    <xdr:sp macro="" textlink="">
      <xdr:nvSpPr>
        <xdr:cNvPr id="63" name="テキスト ボックス 62"/>
        <xdr:cNvSpPr txBox="1"/>
      </xdr:nvSpPr>
      <xdr:spPr>
        <a:xfrm>
          <a:off x="32258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52718</xdr:rowOff>
    </xdr:from>
    <xdr:ext cx="762000" cy="259045"/>
    <xdr:sp macro="" textlink="">
      <xdr:nvSpPr>
        <xdr:cNvPr id="65" name="テキスト ボックス 64"/>
        <xdr:cNvSpPr txBox="1"/>
      </xdr:nvSpPr>
      <xdr:spPr>
        <a:xfrm>
          <a:off x="2527300" y="318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71541</xdr:rowOff>
    </xdr:from>
    <xdr:to>
      <xdr:col>5</xdr:col>
      <xdr:colOff>34925</xdr:colOff>
      <xdr:row>19</xdr:row>
      <xdr:rowOff>1691</xdr:rowOff>
    </xdr:to>
    <xdr:sp macro="" textlink="">
      <xdr:nvSpPr>
        <xdr:cNvPr id="71" name="円/楕円 70"/>
        <xdr:cNvSpPr/>
      </xdr:nvSpPr>
      <xdr:spPr bwMode="auto">
        <a:xfrm>
          <a:off x="5600700" y="320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43618</xdr:rowOff>
    </xdr:from>
    <xdr:ext cx="762000" cy="259045"/>
    <xdr:sp macro="" textlink="">
      <xdr:nvSpPr>
        <xdr:cNvPr id="72" name="人口1人当たり決算額の推移該当値テキスト130"/>
        <xdr:cNvSpPr txBox="1"/>
      </xdr:nvSpPr>
      <xdr:spPr>
        <a:xfrm>
          <a:off x="5740400" y="317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62,553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57640</xdr:rowOff>
    </xdr:from>
    <xdr:to>
      <xdr:col>4</xdr:col>
      <xdr:colOff>520700</xdr:colOff>
      <xdr:row>18</xdr:row>
      <xdr:rowOff>159240</xdr:rowOff>
    </xdr:to>
    <xdr:sp macro="" textlink="">
      <xdr:nvSpPr>
        <xdr:cNvPr id="73" name="円/楕円 72"/>
        <xdr:cNvSpPr/>
      </xdr:nvSpPr>
      <xdr:spPr bwMode="auto">
        <a:xfrm>
          <a:off x="4953000" y="319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144017</xdr:rowOff>
    </xdr:from>
    <xdr:ext cx="736600" cy="259045"/>
    <xdr:sp macro="" textlink="">
      <xdr:nvSpPr>
        <xdr:cNvPr id="74" name="テキスト ボックス 73"/>
        <xdr:cNvSpPr txBox="1"/>
      </xdr:nvSpPr>
      <xdr:spPr>
        <a:xfrm>
          <a:off x="4622800" y="327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44980</xdr:rowOff>
    </xdr:from>
    <xdr:to>
      <xdr:col>3</xdr:col>
      <xdr:colOff>955675</xdr:colOff>
      <xdr:row>18</xdr:row>
      <xdr:rowOff>146580</xdr:rowOff>
    </xdr:to>
    <xdr:sp macro="" textlink="">
      <xdr:nvSpPr>
        <xdr:cNvPr id="75" name="円/楕円 74"/>
        <xdr:cNvSpPr/>
      </xdr:nvSpPr>
      <xdr:spPr bwMode="auto">
        <a:xfrm>
          <a:off x="4254500" y="317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131357</xdr:rowOff>
    </xdr:from>
    <xdr:ext cx="762000" cy="259045"/>
    <xdr:sp macro="" textlink="">
      <xdr:nvSpPr>
        <xdr:cNvPr id="76" name="テキスト ボックス 75"/>
        <xdr:cNvSpPr txBox="1"/>
      </xdr:nvSpPr>
      <xdr:spPr>
        <a:xfrm>
          <a:off x="3924300" y="32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16710</xdr:rowOff>
    </xdr:from>
    <xdr:to>
      <xdr:col>3</xdr:col>
      <xdr:colOff>257175</xdr:colOff>
      <xdr:row>18</xdr:row>
      <xdr:rowOff>118310</xdr:rowOff>
    </xdr:to>
    <xdr:sp macro="" textlink="">
      <xdr:nvSpPr>
        <xdr:cNvPr id="77" name="円/楕円 76"/>
        <xdr:cNvSpPr/>
      </xdr:nvSpPr>
      <xdr:spPr bwMode="auto">
        <a:xfrm>
          <a:off x="3556000" y="3150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128487</xdr:rowOff>
    </xdr:from>
    <xdr:ext cx="762000" cy="259045"/>
    <xdr:sp macro="" textlink="">
      <xdr:nvSpPr>
        <xdr:cNvPr id="78" name="テキスト ボックス 77"/>
        <xdr:cNvSpPr txBox="1"/>
      </xdr:nvSpPr>
      <xdr:spPr>
        <a:xfrm>
          <a:off x="3225800" y="2919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122443</xdr:rowOff>
    </xdr:from>
    <xdr:to>
      <xdr:col>2</xdr:col>
      <xdr:colOff>692150</xdr:colOff>
      <xdr:row>18</xdr:row>
      <xdr:rowOff>52593</xdr:rowOff>
    </xdr:to>
    <xdr:sp macro="" textlink="">
      <xdr:nvSpPr>
        <xdr:cNvPr id="79" name="円/楕円 78"/>
        <xdr:cNvSpPr/>
      </xdr:nvSpPr>
      <xdr:spPr bwMode="auto">
        <a:xfrm>
          <a:off x="2857500" y="3084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62770</xdr:rowOff>
    </xdr:from>
    <xdr:ext cx="762000" cy="259045"/>
    <xdr:sp macro="" textlink="">
      <xdr:nvSpPr>
        <xdr:cNvPr id="80" name="テキスト ボックス 79"/>
        <xdr:cNvSpPr txBox="1"/>
      </xdr:nvSpPr>
      <xdr:spPr>
        <a:xfrm>
          <a:off x="2527300" y="285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119837</xdr:rowOff>
    </xdr:from>
    <xdr:to>
      <xdr:col>4</xdr:col>
      <xdr:colOff>1117600</xdr:colOff>
      <xdr:row>37</xdr:row>
      <xdr:rowOff>303555</xdr:rowOff>
    </xdr:to>
    <xdr:cxnSp macro="">
      <xdr:nvCxnSpPr>
        <xdr:cNvPr id="109" name="直線コネクタ 108"/>
        <xdr:cNvCxnSpPr/>
      </xdr:nvCxnSpPr>
      <xdr:spPr bwMode="auto">
        <a:xfrm flipV="1">
          <a:off x="5651500" y="6730187"/>
          <a:ext cx="0" cy="6980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275632</xdr:rowOff>
    </xdr:from>
    <xdr:ext cx="762000" cy="259045"/>
    <xdr:sp macro="" textlink="">
      <xdr:nvSpPr>
        <xdr:cNvPr id="110" name="人口1人当たり決算額の推移最小値テキスト445"/>
        <xdr:cNvSpPr txBox="1"/>
      </xdr:nvSpPr>
      <xdr:spPr>
        <a:xfrm>
          <a:off x="5740400" y="74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303555</xdr:rowOff>
    </xdr:from>
    <xdr:to>
      <xdr:col>5</xdr:col>
      <xdr:colOff>73025</xdr:colOff>
      <xdr:row>37</xdr:row>
      <xdr:rowOff>303555</xdr:rowOff>
    </xdr:to>
    <xdr:cxnSp macro="">
      <xdr:nvCxnSpPr>
        <xdr:cNvPr id="111" name="直線コネクタ 110"/>
        <xdr:cNvCxnSpPr/>
      </xdr:nvCxnSpPr>
      <xdr:spPr bwMode="auto">
        <a:xfrm>
          <a:off x="5562600" y="7428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206214</xdr:rowOff>
    </xdr:from>
    <xdr:ext cx="762000" cy="259045"/>
    <xdr:sp macro="" textlink="">
      <xdr:nvSpPr>
        <xdr:cNvPr id="112" name="人口1人当たり決算額の推移最大値テキスト445"/>
        <xdr:cNvSpPr txBox="1"/>
      </xdr:nvSpPr>
      <xdr:spPr>
        <a:xfrm>
          <a:off x="5740400" y="64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35</xdr:row>
      <xdr:rowOff>119837</xdr:rowOff>
    </xdr:from>
    <xdr:to>
      <xdr:col>5</xdr:col>
      <xdr:colOff>73025</xdr:colOff>
      <xdr:row>35</xdr:row>
      <xdr:rowOff>119837</xdr:rowOff>
    </xdr:to>
    <xdr:cxnSp macro="">
      <xdr:nvCxnSpPr>
        <xdr:cNvPr id="113" name="直線コネクタ 112"/>
        <xdr:cNvCxnSpPr/>
      </xdr:nvCxnSpPr>
      <xdr:spPr bwMode="auto">
        <a:xfrm>
          <a:off x="5562600" y="6730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66192</xdr:rowOff>
    </xdr:from>
    <xdr:to>
      <xdr:col>4</xdr:col>
      <xdr:colOff>1117600</xdr:colOff>
      <xdr:row>35</xdr:row>
      <xdr:rowOff>177254</xdr:rowOff>
    </xdr:to>
    <xdr:cxnSp macro="">
      <xdr:nvCxnSpPr>
        <xdr:cNvPr id="114" name="直線コネクタ 113"/>
        <xdr:cNvCxnSpPr/>
      </xdr:nvCxnSpPr>
      <xdr:spPr bwMode="auto">
        <a:xfrm>
          <a:off x="5003800" y="6333642"/>
          <a:ext cx="647700" cy="45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83710</xdr:rowOff>
    </xdr:from>
    <xdr:ext cx="762000" cy="259045"/>
    <xdr:sp macro="" textlink="">
      <xdr:nvSpPr>
        <xdr:cNvPr id="115" name="人口1人当たり決算額の推移平均値テキスト445"/>
        <xdr:cNvSpPr txBox="1"/>
      </xdr:nvSpPr>
      <xdr:spPr>
        <a:xfrm>
          <a:off x="5740400" y="70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111633</xdr:rowOff>
    </xdr:from>
    <xdr:to>
      <xdr:col>5</xdr:col>
      <xdr:colOff>34925</xdr:colOff>
      <xdr:row>37</xdr:row>
      <xdr:rowOff>41783</xdr:rowOff>
    </xdr:to>
    <xdr:sp macro="" textlink="">
      <xdr:nvSpPr>
        <xdr:cNvPr id="116" name="フローチャート : 判断 115"/>
        <xdr:cNvSpPr/>
      </xdr:nvSpPr>
      <xdr:spPr bwMode="auto">
        <a:xfrm>
          <a:off x="5600700" y="7064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927</xdr:rowOff>
    </xdr:from>
    <xdr:to>
      <xdr:col>4</xdr:col>
      <xdr:colOff>469900</xdr:colOff>
      <xdr:row>34</xdr:row>
      <xdr:rowOff>66192</xdr:rowOff>
    </xdr:to>
    <xdr:cxnSp macro="">
      <xdr:nvCxnSpPr>
        <xdr:cNvPr id="117" name="直線コネクタ 116"/>
        <xdr:cNvCxnSpPr/>
      </xdr:nvCxnSpPr>
      <xdr:spPr bwMode="auto">
        <a:xfrm>
          <a:off x="4305300" y="6268377"/>
          <a:ext cx="698500" cy="6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53036</xdr:rowOff>
    </xdr:from>
    <xdr:to>
      <xdr:col>4</xdr:col>
      <xdr:colOff>520700</xdr:colOff>
      <xdr:row>36</xdr:row>
      <xdr:rowOff>154636</xdr:rowOff>
    </xdr:to>
    <xdr:sp macro="" textlink="">
      <xdr:nvSpPr>
        <xdr:cNvPr id="118" name="フローチャート : 判断 117"/>
        <xdr:cNvSpPr/>
      </xdr:nvSpPr>
      <xdr:spPr bwMode="auto">
        <a:xfrm>
          <a:off x="4953000" y="7006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139413</xdr:rowOff>
    </xdr:from>
    <xdr:ext cx="736600" cy="259045"/>
    <xdr:sp macro="" textlink="">
      <xdr:nvSpPr>
        <xdr:cNvPr id="119" name="テキスト ボックス 118"/>
        <xdr:cNvSpPr txBox="1"/>
      </xdr:nvSpPr>
      <xdr:spPr>
        <a:xfrm>
          <a:off x="4622800" y="7092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927</xdr:rowOff>
    </xdr:from>
    <xdr:to>
      <xdr:col>3</xdr:col>
      <xdr:colOff>904875</xdr:colOff>
      <xdr:row>34</xdr:row>
      <xdr:rowOff>10719</xdr:rowOff>
    </xdr:to>
    <xdr:cxnSp macro="">
      <xdr:nvCxnSpPr>
        <xdr:cNvPr id="120" name="直線コネクタ 119"/>
        <xdr:cNvCxnSpPr/>
      </xdr:nvCxnSpPr>
      <xdr:spPr bwMode="auto">
        <a:xfrm flipV="1">
          <a:off x="3606800" y="6268377"/>
          <a:ext cx="698500" cy="9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27470</xdr:rowOff>
    </xdr:from>
    <xdr:to>
      <xdr:col>3</xdr:col>
      <xdr:colOff>955675</xdr:colOff>
      <xdr:row>36</xdr:row>
      <xdr:rowOff>129070</xdr:rowOff>
    </xdr:to>
    <xdr:sp macro="" textlink="">
      <xdr:nvSpPr>
        <xdr:cNvPr id="121" name="フローチャート : 判断 120"/>
        <xdr:cNvSpPr/>
      </xdr:nvSpPr>
      <xdr:spPr bwMode="auto">
        <a:xfrm>
          <a:off x="4254500" y="6980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113847</xdr:rowOff>
    </xdr:from>
    <xdr:ext cx="762000" cy="259045"/>
    <xdr:sp macro="" textlink="">
      <xdr:nvSpPr>
        <xdr:cNvPr id="122" name="テキスト ボックス 121"/>
        <xdr:cNvSpPr txBox="1"/>
      </xdr:nvSpPr>
      <xdr:spPr>
        <a:xfrm>
          <a:off x="3924300" y="70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288887</xdr:rowOff>
    </xdr:from>
    <xdr:to>
      <xdr:col>3</xdr:col>
      <xdr:colOff>206375</xdr:colOff>
      <xdr:row>34</xdr:row>
      <xdr:rowOff>10719</xdr:rowOff>
    </xdr:to>
    <xdr:cxnSp macro="">
      <xdr:nvCxnSpPr>
        <xdr:cNvPr id="123" name="直線コネクタ 122"/>
        <xdr:cNvCxnSpPr/>
      </xdr:nvCxnSpPr>
      <xdr:spPr bwMode="auto">
        <a:xfrm>
          <a:off x="2908300" y="6213437"/>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341223</xdr:rowOff>
    </xdr:from>
    <xdr:to>
      <xdr:col>3</xdr:col>
      <xdr:colOff>257175</xdr:colOff>
      <xdr:row>36</xdr:row>
      <xdr:rowOff>99923</xdr:rowOff>
    </xdr:to>
    <xdr:sp macro="" textlink="">
      <xdr:nvSpPr>
        <xdr:cNvPr id="124" name="フローチャート : 判断 123"/>
        <xdr:cNvSpPr/>
      </xdr:nvSpPr>
      <xdr:spPr bwMode="auto">
        <a:xfrm>
          <a:off x="3556000" y="6951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84700</xdr:rowOff>
    </xdr:from>
    <xdr:ext cx="762000" cy="259045"/>
    <xdr:sp macro="" textlink="">
      <xdr:nvSpPr>
        <xdr:cNvPr id="125" name="テキスト ボックス 124"/>
        <xdr:cNvSpPr txBox="1"/>
      </xdr:nvSpPr>
      <xdr:spPr>
        <a:xfrm>
          <a:off x="3225800" y="703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311963</xdr:rowOff>
    </xdr:from>
    <xdr:to>
      <xdr:col>2</xdr:col>
      <xdr:colOff>692150</xdr:colOff>
      <xdr:row>36</xdr:row>
      <xdr:rowOff>70663</xdr:rowOff>
    </xdr:to>
    <xdr:sp macro="" textlink="">
      <xdr:nvSpPr>
        <xdr:cNvPr id="126" name="フローチャート : 判断 125"/>
        <xdr:cNvSpPr/>
      </xdr:nvSpPr>
      <xdr:spPr bwMode="auto">
        <a:xfrm>
          <a:off x="2857500" y="6922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55440</xdr:rowOff>
    </xdr:from>
    <xdr:ext cx="762000" cy="259045"/>
    <xdr:sp macro="" textlink="">
      <xdr:nvSpPr>
        <xdr:cNvPr id="127" name="テキスト ボックス 126"/>
        <xdr:cNvSpPr txBox="1"/>
      </xdr:nvSpPr>
      <xdr:spPr>
        <a:xfrm>
          <a:off x="2527300" y="700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126454</xdr:rowOff>
    </xdr:from>
    <xdr:to>
      <xdr:col>5</xdr:col>
      <xdr:colOff>34925</xdr:colOff>
      <xdr:row>35</xdr:row>
      <xdr:rowOff>228054</xdr:rowOff>
    </xdr:to>
    <xdr:sp macro="" textlink="">
      <xdr:nvSpPr>
        <xdr:cNvPr id="133" name="円/楕円 132"/>
        <xdr:cNvSpPr/>
      </xdr:nvSpPr>
      <xdr:spPr bwMode="auto">
        <a:xfrm>
          <a:off x="5600700" y="6736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35031</xdr:rowOff>
    </xdr:from>
    <xdr:ext cx="762000" cy="259045"/>
    <xdr:sp macro="" textlink="">
      <xdr:nvSpPr>
        <xdr:cNvPr id="134" name="人口1人当たり決算額の推移該当値テキスト445"/>
        <xdr:cNvSpPr txBox="1"/>
      </xdr:nvSpPr>
      <xdr:spPr>
        <a:xfrm>
          <a:off x="5740400" y="664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15392</xdr:rowOff>
    </xdr:from>
    <xdr:to>
      <xdr:col>4</xdr:col>
      <xdr:colOff>520700</xdr:colOff>
      <xdr:row>34</xdr:row>
      <xdr:rowOff>116992</xdr:rowOff>
    </xdr:to>
    <xdr:sp macro="" textlink="">
      <xdr:nvSpPr>
        <xdr:cNvPr id="135" name="円/楕円 134"/>
        <xdr:cNvSpPr/>
      </xdr:nvSpPr>
      <xdr:spPr bwMode="auto">
        <a:xfrm>
          <a:off x="4953000" y="628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127169</xdr:rowOff>
    </xdr:from>
    <xdr:ext cx="736600" cy="259045"/>
    <xdr:sp macro="" textlink="">
      <xdr:nvSpPr>
        <xdr:cNvPr id="136" name="テキスト ボックス 135"/>
        <xdr:cNvSpPr txBox="1"/>
      </xdr:nvSpPr>
      <xdr:spPr>
        <a:xfrm>
          <a:off x="4622800" y="605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293027</xdr:rowOff>
    </xdr:from>
    <xdr:to>
      <xdr:col>3</xdr:col>
      <xdr:colOff>955675</xdr:colOff>
      <xdr:row>34</xdr:row>
      <xdr:rowOff>51727</xdr:rowOff>
    </xdr:to>
    <xdr:sp macro="" textlink="">
      <xdr:nvSpPr>
        <xdr:cNvPr id="137" name="円/楕円 136"/>
        <xdr:cNvSpPr/>
      </xdr:nvSpPr>
      <xdr:spPr bwMode="auto">
        <a:xfrm>
          <a:off x="4254500" y="6217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61904</xdr:rowOff>
    </xdr:from>
    <xdr:ext cx="762000" cy="259045"/>
    <xdr:sp macro="" textlink="">
      <xdr:nvSpPr>
        <xdr:cNvPr id="138" name="テキスト ボックス 137"/>
        <xdr:cNvSpPr txBox="1"/>
      </xdr:nvSpPr>
      <xdr:spPr>
        <a:xfrm>
          <a:off x="3924300" y="59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33,809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302819</xdr:rowOff>
    </xdr:from>
    <xdr:to>
      <xdr:col>3</xdr:col>
      <xdr:colOff>257175</xdr:colOff>
      <xdr:row>34</xdr:row>
      <xdr:rowOff>61519</xdr:rowOff>
    </xdr:to>
    <xdr:sp macro="" textlink="">
      <xdr:nvSpPr>
        <xdr:cNvPr id="139" name="円/楕円 138"/>
        <xdr:cNvSpPr/>
      </xdr:nvSpPr>
      <xdr:spPr bwMode="auto">
        <a:xfrm>
          <a:off x="3556000" y="6227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71696</xdr:rowOff>
    </xdr:from>
    <xdr:ext cx="762000" cy="259045"/>
    <xdr:sp macro="" textlink="">
      <xdr:nvSpPr>
        <xdr:cNvPr id="140" name="テキスト ボックス 139"/>
        <xdr:cNvSpPr txBox="1"/>
      </xdr:nvSpPr>
      <xdr:spPr>
        <a:xfrm>
          <a:off x="3225800" y="599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33,552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238087</xdr:rowOff>
    </xdr:from>
    <xdr:to>
      <xdr:col>2</xdr:col>
      <xdr:colOff>692150</xdr:colOff>
      <xdr:row>33</xdr:row>
      <xdr:rowOff>339687</xdr:rowOff>
    </xdr:to>
    <xdr:sp macro="" textlink="">
      <xdr:nvSpPr>
        <xdr:cNvPr id="141" name="円/楕円 140"/>
        <xdr:cNvSpPr/>
      </xdr:nvSpPr>
      <xdr:spPr bwMode="auto">
        <a:xfrm>
          <a:off x="2857500" y="6162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6964</xdr:rowOff>
    </xdr:from>
    <xdr:ext cx="762000" cy="259045"/>
    <xdr:sp macro="" textlink="">
      <xdr:nvSpPr>
        <xdr:cNvPr id="142" name="テキスト ボックス 141"/>
        <xdr:cNvSpPr txBox="1"/>
      </xdr:nvSpPr>
      <xdr:spPr>
        <a:xfrm>
          <a:off x="2527300" y="593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65002</xdr:rowOff>
    </xdr:from>
    <xdr:to>
      <xdr:col>6</xdr:col>
      <xdr:colOff>511175</xdr:colOff>
      <xdr:row>37</xdr:row>
      <xdr:rowOff>92216</xdr:rowOff>
    </xdr:to>
    <xdr:cxnSp macro="">
      <xdr:nvCxnSpPr>
        <xdr:cNvPr id="63" name="直線コネクタ 62"/>
        <xdr:cNvCxnSpPr/>
      </xdr:nvCxnSpPr>
      <xdr:spPr>
        <a:xfrm>
          <a:off x="3797300" y="6408652"/>
          <a:ext cx="8382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37396</xdr:rowOff>
    </xdr:from>
    <xdr:to>
      <xdr:col>5</xdr:col>
      <xdr:colOff>358775</xdr:colOff>
      <xdr:row>37</xdr:row>
      <xdr:rowOff>65002</xdr:rowOff>
    </xdr:to>
    <xdr:cxnSp macro="">
      <xdr:nvCxnSpPr>
        <xdr:cNvPr id="66" name="直線コネクタ 65"/>
        <xdr:cNvCxnSpPr/>
      </xdr:nvCxnSpPr>
      <xdr:spPr>
        <a:xfrm>
          <a:off x="2908300" y="6381046"/>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17421</xdr:rowOff>
    </xdr:from>
    <xdr:to>
      <xdr:col>4</xdr:col>
      <xdr:colOff>155575</xdr:colOff>
      <xdr:row>37</xdr:row>
      <xdr:rowOff>37396</xdr:rowOff>
    </xdr:to>
    <xdr:cxnSp macro="">
      <xdr:nvCxnSpPr>
        <xdr:cNvPr id="69" name="直線コネクタ 68"/>
        <xdr:cNvCxnSpPr/>
      </xdr:nvCxnSpPr>
      <xdr:spPr>
        <a:xfrm>
          <a:off x="2019300" y="6361071"/>
          <a:ext cx="889000"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91831</xdr:rowOff>
    </xdr:from>
    <xdr:ext cx="534377" cy="259045"/>
    <xdr:sp macro="" textlink="">
      <xdr:nvSpPr>
        <xdr:cNvPr id="71" name="テキスト ボックス 70"/>
        <xdr:cNvSpPr txBox="1"/>
      </xdr:nvSpPr>
      <xdr:spPr>
        <a:xfrm>
          <a:off x="2641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117014</xdr:rowOff>
    </xdr:from>
    <xdr:to>
      <xdr:col>2</xdr:col>
      <xdr:colOff>638175</xdr:colOff>
      <xdr:row>37</xdr:row>
      <xdr:rowOff>17421</xdr:rowOff>
    </xdr:to>
    <xdr:cxnSp macro="">
      <xdr:nvCxnSpPr>
        <xdr:cNvPr id="72" name="直線コネクタ 71"/>
        <xdr:cNvCxnSpPr/>
      </xdr:nvCxnSpPr>
      <xdr:spPr>
        <a:xfrm>
          <a:off x="1130300" y="6289214"/>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74" name="テキスト ボックス 73"/>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13149</xdr:rowOff>
    </xdr:from>
    <xdr:ext cx="534377" cy="259045"/>
    <xdr:sp macro="" textlink="">
      <xdr:nvSpPr>
        <xdr:cNvPr id="76" name="テキスト ボックス 75"/>
        <xdr:cNvSpPr txBox="1"/>
      </xdr:nvSpPr>
      <xdr:spPr>
        <a:xfrm>
          <a:off x="863111" y="63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41416</xdr:rowOff>
    </xdr:from>
    <xdr:to>
      <xdr:col>6</xdr:col>
      <xdr:colOff>561975</xdr:colOff>
      <xdr:row>37</xdr:row>
      <xdr:rowOff>143016</xdr:rowOff>
    </xdr:to>
    <xdr:sp macro="" textlink="">
      <xdr:nvSpPr>
        <xdr:cNvPr id="82" name="円/楕円 81"/>
        <xdr:cNvSpPr/>
      </xdr:nvSpPr>
      <xdr:spPr>
        <a:xfrm>
          <a:off x="45847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19843</xdr:rowOff>
    </xdr:from>
    <xdr:ext cx="534377" cy="259045"/>
    <xdr:sp macro="" textlink="">
      <xdr:nvSpPr>
        <xdr:cNvPr id="83" name="人件費該当値テキスト"/>
        <xdr:cNvSpPr txBox="1"/>
      </xdr:nvSpPr>
      <xdr:spPr>
        <a:xfrm>
          <a:off x="4686300" y="63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14202</xdr:rowOff>
    </xdr:from>
    <xdr:to>
      <xdr:col>5</xdr:col>
      <xdr:colOff>409575</xdr:colOff>
      <xdr:row>37</xdr:row>
      <xdr:rowOff>115802</xdr:rowOff>
    </xdr:to>
    <xdr:sp macro="" textlink="">
      <xdr:nvSpPr>
        <xdr:cNvPr id="84" name="円/楕円 83"/>
        <xdr:cNvSpPr/>
      </xdr:nvSpPr>
      <xdr:spPr>
        <a:xfrm>
          <a:off x="3746500" y="6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106929</xdr:rowOff>
    </xdr:from>
    <xdr:ext cx="534377" cy="259045"/>
    <xdr:sp macro="" textlink="">
      <xdr:nvSpPr>
        <xdr:cNvPr id="85" name="テキスト ボックス 84"/>
        <xdr:cNvSpPr txBox="1"/>
      </xdr:nvSpPr>
      <xdr:spPr>
        <a:xfrm>
          <a:off x="3530111" y="64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158046</xdr:rowOff>
    </xdr:from>
    <xdr:to>
      <xdr:col>4</xdr:col>
      <xdr:colOff>206375</xdr:colOff>
      <xdr:row>37</xdr:row>
      <xdr:rowOff>88196</xdr:rowOff>
    </xdr:to>
    <xdr:sp macro="" textlink="">
      <xdr:nvSpPr>
        <xdr:cNvPr id="86" name="円/楕円 85"/>
        <xdr:cNvSpPr/>
      </xdr:nvSpPr>
      <xdr:spPr>
        <a:xfrm>
          <a:off x="2857500" y="63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104723</xdr:rowOff>
    </xdr:from>
    <xdr:ext cx="534377" cy="259045"/>
    <xdr:sp macro="" textlink="">
      <xdr:nvSpPr>
        <xdr:cNvPr id="87" name="テキスト ボックス 86"/>
        <xdr:cNvSpPr txBox="1"/>
      </xdr:nvSpPr>
      <xdr:spPr>
        <a:xfrm>
          <a:off x="2641111" y="610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138071</xdr:rowOff>
    </xdr:from>
    <xdr:to>
      <xdr:col>3</xdr:col>
      <xdr:colOff>3175</xdr:colOff>
      <xdr:row>37</xdr:row>
      <xdr:rowOff>68221</xdr:rowOff>
    </xdr:to>
    <xdr:sp macro="" textlink="">
      <xdr:nvSpPr>
        <xdr:cNvPr id="88" name="円/楕円 87"/>
        <xdr:cNvSpPr/>
      </xdr:nvSpPr>
      <xdr:spPr>
        <a:xfrm>
          <a:off x="1968500" y="63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84748</xdr:rowOff>
    </xdr:from>
    <xdr:ext cx="534377" cy="259045"/>
    <xdr:sp macro="" textlink="">
      <xdr:nvSpPr>
        <xdr:cNvPr id="89" name="テキスト ボックス 88"/>
        <xdr:cNvSpPr txBox="1"/>
      </xdr:nvSpPr>
      <xdr:spPr>
        <a:xfrm>
          <a:off x="1752111" y="60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66214</xdr:rowOff>
    </xdr:from>
    <xdr:to>
      <xdr:col>1</xdr:col>
      <xdr:colOff>485775</xdr:colOff>
      <xdr:row>36</xdr:row>
      <xdr:rowOff>167814</xdr:rowOff>
    </xdr:to>
    <xdr:sp macro="" textlink="">
      <xdr:nvSpPr>
        <xdr:cNvPr id="90" name="円/楕円 89"/>
        <xdr:cNvSpPr/>
      </xdr:nvSpPr>
      <xdr:spPr>
        <a:xfrm>
          <a:off x="1079500" y="62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12891</xdr:rowOff>
    </xdr:from>
    <xdr:ext cx="534377" cy="259045"/>
    <xdr:sp macro="" textlink="">
      <xdr:nvSpPr>
        <xdr:cNvPr id="91" name="テキスト ボックス 90"/>
        <xdr:cNvSpPr txBox="1"/>
      </xdr:nvSpPr>
      <xdr:spPr>
        <a:xfrm>
          <a:off x="863111" y="601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88461</xdr:rowOff>
    </xdr:from>
    <xdr:to>
      <xdr:col>6</xdr:col>
      <xdr:colOff>511175</xdr:colOff>
      <xdr:row>58</xdr:row>
      <xdr:rowOff>89800</xdr:rowOff>
    </xdr:to>
    <xdr:cxnSp macro="">
      <xdr:nvCxnSpPr>
        <xdr:cNvPr id="123" name="直線コネクタ 122"/>
        <xdr:cNvCxnSpPr/>
      </xdr:nvCxnSpPr>
      <xdr:spPr>
        <a:xfrm flipV="1">
          <a:off x="3797300" y="10032561"/>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89800</xdr:rowOff>
    </xdr:from>
    <xdr:to>
      <xdr:col>5</xdr:col>
      <xdr:colOff>358775</xdr:colOff>
      <xdr:row>58</xdr:row>
      <xdr:rowOff>115763</xdr:rowOff>
    </xdr:to>
    <xdr:cxnSp macro="">
      <xdr:nvCxnSpPr>
        <xdr:cNvPr id="126" name="直線コネクタ 125"/>
        <xdr:cNvCxnSpPr/>
      </xdr:nvCxnSpPr>
      <xdr:spPr>
        <a:xfrm flipV="1">
          <a:off x="2908300" y="10033900"/>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115763</xdr:rowOff>
    </xdr:from>
    <xdr:to>
      <xdr:col>4</xdr:col>
      <xdr:colOff>155575</xdr:colOff>
      <xdr:row>58</xdr:row>
      <xdr:rowOff>140222</xdr:rowOff>
    </xdr:to>
    <xdr:cxnSp macro="">
      <xdr:nvCxnSpPr>
        <xdr:cNvPr id="129" name="直線コネクタ 128"/>
        <xdr:cNvCxnSpPr/>
      </xdr:nvCxnSpPr>
      <xdr:spPr>
        <a:xfrm flipV="1">
          <a:off x="2019300" y="10059863"/>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113825</xdr:rowOff>
    </xdr:from>
    <xdr:to>
      <xdr:col>2</xdr:col>
      <xdr:colOff>638175</xdr:colOff>
      <xdr:row>58</xdr:row>
      <xdr:rowOff>140222</xdr:rowOff>
    </xdr:to>
    <xdr:cxnSp macro="">
      <xdr:nvCxnSpPr>
        <xdr:cNvPr id="132" name="直線コネクタ 131"/>
        <xdr:cNvCxnSpPr/>
      </xdr:nvCxnSpPr>
      <xdr:spPr>
        <a:xfrm>
          <a:off x="1130300" y="10057925"/>
          <a:ext cx="889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37661</xdr:rowOff>
    </xdr:from>
    <xdr:to>
      <xdr:col>6</xdr:col>
      <xdr:colOff>561975</xdr:colOff>
      <xdr:row>58</xdr:row>
      <xdr:rowOff>139261</xdr:rowOff>
    </xdr:to>
    <xdr:sp macro="" textlink="">
      <xdr:nvSpPr>
        <xdr:cNvPr id="142" name="円/楕円 141"/>
        <xdr:cNvSpPr/>
      </xdr:nvSpPr>
      <xdr:spPr>
        <a:xfrm>
          <a:off x="4584700" y="99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124038</xdr:rowOff>
    </xdr:from>
    <xdr:ext cx="534377" cy="259045"/>
    <xdr:sp macro="" textlink="">
      <xdr:nvSpPr>
        <xdr:cNvPr id="143" name="物件費該当値テキスト"/>
        <xdr:cNvSpPr txBox="1"/>
      </xdr:nvSpPr>
      <xdr:spPr>
        <a:xfrm>
          <a:off x="4686300" y="989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39000</xdr:rowOff>
    </xdr:from>
    <xdr:to>
      <xdr:col>5</xdr:col>
      <xdr:colOff>409575</xdr:colOff>
      <xdr:row>58</xdr:row>
      <xdr:rowOff>140600</xdr:rowOff>
    </xdr:to>
    <xdr:sp macro="" textlink="">
      <xdr:nvSpPr>
        <xdr:cNvPr id="144" name="円/楕円 143"/>
        <xdr:cNvSpPr/>
      </xdr:nvSpPr>
      <xdr:spPr>
        <a:xfrm>
          <a:off x="3746500" y="99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131727</xdr:rowOff>
    </xdr:from>
    <xdr:ext cx="534377" cy="259045"/>
    <xdr:sp macro="" textlink="">
      <xdr:nvSpPr>
        <xdr:cNvPr id="145" name="テキスト ボックス 144"/>
        <xdr:cNvSpPr txBox="1"/>
      </xdr:nvSpPr>
      <xdr:spPr>
        <a:xfrm>
          <a:off x="3530111" y="100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64963</xdr:rowOff>
    </xdr:from>
    <xdr:to>
      <xdr:col>4</xdr:col>
      <xdr:colOff>206375</xdr:colOff>
      <xdr:row>58</xdr:row>
      <xdr:rowOff>166563</xdr:rowOff>
    </xdr:to>
    <xdr:sp macro="" textlink="">
      <xdr:nvSpPr>
        <xdr:cNvPr id="146" name="円/楕円 145"/>
        <xdr:cNvSpPr/>
      </xdr:nvSpPr>
      <xdr:spPr>
        <a:xfrm>
          <a:off x="2857500" y="1000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157690</xdr:rowOff>
    </xdr:from>
    <xdr:ext cx="534377" cy="259045"/>
    <xdr:sp macro="" textlink="">
      <xdr:nvSpPr>
        <xdr:cNvPr id="147" name="テキスト ボックス 146"/>
        <xdr:cNvSpPr txBox="1"/>
      </xdr:nvSpPr>
      <xdr:spPr>
        <a:xfrm>
          <a:off x="2641111" y="101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89422</xdr:rowOff>
    </xdr:from>
    <xdr:to>
      <xdr:col>3</xdr:col>
      <xdr:colOff>3175</xdr:colOff>
      <xdr:row>59</xdr:row>
      <xdr:rowOff>19572</xdr:rowOff>
    </xdr:to>
    <xdr:sp macro="" textlink="">
      <xdr:nvSpPr>
        <xdr:cNvPr id="148" name="円/楕円 147"/>
        <xdr:cNvSpPr/>
      </xdr:nvSpPr>
      <xdr:spPr>
        <a:xfrm>
          <a:off x="1968500" y="1003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10699</xdr:rowOff>
    </xdr:from>
    <xdr:ext cx="534377" cy="259045"/>
    <xdr:sp macro="" textlink="">
      <xdr:nvSpPr>
        <xdr:cNvPr id="149" name="テキスト ボックス 148"/>
        <xdr:cNvSpPr txBox="1"/>
      </xdr:nvSpPr>
      <xdr:spPr>
        <a:xfrm>
          <a:off x="1752111" y="1012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63025</xdr:rowOff>
    </xdr:from>
    <xdr:to>
      <xdr:col>1</xdr:col>
      <xdr:colOff>485775</xdr:colOff>
      <xdr:row>58</xdr:row>
      <xdr:rowOff>164625</xdr:rowOff>
    </xdr:to>
    <xdr:sp macro="" textlink="">
      <xdr:nvSpPr>
        <xdr:cNvPr id="150" name="円/楕円 149"/>
        <xdr:cNvSpPr/>
      </xdr:nvSpPr>
      <xdr:spPr>
        <a:xfrm>
          <a:off x="1079500" y="100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155752</xdr:rowOff>
    </xdr:from>
    <xdr:ext cx="534377" cy="259045"/>
    <xdr:sp macro="" textlink="">
      <xdr:nvSpPr>
        <xdr:cNvPr id="151" name="テキスト ボックス 150"/>
        <xdr:cNvSpPr txBox="1"/>
      </xdr:nvSpPr>
      <xdr:spPr>
        <a:xfrm>
          <a:off x="863111" y="100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41075</xdr:rowOff>
    </xdr:from>
    <xdr:to>
      <xdr:col>6</xdr:col>
      <xdr:colOff>511175</xdr:colOff>
      <xdr:row>77</xdr:row>
      <xdr:rowOff>144490</xdr:rowOff>
    </xdr:to>
    <xdr:cxnSp macro="">
      <xdr:nvCxnSpPr>
        <xdr:cNvPr id="182" name="直線コネクタ 181"/>
        <xdr:cNvCxnSpPr/>
      </xdr:nvCxnSpPr>
      <xdr:spPr>
        <a:xfrm>
          <a:off x="3797300" y="1324272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51361</xdr:rowOff>
    </xdr:from>
    <xdr:ext cx="469744" cy="259045"/>
    <xdr:sp macro="" textlink="">
      <xdr:nvSpPr>
        <xdr:cNvPr id="183" name="維持補修費平均値テキスト"/>
        <xdr:cNvSpPr txBox="1"/>
      </xdr:nvSpPr>
      <xdr:spPr>
        <a:xfrm>
          <a:off x="4686300" y="13081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41075</xdr:rowOff>
    </xdr:from>
    <xdr:to>
      <xdr:col>5</xdr:col>
      <xdr:colOff>358775</xdr:colOff>
      <xdr:row>77</xdr:row>
      <xdr:rowOff>98769</xdr:rowOff>
    </xdr:to>
    <xdr:cxnSp macro="">
      <xdr:nvCxnSpPr>
        <xdr:cNvPr id="185" name="直線コネクタ 184"/>
        <xdr:cNvCxnSpPr/>
      </xdr:nvCxnSpPr>
      <xdr:spPr>
        <a:xfrm flipV="1">
          <a:off x="2908300" y="13242725"/>
          <a:ext cx="889000" cy="5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88973</xdr:rowOff>
    </xdr:from>
    <xdr:to>
      <xdr:col>4</xdr:col>
      <xdr:colOff>155575</xdr:colOff>
      <xdr:row>77</xdr:row>
      <xdr:rowOff>98769</xdr:rowOff>
    </xdr:to>
    <xdr:cxnSp macro="">
      <xdr:nvCxnSpPr>
        <xdr:cNvPr id="188" name="直線コネクタ 187"/>
        <xdr:cNvCxnSpPr/>
      </xdr:nvCxnSpPr>
      <xdr:spPr>
        <a:xfrm>
          <a:off x="2019300" y="1329062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38246</xdr:rowOff>
    </xdr:from>
    <xdr:to>
      <xdr:col>2</xdr:col>
      <xdr:colOff>638175</xdr:colOff>
      <xdr:row>77</xdr:row>
      <xdr:rowOff>88973</xdr:rowOff>
    </xdr:to>
    <xdr:cxnSp macro="">
      <xdr:nvCxnSpPr>
        <xdr:cNvPr id="191" name="直線コネクタ 190"/>
        <xdr:cNvCxnSpPr/>
      </xdr:nvCxnSpPr>
      <xdr:spPr>
        <a:xfrm>
          <a:off x="1130300" y="13239896"/>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93690</xdr:rowOff>
    </xdr:from>
    <xdr:to>
      <xdr:col>6</xdr:col>
      <xdr:colOff>561975</xdr:colOff>
      <xdr:row>78</xdr:row>
      <xdr:rowOff>23840</xdr:rowOff>
    </xdr:to>
    <xdr:sp macro="" textlink="">
      <xdr:nvSpPr>
        <xdr:cNvPr id="201" name="円/楕円 200"/>
        <xdr:cNvSpPr/>
      </xdr:nvSpPr>
      <xdr:spPr>
        <a:xfrm>
          <a:off x="4584700" y="132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72117</xdr:rowOff>
    </xdr:from>
    <xdr:ext cx="469744" cy="259045"/>
    <xdr:sp macro="" textlink="">
      <xdr:nvSpPr>
        <xdr:cNvPr id="202" name="維持補修費該当値テキスト"/>
        <xdr:cNvSpPr txBox="1"/>
      </xdr:nvSpPr>
      <xdr:spPr>
        <a:xfrm>
          <a:off x="4686300" y="132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161725</xdr:rowOff>
    </xdr:from>
    <xdr:to>
      <xdr:col>5</xdr:col>
      <xdr:colOff>409575</xdr:colOff>
      <xdr:row>77</xdr:row>
      <xdr:rowOff>91875</xdr:rowOff>
    </xdr:to>
    <xdr:sp macro="" textlink="">
      <xdr:nvSpPr>
        <xdr:cNvPr id="203" name="円/楕円 202"/>
        <xdr:cNvSpPr/>
      </xdr:nvSpPr>
      <xdr:spPr>
        <a:xfrm>
          <a:off x="3746500" y="131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108403</xdr:rowOff>
    </xdr:from>
    <xdr:ext cx="469744" cy="259045"/>
    <xdr:sp macro="" textlink="">
      <xdr:nvSpPr>
        <xdr:cNvPr id="204" name="テキスト ボックス 203"/>
        <xdr:cNvSpPr txBox="1"/>
      </xdr:nvSpPr>
      <xdr:spPr>
        <a:xfrm>
          <a:off x="3562427" y="1296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47969</xdr:rowOff>
    </xdr:from>
    <xdr:to>
      <xdr:col>4</xdr:col>
      <xdr:colOff>206375</xdr:colOff>
      <xdr:row>77</xdr:row>
      <xdr:rowOff>149569</xdr:rowOff>
    </xdr:to>
    <xdr:sp macro="" textlink="">
      <xdr:nvSpPr>
        <xdr:cNvPr id="205" name="円/楕円 204"/>
        <xdr:cNvSpPr/>
      </xdr:nvSpPr>
      <xdr:spPr>
        <a:xfrm>
          <a:off x="28575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166096</xdr:rowOff>
    </xdr:from>
    <xdr:ext cx="469744" cy="259045"/>
    <xdr:sp macro="" textlink="">
      <xdr:nvSpPr>
        <xdr:cNvPr id="206" name="テキスト ボックス 205"/>
        <xdr:cNvSpPr txBox="1"/>
      </xdr:nvSpPr>
      <xdr:spPr>
        <a:xfrm>
          <a:off x="2673427" y="1302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38173</xdr:rowOff>
    </xdr:from>
    <xdr:to>
      <xdr:col>3</xdr:col>
      <xdr:colOff>3175</xdr:colOff>
      <xdr:row>77</xdr:row>
      <xdr:rowOff>139773</xdr:rowOff>
    </xdr:to>
    <xdr:sp macro="" textlink="">
      <xdr:nvSpPr>
        <xdr:cNvPr id="207" name="円/楕円 206"/>
        <xdr:cNvSpPr/>
      </xdr:nvSpPr>
      <xdr:spPr>
        <a:xfrm>
          <a:off x="1968500" y="132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156300</xdr:rowOff>
    </xdr:from>
    <xdr:ext cx="469744" cy="259045"/>
    <xdr:sp macro="" textlink="">
      <xdr:nvSpPr>
        <xdr:cNvPr id="208" name="テキスト ボックス 207"/>
        <xdr:cNvSpPr txBox="1"/>
      </xdr:nvSpPr>
      <xdr:spPr>
        <a:xfrm>
          <a:off x="1784427" y="130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158896</xdr:rowOff>
    </xdr:from>
    <xdr:to>
      <xdr:col>1</xdr:col>
      <xdr:colOff>485775</xdr:colOff>
      <xdr:row>77</xdr:row>
      <xdr:rowOff>89046</xdr:rowOff>
    </xdr:to>
    <xdr:sp macro="" textlink="">
      <xdr:nvSpPr>
        <xdr:cNvPr id="209" name="円/楕円 208"/>
        <xdr:cNvSpPr/>
      </xdr:nvSpPr>
      <xdr:spPr>
        <a:xfrm>
          <a:off x="1079500" y="131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105572</xdr:rowOff>
    </xdr:from>
    <xdr:ext cx="469744" cy="259045"/>
    <xdr:sp macro="" textlink="">
      <xdr:nvSpPr>
        <xdr:cNvPr id="210" name="テキスト ボックス 209"/>
        <xdr:cNvSpPr txBox="1"/>
      </xdr:nvSpPr>
      <xdr:spPr>
        <a:xfrm>
          <a:off x="895427" y="1296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128739</xdr:rowOff>
    </xdr:from>
    <xdr:to>
      <xdr:col>6</xdr:col>
      <xdr:colOff>511175</xdr:colOff>
      <xdr:row>96</xdr:row>
      <xdr:rowOff>33846</xdr:rowOff>
    </xdr:to>
    <xdr:cxnSp macro="">
      <xdr:nvCxnSpPr>
        <xdr:cNvPr id="240" name="直線コネクタ 239"/>
        <xdr:cNvCxnSpPr/>
      </xdr:nvCxnSpPr>
      <xdr:spPr>
        <a:xfrm flipV="1">
          <a:off x="3797300" y="16416489"/>
          <a:ext cx="838200" cy="7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15448</xdr:rowOff>
    </xdr:from>
    <xdr:ext cx="599010" cy="259045"/>
    <xdr:sp macro="" textlink="">
      <xdr:nvSpPr>
        <xdr:cNvPr id="241" name="扶助費平均値テキスト"/>
        <xdr:cNvSpPr txBox="1"/>
      </xdr:nvSpPr>
      <xdr:spPr>
        <a:xfrm>
          <a:off x="4686300" y="1613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33846</xdr:rowOff>
    </xdr:from>
    <xdr:to>
      <xdr:col>5</xdr:col>
      <xdr:colOff>358775</xdr:colOff>
      <xdr:row>96</xdr:row>
      <xdr:rowOff>101155</xdr:rowOff>
    </xdr:to>
    <xdr:cxnSp macro="">
      <xdr:nvCxnSpPr>
        <xdr:cNvPr id="243" name="直線コネクタ 242"/>
        <xdr:cNvCxnSpPr/>
      </xdr:nvCxnSpPr>
      <xdr:spPr>
        <a:xfrm flipV="1">
          <a:off x="2908300" y="16493046"/>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16299</xdr:rowOff>
    </xdr:from>
    <xdr:ext cx="599010" cy="259045"/>
    <xdr:sp macro="" textlink="">
      <xdr:nvSpPr>
        <xdr:cNvPr id="245" name="テキスト ボックス 244"/>
        <xdr:cNvSpPr txBox="1"/>
      </xdr:nvSpPr>
      <xdr:spPr>
        <a:xfrm>
          <a:off x="3497794"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101155</xdr:rowOff>
    </xdr:from>
    <xdr:to>
      <xdr:col>4</xdr:col>
      <xdr:colOff>155575</xdr:colOff>
      <xdr:row>96</xdr:row>
      <xdr:rowOff>125933</xdr:rowOff>
    </xdr:to>
    <xdr:cxnSp macro="">
      <xdr:nvCxnSpPr>
        <xdr:cNvPr id="246" name="直線コネクタ 245"/>
        <xdr:cNvCxnSpPr/>
      </xdr:nvCxnSpPr>
      <xdr:spPr>
        <a:xfrm flipV="1">
          <a:off x="2019300" y="16560355"/>
          <a:ext cx="889000" cy="2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74083</xdr:rowOff>
    </xdr:from>
    <xdr:ext cx="599010" cy="259045"/>
    <xdr:sp macro="" textlink="">
      <xdr:nvSpPr>
        <xdr:cNvPr id="248" name="テキスト ボックス 247"/>
        <xdr:cNvSpPr txBox="1"/>
      </xdr:nvSpPr>
      <xdr:spPr>
        <a:xfrm>
          <a:off x="2608794" y="1619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120002</xdr:rowOff>
    </xdr:from>
    <xdr:to>
      <xdr:col>2</xdr:col>
      <xdr:colOff>638175</xdr:colOff>
      <xdr:row>96</xdr:row>
      <xdr:rowOff>125933</xdr:rowOff>
    </xdr:to>
    <xdr:cxnSp macro="">
      <xdr:nvCxnSpPr>
        <xdr:cNvPr id="249" name="直線コネクタ 248"/>
        <xdr:cNvCxnSpPr/>
      </xdr:nvCxnSpPr>
      <xdr:spPr>
        <a:xfrm>
          <a:off x="1130300" y="16579202"/>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88955</xdr:rowOff>
    </xdr:from>
    <xdr:ext cx="599010" cy="259045"/>
    <xdr:sp macro="" textlink="">
      <xdr:nvSpPr>
        <xdr:cNvPr id="251" name="テキスト ボックス 250"/>
        <xdr:cNvSpPr txBox="1"/>
      </xdr:nvSpPr>
      <xdr:spPr>
        <a:xfrm>
          <a:off x="1719794" y="162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64443</xdr:rowOff>
    </xdr:from>
    <xdr:ext cx="599010" cy="259045"/>
    <xdr:sp macro="" textlink="">
      <xdr:nvSpPr>
        <xdr:cNvPr id="253" name="テキスト ボックス 252"/>
        <xdr:cNvSpPr txBox="1"/>
      </xdr:nvSpPr>
      <xdr:spPr>
        <a:xfrm>
          <a:off x="830794" y="1618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77939</xdr:rowOff>
    </xdr:from>
    <xdr:to>
      <xdr:col>6</xdr:col>
      <xdr:colOff>561975</xdr:colOff>
      <xdr:row>96</xdr:row>
      <xdr:rowOff>8089</xdr:rowOff>
    </xdr:to>
    <xdr:sp macro="" textlink="">
      <xdr:nvSpPr>
        <xdr:cNvPr id="259" name="円/楕円 258"/>
        <xdr:cNvSpPr/>
      </xdr:nvSpPr>
      <xdr:spPr>
        <a:xfrm>
          <a:off x="4584700" y="163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56366</xdr:rowOff>
    </xdr:from>
    <xdr:ext cx="599010" cy="259045"/>
    <xdr:sp macro="" textlink="">
      <xdr:nvSpPr>
        <xdr:cNvPr id="260" name="扶助費該当値テキスト"/>
        <xdr:cNvSpPr txBox="1"/>
      </xdr:nvSpPr>
      <xdr:spPr>
        <a:xfrm>
          <a:off x="4686300" y="1634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107,363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154496</xdr:rowOff>
    </xdr:from>
    <xdr:to>
      <xdr:col>5</xdr:col>
      <xdr:colOff>409575</xdr:colOff>
      <xdr:row>96</xdr:row>
      <xdr:rowOff>84646</xdr:rowOff>
    </xdr:to>
    <xdr:sp macro="" textlink="">
      <xdr:nvSpPr>
        <xdr:cNvPr id="261" name="円/楕円 260"/>
        <xdr:cNvSpPr/>
      </xdr:nvSpPr>
      <xdr:spPr>
        <a:xfrm>
          <a:off x="3746500" y="164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75773</xdr:rowOff>
    </xdr:from>
    <xdr:ext cx="599010" cy="259045"/>
    <xdr:sp macro="" textlink="">
      <xdr:nvSpPr>
        <xdr:cNvPr id="262" name="テキスト ボックス 261"/>
        <xdr:cNvSpPr txBox="1"/>
      </xdr:nvSpPr>
      <xdr:spPr>
        <a:xfrm>
          <a:off x="3497794" y="1653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50355</xdr:rowOff>
    </xdr:from>
    <xdr:to>
      <xdr:col>4</xdr:col>
      <xdr:colOff>206375</xdr:colOff>
      <xdr:row>96</xdr:row>
      <xdr:rowOff>151955</xdr:rowOff>
    </xdr:to>
    <xdr:sp macro="" textlink="">
      <xdr:nvSpPr>
        <xdr:cNvPr id="263" name="円/楕円 262"/>
        <xdr:cNvSpPr/>
      </xdr:nvSpPr>
      <xdr:spPr>
        <a:xfrm>
          <a:off x="2857500" y="165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143082</xdr:rowOff>
    </xdr:from>
    <xdr:ext cx="534377" cy="259045"/>
    <xdr:sp macro="" textlink="">
      <xdr:nvSpPr>
        <xdr:cNvPr id="264" name="テキスト ボックス 263"/>
        <xdr:cNvSpPr txBox="1"/>
      </xdr:nvSpPr>
      <xdr:spPr>
        <a:xfrm>
          <a:off x="2641111" y="166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75133</xdr:rowOff>
    </xdr:from>
    <xdr:to>
      <xdr:col>3</xdr:col>
      <xdr:colOff>3175</xdr:colOff>
      <xdr:row>97</xdr:row>
      <xdr:rowOff>5283</xdr:rowOff>
    </xdr:to>
    <xdr:sp macro="" textlink="">
      <xdr:nvSpPr>
        <xdr:cNvPr id="265" name="円/楕円 264"/>
        <xdr:cNvSpPr/>
      </xdr:nvSpPr>
      <xdr:spPr>
        <a:xfrm>
          <a:off x="1968500" y="165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167860</xdr:rowOff>
    </xdr:from>
    <xdr:ext cx="534377" cy="259045"/>
    <xdr:sp macro="" textlink="">
      <xdr:nvSpPr>
        <xdr:cNvPr id="266" name="テキスト ボックス 265"/>
        <xdr:cNvSpPr txBox="1"/>
      </xdr:nvSpPr>
      <xdr:spPr>
        <a:xfrm>
          <a:off x="1752111" y="166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69202</xdr:rowOff>
    </xdr:from>
    <xdr:to>
      <xdr:col>1</xdr:col>
      <xdr:colOff>485775</xdr:colOff>
      <xdr:row>96</xdr:row>
      <xdr:rowOff>170802</xdr:rowOff>
    </xdr:to>
    <xdr:sp macro="" textlink="">
      <xdr:nvSpPr>
        <xdr:cNvPr id="267" name="円/楕円 266"/>
        <xdr:cNvSpPr/>
      </xdr:nvSpPr>
      <xdr:spPr>
        <a:xfrm>
          <a:off x="1079500" y="16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161929</xdr:rowOff>
    </xdr:from>
    <xdr:ext cx="534377" cy="259045"/>
    <xdr:sp macro="" textlink="">
      <xdr:nvSpPr>
        <xdr:cNvPr id="268" name="テキスト ボックス 267"/>
        <xdr:cNvSpPr txBox="1"/>
      </xdr:nvSpPr>
      <xdr:spPr>
        <a:xfrm>
          <a:off x="863111" y="166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74549</xdr:rowOff>
    </xdr:from>
    <xdr:to>
      <xdr:col>15</xdr:col>
      <xdr:colOff>180975</xdr:colOff>
      <xdr:row>37</xdr:row>
      <xdr:rowOff>93561</xdr:rowOff>
    </xdr:to>
    <xdr:cxnSp macro="">
      <xdr:nvCxnSpPr>
        <xdr:cNvPr id="297" name="直線コネクタ 296"/>
        <xdr:cNvCxnSpPr/>
      </xdr:nvCxnSpPr>
      <xdr:spPr>
        <a:xfrm>
          <a:off x="9639300" y="6418199"/>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74549</xdr:rowOff>
    </xdr:from>
    <xdr:to>
      <xdr:col>14</xdr:col>
      <xdr:colOff>28575</xdr:colOff>
      <xdr:row>37</xdr:row>
      <xdr:rowOff>74740</xdr:rowOff>
    </xdr:to>
    <xdr:cxnSp macro="">
      <xdr:nvCxnSpPr>
        <xdr:cNvPr id="300" name="直線コネクタ 299"/>
        <xdr:cNvCxnSpPr/>
      </xdr:nvCxnSpPr>
      <xdr:spPr>
        <a:xfrm flipV="1">
          <a:off x="8750300" y="641819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24452</xdr:rowOff>
    </xdr:from>
    <xdr:ext cx="534377" cy="259045"/>
    <xdr:sp macro="" textlink="">
      <xdr:nvSpPr>
        <xdr:cNvPr id="302" name="テキスト ボックス 301"/>
        <xdr:cNvSpPr txBox="1"/>
      </xdr:nvSpPr>
      <xdr:spPr>
        <a:xfrm>
          <a:off x="9372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74740</xdr:rowOff>
    </xdr:from>
    <xdr:to>
      <xdr:col>12</xdr:col>
      <xdr:colOff>511175</xdr:colOff>
      <xdr:row>37</xdr:row>
      <xdr:rowOff>101524</xdr:rowOff>
    </xdr:to>
    <xdr:cxnSp macro="">
      <xdr:nvCxnSpPr>
        <xdr:cNvPr id="303" name="直線コネクタ 302"/>
        <xdr:cNvCxnSpPr/>
      </xdr:nvCxnSpPr>
      <xdr:spPr>
        <a:xfrm flipV="1">
          <a:off x="7861300" y="6418390"/>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101524</xdr:rowOff>
    </xdr:from>
    <xdr:to>
      <xdr:col>11</xdr:col>
      <xdr:colOff>307975</xdr:colOff>
      <xdr:row>37</xdr:row>
      <xdr:rowOff>105905</xdr:rowOff>
    </xdr:to>
    <xdr:cxnSp macro="">
      <xdr:nvCxnSpPr>
        <xdr:cNvPr id="306" name="直線コネクタ 305"/>
        <xdr:cNvCxnSpPr/>
      </xdr:nvCxnSpPr>
      <xdr:spPr>
        <a:xfrm flipV="1">
          <a:off x="6972300" y="644517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35996</xdr:rowOff>
    </xdr:from>
    <xdr:ext cx="534377" cy="259045"/>
    <xdr:sp macro="" textlink="">
      <xdr:nvSpPr>
        <xdr:cNvPr id="308" name="テキスト ボックス 307"/>
        <xdr:cNvSpPr txBox="1"/>
      </xdr:nvSpPr>
      <xdr:spPr>
        <a:xfrm>
          <a:off x="7594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42761</xdr:rowOff>
    </xdr:from>
    <xdr:to>
      <xdr:col>15</xdr:col>
      <xdr:colOff>231775</xdr:colOff>
      <xdr:row>37</xdr:row>
      <xdr:rowOff>144361</xdr:rowOff>
    </xdr:to>
    <xdr:sp macro="" textlink="">
      <xdr:nvSpPr>
        <xdr:cNvPr id="316" name="円/楕円 315"/>
        <xdr:cNvSpPr/>
      </xdr:nvSpPr>
      <xdr:spPr>
        <a:xfrm>
          <a:off x="10426700" y="63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129138</xdr:rowOff>
    </xdr:from>
    <xdr:ext cx="534377" cy="259045"/>
    <xdr:sp macro="" textlink="">
      <xdr:nvSpPr>
        <xdr:cNvPr id="317" name="補助費等該当値テキスト"/>
        <xdr:cNvSpPr txBox="1"/>
      </xdr:nvSpPr>
      <xdr:spPr>
        <a:xfrm>
          <a:off x="10528300" y="63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23749</xdr:rowOff>
    </xdr:from>
    <xdr:to>
      <xdr:col>14</xdr:col>
      <xdr:colOff>79375</xdr:colOff>
      <xdr:row>37</xdr:row>
      <xdr:rowOff>125349</xdr:rowOff>
    </xdr:to>
    <xdr:sp macro="" textlink="">
      <xdr:nvSpPr>
        <xdr:cNvPr id="318" name="円/楕円 317"/>
        <xdr:cNvSpPr/>
      </xdr:nvSpPr>
      <xdr:spPr>
        <a:xfrm>
          <a:off x="9588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116476</xdr:rowOff>
    </xdr:from>
    <xdr:ext cx="534377" cy="259045"/>
    <xdr:sp macro="" textlink="">
      <xdr:nvSpPr>
        <xdr:cNvPr id="319" name="テキスト ボックス 318"/>
        <xdr:cNvSpPr txBox="1"/>
      </xdr:nvSpPr>
      <xdr:spPr>
        <a:xfrm>
          <a:off x="9372111" y="64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23940</xdr:rowOff>
    </xdr:from>
    <xdr:to>
      <xdr:col>12</xdr:col>
      <xdr:colOff>561975</xdr:colOff>
      <xdr:row>37</xdr:row>
      <xdr:rowOff>125540</xdr:rowOff>
    </xdr:to>
    <xdr:sp macro="" textlink="">
      <xdr:nvSpPr>
        <xdr:cNvPr id="320" name="円/楕円 319"/>
        <xdr:cNvSpPr/>
      </xdr:nvSpPr>
      <xdr:spPr>
        <a:xfrm>
          <a:off x="8699500" y="6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116667</xdr:rowOff>
    </xdr:from>
    <xdr:ext cx="534377" cy="259045"/>
    <xdr:sp macro="" textlink="">
      <xdr:nvSpPr>
        <xdr:cNvPr id="321" name="テキスト ボックス 320"/>
        <xdr:cNvSpPr txBox="1"/>
      </xdr:nvSpPr>
      <xdr:spPr>
        <a:xfrm>
          <a:off x="8483111" y="64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50724</xdr:rowOff>
    </xdr:from>
    <xdr:to>
      <xdr:col>11</xdr:col>
      <xdr:colOff>358775</xdr:colOff>
      <xdr:row>37</xdr:row>
      <xdr:rowOff>152324</xdr:rowOff>
    </xdr:to>
    <xdr:sp macro="" textlink="">
      <xdr:nvSpPr>
        <xdr:cNvPr id="322" name="円/楕円 321"/>
        <xdr:cNvSpPr/>
      </xdr:nvSpPr>
      <xdr:spPr>
        <a:xfrm>
          <a:off x="7810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143451</xdr:rowOff>
    </xdr:from>
    <xdr:ext cx="534377" cy="259045"/>
    <xdr:sp macro="" textlink="">
      <xdr:nvSpPr>
        <xdr:cNvPr id="323" name="テキスト ボックス 322"/>
        <xdr:cNvSpPr txBox="1"/>
      </xdr:nvSpPr>
      <xdr:spPr>
        <a:xfrm>
          <a:off x="7594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55105</xdr:rowOff>
    </xdr:from>
    <xdr:to>
      <xdr:col>10</xdr:col>
      <xdr:colOff>155575</xdr:colOff>
      <xdr:row>37</xdr:row>
      <xdr:rowOff>156705</xdr:rowOff>
    </xdr:to>
    <xdr:sp macro="" textlink="">
      <xdr:nvSpPr>
        <xdr:cNvPr id="324" name="円/楕円 323"/>
        <xdr:cNvSpPr/>
      </xdr:nvSpPr>
      <xdr:spPr>
        <a:xfrm>
          <a:off x="6921500" y="63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147832</xdr:rowOff>
    </xdr:from>
    <xdr:ext cx="534377" cy="259045"/>
    <xdr:sp macro="" textlink="">
      <xdr:nvSpPr>
        <xdr:cNvPr id="325" name="テキスト ボックス 324"/>
        <xdr:cNvSpPr txBox="1"/>
      </xdr:nvSpPr>
      <xdr:spPr>
        <a:xfrm>
          <a:off x="6705111" y="64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74408</xdr:rowOff>
    </xdr:from>
    <xdr:to>
      <xdr:col>15</xdr:col>
      <xdr:colOff>180975</xdr:colOff>
      <xdr:row>58</xdr:row>
      <xdr:rowOff>46551</xdr:rowOff>
    </xdr:to>
    <xdr:cxnSp macro="">
      <xdr:nvCxnSpPr>
        <xdr:cNvPr id="357" name="直線コネクタ 356"/>
        <xdr:cNvCxnSpPr/>
      </xdr:nvCxnSpPr>
      <xdr:spPr>
        <a:xfrm>
          <a:off x="9639300" y="9847058"/>
          <a:ext cx="838200" cy="1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48027</xdr:rowOff>
    </xdr:from>
    <xdr:ext cx="534377" cy="259045"/>
    <xdr:sp macro="" textlink="">
      <xdr:nvSpPr>
        <xdr:cNvPr id="358" name="普通建設事業費平均値テキスト"/>
        <xdr:cNvSpPr txBox="1"/>
      </xdr:nvSpPr>
      <xdr:spPr>
        <a:xfrm>
          <a:off x="10528300" y="9992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74408</xdr:rowOff>
    </xdr:from>
    <xdr:to>
      <xdr:col>14</xdr:col>
      <xdr:colOff>28575</xdr:colOff>
      <xdr:row>59</xdr:row>
      <xdr:rowOff>96800</xdr:rowOff>
    </xdr:to>
    <xdr:cxnSp macro="">
      <xdr:nvCxnSpPr>
        <xdr:cNvPr id="360" name="直線コネクタ 359"/>
        <xdr:cNvCxnSpPr/>
      </xdr:nvCxnSpPr>
      <xdr:spPr>
        <a:xfrm flipV="1">
          <a:off x="8750300" y="9847058"/>
          <a:ext cx="889000" cy="36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126502</xdr:rowOff>
    </xdr:from>
    <xdr:ext cx="534377" cy="259045"/>
    <xdr:sp macro="" textlink="">
      <xdr:nvSpPr>
        <xdr:cNvPr id="362" name="テキスト ボックス 361"/>
        <xdr:cNvSpPr txBox="1"/>
      </xdr:nvSpPr>
      <xdr:spPr>
        <a:xfrm>
          <a:off x="9372111" y="100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154570</xdr:rowOff>
    </xdr:from>
    <xdr:to>
      <xdr:col>12</xdr:col>
      <xdr:colOff>511175</xdr:colOff>
      <xdr:row>59</xdr:row>
      <xdr:rowOff>96800</xdr:rowOff>
    </xdr:to>
    <xdr:cxnSp macro="">
      <xdr:nvCxnSpPr>
        <xdr:cNvPr id="363" name="直線コネクタ 362"/>
        <xdr:cNvCxnSpPr/>
      </xdr:nvCxnSpPr>
      <xdr:spPr>
        <a:xfrm>
          <a:off x="7861300" y="10098670"/>
          <a:ext cx="8890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154570</xdr:rowOff>
    </xdr:from>
    <xdr:to>
      <xdr:col>11</xdr:col>
      <xdr:colOff>307975</xdr:colOff>
      <xdr:row>59</xdr:row>
      <xdr:rowOff>139885</xdr:rowOff>
    </xdr:to>
    <xdr:cxnSp macro="">
      <xdr:nvCxnSpPr>
        <xdr:cNvPr id="366" name="直線コネクタ 365"/>
        <xdr:cNvCxnSpPr/>
      </xdr:nvCxnSpPr>
      <xdr:spPr>
        <a:xfrm flipV="1">
          <a:off x="6972300" y="10098670"/>
          <a:ext cx="889000" cy="15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57366</xdr:rowOff>
    </xdr:from>
    <xdr:ext cx="534377" cy="259045"/>
    <xdr:sp macro="" textlink="">
      <xdr:nvSpPr>
        <xdr:cNvPr id="368" name="テキスト ボックス 367"/>
        <xdr:cNvSpPr txBox="1"/>
      </xdr:nvSpPr>
      <xdr:spPr>
        <a:xfrm>
          <a:off x="7594111" y="101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167201</xdr:rowOff>
    </xdr:from>
    <xdr:to>
      <xdr:col>15</xdr:col>
      <xdr:colOff>231775</xdr:colOff>
      <xdr:row>58</xdr:row>
      <xdr:rowOff>97351</xdr:rowOff>
    </xdr:to>
    <xdr:sp macro="" textlink="">
      <xdr:nvSpPr>
        <xdr:cNvPr id="376" name="円/楕円 375"/>
        <xdr:cNvSpPr/>
      </xdr:nvSpPr>
      <xdr:spPr>
        <a:xfrm>
          <a:off x="10426700" y="99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18628</xdr:rowOff>
    </xdr:from>
    <xdr:ext cx="534377" cy="259045"/>
    <xdr:sp macro="" textlink="">
      <xdr:nvSpPr>
        <xdr:cNvPr id="377" name="普通建設事業費該当値テキスト"/>
        <xdr:cNvSpPr txBox="1"/>
      </xdr:nvSpPr>
      <xdr:spPr>
        <a:xfrm>
          <a:off x="10528300" y="97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23608</xdr:rowOff>
    </xdr:from>
    <xdr:to>
      <xdr:col>14</xdr:col>
      <xdr:colOff>79375</xdr:colOff>
      <xdr:row>57</xdr:row>
      <xdr:rowOff>125208</xdr:rowOff>
    </xdr:to>
    <xdr:sp macro="" textlink="">
      <xdr:nvSpPr>
        <xdr:cNvPr id="378" name="円/楕円 377"/>
        <xdr:cNvSpPr/>
      </xdr:nvSpPr>
      <xdr:spPr>
        <a:xfrm>
          <a:off x="9588500" y="97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141735</xdr:rowOff>
    </xdr:from>
    <xdr:ext cx="534377" cy="259045"/>
    <xdr:sp macro="" textlink="">
      <xdr:nvSpPr>
        <xdr:cNvPr id="379" name="テキスト ボックス 378"/>
        <xdr:cNvSpPr txBox="1"/>
      </xdr:nvSpPr>
      <xdr:spPr>
        <a:xfrm>
          <a:off x="9372111" y="95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46000</xdr:rowOff>
    </xdr:from>
    <xdr:to>
      <xdr:col>12</xdr:col>
      <xdr:colOff>561975</xdr:colOff>
      <xdr:row>59</xdr:row>
      <xdr:rowOff>147600</xdr:rowOff>
    </xdr:to>
    <xdr:sp macro="" textlink="">
      <xdr:nvSpPr>
        <xdr:cNvPr id="380" name="円/楕円 379"/>
        <xdr:cNvSpPr/>
      </xdr:nvSpPr>
      <xdr:spPr>
        <a:xfrm>
          <a:off x="8699500" y="101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138727</xdr:rowOff>
    </xdr:from>
    <xdr:ext cx="534377" cy="259045"/>
    <xdr:sp macro="" textlink="">
      <xdr:nvSpPr>
        <xdr:cNvPr id="381" name="テキスト ボックス 380"/>
        <xdr:cNvSpPr txBox="1"/>
      </xdr:nvSpPr>
      <xdr:spPr>
        <a:xfrm>
          <a:off x="8483111" y="102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103770</xdr:rowOff>
    </xdr:from>
    <xdr:to>
      <xdr:col>11</xdr:col>
      <xdr:colOff>358775</xdr:colOff>
      <xdr:row>59</xdr:row>
      <xdr:rowOff>33920</xdr:rowOff>
    </xdr:to>
    <xdr:sp macro="" textlink="">
      <xdr:nvSpPr>
        <xdr:cNvPr id="382" name="円/楕円 381"/>
        <xdr:cNvSpPr/>
      </xdr:nvSpPr>
      <xdr:spPr>
        <a:xfrm>
          <a:off x="7810500" y="100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50447</xdr:rowOff>
    </xdr:from>
    <xdr:ext cx="534377" cy="259045"/>
    <xdr:sp macro="" textlink="">
      <xdr:nvSpPr>
        <xdr:cNvPr id="383" name="テキスト ボックス 382"/>
        <xdr:cNvSpPr txBox="1"/>
      </xdr:nvSpPr>
      <xdr:spPr>
        <a:xfrm>
          <a:off x="7594111" y="98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40,634</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89085</xdr:rowOff>
    </xdr:from>
    <xdr:to>
      <xdr:col>10</xdr:col>
      <xdr:colOff>155575</xdr:colOff>
      <xdr:row>60</xdr:row>
      <xdr:rowOff>19235</xdr:rowOff>
    </xdr:to>
    <xdr:sp macro="" textlink="">
      <xdr:nvSpPr>
        <xdr:cNvPr id="384" name="円/楕円 383"/>
        <xdr:cNvSpPr/>
      </xdr:nvSpPr>
      <xdr:spPr>
        <a:xfrm>
          <a:off x="6921500" y="102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60</xdr:row>
      <xdr:rowOff>10362</xdr:rowOff>
    </xdr:from>
    <xdr:ext cx="534377" cy="259045"/>
    <xdr:sp macro="" textlink="">
      <xdr:nvSpPr>
        <xdr:cNvPr id="385" name="テキスト ボックス 384"/>
        <xdr:cNvSpPr txBox="1"/>
      </xdr:nvSpPr>
      <xdr:spPr>
        <a:xfrm>
          <a:off x="6705111" y="102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87259</xdr:rowOff>
    </xdr:from>
    <xdr:to>
      <xdr:col>15</xdr:col>
      <xdr:colOff>180975</xdr:colOff>
      <xdr:row>75</xdr:row>
      <xdr:rowOff>146512</xdr:rowOff>
    </xdr:to>
    <xdr:cxnSp macro="">
      <xdr:nvCxnSpPr>
        <xdr:cNvPr id="412" name="直線コネクタ 411"/>
        <xdr:cNvCxnSpPr/>
      </xdr:nvCxnSpPr>
      <xdr:spPr>
        <a:xfrm flipV="1">
          <a:off x="9639300" y="12431659"/>
          <a:ext cx="838200" cy="57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144366</xdr:rowOff>
    </xdr:from>
    <xdr:ext cx="469744" cy="259045"/>
    <xdr:sp macro="" textlink="">
      <xdr:nvSpPr>
        <xdr:cNvPr id="413" name="普通建設事業費 （ うち新規整備　）平均値テキスト"/>
        <xdr:cNvSpPr txBox="1"/>
      </xdr:nvSpPr>
      <xdr:spPr>
        <a:xfrm>
          <a:off x="10528300" y="1300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164665</xdr:rowOff>
    </xdr:from>
    <xdr:ext cx="469744" cy="259045"/>
    <xdr:sp macro="" textlink="">
      <xdr:nvSpPr>
        <xdr:cNvPr id="416" name="テキスト ボックス 415"/>
        <xdr:cNvSpPr txBox="1"/>
      </xdr:nvSpPr>
      <xdr:spPr>
        <a:xfrm>
          <a:off x="9404427"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36459</xdr:rowOff>
    </xdr:from>
    <xdr:to>
      <xdr:col>15</xdr:col>
      <xdr:colOff>231775</xdr:colOff>
      <xdr:row>72</xdr:row>
      <xdr:rowOff>138059</xdr:rowOff>
    </xdr:to>
    <xdr:sp macro="" textlink="">
      <xdr:nvSpPr>
        <xdr:cNvPr id="422" name="円/楕円 421"/>
        <xdr:cNvSpPr/>
      </xdr:nvSpPr>
      <xdr:spPr>
        <a:xfrm>
          <a:off x="10426700" y="123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59336</xdr:rowOff>
    </xdr:from>
    <xdr:ext cx="534377" cy="259045"/>
    <xdr:sp macro="" textlink="">
      <xdr:nvSpPr>
        <xdr:cNvPr id="423" name="普通建設事業費 （ うち新規整備　）該当値テキスト"/>
        <xdr:cNvSpPr txBox="1"/>
      </xdr:nvSpPr>
      <xdr:spPr>
        <a:xfrm>
          <a:off x="10528300" y="1223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95712</xdr:rowOff>
    </xdr:from>
    <xdr:to>
      <xdr:col>14</xdr:col>
      <xdr:colOff>79375</xdr:colOff>
      <xdr:row>76</xdr:row>
      <xdr:rowOff>25862</xdr:rowOff>
    </xdr:to>
    <xdr:sp macro="" textlink="">
      <xdr:nvSpPr>
        <xdr:cNvPr id="424" name="円/楕円 423"/>
        <xdr:cNvSpPr/>
      </xdr:nvSpPr>
      <xdr:spPr>
        <a:xfrm>
          <a:off x="9588500" y="129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42389</xdr:rowOff>
    </xdr:from>
    <xdr:ext cx="534377" cy="259045"/>
    <xdr:sp macro="" textlink="">
      <xdr:nvSpPr>
        <xdr:cNvPr id="425" name="テキスト ボックス 424"/>
        <xdr:cNvSpPr txBox="1"/>
      </xdr:nvSpPr>
      <xdr:spPr>
        <a:xfrm>
          <a:off x="9372111" y="1272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47955</xdr:rowOff>
    </xdr:from>
    <xdr:to>
      <xdr:col>15</xdr:col>
      <xdr:colOff>180975</xdr:colOff>
      <xdr:row>99</xdr:row>
      <xdr:rowOff>3626</xdr:rowOff>
    </xdr:to>
    <xdr:cxnSp macro="">
      <xdr:nvCxnSpPr>
        <xdr:cNvPr id="454" name="直線コネクタ 453"/>
        <xdr:cNvCxnSpPr/>
      </xdr:nvCxnSpPr>
      <xdr:spPr>
        <a:xfrm>
          <a:off x="9639300" y="16850055"/>
          <a:ext cx="838200" cy="12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124276</xdr:rowOff>
    </xdr:from>
    <xdr:to>
      <xdr:col>15</xdr:col>
      <xdr:colOff>231775</xdr:colOff>
      <xdr:row>99</xdr:row>
      <xdr:rowOff>54426</xdr:rowOff>
    </xdr:to>
    <xdr:sp macro="" textlink="">
      <xdr:nvSpPr>
        <xdr:cNvPr id="464" name="円/楕円 463"/>
        <xdr:cNvSpPr/>
      </xdr:nvSpPr>
      <xdr:spPr>
        <a:xfrm>
          <a:off x="10426700" y="1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39203</xdr:rowOff>
    </xdr:from>
    <xdr:ext cx="469744" cy="259045"/>
    <xdr:sp macro="" textlink="">
      <xdr:nvSpPr>
        <xdr:cNvPr id="465" name="普通建設事業費 （ うち更新整備　）該当値テキスト"/>
        <xdr:cNvSpPr txBox="1"/>
      </xdr:nvSpPr>
      <xdr:spPr>
        <a:xfrm>
          <a:off x="10528300" y="1684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168605</xdr:rowOff>
    </xdr:from>
    <xdr:to>
      <xdr:col>14</xdr:col>
      <xdr:colOff>79375</xdr:colOff>
      <xdr:row>98</xdr:row>
      <xdr:rowOff>98755</xdr:rowOff>
    </xdr:to>
    <xdr:sp macro="" textlink="">
      <xdr:nvSpPr>
        <xdr:cNvPr id="466" name="円/楕円 465"/>
        <xdr:cNvSpPr/>
      </xdr:nvSpPr>
      <xdr:spPr>
        <a:xfrm>
          <a:off x="9588500" y="1679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89882</xdr:rowOff>
    </xdr:from>
    <xdr:ext cx="469744" cy="259045"/>
    <xdr:sp macro="" textlink="">
      <xdr:nvSpPr>
        <xdr:cNvPr id="467" name="テキスト ボックス 466"/>
        <xdr:cNvSpPr txBox="1"/>
      </xdr:nvSpPr>
      <xdr:spPr>
        <a:xfrm>
          <a:off x="9404427" y="1689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0" name="直線コネクタ 49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3" name="直線コネクタ 50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9" name="円/楕円 51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0" name="テキスト ボックス 51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1" name="円/楕円 52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2" name="テキスト ボックス 52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1" name="テキスト ボックス 59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593" name="テキスト ボックス 59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5" name="テキスト ボックス 59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146525</xdr:rowOff>
    </xdr:from>
    <xdr:to>
      <xdr:col>23</xdr:col>
      <xdr:colOff>516889</xdr:colOff>
      <xdr:row>78</xdr:row>
      <xdr:rowOff>162396</xdr:rowOff>
    </xdr:to>
    <xdr:cxnSp macro="">
      <xdr:nvCxnSpPr>
        <xdr:cNvPr id="597" name="直線コネクタ 596"/>
        <xdr:cNvCxnSpPr/>
      </xdr:nvCxnSpPr>
      <xdr:spPr>
        <a:xfrm flipV="1">
          <a:off x="16317595" y="12662375"/>
          <a:ext cx="1269" cy="87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166223</xdr:rowOff>
    </xdr:from>
    <xdr:ext cx="469744" cy="259045"/>
    <xdr:sp macro="" textlink="">
      <xdr:nvSpPr>
        <xdr:cNvPr id="598" name="公債費最小値テキスト"/>
        <xdr:cNvSpPr txBox="1"/>
      </xdr:nvSpPr>
      <xdr:spPr>
        <a:xfrm>
          <a:off x="16370300" y="135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78</xdr:row>
      <xdr:rowOff>162396</xdr:rowOff>
    </xdr:from>
    <xdr:to>
      <xdr:col>23</xdr:col>
      <xdr:colOff>606425</xdr:colOff>
      <xdr:row>78</xdr:row>
      <xdr:rowOff>162396</xdr:rowOff>
    </xdr:to>
    <xdr:cxnSp macro="">
      <xdr:nvCxnSpPr>
        <xdr:cNvPr id="599" name="直線コネクタ 598"/>
        <xdr:cNvCxnSpPr/>
      </xdr:nvCxnSpPr>
      <xdr:spPr>
        <a:xfrm>
          <a:off x="16230600" y="13535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93202</xdr:rowOff>
    </xdr:from>
    <xdr:ext cx="534377" cy="259045"/>
    <xdr:sp macro="" textlink="">
      <xdr:nvSpPr>
        <xdr:cNvPr id="600" name="公債費最大値テキスト"/>
        <xdr:cNvSpPr txBox="1"/>
      </xdr:nvSpPr>
      <xdr:spPr>
        <a:xfrm>
          <a:off x="16370300" y="1243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73</xdr:row>
      <xdr:rowOff>146525</xdr:rowOff>
    </xdr:from>
    <xdr:to>
      <xdr:col>23</xdr:col>
      <xdr:colOff>606425</xdr:colOff>
      <xdr:row>73</xdr:row>
      <xdr:rowOff>146525</xdr:rowOff>
    </xdr:to>
    <xdr:cxnSp macro="">
      <xdr:nvCxnSpPr>
        <xdr:cNvPr id="601" name="直線コネクタ 600"/>
        <xdr:cNvCxnSpPr/>
      </xdr:nvCxnSpPr>
      <xdr:spPr>
        <a:xfrm>
          <a:off x="16230600" y="1266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71120</xdr:rowOff>
    </xdr:from>
    <xdr:to>
      <xdr:col>23</xdr:col>
      <xdr:colOff>517525</xdr:colOff>
      <xdr:row>73</xdr:row>
      <xdr:rowOff>146525</xdr:rowOff>
    </xdr:to>
    <xdr:cxnSp macro="">
      <xdr:nvCxnSpPr>
        <xdr:cNvPr id="602" name="直線コネクタ 601"/>
        <xdr:cNvCxnSpPr/>
      </xdr:nvCxnSpPr>
      <xdr:spPr>
        <a:xfrm>
          <a:off x="15481300" y="12586970"/>
          <a:ext cx="8382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56517</xdr:rowOff>
    </xdr:from>
    <xdr:ext cx="469744" cy="259045"/>
    <xdr:sp macro="" textlink="">
      <xdr:nvSpPr>
        <xdr:cNvPr id="603" name="公債費平均値テキスト"/>
        <xdr:cNvSpPr txBox="1"/>
      </xdr:nvSpPr>
      <xdr:spPr>
        <a:xfrm>
          <a:off x="16370300" y="1325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78090</xdr:rowOff>
    </xdr:from>
    <xdr:to>
      <xdr:col>23</xdr:col>
      <xdr:colOff>568325</xdr:colOff>
      <xdr:row>78</xdr:row>
      <xdr:rowOff>8240</xdr:rowOff>
    </xdr:to>
    <xdr:sp macro="" textlink="">
      <xdr:nvSpPr>
        <xdr:cNvPr id="604" name="フローチャート : 判断 603"/>
        <xdr:cNvSpPr/>
      </xdr:nvSpPr>
      <xdr:spPr>
        <a:xfrm>
          <a:off x="16268700" y="1327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157433</xdr:rowOff>
    </xdr:from>
    <xdr:to>
      <xdr:col>22</xdr:col>
      <xdr:colOff>365125</xdr:colOff>
      <xdr:row>73</xdr:row>
      <xdr:rowOff>71120</xdr:rowOff>
    </xdr:to>
    <xdr:cxnSp macro="">
      <xdr:nvCxnSpPr>
        <xdr:cNvPr id="605" name="直線コネクタ 604"/>
        <xdr:cNvCxnSpPr/>
      </xdr:nvCxnSpPr>
      <xdr:spPr>
        <a:xfrm>
          <a:off x="14592300" y="12330383"/>
          <a:ext cx="889000" cy="25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38674</xdr:rowOff>
    </xdr:from>
    <xdr:to>
      <xdr:col>22</xdr:col>
      <xdr:colOff>415925</xdr:colOff>
      <xdr:row>77</xdr:row>
      <xdr:rowOff>140274</xdr:rowOff>
    </xdr:to>
    <xdr:sp macro="" textlink="">
      <xdr:nvSpPr>
        <xdr:cNvPr id="606" name="フローチャート : 判断 605"/>
        <xdr:cNvSpPr/>
      </xdr:nvSpPr>
      <xdr:spPr>
        <a:xfrm>
          <a:off x="15430500" y="1324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131401</xdr:rowOff>
    </xdr:from>
    <xdr:ext cx="534377" cy="259045"/>
    <xdr:sp macro="" textlink="">
      <xdr:nvSpPr>
        <xdr:cNvPr id="607" name="テキスト ボックス 606"/>
        <xdr:cNvSpPr txBox="1"/>
      </xdr:nvSpPr>
      <xdr:spPr>
        <a:xfrm>
          <a:off x="15214111" y="133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157433</xdr:rowOff>
    </xdr:from>
    <xdr:to>
      <xdr:col>21</xdr:col>
      <xdr:colOff>161925</xdr:colOff>
      <xdr:row>72</xdr:row>
      <xdr:rowOff>158445</xdr:rowOff>
    </xdr:to>
    <xdr:cxnSp macro="">
      <xdr:nvCxnSpPr>
        <xdr:cNvPr id="608" name="直線コネクタ 607"/>
        <xdr:cNvCxnSpPr/>
      </xdr:nvCxnSpPr>
      <xdr:spPr>
        <a:xfrm flipV="1">
          <a:off x="13703300" y="12330383"/>
          <a:ext cx="889000" cy="1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1378</xdr:rowOff>
    </xdr:from>
    <xdr:to>
      <xdr:col>21</xdr:col>
      <xdr:colOff>212725</xdr:colOff>
      <xdr:row>77</xdr:row>
      <xdr:rowOff>102978</xdr:rowOff>
    </xdr:to>
    <xdr:sp macro="" textlink="">
      <xdr:nvSpPr>
        <xdr:cNvPr id="609" name="フローチャート : 判断 608"/>
        <xdr:cNvSpPr/>
      </xdr:nvSpPr>
      <xdr:spPr>
        <a:xfrm>
          <a:off x="14541500" y="1320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94105</xdr:rowOff>
    </xdr:from>
    <xdr:ext cx="534377" cy="259045"/>
    <xdr:sp macro="" textlink="">
      <xdr:nvSpPr>
        <xdr:cNvPr id="610" name="テキスト ボックス 609"/>
        <xdr:cNvSpPr txBox="1"/>
      </xdr:nvSpPr>
      <xdr:spPr>
        <a:xfrm>
          <a:off x="14325111" y="132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8222</xdr:rowOff>
    </xdr:from>
    <xdr:to>
      <xdr:col>19</xdr:col>
      <xdr:colOff>644525</xdr:colOff>
      <xdr:row>72</xdr:row>
      <xdr:rowOff>158445</xdr:rowOff>
    </xdr:to>
    <xdr:cxnSp macro="">
      <xdr:nvCxnSpPr>
        <xdr:cNvPr id="611" name="直線コネクタ 610"/>
        <xdr:cNvCxnSpPr/>
      </xdr:nvCxnSpPr>
      <xdr:spPr>
        <a:xfrm>
          <a:off x="12814300" y="12181172"/>
          <a:ext cx="889000" cy="3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132562</xdr:rowOff>
    </xdr:from>
    <xdr:to>
      <xdr:col>20</xdr:col>
      <xdr:colOff>9525</xdr:colOff>
      <xdr:row>77</xdr:row>
      <xdr:rowOff>62712</xdr:rowOff>
    </xdr:to>
    <xdr:sp macro="" textlink="">
      <xdr:nvSpPr>
        <xdr:cNvPr id="612" name="フローチャート : 判断 611"/>
        <xdr:cNvSpPr/>
      </xdr:nvSpPr>
      <xdr:spPr>
        <a:xfrm>
          <a:off x="13652500" y="1316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53839</xdr:rowOff>
    </xdr:from>
    <xdr:ext cx="534377" cy="259045"/>
    <xdr:sp macro="" textlink="">
      <xdr:nvSpPr>
        <xdr:cNvPr id="613" name="テキスト ボックス 612"/>
        <xdr:cNvSpPr txBox="1"/>
      </xdr:nvSpPr>
      <xdr:spPr>
        <a:xfrm>
          <a:off x="13436111" y="1325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45140</xdr:rowOff>
    </xdr:from>
    <xdr:to>
      <xdr:col>18</xdr:col>
      <xdr:colOff>492125</xdr:colOff>
      <xdr:row>76</xdr:row>
      <xdr:rowOff>146740</xdr:rowOff>
    </xdr:to>
    <xdr:sp macro="" textlink="">
      <xdr:nvSpPr>
        <xdr:cNvPr id="614" name="フローチャート : 判断 613"/>
        <xdr:cNvSpPr/>
      </xdr:nvSpPr>
      <xdr:spPr>
        <a:xfrm>
          <a:off x="12763500" y="1307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137867</xdr:rowOff>
    </xdr:from>
    <xdr:ext cx="534377" cy="259045"/>
    <xdr:sp macro="" textlink="">
      <xdr:nvSpPr>
        <xdr:cNvPr id="615" name="テキスト ボックス 614"/>
        <xdr:cNvSpPr txBox="1"/>
      </xdr:nvSpPr>
      <xdr:spPr>
        <a:xfrm>
          <a:off x="12547111" y="131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95725</xdr:rowOff>
    </xdr:from>
    <xdr:to>
      <xdr:col>23</xdr:col>
      <xdr:colOff>568325</xdr:colOff>
      <xdr:row>74</xdr:row>
      <xdr:rowOff>25875</xdr:rowOff>
    </xdr:to>
    <xdr:sp macro="" textlink="">
      <xdr:nvSpPr>
        <xdr:cNvPr id="621" name="円/楕円 620"/>
        <xdr:cNvSpPr/>
      </xdr:nvSpPr>
      <xdr:spPr>
        <a:xfrm>
          <a:off x="16268700" y="126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48752</xdr:rowOff>
    </xdr:from>
    <xdr:ext cx="534377" cy="259045"/>
    <xdr:sp macro="" textlink="">
      <xdr:nvSpPr>
        <xdr:cNvPr id="622" name="公債費該当値テキスト"/>
        <xdr:cNvSpPr txBox="1"/>
      </xdr:nvSpPr>
      <xdr:spPr>
        <a:xfrm>
          <a:off x="16370300" y="1256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30,041</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20320</xdr:rowOff>
    </xdr:from>
    <xdr:to>
      <xdr:col>22</xdr:col>
      <xdr:colOff>415925</xdr:colOff>
      <xdr:row>73</xdr:row>
      <xdr:rowOff>121920</xdr:rowOff>
    </xdr:to>
    <xdr:sp macro="" textlink="">
      <xdr:nvSpPr>
        <xdr:cNvPr id="623" name="円/楕円 622"/>
        <xdr:cNvSpPr/>
      </xdr:nvSpPr>
      <xdr:spPr>
        <a:xfrm>
          <a:off x="15430500" y="125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138447</xdr:rowOff>
    </xdr:from>
    <xdr:ext cx="534377" cy="259045"/>
    <xdr:sp macro="" textlink="">
      <xdr:nvSpPr>
        <xdr:cNvPr id="624" name="テキスト ボックス 623"/>
        <xdr:cNvSpPr txBox="1"/>
      </xdr:nvSpPr>
      <xdr:spPr>
        <a:xfrm>
          <a:off x="15214111" y="123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32,350</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106633</xdr:rowOff>
    </xdr:from>
    <xdr:to>
      <xdr:col>21</xdr:col>
      <xdr:colOff>212725</xdr:colOff>
      <xdr:row>72</xdr:row>
      <xdr:rowOff>36783</xdr:rowOff>
    </xdr:to>
    <xdr:sp macro="" textlink="">
      <xdr:nvSpPr>
        <xdr:cNvPr id="625" name="円/楕円 624"/>
        <xdr:cNvSpPr/>
      </xdr:nvSpPr>
      <xdr:spPr>
        <a:xfrm>
          <a:off x="14541500" y="122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53310</xdr:rowOff>
    </xdr:from>
    <xdr:ext cx="534377" cy="259045"/>
    <xdr:sp macro="" textlink="">
      <xdr:nvSpPr>
        <xdr:cNvPr id="626" name="テキスト ボックス 625"/>
        <xdr:cNvSpPr txBox="1"/>
      </xdr:nvSpPr>
      <xdr:spPr>
        <a:xfrm>
          <a:off x="14325111" y="1205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40,207</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107645</xdr:rowOff>
    </xdr:from>
    <xdr:to>
      <xdr:col>20</xdr:col>
      <xdr:colOff>9525</xdr:colOff>
      <xdr:row>73</xdr:row>
      <xdr:rowOff>37795</xdr:rowOff>
    </xdr:to>
    <xdr:sp macro="" textlink="">
      <xdr:nvSpPr>
        <xdr:cNvPr id="627" name="円/楕円 626"/>
        <xdr:cNvSpPr/>
      </xdr:nvSpPr>
      <xdr:spPr>
        <a:xfrm>
          <a:off x="13652500" y="124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54322</xdr:rowOff>
    </xdr:from>
    <xdr:ext cx="534377" cy="259045"/>
    <xdr:sp macro="" textlink="">
      <xdr:nvSpPr>
        <xdr:cNvPr id="628" name="テキスト ボックス 627"/>
        <xdr:cNvSpPr txBox="1"/>
      </xdr:nvSpPr>
      <xdr:spPr>
        <a:xfrm>
          <a:off x="13436111" y="122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128872</xdr:rowOff>
    </xdr:from>
    <xdr:to>
      <xdr:col>18</xdr:col>
      <xdr:colOff>492125</xdr:colOff>
      <xdr:row>71</xdr:row>
      <xdr:rowOff>59022</xdr:rowOff>
    </xdr:to>
    <xdr:sp macro="" textlink="">
      <xdr:nvSpPr>
        <xdr:cNvPr id="629" name="円/楕円 628"/>
        <xdr:cNvSpPr/>
      </xdr:nvSpPr>
      <xdr:spPr>
        <a:xfrm>
          <a:off x="12763500" y="121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75549</xdr:rowOff>
    </xdr:from>
    <xdr:ext cx="534377" cy="259045"/>
    <xdr:sp macro="" textlink="">
      <xdr:nvSpPr>
        <xdr:cNvPr id="630" name="テキスト ボックス 629"/>
        <xdr:cNvSpPr txBox="1"/>
      </xdr:nvSpPr>
      <xdr:spPr>
        <a:xfrm>
          <a:off x="12547111" y="1190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4" name="直線コネクタ 653"/>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5"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6" name="直線コネクタ 655"/>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7"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8" name="直線コネクタ 657"/>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157569</xdr:rowOff>
    </xdr:from>
    <xdr:to>
      <xdr:col>23</xdr:col>
      <xdr:colOff>517525</xdr:colOff>
      <xdr:row>97</xdr:row>
      <xdr:rowOff>107262</xdr:rowOff>
    </xdr:to>
    <xdr:cxnSp macro="">
      <xdr:nvCxnSpPr>
        <xdr:cNvPr id="659" name="直線コネクタ 658"/>
        <xdr:cNvCxnSpPr/>
      </xdr:nvCxnSpPr>
      <xdr:spPr>
        <a:xfrm flipV="1">
          <a:off x="15481300" y="16616769"/>
          <a:ext cx="838200" cy="1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135481</xdr:rowOff>
    </xdr:from>
    <xdr:ext cx="534377" cy="259045"/>
    <xdr:sp macro="" textlink="">
      <xdr:nvSpPr>
        <xdr:cNvPr id="660" name="積立金平均値テキスト"/>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61" name="フローチャート : 判断 660"/>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107262</xdr:rowOff>
    </xdr:from>
    <xdr:to>
      <xdr:col>22</xdr:col>
      <xdr:colOff>365125</xdr:colOff>
      <xdr:row>98</xdr:row>
      <xdr:rowOff>55164</xdr:rowOff>
    </xdr:to>
    <xdr:cxnSp macro="">
      <xdr:nvCxnSpPr>
        <xdr:cNvPr id="662" name="直線コネクタ 661"/>
        <xdr:cNvCxnSpPr/>
      </xdr:nvCxnSpPr>
      <xdr:spPr>
        <a:xfrm flipV="1">
          <a:off x="14592300" y="16737912"/>
          <a:ext cx="889000" cy="1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63" name="フローチャート : 判断 662"/>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91009</xdr:rowOff>
    </xdr:from>
    <xdr:ext cx="534377" cy="259045"/>
    <xdr:sp macro="" textlink="">
      <xdr:nvSpPr>
        <xdr:cNvPr id="664" name="テキスト ボックス 663"/>
        <xdr:cNvSpPr txBox="1"/>
      </xdr:nvSpPr>
      <xdr:spPr>
        <a:xfrm>
          <a:off x="15214111" y="168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20698</xdr:rowOff>
    </xdr:from>
    <xdr:to>
      <xdr:col>21</xdr:col>
      <xdr:colOff>161925</xdr:colOff>
      <xdr:row>98</xdr:row>
      <xdr:rowOff>55164</xdr:rowOff>
    </xdr:to>
    <xdr:cxnSp macro="">
      <xdr:nvCxnSpPr>
        <xdr:cNvPr id="665" name="直線コネクタ 664"/>
        <xdr:cNvCxnSpPr/>
      </xdr:nvCxnSpPr>
      <xdr:spPr>
        <a:xfrm>
          <a:off x="13703300" y="16822798"/>
          <a:ext cx="889000" cy="3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6" name="フローチャート : 判断 665"/>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140913</xdr:rowOff>
    </xdr:from>
    <xdr:ext cx="534377" cy="259045"/>
    <xdr:sp macro="" textlink="">
      <xdr:nvSpPr>
        <xdr:cNvPr id="667" name="テキスト ボックス 666"/>
        <xdr:cNvSpPr txBox="1"/>
      </xdr:nvSpPr>
      <xdr:spPr>
        <a:xfrm>
          <a:off x="14325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20698</xdr:rowOff>
    </xdr:from>
    <xdr:to>
      <xdr:col>19</xdr:col>
      <xdr:colOff>644525</xdr:colOff>
      <xdr:row>98</xdr:row>
      <xdr:rowOff>91884</xdr:rowOff>
    </xdr:to>
    <xdr:cxnSp macro="">
      <xdr:nvCxnSpPr>
        <xdr:cNvPr id="668" name="直線コネクタ 667"/>
        <xdr:cNvCxnSpPr/>
      </xdr:nvCxnSpPr>
      <xdr:spPr>
        <a:xfrm flipV="1">
          <a:off x="12814300" y="16822798"/>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9" name="フローチャート : 判断 668"/>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165144</xdr:rowOff>
    </xdr:from>
    <xdr:ext cx="534377" cy="259045"/>
    <xdr:sp macro="" textlink="">
      <xdr:nvSpPr>
        <xdr:cNvPr id="670" name="テキスト ボックス 669"/>
        <xdr:cNvSpPr txBox="1"/>
      </xdr:nvSpPr>
      <xdr:spPr>
        <a:xfrm>
          <a:off x="13436111" y="16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71" name="フローチャート : 判断 670"/>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16333</xdr:rowOff>
    </xdr:from>
    <xdr:ext cx="469744" cy="259045"/>
    <xdr:sp macro="" textlink="">
      <xdr:nvSpPr>
        <xdr:cNvPr id="672" name="テキスト ボックス 671"/>
        <xdr:cNvSpPr txBox="1"/>
      </xdr:nvSpPr>
      <xdr:spPr>
        <a:xfrm>
          <a:off x="12579427" y="169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106769</xdr:rowOff>
    </xdr:from>
    <xdr:to>
      <xdr:col>23</xdr:col>
      <xdr:colOff>568325</xdr:colOff>
      <xdr:row>97</xdr:row>
      <xdr:rowOff>36919</xdr:rowOff>
    </xdr:to>
    <xdr:sp macro="" textlink="">
      <xdr:nvSpPr>
        <xdr:cNvPr id="678" name="円/楕円 677"/>
        <xdr:cNvSpPr/>
      </xdr:nvSpPr>
      <xdr:spPr>
        <a:xfrm>
          <a:off x="162687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129646</xdr:rowOff>
    </xdr:from>
    <xdr:ext cx="534377" cy="259045"/>
    <xdr:sp macro="" textlink="">
      <xdr:nvSpPr>
        <xdr:cNvPr id="679" name="積立金該当値テキスト"/>
        <xdr:cNvSpPr txBox="1"/>
      </xdr:nvSpPr>
      <xdr:spPr>
        <a:xfrm>
          <a:off x="16370300" y="164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56462</xdr:rowOff>
    </xdr:from>
    <xdr:to>
      <xdr:col>22</xdr:col>
      <xdr:colOff>415925</xdr:colOff>
      <xdr:row>97</xdr:row>
      <xdr:rowOff>158062</xdr:rowOff>
    </xdr:to>
    <xdr:sp macro="" textlink="">
      <xdr:nvSpPr>
        <xdr:cNvPr id="680" name="円/楕円 679"/>
        <xdr:cNvSpPr/>
      </xdr:nvSpPr>
      <xdr:spPr>
        <a:xfrm>
          <a:off x="15430500" y="166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3139</xdr:rowOff>
    </xdr:from>
    <xdr:ext cx="534377" cy="259045"/>
    <xdr:sp macro="" textlink="">
      <xdr:nvSpPr>
        <xdr:cNvPr id="681" name="テキスト ボックス 680"/>
        <xdr:cNvSpPr txBox="1"/>
      </xdr:nvSpPr>
      <xdr:spPr>
        <a:xfrm>
          <a:off x="15214111" y="1646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4364</xdr:rowOff>
    </xdr:from>
    <xdr:to>
      <xdr:col>21</xdr:col>
      <xdr:colOff>212725</xdr:colOff>
      <xdr:row>98</xdr:row>
      <xdr:rowOff>105964</xdr:rowOff>
    </xdr:to>
    <xdr:sp macro="" textlink="">
      <xdr:nvSpPr>
        <xdr:cNvPr id="682" name="円/楕円 681"/>
        <xdr:cNvSpPr/>
      </xdr:nvSpPr>
      <xdr:spPr>
        <a:xfrm>
          <a:off x="14541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122491</xdr:rowOff>
    </xdr:from>
    <xdr:ext cx="534377" cy="259045"/>
    <xdr:sp macro="" textlink="">
      <xdr:nvSpPr>
        <xdr:cNvPr id="683" name="テキスト ボックス 682"/>
        <xdr:cNvSpPr txBox="1"/>
      </xdr:nvSpPr>
      <xdr:spPr>
        <a:xfrm>
          <a:off x="14325111" y="165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141348</xdr:rowOff>
    </xdr:from>
    <xdr:to>
      <xdr:col>20</xdr:col>
      <xdr:colOff>9525</xdr:colOff>
      <xdr:row>98</xdr:row>
      <xdr:rowOff>71498</xdr:rowOff>
    </xdr:to>
    <xdr:sp macro="" textlink="">
      <xdr:nvSpPr>
        <xdr:cNvPr id="684" name="円/楕円 683"/>
        <xdr:cNvSpPr/>
      </xdr:nvSpPr>
      <xdr:spPr>
        <a:xfrm>
          <a:off x="13652500" y="1677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88025</xdr:rowOff>
    </xdr:from>
    <xdr:ext cx="534377" cy="259045"/>
    <xdr:sp macro="" textlink="">
      <xdr:nvSpPr>
        <xdr:cNvPr id="685" name="テキスト ボックス 684"/>
        <xdr:cNvSpPr txBox="1"/>
      </xdr:nvSpPr>
      <xdr:spPr>
        <a:xfrm>
          <a:off x="13436111" y="1654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41084</xdr:rowOff>
    </xdr:from>
    <xdr:to>
      <xdr:col>18</xdr:col>
      <xdr:colOff>492125</xdr:colOff>
      <xdr:row>98</xdr:row>
      <xdr:rowOff>142684</xdr:rowOff>
    </xdr:to>
    <xdr:sp macro="" textlink="">
      <xdr:nvSpPr>
        <xdr:cNvPr id="686" name="円/楕円 685"/>
        <xdr:cNvSpPr/>
      </xdr:nvSpPr>
      <xdr:spPr>
        <a:xfrm>
          <a:off x="12763500" y="168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159211</xdr:rowOff>
    </xdr:from>
    <xdr:ext cx="534377" cy="259045"/>
    <xdr:sp macro="" textlink="">
      <xdr:nvSpPr>
        <xdr:cNvPr id="687" name="テキスト ボックス 686"/>
        <xdr:cNvSpPr txBox="1"/>
      </xdr:nvSpPr>
      <xdr:spPr>
        <a:xfrm>
          <a:off x="12547111" y="1661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01" name="テキスト ボックス 70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703" name="テキスト ボックス 702"/>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5" name="テキスト ボックス 704"/>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7" name="テキスト ボックス 706"/>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9" name="テキスト ボックス 708"/>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11" name="直線コネクタ 710"/>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4"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5" name="直線コネクタ 714"/>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7"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8" name="フローチャート : 判断 717"/>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20" name="フローチャート : 判断 719"/>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1" name="テキスト ボックス 72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2" name="直線コネクタ 72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23" name="フローチャート : 判断 722"/>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4" name="テキスト ボックス 723"/>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5" name="直線コネクタ 72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6" name="フローチャート : 判断 725"/>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7" name="テキスト ボックス 726"/>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8" name="フローチャート : 判断 727"/>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9" name="テキスト ボックス 728"/>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8" name="テキスト ボックス 737"/>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1" name="円/楕円 74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2" name="テキスト ボックス 74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8" name="テキスト ボックス 75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8" name="直線コネクタ 767"/>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9"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70" name="直線コネクタ 769"/>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71"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72" name="直線コネクタ 771"/>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113411</xdr:rowOff>
    </xdr:from>
    <xdr:to>
      <xdr:col>32</xdr:col>
      <xdr:colOff>187325</xdr:colOff>
      <xdr:row>59</xdr:row>
      <xdr:rowOff>43459</xdr:rowOff>
    </xdr:to>
    <xdr:cxnSp macro="">
      <xdr:nvCxnSpPr>
        <xdr:cNvPr id="773" name="直線コネクタ 772"/>
        <xdr:cNvCxnSpPr/>
      </xdr:nvCxnSpPr>
      <xdr:spPr>
        <a:xfrm>
          <a:off x="21323300" y="10057511"/>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166336</xdr:rowOff>
    </xdr:from>
    <xdr:ext cx="469744" cy="259045"/>
    <xdr:sp macro="" textlink="">
      <xdr:nvSpPr>
        <xdr:cNvPr id="774" name="貸付金平均値テキスト"/>
        <xdr:cNvSpPr txBox="1"/>
      </xdr:nvSpPr>
      <xdr:spPr>
        <a:xfrm>
          <a:off x="22212300" y="9767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5" name="フローチャート : 判断 774"/>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81712</xdr:rowOff>
    </xdr:from>
    <xdr:to>
      <xdr:col>31</xdr:col>
      <xdr:colOff>34925</xdr:colOff>
      <xdr:row>58</xdr:row>
      <xdr:rowOff>113411</xdr:rowOff>
    </xdr:to>
    <xdr:cxnSp macro="">
      <xdr:nvCxnSpPr>
        <xdr:cNvPr id="776" name="直線コネクタ 775"/>
        <xdr:cNvCxnSpPr/>
      </xdr:nvCxnSpPr>
      <xdr:spPr>
        <a:xfrm>
          <a:off x="20434300" y="9682912"/>
          <a:ext cx="889000" cy="37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7" name="フローチャート : 判断 776"/>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79621</xdr:rowOff>
    </xdr:from>
    <xdr:ext cx="469744" cy="259045"/>
    <xdr:sp macro="" textlink="">
      <xdr:nvSpPr>
        <xdr:cNvPr id="778" name="テキスト ボックス 777"/>
        <xdr:cNvSpPr txBox="1"/>
      </xdr:nvSpPr>
      <xdr:spPr>
        <a:xfrm>
          <a:off x="21088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81712</xdr:rowOff>
    </xdr:from>
    <xdr:to>
      <xdr:col>29</xdr:col>
      <xdr:colOff>517525</xdr:colOff>
      <xdr:row>58</xdr:row>
      <xdr:rowOff>146101</xdr:rowOff>
    </xdr:to>
    <xdr:cxnSp macro="">
      <xdr:nvCxnSpPr>
        <xdr:cNvPr id="779" name="直線コネクタ 778"/>
        <xdr:cNvCxnSpPr/>
      </xdr:nvCxnSpPr>
      <xdr:spPr>
        <a:xfrm flipV="1">
          <a:off x="19545300" y="9682912"/>
          <a:ext cx="889000" cy="4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80" name="フローチャート : 判断 779"/>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53153</xdr:rowOff>
    </xdr:from>
    <xdr:ext cx="469744" cy="259045"/>
    <xdr:sp macro="" textlink="">
      <xdr:nvSpPr>
        <xdr:cNvPr id="781" name="テキスト ボックス 780"/>
        <xdr:cNvSpPr txBox="1"/>
      </xdr:nvSpPr>
      <xdr:spPr>
        <a:xfrm>
          <a:off x="20199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146101</xdr:rowOff>
    </xdr:from>
    <xdr:to>
      <xdr:col>28</xdr:col>
      <xdr:colOff>314325</xdr:colOff>
      <xdr:row>58</xdr:row>
      <xdr:rowOff>160045</xdr:rowOff>
    </xdr:to>
    <xdr:cxnSp macro="">
      <xdr:nvCxnSpPr>
        <xdr:cNvPr id="782" name="直線コネクタ 781"/>
        <xdr:cNvCxnSpPr/>
      </xdr:nvCxnSpPr>
      <xdr:spPr>
        <a:xfrm flipV="1">
          <a:off x="18656300" y="1009020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83" name="フローチャート : 判断 782"/>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4" name="テキスト ボックス 783"/>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5" name="フローチャート : 判断 784"/>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54170</xdr:rowOff>
    </xdr:from>
    <xdr:ext cx="469744" cy="259045"/>
    <xdr:sp macro="" textlink="">
      <xdr:nvSpPr>
        <xdr:cNvPr id="786" name="テキスト ボックス 785"/>
        <xdr:cNvSpPr txBox="1"/>
      </xdr:nvSpPr>
      <xdr:spPr>
        <a:xfrm>
          <a:off x="18421427" y="96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164109</xdr:rowOff>
    </xdr:from>
    <xdr:to>
      <xdr:col>32</xdr:col>
      <xdr:colOff>238125</xdr:colOff>
      <xdr:row>59</xdr:row>
      <xdr:rowOff>94259</xdr:rowOff>
    </xdr:to>
    <xdr:sp macro="" textlink="">
      <xdr:nvSpPr>
        <xdr:cNvPr id="792" name="円/楕円 791"/>
        <xdr:cNvSpPr/>
      </xdr:nvSpPr>
      <xdr:spPr>
        <a:xfrm>
          <a:off x="221107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79036</xdr:rowOff>
    </xdr:from>
    <xdr:ext cx="313932" cy="259045"/>
    <xdr:sp macro="" textlink="">
      <xdr:nvSpPr>
        <xdr:cNvPr id="793" name="貸付金該当値テキスト"/>
        <xdr:cNvSpPr txBox="1"/>
      </xdr:nvSpPr>
      <xdr:spPr>
        <a:xfrm>
          <a:off x="22212300" y="10023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62611</xdr:rowOff>
    </xdr:from>
    <xdr:to>
      <xdr:col>31</xdr:col>
      <xdr:colOff>85725</xdr:colOff>
      <xdr:row>58</xdr:row>
      <xdr:rowOff>164211</xdr:rowOff>
    </xdr:to>
    <xdr:sp macro="" textlink="">
      <xdr:nvSpPr>
        <xdr:cNvPr id="794" name="円/楕円 793"/>
        <xdr:cNvSpPr/>
      </xdr:nvSpPr>
      <xdr:spPr>
        <a:xfrm>
          <a:off x="21272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155338</xdr:rowOff>
    </xdr:from>
    <xdr:ext cx="469744" cy="259045"/>
    <xdr:sp macro="" textlink="">
      <xdr:nvSpPr>
        <xdr:cNvPr id="795" name="テキスト ボックス 794"/>
        <xdr:cNvSpPr txBox="1"/>
      </xdr:nvSpPr>
      <xdr:spPr>
        <a:xfrm>
          <a:off x="21088427"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30912</xdr:rowOff>
    </xdr:from>
    <xdr:to>
      <xdr:col>29</xdr:col>
      <xdr:colOff>568325</xdr:colOff>
      <xdr:row>56</xdr:row>
      <xdr:rowOff>132512</xdr:rowOff>
    </xdr:to>
    <xdr:sp macro="" textlink="">
      <xdr:nvSpPr>
        <xdr:cNvPr id="796" name="円/楕円 795"/>
        <xdr:cNvSpPr/>
      </xdr:nvSpPr>
      <xdr:spPr>
        <a:xfrm>
          <a:off x="20383500" y="96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149039</xdr:rowOff>
    </xdr:from>
    <xdr:ext cx="469744" cy="259045"/>
    <xdr:sp macro="" textlink="">
      <xdr:nvSpPr>
        <xdr:cNvPr id="797" name="テキスト ボックス 796"/>
        <xdr:cNvSpPr txBox="1"/>
      </xdr:nvSpPr>
      <xdr:spPr>
        <a:xfrm>
          <a:off x="20199427" y="94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95301</xdr:rowOff>
    </xdr:from>
    <xdr:to>
      <xdr:col>28</xdr:col>
      <xdr:colOff>365125</xdr:colOff>
      <xdr:row>59</xdr:row>
      <xdr:rowOff>25451</xdr:rowOff>
    </xdr:to>
    <xdr:sp macro="" textlink="">
      <xdr:nvSpPr>
        <xdr:cNvPr id="798" name="円/楕円 797"/>
        <xdr:cNvSpPr/>
      </xdr:nvSpPr>
      <xdr:spPr>
        <a:xfrm>
          <a:off x="19494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16578</xdr:rowOff>
    </xdr:from>
    <xdr:ext cx="378565" cy="259045"/>
    <xdr:sp macro="" textlink="">
      <xdr:nvSpPr>
        <xdr:cNvPr id="799" name="テキスト ボックス 798"/>
        <xdr:cNvSpPr txBox="1"/>
      </xdr:nvSpPr>
      <xdr:spPr>
        <a:xfrm>
          <a:off x="19356017" y="10132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109245</xdr:rowOff>
    </xdr:from>
    <xdr:to>
      <xdr:col>27</xdr:col>
      <xdr:colOff>161925</xdr:colOff>
      <xdr:row>59</xdr:row>
      <xdr:rowOff>39395</xdr:rowOff>
    </xdr:to>
    <xdr:sp macro="" textlink="">
      <xdr:nvSpPr>
        <xdr:cNvPr id="800" name="円/楕円 799"/>
        <xdr:cNvSpPr/>
      </xdr:nvSpPr>
      <xdr:spPr>
        <a:xfrm>
          <a:off x="18605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30522</xdr:rowOff>
    </xdr:from>
    <xdr:ext cx="378565" cy="259045"/>
    <xdr:sp macro="" textlink="">
      <xdr:nvSpPr>
        <xdr:cNvPr id="801" name="テキスト ボックス 800"/>
        <xdr:cNvSpPr txBox="1"/>
      </xdr:nvSpPr>
      <xdr:spPr>
        <a:xfrm>
          <a:off x="18467017" y="1014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4" name="直線コネクタ 823"/>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5"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6" name="直線コネクタ 825"/>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7"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8" name="直線コネクタ 827"/>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29606</xdr:rowOff>
    </xdr:from>
    <xdr:to>
      <xdr:col>32</xdr:col>
      <xdr:colOff>187325</xdr:colOff>
      <xdr:row>75</xdr:row>
      <xdr:rowOff>139151</xdr:rowOff>
    </xdr:to>
    <xdr:cxnSp macro="">
      <xdr:nvCxnSpPr>
        <xdr:cNvPr id="829" name="直線コネクタ 828"/>
        <xdr:cNvCxnSpPr/>
      </xdr:nvCxnSpPr>
      <xdr:spPr>
        <a:xfrm flipV="1">
          <a:off x="21323300" y="12888356"/>
          <a:ext cx="838200" cy="10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97410</xdr:rowOff>
    </xdr:from>
    <xdr:ext cx="534377" cy="259045"/>
    <xdr:sp macro="" textlink="">
      <xdr:nvSpPr>
        <xdr:cNvPr id="830" name="繰出金平均値テキスト"/>
        <xdr:cNvSpPr txBox="1"/>
      </xdr:nvSpPr>
      <xdr:spPr>
        <a:xfrm>
          <a:off x="22212300" y="12956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31" name="フローチャート : 判断 830"/>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139151</xdr:rowOff>
    </xdr:from>
    <xdr:to>
      <xdr:col>31</xdr:col>
      <xdr:colOff>34925</xdr:colOff>
      <xdr:row>76</xdr:row>
      <xdr:rowOff>122234</xdr:rowOff>
    </xdr:to>
    <xdr:cxnSp macro="">
      <xdr:nvCxnSpPr>
        <xdr:cNvPr id="832" name="直線コネクタ 831"/>
        <xdr:cNvCxnSpPr/>
      </xdr:nvCxnSpPr>
      <xdr:spPr>
        <a:xfrm flipV="1">
          <a:off x="20434300" y="12997901"/>
          <a:ext cx="889000" cy="1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33" name="フローチャート : 判断 832"/>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169191</xdr:rowOff>
    </xdr:from>
    <xdr:ext cx="534377" cy="259045"/>
    <xdr:sp macro="" textlink="">
      <xdr:nvSpPr>
        <xdr:cNvPr id="834" name="テキスト ボックス 833"/>
        <xdr:cNvSpPr txBox="1"/>
      </xdr:nvSpPr>
      <xdr:spPr>
        <a:xfrm>
          <a:off x="21056111" y="131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36647</xdr:rowOff>
    </xdr:from>
    <xdr:to>
      <xdr:col>29</xdr:col>
      <xdr:colOff>517525</xdr:colOff>
      <xdr:row>76</xdr:row>
      <xdr:rowOff>122234</xdr:rowOff>
    </xdr:to>
    <xdr:cxnSp macro="">
      <xdr:nvCxnSpPr>
        <xdr:cNvPr id="835" name="直線コネクタ 834"/>
        <xdr:cNvCxnSpPr/>
      </xdr:nvCxnSpPr>
      <xdr:spPr>
        <a:xfrm>
          <a:off x="19545300" y="13066847"/>
          <a:ext cx="889000" cy="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6" name="フローチャート : 判断 835"/>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5697</xdr:rowOff>
    </xdr:from>
    <xdr:ext cx="534377" cy="259045"/>
    <xdr:sp macro="" textlink="">
      <xdr:nvSpPr>
        <xdr:cNvPr id="837" name="テキスト ボックス 836"/>
        <xdr:cNvSpPr txBox="1"/>
      </xdr:nvSpPr>
      <xdr:spPr>
        <a:xfrm>
          <a:off x="20167111" y="132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36647</xdr:rowOff>
    </xdr:from>
    <xdr:to>
      <xdr:col>28</xdr:col>
      <xdr:colOff>314325</xdr:colOff>
      <xdr:row>76</xdr:row>
      <xdr:rowOff>64444</xdr:rowOff>
    </xdr:to>
    <xdr:cxnSp macro="">
      <xdr:nvCxnSpPr>
        <xdr:cNvPr id="838" name="直線コネクタ 837"/>
        <xdr:cNvCxnSpPr/>
      </xdr:nvCxnSpPr>
      <xdr:spPr>
        <a:xfrm flipV="1">
          <a:off x="18656300" y="13066847"/>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9" name="フローチャート : 判断 838"/>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49313</xdr:rowOff>
    </xdr:from>
    <xdr:ext cx="534377" cy="259045"/>
    <xdr:sp macro="" textlink="">
      <xdr:nvSpPr>
        <xdr:cNvPr id="840" name="テキスト ボックス 839"/>
        <xdr:cNvSpPr txBox="1"/>
      </xdr:nvSpPr>
      <xdr:spPr>
        <a:xfrm>
          <a:off x="19278111" y="13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41" name="フローチャート : 判断 840"/>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102054</xdr:rowOff>
    </xdr:from>
    <xdr:ext cx="534377" cy="259045"/>
    <xdr:sp macro="" textlink="">
      <xdr:nvSpPr>
        <xdr:cNvPr id="842" name="テキスト ボックス 841"/>
        <xdr:cNvSpPr txBox="1"/>
      </xdr:nvSpPr>
      <xdr:spPr>
        <a:xfrm>
          <a:off x="18389111" y="12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150256</xdr:rowOff>
    </xdr:from>
    <xdr:to>
      <xdr:col>32</xdr:col>
      <xdr:colOff>238125</xdr:colOff>
      <xdr:row>75</xdr:row>
      <xdr:rowOff>80406</xdr:rowOff>
    </xdr:to>
    <xdr:sp macro="" textlink="">
      <xdr:nvSpPr>
        <xdr:cNvPr id="848" name="円/楕円 847"/>
        <xdr:cNvSpPr/>
      </xdr:nvSpPr>
      <xdr:spPr>
        <a:xfrm>
          <a:off x="22110700" y="128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1683</xdr:rowOff>
    </xdr:from>
    <xdr:ext cx="534377" cy="259045"/>
    <xdr:sp macro="" textlink="">
      <xdr:nvSpPr>
        <xdr:cNvPr id="849" name="繰出金該当値テキスト"/>
        <xdr:cNvSpPr txBox="1"/>
      </xdr:nvSpPr>
      <xdr:spPr>
        <a:xfrm>
          <a:off x="22212300" y="1268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88351</xdr:rowOff>
    </xdr:from>
    <xdr:to>
      <xdr:col>31</xdr:col>
      <xdr:colOff>85725</xdr:colOff>
      <xdr:row>76</xdr:row>
      <xdr:rowOff>18501</xdr:rowOff>
    </xdr:to>
    <xdr:sp macro="" textlink="">
      <xdr:nvSpPr>
        <xdr:cNvPr id="850" name="円/楕円 849"/>
        <xdr:cNvSpPr/>
      </xdr:nvSpPr>
      <xdr:spPr>
        <a:xfrm>
          <a:off x="21272500" y="129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35028</xdr:rowOff>
    </xdr:from>
    <xdr:ext cx="534377" cy="259045"/>
    <xdr:sp macro="" textlink="">
      <xdr:nvSpPr>
        <xdr:cNvPr id="851" name="テキスト ボックス 850"/>
        <xdr:cNvSpPr txBox="1"/>
      </xdr:nvSpPr>
      <xdr:spPr>
        <a:xfrm>
          <a:off x="21056111" y="127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71434</xdr:rowOff>
    </xdr:from>
    <xdr:to>
      <xdr:col>29</xdr:col>
      <xdr:colOff>568325</xdr:colOff>
      <xdr:row>77</xdr:row>
      <xdr:rowOff>1584</xdr:rowOff>
    </xdr:to>
    <xdr:sp macro="" textlink="">
      <xdr:nvSpPr>
        <xdr:cNvPr id="852" name="円/楕円 851"/>
        <xdr:cNvSpPr/>
      </xdr:nvSpPr>
      <xdr:spPr>
        <a:xfrm>
          <a:off x="20383500" y="131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18112</xdr:rowOff>
    </xdr:from>
    <xdr:ext cx="534377" cy="259045"/>
    <xdr:sp macro="" textlink="">
      <xdr:nvSpPr>
        <xdr:cNvPr id="853" name="テキスト ボックス 852"/>
        <xdr:cNvSpPr txBox="1"/>
      </xdr:nvSpPr>
      <xdr:spPr>
        <a:xfrm>
          <a:off x="20167111" y="128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157297</xdr:rowOff>
    </xdr:from>
    <xdr:to>
      <xdr:col>28</xdr:col>
      <xdr:colOff>365125</xdr:colOff>
      <xdr:row>76</xdr:row>
      <xdr:rowOff>87447</xdr:rowOff>
    </xdr:to>
    <xdr:sp macro="" textlink="">
      <xdr:nvSpPr>
        <xdr:cNvPr id="854" name="円/楕円 853"/>
        <xdr:cNvSpPr/>
      </xdr:nvSpPr>
      <xdr:spPr>
        <a:xfrm>
          <a:off x="19494500" y="130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103974</xdr:rowOff>
    </xdr:from>
    <xdr:ext cx="534377" cy="259045"/>
    <xdr:sp macro="" textlink="">
      <xdr:nvSpPr>
        <xdr:cNvPr id="855" name="テキスト ボックス 854"/>
        <xdr:cNvSpPr txBox="1"/>
      </xdr:nvSpPr>
      <xdr:spPr>
        <a:xfrm>
          <a:off x="19278111" y="1279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13644</xdr:rowOff>
    </xdr:from>
    <xdr:to>
      <xdr:col>27</xdr:col>
      <xdr:colOff>161925</xdr:colOff>
      <xdr:row>76</xdr:row>
      <xdr:rowOff>115244</xdr:rowOff>
    </xdr:to>
    <xdr:sp macro="" textlink="">
      <xdr:nvSpPr>
        <xdr:cNvPr id="856" name="円/楕円 855"/>
        <xdr:cNvSpPr/>
      </xdr:nvSpPr>
      <xdr:spPr>
        <a:xfrm>
          <a:off x="18605500" y="130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106371</xdr:rowOff>
    </xdr:from>
    <xdr:ext cx="534377" cy="259045"/>
    <xdr:sp macro="" textlink="">
      <xdr:nvSpPr>
        <xdr:cNvPr id="857" name="テキスト ボックス 856"/>
        <xdr:cNvSpPr txBox="1"/>
      </xdr:nvSpPr>
      <xdr:spPr>
        <a:xfrm>
          <a:off x="18389111" y="1313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義務的経費のうち人件費は、住民一人当たり６２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１１２円となっており、</a:t>
          </a:r>
          <a:r>
            <a:rPr kumimoji="1" lang="ja-JP" altLang="ja-JP" sz="1300">
              <a:solidFill>
                <a:schemeClr val="dk1"/>
              </a:solidFill>
              <a:effectLst/>
              <a:latin typeface="+mn-lt"/>
              <a:ea typeface="+mn-ea"/>
              <a:cs typeface="+mn-cs"/>
            </a:rPr>
            <a:t>計画的な職員数の削減、年齢構成の変化</a:t>
          </a:r>
          <a:r>
            <a:rPr kumimoji="1" lang="ja-JP" altLang="ja-JP" sz="1300" baseline="0">
              <a:solidFill>
                <a:schemeClr val="dk1"/>
              </a:solidFill>
              <a:effectLst/>
              <a:latin typeface="+mn-lt"/>
              <a:ea typeface="+mn-ea"/>
              <a:cs typeface="+mn-cs"/>
            </a:rPr>
            <a:t>などにより、支出額は</a:t>
          </a:r>
          <a:r>
            <a:rPr kumimoji="1" lang="ja-JP" altLang="en-US" sz="1300" baseline="0">
              <a:solidFill>
                <a:schemeClr val="dk1"/>
              </a:solidFill>
              <a:effectLst/>
              <a:latin typeface="+mn-lt"/>
              <a:ea typeface="+mn-ea"/>
              <a:cs typeface="+mn-cs"/>
            </a:rPr>
            <a:t>年々</a:t>
          </a:r>
          <a:r>
            <a:rPr kumimoji="1" lang="ja-JP" altLang="ja-JP" sz="1300" baseline="0">
              <a:solidFill>
                <a:schemeClr val="dk1"/>
              </a:solidFill>
              <a:effectLst/>
              <a:latin typeface="+mn-lt"/>
              <a:ea typeface="+mn-ea"/>
              <a:cs typeface="+mn-cs"/>
            </a:rPr>
            <a:t>減少し</a:t>
          </a:r>
          <a:r>
            <a:rPr kumimoji="1" lang="ja-JP" altLang="en-US" sz="1300" baseline="0">
              <a:solidFill>
                <a:schemeClr val="dk1"/>
              </a:solidFill>
              <a:effectLst/>
              <a:latin typeface="+mn-lt"/>
              <a:ea typeface="+mn-ea"/>
              <a:cs typeface="+mn-cs"/>
            </a:rPr>
            <a:t>てきており、平成２６年度から類似団体平均を下回っている。一方、扶助費は、住民一人当たり１０７</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３６３円となっており、類似団体平均は下回っているものの、</a:t>
          </a:r>
          <a:r>
            <a:rPr kumimoji="1" lang="ja-JP" altLang="ja-JP" sz="1300">
              <a:solidFill>
                <a:schemeClr val="dk1"/>
              </a:solidFill>
              <a:effectLst/>
              <a:latin typeface="+mn-lt"/>
              <a:ea typeface="+mn-ea"/>
              <a:cs typeface="+mn-cs"/>
            </a:rPr>
            <a:t>支出額は</a:t>
          </a:r>
          <a:r>
            <a:rPr kumimoji="1" lang="ja-JP" altLang="en-US" sz="1300">
              <a:solidFill>
                <a:schemeClr val="dk1"/>
              </a:solidFill>
              <a:effectLst/>
              <a:latin typeface="+mn-lt"/>
              <a:ea typeface="+mn-ea"/>
              <a:cs typeface="+mn-cs"/>
            </a:rPr>
            <a:t>増加傾向に</a:t>
          </a:r>
          <a:r>
            <a:rPr kumimoji="1" lang="ja-JP" altLang="en-US" sz="1300">
              <a:solidFill>
                <a:sysClr val="windowText" lastClr="000000"/>
              </a:solidFill>
              <a:effectLst/>
              <a:latin typeface="+mn-lt"/>
              <a:ea typeface="+mn-ea"/>
              <a:cs typeface="+mn-cs"/>
            </a:rPr>
            <a:t>ある。今後も、</a:t>
          </a:r>
          <a:r>
            <a:rPr kumimoji="1" lang="ja-JP" altLang="ja-JP" sz="1300">
              <a:solidFill>
                <a:schemeClr val="dk1"/>
              </a:solidFill>
              <a:effectLst/>
              <a:latin typeface="+mn-lt"/>
              <a:ea typeface="+mn-ea"/>
              <a:cs typeface="+mn-cs"/>
            </a:rPr>
            <a:t>少子高齢化の進展等により増加が予想される</a:t>
          </a:r>
          <a:r>
            <a:rPr kumimoji="1" lang="ja-JP" altLang="en-US" sz="1300">
              <a:solidFill>
                <a:schemeClr val="dk1"/>
              </a:solidFill>
              <a:effectLst/>
              <a:latin typeface="+mn-lt"/>
              <a:ea typeface="+mn-ea"/>
              <a:cs typeface="+mn-cs"/>
            </a:rPr>
            <a:t>。公債費は、</a:t>
          </a:r>
          <a:r>
            <a:rPr kumimoji="1" lang="ja-JP" altLang="ja-JP" sz="1300" baseline="0">
              <a:solidFill>
                <a:schemeClr val="dk1"/>
              </a:solidFill>
              <a:effectLst/>
              <a:latin typeface="+mn-lt"/>
              <a:ea typeface="+mn-ea"/>
              <a:cs typeface="+mn-cs"/>
            </a:rPr>
            <a:t>住民一人当たり</a:t>
          </a:r>
          <a:r>
            <a:rPr kumimoji="1" lang="ja-JP" altLang="en-US" sz="1300" baseline="0">
              <a:solidFill>
                <a:schemeClr val="dk1"/>
              </a:solidFill>
              <a:effectLst/>
              <a:latin typeface="+mn-lt"/>
              <a:ea typeface="+mn-ea"/>
              <a:cs typeface="+mn-cs"/>
            </a:rPr>
            <a:t>３０</a:t>
          </a:r>
          <a:r>
            <a:rPr kumimoji="1" lang="en-US"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０４１円となっており、</a:t>
          </a:r>
          <a:r>
            <a:rPr kumimoji="1" lang="ja-JP" altLang="ja-JP" sz="1300">
              <a:solidFill>
                <a:schemeClr val="dk1"/>
              </a:solidFill>
              <a:effectLst/>
              <a:latin typeface="+mn-lt"/>
              <a:ea typeface="+mn-ea"/>
              <a:cs typeface="+mn-cs"/>
            </a:rPr>
            <a:t>平成２３年度から</a:t>
          </a:r>
          <a:r>
            <a:rPr kumimoji="1" lang="ja-JP" altLang="en-US" sz="1300">
              <a:solidFill>
                <a:schemeClr val="dk1"/>
              </a:solidFill>
              <a:effectLst/>
              <a:latin typeface="+mn-lt"/>
              <a:ea typeface="+mn-ea"/>
              <a:cs typeface="+mn-cs"/>
            </a:rPr>
            <a:t>本五ふれあい公園及び南台いちょう公園の用地取得に係る</a:t>
          </a:r>
          <a:r>
            <a:rPr kumimoji="1" lang="ja-JP" altLang="ja-JP" sz="1300">
              <a:solidFill>
                <a:schemeClr val="dk1"/>
              </a:solidFill>
              <a:effectLst/>
              <a:latin typeface="+mn-lt"/>
              <a:ea typeface="+mn-ea"/>
              <a:cs typeface="+mn-cs"/>
            </a:rPr>
            <a:t>多額な償還により、</a:t>
          </a:r>
          <a:r>
            <a:rPr kumimoji="1" lang="ja-JP" altLang="en-US" sz="1300">
              <a:solidFill>
                <a:schemeClr val="dk1"/>
              </a:solidFill>
              <a:effectLst/>
              <a:latin typeface="+mn-lt"/>
              <a:ea typeface="+mn-ea"/>
              <a:cs typeface="+mn-cs"/>
            </a:rPr>
            <a:t>類似団体平均を上回っている。平成２７年度は、</a:t>
          </a:r>
          <a:r>
            <a:rPr kumimoji="1" lang="ja-JP" altLang="ja-JP" sz="1300">
              <a:solidFill>
                <a:schemeClr val="dk1"/>
              </a:solidFill>
              <a:effectLst/>
              <a:latin typeface="+mn-lt"/>
              <a:ea typeface="+mn-ea"/>
              <a:cs typeface="+mn-cs"/>
            </a:rPr>
            <a:t>本五ふれあい公園に係る償還が終了</a:t>
          </a:r>
          <a:r>
            <a:rPr kumimoji="1" lang="ja-JP" altLang="en-US" sz="1300">
              <a:solidFill>
                <a:schemeClr val="dk1"/>
              </a:solidFill>
              <a:effectLst/>
              <a:latin typeface="+mn-lt"/>
              <a:ea typeface="+mn-ea"/>
              <a:cs typeface="+mn-cs"/>
            </a:rPr>
            <a:t>したことなどにより支出額は減少しており、</a:t>
          </a:r>
          <a:r>
            <a:rPr kumimoji="1" lang="ja-JP" altLang="ja-JP" sz="1300">
              <a:solidFill>
                <a:schemeClr val="dk1"/>
              </a:solidFill>
              <a:effectLst/>
              <a:latin typeface="+mn-lt"/>
              <a:ea typeface="+mn-ea"/>
              <a:cs typeface="+mn-cs"/>
            </a:rPr>
            <a:t>今後も起債の活用にあたっては、一般財源に占める実質的な公債費の割合（公債費負担比率（中野区方式））を上限１０％とする方針を遵守し</a:t>
          </a:r>
          <a:r>
            <a:rPr kumimoji="1" lang="ja-JP" altLang="en-US" sz="1300">
              <a:solidFill>
                <a:schemeClr val="dk1"/>
              </a:solidFill>
              <a:effectLst/>
              <a:latin typeface="+mn-lt"/>
              <a:ea typeface="+mn-ea"/>
              <a:cs typeface="+mn-cs"/>
            </a:rPr>
            <a:t>公債費の抑制を図っていく。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投資的経費である普通建設事業費は、住民一人当たり５０</a:t>
          </a:r>
          <a:r>
            <a:rPr lang="en-US" altLang="ja-JP" sz="1300">
              <a:effectLst/>
            </a:rPr>
            <a:t>,</a:t>
          </a:r>
          <a:r>
            <a:rPr lang="ja-JP" altLang="en-US" sz="1300">
              <a:effectLst/>
            </a:rPr>
            <a:t>５５７円となっており、平成２７年度は、</a:t>
          </a:r>
          <a:r>
            <a:rPr lang="ja-JP" altLang="ja-JP" sz="1300">
              <a:solidFill>
                <a:schemeClr val="dk1"/>
              </a:solidFill>
              <a:effectLst/>
              <a:latin typeface="+mn-lt"/>
              <a:ea typeface="+mn-ea"/>
              <a:cs typeface="+mn-cs"/>
            </a:rPr>
            <a:t>南部すこやか福祉センター等整備</a:t>
          </a:r>
          <a:r>
            <a:rPr lang="ja-JP" altLang="en-US" sz="1300">
              <a:solidFill>
                <a:schemeClr val="dk1"/>
              </a:solidFill>
              <a:effectLst/>
              <a:latin typeface="+mn-lt"/>
              <a:ea typeface="+mn-ea"/>
              <a:cs typeface="+mn-cs"/>
            </a:rPr>
            <a:t>や</a:t>
          </a:r>
          <a:r>
            <a:rPr lang="ja-JP" altLang="en-US" sz="1300">
              <a:effectLst/>
            </a:rPr>
            <a:t>新区役所用地を取得し、平成２６年度は弥生町六丁目用地や（仮称）本町二丁目公園用地を取得した。　</a:t>
          </a:r>
          <a:endParaRPr lang="en-US"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a:effectLst/>
            </a:rPr>
            <a:t>　その他の経費のうち積立金は、住民一人当たり５２</a:t>
          </a:r>
          <a:r>
            <a:rPr lang="en-US" altLang="ja-JP" sz="1300">
              <a:effectLst/>
            </a:rPr>
            <a:t>,</a:t>
          </a:r>
          <a:r>
            <a:rPr lang="ja-JP" altLang="en-US" sz="1300">
              <a:effectLst/>
            </a:rPr>
            <a:t>６５５円となっており、類似団体平均を上回っている。平成２７年度は、主に財政調整基金や義務教育施設整備基金、まちづくり基金に積み立てている。</a:t>
          </a:r>
          <a:r>
            <a:rPr kumimoji="1" lang="ja-JP" altLang="en-US" sz="1300">
              <a:solidFill>
                <a:schemeClr val="dk1"/>
              </a:solidFill>
              <a:effectLst/>
              <a:latin typeface="+mn-lt"/>
              <a:ea typeface="+mn-ea"/>
              <a:cs typeface="+mn-cs"/>
            </a:rPr>
            <a:t>引続き</a:t>
          </a:r>
          <a:r>
            <a:rPr kumimoji="1" lang="ja-JP" altLang="ja-JP" sz="1300">
              <a:solidFill>
                <a:schemeClr val="dk1"/>
              </a:solidFill>
              <a:effectLst/>
              <a:latin typeface="+mn-lt"/>
              <a:ea typeface="+mn-ea"/>
              <a:cs typeface="+mn-cs"/>
            </a:rPr>
            <a:t>計画的な積立と繰入を行い財政の健全性を図るよう努めていく。</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東京都中野区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321,734
307,862
15.59
133,286,019
130,118,641
2,818,327
75,977,537
28,588,299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152763</xdr:rowOff>
    </xdr:from>
    <xdr:to>
      <xdr:col>6</xdr:col>
      <xdr:colOff>511175</xdr:colOff>
      <xdr:row>36</xdr:row>
      <xdr:rowOff>166152</xdr:rowOff>
    </xdr:to>
    <xdr:cxnSp macro="">
      <xdr:nvCxnSpPr>
        <xdr:cNvPr id="62" name="直線コネクタ 61"/>
        <xdr:cNvCxnSpPr/>
      </xdr:nvCxnSpPr>
      <xdr:spPr>
        <a:xfrm flipV="1">
          <a:off x="3797300" y="6324963"/>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26832</xdr:rowOff>
    </xdr:from>
    <xdr:ext cx="469744" cy="259045"/>
    <xdr:sp macro="" textlink="">
      <xdr:nvSpPr>
        <xdr:cNvPr id="63" name="議会費平均値テキスト"/>
        <xdr:cNvSpPr txBox="1"/>
      </xdr:nvSpPr>
      <xdr:spPr>
        <a:xfrm>
          <a:off x="4686300" y="6370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166152</xdr:rowOff>
    </xdr:from>
    <xdr:to>
      <xdr:col>5</xdr:col>
      <xdr:colOff>358775</xdr:colOff>
      <xdr:row>36</xdr:row>
      <xdr:rowOff>166805</xdr:rowOff>
    </xdr:to>
    <xdr:cxnSp macro="">
      <xdr:nvCxnSpPr>
        <xdr:cNvPr id="65" name="直線コネクタ 64"/>
        <xdr:cNvCxnSpPr/>
      </xdr:nvCxnSpPr>
      <xdr:spPr>
        <a:xfrm flipV="1">
          <a:off x="2908300" y="6338352"/>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154195</xdr:rowOff>
    </xdr:from>
    <xdr:ext cx="469744" cy="259045"/>
    <xdr:sp macro="" textlink="">
      <xdr:nvSpPr>
        <xdr:cNvPr id="67" name="テキスト ボックス 66"/>
        <xdr:cNvSpPr txBox="1"/>
      </xdr:nvSpPr>
      <xdr:spPr>
        <a:xfrm>
          <a:off x="3562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144272</xdr:rowOff>
    </xdr:from>
    <xdr:to>
      <xdr:col>4</xdr:col>
      <xdr:colOff>155575</xdr:colOff>
      <xdr:row>36</xdr:row>
      <xdr:rowOff>166805</xdr:rowOff>
    </xdr:to>
    <xdr:cxnSp macro="">
      <xdr:nvCxnSpPr>
        <xdr:cNvPr id="68" name="直線コネクタ 67"/>
        <xdr:cNvCxnSpPr/>
      </xdr:nvCxnSpPr>
      <xdr:spPr>
        <a:xfrm>
          <a:off x="2019300" y="6316472"/>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151256</xdr:rowOff>
    </xdr:from>
    <xdr:ext cx="469744" cy="259045"/>
    <xdr:sp macro="" textlink="">
      <xdr:nvSpPr>
        <xdr:cNvPr id="70" name="テキスト ボックス 69"/>
        <xdr:cNvSpPr txBox="1"/>
      </xdr:nvSpPr>
      <xdr:spPr>
        <a:xfrm>
          <a:off x="2673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82060</xdr:rowOff>
    </xdr:from>
    <xdr:to>
      <xdr:col>2</xdr:col>
      <xdr:colOff>638175</xdr:colOff>
      <xdr:row>36</xdr:row>
      <xdr:rowOff>144272</xdr:rowOff>
    </xdr:to>
    <xdr:cxnSp macro="">
      <xdr:nvCxnSpPr>
        <xdr:cNvPr id="71" name="直線コネクタ 70"/>
        <xdr:cNvCxnSpPr/>
      </xdr:nvCxnSpPr>
      <xdr:spPr>
        <a:xfrm>
          <a:off x="1130300" y="6254260"/>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135907</xdr:rowOff>
    </xdr:from>
    <xdr:ext cx="469744" cy="259045"/>
    <xdr:sp macro="" textlink="">
      <xdr:nvSpPr>
        <xdr:cNvPr id="73" name="テキスト ボックス 72"/>
        <xdr:cNvSpPr txBox="1"/>
      </xdr:nvSpPr>
      <xdr:spPr>
        <a:xfrm>
          <a:off x="1784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79900</xdr:rowOff>
    </xdr:from>
    <xdr:ext cx="469744" cy="259045"/>
    <xdr:sp macro="" textlink="">
      <xdr:nvSpPr>
        <xdr:cNvPr id="75" name="テキスト ボックス 74"/>
        <xdr:cNvSpPr txBox="1"/>
      </xdr:nvSpPr>
      <xdr:spPr>
        <a:xfrm>
          <a:off x="895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101963</xdr:rowOff>
    </xdr:from>
    <xdr:to>
      <xdr:col>6</xdr:col>
      <xdr:colOff>561975</xdr:colOff>
      <xdr:row>37</xdr:row>
      <xdr:rowOff>32113</xdr:rowOff>
    </xdr:to>
    <xdr:sp macro="" textlink="">
      <xdr:nvSpPr>
        <xdr:cNvPr id="81" name="円/楕円 80"/>
        <xdr:cNvSpPr/>
      </xdr:nvSpPr>
      <xdr:spPr>
        <a:xfrm>
          <a:off x="45847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124840</xdr:rowOff>
    </xdr:from>
    <xdr:ext cx="469744" cy="259045"/>
    <xdr:sp macro="" textlink="">
      <xdr:nvSpPr>
        <xdr:cNvPr id="82" name="議会費該当値テキスト"/>
        <xdr:cNvSpPr txBox="1"/>
      </xdr:nvSpPr>
      <xdr:spPr>
        <a:xfrm>
          <a:off x="4686300" y="612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115352</xdr:rowOff>
    </xdr:from>
    <xdr:to>
      <xdr:col>5</xdr:col>
      <xdr:colOff>409575</xdr:colOff>
      <xdr:row>37</xdr:row>
      <xdr:rowOff>45502</xdr:rowOff>
    </xdr:to>
    <xdr:sp macro="" textlink="">
      <xdr:nvSpPr>
        <xdr:cNvPr id="83" name="円/楕円 82"/>
        <xdr:cNvSpPr/>
      </xdr:nvSpPr>
      <xdr:spPr>
        <a:xfrm>
          <a:off x="3746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62029</xdr:rowOff>
    </xdr:from>
    <xdr:ext cx="469744" cy="259045"/>
    <xdr:sp macro="" textlink="">
      <xdr:nvSpPr>
        <xdr:cNvPr id="84" name="テキスト ボックス 83"/>
        <xdr:cNvSpPr txBox="1"/>
      </xdr:nvSpPr>
      <xdr:spPr>
        <a:xfrm>
          <a:off x="3562427"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116005</xdr:rowOff>
    </xdr:from>
    <xdr:to>
      <xdr:col>4</xdr:col>
      <xdr:colOff>206375</xdr:colOff>
      <xdr:row>37</xdr:row>
      <xdr:rowOff>46155</xdr:rowOff>
    </xdr:to>
    <xdr:sp macro="" textlink="">
      <xdr:nvSpPr>
        <xdr:cNvPr id="85" name="円/楕円 84"/>
        <xdr:cNvSpPr/>
      </xdr:nvSpPr>
      <xdr:spPr>
        <a:xfrm>
          <a:off x="2857500" y="62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62682</xdr:rowOff>
    </xdr:from>
    <xdr:ext cx="469744" cy="259045"/>
    <xdr:sp macro="" textlink="">
      <xdr:nvSpPr>
        <xdr:cNvPr id="86" name="テキスト ボックス 85"/>
        <xdr:cNvSpPr txBox="1"/>
      </xdr:nvSpPr>
      <xdr:spPr>
        <a:xfrm>
          <a:off x="2673427" y="60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93472</xdr:rowOff>
    </xdr:from>
    <xdr:to>
      <xdr:col>3</xdr:col>
      <xdr:colOff>3175</xdr:colOff>
      <xdr:row>37</xdr:row>
      <xdr:rowOff>23622</xdr:rowOff>
    </xdr:to>
    <xdr:sp macro="" textlink="">
      <xdr:nvSpPr>
        <xdr:cNvPr id="87" name="円/楕円 86"/>
        <xdr:cNvSpPr/>
      </xdr:nvSpPr>
      <xdr:spPr>
        <a:xfrm>
          <a:off x="1968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40149</xdr:rowOff>
    </xdr:from>
    <xdr:ext cx="469744" cy="259045"/>
    <xdr:sp macro="" textlink="">
      <xdr:nvSpPr>
        <xdr:cNvPr id="88" name="テキスト ボックス 87"/>
        <xdr:cNvSpPr txBox="1"/>
      </xdr:nvSpPr>
      <xdr:spPr>
        <a:xfrm>
          <a:off x="1784427"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31260</xdr:rowOff>
    </xdr:from>
    <xdr:to>
      <xdr:col>1</xdr:col>
      <xdr:colOff>485775</xdr:colOff>
      <xdr:row>36</xdr:row>
      <xdr:rowOff>132860</xdr:rowOff>
    </xdr:to>
    <xdr:sp macro="" textlink="">
      <xdr:nvSpPr>
        <xdr:cNvPr id="89" name="円/楕円 88"/>
        <xdr:cNvSpPr/>
      </xdr:nvSpPr>
      <xdr:spPr>
        <a:xfrm>
          <a:off x="1079500" y="62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149387</xdr:rowOff>
    </xdr:from>
    <xdr:ext cx="469744" cy="259045"/>
    <xdr:sp macro="" textlink="">
      <xdr:nvSpPr>
        <xdr:cNvPr id="90" name="テキスト ボックス 89"/>
        <xdr:cNvSpPr txBox="1"/>
      </xdr:nvSpPr>
      <xdr:spPr>
        <a:xfrm>
          <a:off x="895427" y="597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1184</xdr:rowOff>
    </xdr:from>
    <xdr:to>
      <xdr:col>6</xdr:col>
      <xdr:colOff>511175</xdr:colOff>
      <xdr:row>57</xdr:row>
      <xdr:rowOff>27770</xdr:rowOff>
    </xdr:to>
    <xdr:cxnSp macro="">
      <xdr:nvCxnSpPr>
        <xdr:cNvPr id="119" name="直線コネクタ 118"/>
        <xdr:cNvCxnSpPr/>
      </xdr:nvCxnSpPr>
      <xdr:spPr>
        <a:xfrm flipV="1">
          <a:off x="3797300" y="9602384"/>
          <a:ext cx="838200" cy="19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103949</xdr:rowOff>
    </xdr:from>
    <xdr:ext cx="534377" cy="259045"/>
    <xdr:sp macro="" textlink="">
      <xdr:nvSpPr>
        <xdr:cNvPr id="120" name="総務費平均値テキスト"/>
        <xdr:cNvSpPr txBox="1"/>
      </xdr:nvSpPr>
      <xdr:spPr>
        <a:xfrm>
          <a:off x="4686300" y="970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27770</xdr:rowOff>
    </xdr:from>
    <xdr:to>
      <xdr:col>5</xdr:col>
      <xdr:colOff>358775</xdr:colOff>
      <xdr:row>57</xdr:row>
      <xdr:rowOff>70586</xdr:rowOff>
    </xdr:to>
    <xdr:cxnSp macro="">
      <xdr:nvCxnSpPr>
        <xdr:cNvPr id="122" name="直線コネクタ 121"/>
        <xdr:cNvCxnSpPr/>
      </xdr:nvCxnSpPr>
      <xdr:spPr>
        <a:xfrm flipV="1">
          <a:off x="2908300" y="9800420"/>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70586</xdr:rowOff>
    </xdr:from>
    <xdr:to>
      <xdr:col>4</xdr:col>
      <xdr:colOff>155575</xdr:colOff>
      <xdr:row>57</xdr:row>
      <xdr:rowOff>101638</xdr:rowOff>
    </xdr:to>
    <xdr:cxnSp macro="">
      <xdr:nvCxnSpPr>
        <xdr:cNvPr id="125" name="直線コネクタ 124"/>
        <xdr:cNvCxnSpPr/>
      </xdr:nvCxnSpPr>
      <xdr:spPr>
        <a:xfrm flipV="1">
          <a:off x="2019300" y="9843236"/>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112722</xdr:rowOff>
    </xdr:from>
    <xdr:ext cx="534377" cy="259045"/>
    <xdr:sp macro="" textlink="">
      <xdr:nvSpPr>
        <xdr:cNvPr id="127" name="テキスト ボックス 126"/>
        <xdr:cNvSpPr txBox="1"/>
      </xdr:nvSpPr>
      <xdr:spPr>
        <a:xfrm>
          <a:off x="2641111" y="95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35367</xdr:rowOff>
    </xdr:from>
    <xdr:to>
      <xdr:col>2</xdr:col>
      <xdr:colOff>638175</xdr:colOff>
      <xdr:row>57</xdr:row>
      <xdr:rowOff>101638</xdr:rowOff>
    </xdr:to>
    <xdr:cxnSp macro="">
      <xdr:nvCxnSpPr>
        <xdr:cNvPr id="128" name="直線コネクタ 127"/>
        <xdr:cNvCxnSpPr/>
      </xdr:nvCxnSpPr>
      <xdr:spPr>
        <a:xfrm>
          <a:off x="1130300" y="9808017"/>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121318</xdr:rowOff>
    </xdr:from>
    <xdr:ext cx="534377" cy="259045"/>
    <xdr:sp macro="" textlink="">
      <xdr:nvSpPr>
        <xdr:cNvPr id="130" name="テキスト ボックス 129"/>
        <xdr:cNvSpPr txBox="1"/>
      </xdr:nvSpPr>
      <xdr:spPr>
        <a:xfrm>
          <a:off x="1752111" y="95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103195</xdr:rowOff>
    </xdr:from>
    <xdr:ext cx="534377" cy="259045"/>
    <xdr:sp macro="" textlink="">
      <xdr:nvSpPr>
        <xdr:cNvPr id="132" name="テキスト ボックス 131"/>
        <xdr:cNvSpPr txBox="1"/>
      </xdr:nvSpPr>
      <xdr:spPr>
        <a:xfrm>
          <a:off x="863111" y="987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121834</xdr:rowOff>
    </xdr:from>
    <xdr:to>
      <xdr:col>6</xdr:col>
      <xdr:colOff>561975</xdr:colOff>
      <xdr:row>56</xdr:row>
      <xdr:rowOff>51984</xdr:rowOff>
    </xdr:to>
    <xdr:sp macro="" textlink="">
      <xdr:nvSpPr>
        <xdr:cNvPr id="138" name="円/楕円 137"/>
        <xdr:cNvSpPr/>
      </xdr:nvSpPr>
      <xdr:spPr>
        <a:xfrm>
          <a:off x="4584700" y="95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144711</xdr:rowOff>
    </xdr:from>
    <xdr:ext cx="534377" cy="259045"/>
    <xdr:sp macro="" textlink="">
      <xdr:nvSpPr>
        <xdr:cNvPr id="139" name="総務費該当値テキスト"/>
        <xdr:cNvSpPr txBox="1"/>
      </xdr:nvSpPr>
      <xdr:spPr>
        <a:xfrm>
          <a:off x="4686300" y="94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148420</xdr:rowOff>
    </xdr:from>
    <xdr:to>
      <xdr:col>5</xdr:col>
      <xdr:colOff>409575</xdr:colOff>
      <xdr:row>57</xdr:row>
      <xdr:rowOff>78570</xdr:rowOff>
    </xdr:to>
    <xdr:sp macro="" textlink="">
      <xdr:nvSpPr>
        <xdr:cNvPr id="140" name="円/楕円 139"/>
        <xdr:cNvSpPr/>
      </xdr:nvSpPr>
      <xdr:spPr>
        <a:xfrm>
          <a:off x="3746500" y="97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69697</xdr:rowOff>
    </xdr:from>
    <xdr:ext cx="534377" cy="259045"/>
    <xdr:sp macro="" textlink="">
      <xdr:nvSpPr>
        <xdr:cNvPr id="141" name="テキスト ボックス 140"/>
        <xdr:cNvSpPr txBox="1"/>
      </xdr:nvSpPr>
      <xdr:spPr>
        <a:xfrm>
          <a:off x="3530111" y="98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19786</xdr:rowOff>
    </xdr:from>
    <xdr:to>
      <xdr:col>4</xdr:col>
      <xdr:colOff>206375</xdr:colOff>
      <xdr:row>57</xdr:row>
      <xdr:rowOff>121386</xdr:rowOff>
    </xdr:to>
    <xdr:sp macro="" textlink="">
      <xdr:nvSpPr>
        <xdr:cNvPr id="142" name="円/楕円 141"/>
        <xdr:cNvSpPr/>
      </xdr:nvSpPr>
      <xdr:spPr>
        <a:xfrm>
          <a:off x="2857500" y="97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112513</xdr:rowOff>
    </xdr:from>
    <xdr:ext cx="534377" cy="259045"/>
    <xdr:sp macro="" textlink="">
      <xdr:nvSpPr>
        <xdr:cNvPr id="143" name="テキスト ボックス 142"/>
        <xdr:cNvSpPr txBox="1"/>
      </xdr:nvSpPr>
      <xdr:spPr>
        <a:xfrm>
          <a:off x="2641111" y="98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50838</xdr:rowOff>
    </xdr:from>
    <xdr:to>
      <xdr:col>3</xdr:col>
      <xdr:colOff>3175</xdr:colOff>
      <xdr:row>57</xdr:row>
      <xdr:rowOff>152438</xdr:rowOff>
    </xdr:to>
    <xdr:sp macro="" textlink="">
      <xdr:nvSpPr>
        <xdr:cNvPr id="144" name="円/楕円 143"/>
        <xdr:cNvSpPr/>
      </xdr:nvSpPr>
      <xdr:spPr>
        <a:xfrm>
          <a:off x="1968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143565</xdr:rowOff>
    </xdr:from>
    <xdr:ext cx="534377" cy="259045"/>
    <xdr:sp macro="" textlink="">
      <xdr:nvSpPr>
        <xdr:cNvPr id="145" name="テキスト ボックス 144"/>
        <xdr:cNvSpPr txBox="1"/>
      </xdr:nvSpPr>
      <xdr:spPr>
        <a:xfrm>
          <a:off x="1752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156017</xdr:rowOff>
    </xdr:from>
    <xdr:to>
      <xdr:col>1</xdr:col>
      <xdr:colOff>485775</xdr:colOff>
      <xdr:row>57</xdr:row>
      <xdr:rowOff>86167</xdr:rowOff>
    </xdr:to>
    <xdr:sp macro="" textlink="">
      <xdr:nvSpPr>
        <xdr:cNvPr id="146" name="円/楕円 145"/>
        <xdr:cNvSpPr/>
      </xdr:nvSpPr>
      <xdr:spPr>
        <a:xfrm>
          <a:off x="1079500" y="97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102694</xdr:rowOff>
    </xdr:from>
    <xdr:ext cx="534377" cy="259045"/>
    <xdr:sp macro="" textlink="">
      <xdr:nvSpPr>
        <xdr:cNvPr id="147" name="テキスト ボックス 146"/>
        <xdr:cNvSpPr txBox="1"/>
      </xdr:nvSpPr>
      <xdr:spPr>
        <a:xfrm>
          <a:off x="863111" y="95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96766</xdr:rowOff>
    </xdr:from>
    <xdr:to>
      <xdr:col>6</xdr:col>
      <xdr:colOff>511175</xdr:colOff>
      <xdr:row>77</xdr:row>
      <xdr:rowOff>114641</xdr:rowOff>
    </xdr:to>
    <xdr:cxnSp macro="">
      <xdr:nvCxnSpPr>
        <xdr:cNvPr id="179" name="直線コネクタ 178"/>
        <xdr:cNvCxnSpPr/>
      </xdr:nvCxnSpPr>
      <xdr:spPr>
        <a:xfrm flipV="1">
          <a:off x="3797300" y="13298416"/>
          <a:ext cx="8382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114641</xdr:rowOff>
    </xdr:from>
    <xdr:to>
      <xdr:col>5</xdr:col>
      <xdr:colOff>358775</xdr:colOff>
      <xdr:row>78</xdr:row>
      <xdr:rowOff>48651</xdr:rowOff>
    </xdr:to>
    <xdr:cxnSp macro="">
      <xdr:nvCxnSpPr>
        <xdr:cNvPr id="182" name="直線コネクタ 181"/>
        <xdr:cNvCxnSpPr/>
      </xdr:nvCxnSpPr>
      <xdr:spPr>
        <a:xfrm flipV="1">
          <a:off x="2908300" y="13316291"/>
          <a:ext cx="889000" cy="10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48651</xdr:rowOff>
    </xdr:from>
    <xdr:to>
      <xdr:col>4</xdr:col>
      <xdr:colOff>155575</xdr:colOff>
      <xdr:row>78</xdr:row>
      <xdr:rowOff>58254</xdr:rowOff>
    </xdr:to>
    <xdr:cxnSp macro="">
      <xdr:nvCxnSpPr>
        <xdr:cNvPr id="185" name="直線コネクタ 184"/>
        <xdr:cNvCxnSpPr/>
      </xdr:nvCxnSpPr>
      <xdr:spPr>
        <a:xfrm flipV="1">
          <a:off x="2019300" y="13421751"/>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20271</xdr:rowOff>
    </xdr:from>
    <xdr:ext cx="599010" cy="259045"/>
    <xdr:sp macro="" textlink="">
      <xdr:nvSpPr>
        <xdr:cNvPr id="187" name="テキスト ボックス 186"/>
        <xdr:cNvSpPr txBox="1"/>
      </xdr:nvSpPr>
      <xdr:spPr>
        <a:xfrm>
          <a:off x="2608794" y="1305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58254</xdr:rowOff>
    </xdr:from>
    <xdr:to>
      <xdr:col>2</xdr:col>
      <xdr:colOff>638175</xdr:colOff>
      <xdr:row>78</xdr:row>
      <xdr:rowOff>66429</xdr:rowOff>
    </xdr:to>
    <xdr:cxnSp macro="">
      <xdr:nvCxnSpPr>
        <xdr:cNvPr id="188" name="直線コネクタ 187"/>
        <xdr:cNvCxnSpPr/>
      </xdr:nvCxnSpPr>
      <xdr:spPr>
        <a:xfrm flipV="1">
          <a:off x="1130300" y="13431354"/>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38701</xdr:rowOff>
    </xdr:from>
    <xdr:ext cx="599010" cy="259045"/>
    <xdr:sp macro="" textlink="">
      <xdr:nvSpPr>
        <xdr:cNvPr id="190" name="テキスト ボックス 189"/>
        <xdr:cNvSpPr txBox="1"/>
      </xdr:nvSpPr>
      <xdr:spPr>
        <a:xfrm>
          <a:off x="1719794" y="130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167730</xdr:rowOff>
    </xdr:from>
    <xdr:ext cx="599010" cy="259045"/>
    <xdr:sp macro="" textlink="">
      <xdr:nvSpPr>
        <xdr:cNvPr id="192" name="テキスト ボックス 191"/>
        <xdr:cNvSpPr txBox="1"/>
      </xdr:nvSpPr>
      <xdr:spPr>
        <a:xfrm>
          <a:off x="830794" y="130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45966</xdr:rowOff>
    </xdr:from>
    <xdr:to>
      <xdr:col>6</xdr:col>
      <xdr:colOff>561975</xdr:colOff>
      <xdr:row>77</xdr:row>
      <xdr:rowOff>147566</xdr:rowOff>
    </xdr:to>
    <xdr:sp macro="" textlink="">
      <xdr:nvSpPr>
        <xdr:cNvPr id="198" name="円/楕円 197"/>
        <xdr:cNvSpPr/>
      </xdr:nvSpPr>
      <xdr:spPr>
        <a:xfrm>
          <a:off x="4584700" y="1324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24393</xdr:rowOff>
    </xdr:from>
    <xdr:ext cx="599010" cy="259045"/>
    <xdr:sp macro="" textlink="">
      <xdr:nvSpPr>
        <xdr:cNvPr id="199" name="民生費該当値テキスト"/>
        <xdr:cNvSpPr txBox="1"/>
      </xdr:nvSpPr>
      <xdr:spPr>
        <a:xfrm>
          <a:off x="4686300" y="1322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63841</xdr:rowOff>
    </xdr:from>
    <xdr:to>
      <xdr:col>5</xdr:col>
      <xdr:colOff>409575</xdr:colOff>
      <xdr:row>77</xdr:row>
      <xdr:rowOff>165441</xdr:rowOff>
    </xdr:to>
    <xdr:sp macro="" textlink="">
      <xdr:nvSpPr>
        <xdr:cNvPr id="200" name="円/楕円 199"/>
        <xdr:cNvSpPr/>
      </xdr:nvSpPr>
      <xdr:spPr>
        <a:xfrm>
          <a:off x="3746500" y="132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156568</xdr:rowOff>
    </xdr:from>
    <xdr:ext cx="599010" cy="259045"/>
    <xdr:sp macro="" textlink="">
      <xdr:nvSpPr>
        <xdr:cNvPr id="201" name="テキスト ボックス 200"/>
        <xdr:cNvSpPr txBox="1"/>
      </xdr:nvSpPr>
      <xdr:spPr>
        <a:xfrm>
          <a:off x="3497794" y="1335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169301</xdr:rowOff>
    </xdr:from>
    <xdr:to>
      <xdr:col>4</xdr:col>
      <xdr:colOff>206375</xdr:colOff>
      <xdr:row>78</xdr:row>
      <xdr:rowOff>99451</xdr:rowOff>
    </xdr:to>
    <xdr:sp macro="" textlink="">
      <xdr:nvSpPr>
        <xdr:cNvPr id="202" name="円/楕円 201"/>
        <xdr:cNvSpPr/>
      </xdr:nvSpPr>
      <xdr:spPr>
        <a:xfrm>
          <a:off x="2857500" y="133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90578</xdr:rowOff>
    </xdr:from>
    <xdr:ext cx="599010" cy="259045"/>
    <xdr:sp macro="" textlink="">
      <xdr:nvSpPr>
        <xdr:cNvPr id="203" name="テキスト ボックス 202"/>
        <xdr:cNvSpPr txBox="1"/>
      </xdr:nvSpPr>
      <xdr:spPr>
        <a:xfrm>
          <a:off x="2608794" y="1346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7454</xdr:rowOff>
    </xdr:from>
    <xdr:to>
      <xdr:col>3</xdr:col>
      <xdr:colOff>3175</xdr:colOff>
      <xdr:row>78</xdr:row>
      <xdr:rowOff>109054</xdr:rowOff>
    </xdr:to>
    <xdr:sp macro="" textlink="">
      <xdr:nvSpPr>
        <xdr:cNvPr id="204" name="円/楕円 203"/>
        <xdr:cNvSpPr/>
      </xdr:nvSpPr>
      <xdr:spPr>
        <a:xfrm>
          <a:off x="1968500" y="1338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100181</xdr:rowOff>
    </xdr:from>
    <xdr:ext cx="599010" cy="259045"/>
    <xdr:sp macro="" textlink="">
      <xdr:nvSpPr>
        <xdr:cNvPr id="205" name="テキスト ボックス 204"/>
        <xdr:cNvSpPr txBox="1"/>
      </xdr:nvSpPr>
      <xdr:spPr>
        <a:xfrm>
          <a:off x="1719794" y="134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15629</xdr:rowOff>
    </xdr:from>
    <xdr:to>
      <xdr:col>1</xdr:col>
      <xdr:colOff>485775</xdr:colOff>
      <xdr:row>78</xdr:row>
      <xdr:rowOff>117229</xdr:rowOff>
    </xdr:to>
    <xdr:sp macro="" textlink="">
      <xdr:nvSpPr>
        <xdr:cNvPr id="206" name="円/楕円 205"/>
        <xdr:cNvSpPr/>
      </xdr:nvSpPr>
      <xdr:spPr>
        <a:xfrm>
          <a:off x="1079500" y="133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108356</xdr:rowOff>
    </xdr:from>
    <xdr:ext cx="599010" cy="259045"/>
    <xdr:sp macro="" textlink="">
      <xdr:nvSpPr>
        <xdr:cNvPr id="207" name="テキスト ボックス 206"/>
        <xdr:cNvSpPr txBox="1"/>
      </xdr:nvSpPr>
      <xdr:spPr>
        <a:xfrm>
          <a:off x="830794" y="134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53518</xdr:rowOff>
    </xdr:from>
    <xdr:to>
      <xdr:col>6</xdr:col>
      <xdr:colOff>511175</xdr:colOff>
      <xdr:row>97</xdr:row>
      <xdr:rowOff>53656</xdr:rowOff>
    </xdr:to>
    <xdr:cxnSp macro="">
      <xdr:nvCxnSpPr>
        <xdr:cNvPr id="235" name="直線コネクタ 234"/>
        <xdr:cNvCxnSpPr/>
      </xdr:nvCxnSpPr>
      <xdr:spPr>
        <a:xfrm>
          <a:off x="3797300" y="16684168"/>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58869</xdr:rowOff>
    </xdr:from>
    <xdr:ext cx="534377" cy="259045"/>
    <xdr:sp macro="" textlink="">
      <xdr:nvSpPr>
        <xdr:cNvPr id="236" name="衛生費平均値テキスト"/>
        <xdr:cNvSpPr txBox="1"/>
      </xdr:nvSpPr>
      <xdr:spPr>
        <a:xfrm>
          <a:off x="4686300" y="16689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53518</xdr:rowOff>
    </xdr:from>
    <xdr:to>
      <xdr:col>5</xdr:col>
      <xdr:colOff>358775</xdr:colOff>
      <xdr:row>98</xdr:row>
      <xdr:rowOff>16256</xdr:rowOff>
    </xdr:to>
    <xdr:cxnSp macro="">
      <xdr:nvCxnSpPr>
        <xdr:cNvPr id="238" name="直線コネクタ 237"/>
        <xdr:cNvCxnSpPr/>
      </xdr:nvCxnSpPr>
      <xdr:spPr>
        <a:xfrm flipV="1">
          <a:off x="2908300" y="16684168"/>
          <a:ext cx="889000" cy="1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150972</xdr:rowOff>
    </xdr:from>
    <xdr:ext cx="534377" cy="259045"/>
    <xdr:sp macro="" textlink="">
      <xdr:nvSpPr>
        <xdr:cNvPr id="240" name="テキスト ボックス 239"/>
        <xdr:cNvSpPr txBox="1"/>
      </xdr:nvSpPr>
      <xdr:spPr>
        <a:xfrm>
          <a:off x="3530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16256</xdr:rowOff>
    </xdr:from>
    <xdr:to>
      <xdr:col>4</xdr:col>
      <xdr:colOff>155575</xdr:colOff>
      <xdr:row>98</xdr:row>
      <xdr:rowOff>28738</xdr:rowOff>
    </xdr:to>
    <xdr:cxnSp macro="">
      <xdr:nvCxnSpPr>
        <xdr:cNvPr id="241" name="直線コネクタ 240"/>
        <xdr:cNvCxnSpPr/>
      </xdr:nvCxnSpPr>
      <xdr:spPr>
        <a:xfrm flipV="1">
          <a:off x="2019300" y="16818356"/>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24627</xdr:rowOff>
    </xdr:from>
    <xdr:ext cx="534377" cy="259045"/>
    <xdr:sp macro="" textlink="">
      <xdr:nvSpPr>
        <xdr:cNvPr id="243" name="テキスト ボックス 242"/>
        <xdr:cNvSpPr txBox="1"/>
      </xdr:nvSpPr>
      <xdr:spPr>
        <a:xfrm>
          <a:off x="2641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4666</xdr:rowOff>
    </xdr:from>
    <xdr:to>
      <xdr:col>2</xdr:col>
      <xdr:colOff>638175</xdr:colOff>
      <xdr:row>98</xdr:row>
      <xdr:rowOff>28738</xdr:rowOff>
    </xdr:to>
    <xdr:cxnSp macro="">
      <xdr:nvCxnSpPr>
        <xdr:cNvPr id="244" name="直線コネクタ 243"/>
        <xdr:cNvCxnSpPr/>
      </xdr:nvCxnSpPr>
      <xdr:spPr>
        <a:xfrm>
          <a:off x="1130300" y="16806766"/>
          <a:ext cx="889000" cy="2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24672</xdr:rowOff>
    </xdr:from>
    <xdr:ext cx="534377" cy="259045"/>
    <xdr:sp macro="" textlink="">
      <xdr:nvSpPr>
        <xdr:cNvPr id="246" name="テキスト ボックス 245"/>
        <xdr:cNvSpPr txBox="1"/>
      </xdr:nvSpPr>
      <xdr:spPr>
        <a:xfrm>
          <a:off x="1752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156004</xdr:rowOff>
    </xdr:from>
    <xdr:ext cx="534377" cy="259045"/>
    <xdr:sp macro="" textlink="">
      <xdr:nvSpPr>
        <xdr:cNvPr id="248" name="テキスト ボックス 247"/>
        <xdr:cNvSpPr txBox="1"/>
      </xdr:nvSpPr>
      <xdr:spPr>
        <a:xfrm>
          <a:off x="863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2856</xdr:rowOff>
    </xdr:from>
    <xdr:to>
      <xdr:col>6</xdr:col>
      <xdr:colOff>561975</xdr:colOff>
      <xdr:row>97</xdr:row>
      <xdr:rowOff>104456</xdr:rowOff>
    </xdr:to>
    <xdr:sp macro="" textlink="">
      <xdr:nvSpPr>
        <xdr:cNvPr id="254" name="円/楕円 253"/>
        <xdr:cNvSpPr/>
      </xdr:nvSpPr>
      <xdr:spPr>
        <a:xfrm>
          <a:off x="4584700" y="166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25733</xdr:rowOff>
    </xdr:from>
    <xdr:ext cx="534377" cy="259045"/>
    <xdr:sp macro="" textlink="">
      <xdr:nvSpPr>
        <xdr:cNvPr id="255" name="衛生費該当値テキスト"/>
        <xdr:cNvSpPr txBox="1"/>
      </xdr:nvSpPr>
      <xdr:spPr>
        <a:xfrm>
          <a:off x="4686300" y="164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2718</xdr:rowOff>
    </xdr:from>
    <xdr:to>
      <xdr:col>5</xdr:col>
      <xdr:colOff>409575</xdr:colOff>
      <xdr:row>97</xdr:row>
      <xdr:rowOff>104318</xdr:rowOff>
    </xdr:to>
    <xdr:sp macro="" textlink="">
      <xdr:nvSpPr>
        <xdr:cNvPr id="256" name="円/楕円 255"/>
        <xdr:cNvSpPr/>
      </xdr:nvSpPr>
      <xdr:spPr>
        <a:xfrm>
          <a:off x="37465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120845</xdr:rowOff>
    </xdr:from>
    <xdr:ext cx="534377" cy="259045"/>
    <xdr:sp macro="" textlink="">
      <xdr:nvSpPr>
        <xdr:cNvPr id="257" name="テキスト ボックス 256"/>
        <xdr:cNvSpPr txBox="1"/>
      </xdr:nvSpPr>
      <xdr:spPr>
        <a:xfrm>
          <a:off x="3530111" y="164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136906</xdr:rowOff>
    </xdr:from>
    <xdr:to>
      <xdr:col>4</xdr:col>
      <xdr:colOff>206375</xdr:colOff>
      <xdr:row>98</xdr:row>
      <xdr:rowOff>67056</xdr:rowOff>
    </xdr:to>
    <xdr:sp macro="" textlink="">
      <xdr:nvSpPr>
        <xdr:cNvPr id="258" name="円/楕円 257"/>
        <xdr:cNvSpPr/>
      </xdr:nvSpPr>
      <xdr:spPr>
        <a:xfrm>
          <a:off x="2857500" y="167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58183</xdr:rowOff>
    </xdr:from>
    <xdr:ext cx="534377" cy="259045"/>
    <xdr:sp macro="" textlink="">
      <xdr:nvSpPr>
        <xdr:cNvPr id="259" name="テキスト ボックス 258"/>
        <xdr:cNvSpPr txBox="1"/>
      </xdr:nvSpPr>
      <xdr:spPr>
        <a:xfrm>
          <a:off x="2641111" y="168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149388</xdr:rowOff>
    </xdr:from>
    <xdr:to>
      <xdr:col>3</xdr:col>
      <xdr:colOff>3175</xdr:colOff>
      <xdr:row>98</xdr:row>
      <xdr:rowOff>79538</xdr:rowOff>
    </xdr:to>
    <xdr:sp macro="" textlink="">
      <xdr:nvSpPr>
        <xdr:cNvPr id="260" name="円/楕円 259"/>
        <xdr:cNvSpPr/>
      </xdr:nvSpPr>
      <xdr:spPr>
        <a:xfrm>
          <a:off x="1968500" y="1678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70665</xdr:rowOff>
    </xdr:from>
    <xdr:ext cx="534377" cy="259045"/>
    <xdr:sp macro="" textlink="">
      <xdr:nvSpPr>
        <xdr:cNvPr id="261" name="テキスト ボックス 260"/>
        <xdr:cNvSpPr txBox="1"/>
      </xdr:nvSpPr>
      <xdr:spPr>
        <a:xfrm>
          <a:off x="1752111" y="1687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125316</xdr:rowOff>
    </xdr:from>
    <xdr:to>
      <xdr:col>1</xdr:col>
      <xdr:colOff>485775</xdr:colOff>
      <xdr:row>98</xdr:row>
      <xdr:rowOff>55466</xdr:rowOff>
    </xdr:to>
    <xdr:sp macro="" textlink="">
      <xdr:nvSpPr>
        <xdr:cNvPr id="262" name="円/楕円 261"/>
        <xdr:cNvSpPr/>
      </xdr:nvSpPr>
      <xdr:spPr>
        <a:xfrm>
          <a:off x="1079500" y="167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46593</xdr:rowOff>
    </xdr:from>
    <xdr:ext cx="534377" cy="259045"/>
    <xdr:sp macro="" textlink="">
      <xdr:nvSpPr>
        <xdr:cNvPr id="263" name="テキスト ボックス 262"/>
        <xdr:cNvSpPr txBox="1"/>
      </xdr:nvSpPr>
      <xdr:spPr>
        <a:xfrm>
          <a:off x="863111" y="1684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103124</xdr:rowOff>
    </xdr:from>
    <xdr:to>
      <xdr:col>15</xdr:col>
      <xdr:colOff>180975</xdr:colOff>
      <xdr:row>38</xdr:row>
      <xdr:rowOff>43231</xdr:rowOff>
    </xdr:to>
    <xdr:cxnSp macro="">
      <xdr:nvCxnSpPr>
        <xdr:cNvPr id="290" name="直線コネクタ 289"/>
        <xdr:cNvCxnSpPr/>
      </xdr:nvCxnSpPr>
      <xdr:spPr>
        <a:xfrm>
          <a:off x="9639300" y="6275324"/>
          <a:ext cx="8382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38202</xdr:rowOff>
    </xdr:from>
    <xdr:to>
      <xdr:col>14</xdr:col>
      <xdr:colOff>28575</xdr:colOff>
      <xdr:row>36</xdr:row>
      <xdr:rowOff>103124</xdr:rowOff>
    </xdr:to>
    <xdr:cxnSp macro="">
      <xdr:nvCxnSpPr>
        <xdr:cNvPr id="293" name="直線コネクタ 292"/>
        <xdr:cNvCxnSpPr/>
      </xdr:nvCxnSpPr>
      <xdr:spPr>
        <a:xfrm>
          <a:off x="8750300" y="6210402"/>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153738</xdr:rowOff>
    </xdr:from>
    <xdr:ext cx="378565" cy="259045"/>
    <xdr:sp macro="" textlink="">
      <xdr:nvSpPr>
        <xdr:cNvPr id="295" name="テキスト ボックス 294"/>
        <xdr:cNvSpPr txBox="1"/>
      </xdr:nvSpPr>
      <xdr:spPr>
        <a:xfrm>
          <a:off x="9450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127813</xdr:rowOff>
    </xdr:from>
    <xdr:to>
      <xdr:col>12</xdr:col>
      <xdr:colOff>511175</xdr:colOff>
      <xdr:row>36</xdr:row>
      <xdr:rowOff>38202</xdr:rowOff>
    </xdr:to>
    <xdr:cxnSp macro="">
      <xdr:nvCxnSpPr>
        <xdr:cNvPr id="296" name="直線コネクタ 295"/>
        <xdr:cNvCxnSpPr/>
      </xdr:nvCxnSpPr>
      <xdr:spPr>
        <a:xfrm>
          <a:off x="7861300" y="6128563"/>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119448</xdr:rowOff>
    </xdr:from>
    <xdr:ext cx="378565" cy="259045"/>
    <xdr:sp macro="" textlink="">
      <xdr:nvSpPr>
        <xdr:cNvPr id="298" name="テキスト ボックス 297"/>
        <xdr:cNvSpPr txBox="1"/>
      </xdr:nvSpPr>
      <xdr:spPr>
        <a:xfrm>
          <a:off x="8561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30886</xdr:rowOff>
    </xdr:from>
    <xdr:to>
      <xdr:col>11</xdr:col>
      <xdr:colOff>307975</xdr:colOff>
      <xdr:row>35</xdr:row>
      <xdr:rowOff>127813</xdr:rowOff>
    </xdr:to>
    <xdr:cxnSp macro="">
      <xdr:nvCxnSpPr>
        <xdr:cNvPr id="299" name="直線コネクタ 298"/>
        <xdr:cNvCxnSpPr/>
      </xdr:nvCxnSpPr>
      <xdr:spPr>
        <a:xfrm>
          <a:off x="6972300" y="5688736"/>
          <a:ext cx="889000" cy="4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1947</xdr:rowOff>
    </xdr:from>
    <xdr:ext cx="469744" cy="259045"/>
    <xdr:sp macro="" textlink="">
      <xdr:nvSpPr>
        <xdr:cNvPr id="301" name="テキスト ボックス 300"/>
        <xdr:cNvSpPr txBox="1"/>
      </xdr:nvSpPr>
      <xdr:spPr>
        <a:xfrm>
          <a:off x="7626427" y="61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141851</xdr:rowOff>
    </xdr:from>
    <xdr:ext cx="469744" cy="259045"/>
    <xdr:sp macro="" textlink="">
      <xdr:nvSpPr>
        <xdr:cNvPr id="303" name="テキスト ボックス 302"/>
        <xdr:cNvSpPr txBox="1"/>
      </xdr:nvSpPr>
      <xdr:spPr>
        <a:xfrm>
          <a:off x="6737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163881</xdr:rowOff>
    </xdr:from>
    <xdr:to>
      <xdr:col>15</xdr:col>
      <xdr:colOff>231775</xdr:colOff>
      <xdr:row>38</xdr:row>
      <xdr:rowOff>94031</xdr:rowOff>
    </xdr:to>
    <xdr:sp macro="" textlink="">
      <xdr:nvSpPr>
        <xdr:cNvPr id="309" name="円/楕円 308"/>
        <xdr:cNvSpPr/>
      </xdr:nvSpPr>
      <xdr:spPr>
        <a:xfrm>
          <a:off x="104267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78808</xdr:rowOff>
    </xdr:from>
    <xdr:ext cx="378565" cy="259045"/>
    <xdr:sp macro="" textlink="">
      <xdr:nvSpPr>
        <xdr:cNvPr id="310" name="労働費該当値テキスト"/>
        <xdr:cNvSpPr txBox="1"/>
      </xdr:nvSpPr>
      <xdr:spPr>
        <a:xfrm>
          <a:off x="10528300" y="64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52324</xdr:rowOff>
    </xdr:from>
    <xdr:to>
      <xdr:col>14</xdr:col>
      <xdr:colOff>79375</xdr:colOff>
      <xdr:row>36</xdr:row>
      <xdr:rowOff>153924</xdr:rowOff>
    </xdr:to>
    <xdr:sp macro="" textlink="">
      <xdr:nvSpPr>
        <xdr:cNvPr id="311" name="円/楕円 310"/>
        <xdr:cNvSpPr/>
      </xdr:nvSpPr>
      <xdr:spPr>
        <a:xfrm>
          <a:off x="9588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170451</xdr:rowOff>
    </xdr:from>
    <xdr:ext cx="378565" cy="259045"/>
    <xdr:sp macro="" textlink="">
      <xdr:nvSpPr>
        <xdr:cNvPr id="312" name="テキスト ボックス 311"/>
        <xdr:cNvSpPr txBox="1"/>
      </xdr:nvSpPr>
      <xdr:spPr>
        <a:xfrm>
          <a:off x="9450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158852</xdr:rowOff>
    </xdr:from>
    <xdr:to>
      <xdr:col>12</xdr:col>
      <xdr:colOff>561975</xdr:colOff>
      <xdr:row>36</xdr:row>
      <xdr:rowOff>89002</xdr:rowOff>
    </xdr:to>
    <xdr:sp macro="" textlink="">
      <xdr:nvSpPr>
        <xdr:cNvPr id="313" name="円/楕円 312"/>
        <xdr:cNvSpPr/>
      </xdr:nvSpPr>
      <xdr:spPr>
        <a:xfrm>
          <a:off x="8699500" y="61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105529</xdr:rowOff>
    </xdr:from>
    <xdr:ext cx="378565" cy="259045"/>
    <xdr:sp macro="" textlink="">
      <xdr:nvSpPr>
        <xdr:cNvPr id="314" name="テキスト ボックス 313"/>
        <xdr:cNvSpPr txBox="1"/>
      </xdr:nvSpPr>
      <xdr:spPr>
        <a:xfrm>
          <a:off x="8561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77013</xdr:rowOff>
    </xdr:from>
    <xdr:to>
      <xdr:col>11</xdr:col>
      <xdr:colOff>358775</xdr:colOff>
      <xdr:row>36</xdr:row>
      <xdr:rowOff>7163</xdr:rowOff>
    </xdr:to>
    <xdr:sp macro="" textlink="">
      <xdr:nvSpPr>
        <xdr:cNvPr id="315" name="円/楕円 314"/>
        <xdr:cNvSpPr/>
      </xdr:nvSpPr>
      <xdr:spPr>
        <a:xfrm>
          <a:off x="7810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23690</xdr:rowOff>
    </xdr:from>
    <xdr:ext cx="469744" cy="259045"/>
    <xdr:sp macro="" textlink="">
      <xdr:nvSpPr>
        <xdr:cNvPr id="316" name="テキスト ボックス 315"/>
        <xdr:cNvSpPr txBox="1"/>
      </xdr:nvSpPr>
      <xdr:spPr>
        <a:xfrm>
          <a:off x="7626427" y="58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151536</xdr:rowOff>
    </xdr:from>
    <xdr:to>
      <xdr:col>10</xdr:col>
      <xdr:colOff>155575</xdr:colOff>
      <xdr:row>33</xdr:row>
      <xdr:rowOff>81686</xdr:rowOff>
    </xdr:to>
    <xdr:sp macro="" textlink="">
      <xdr:nvSpPr>
        <xdr:cNvPr id="317" name="円/楕円 316"/>
        <xdr:cNvSpPr/>
      </xdr:nvSpPr>
      <xdr:spPr>
        <a:xfrm>
          <a:off x="6921500" y="56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98213</xdr:rowOff>
    </xdr:from>
    <xdr:ext cx="469744" cy="259045"/>
    <xdr:sp macro="" textlink="">
      <xdr:nvSpPr>
        <xdr:cNvPr id="318" name="テキスト ボックス 317"/>
        <xdr:cNvSpPr txBox="1"/>
      </xdr:nvSpPr>
      <xdr:spPr>
        <a:xfrm>
          <a:off x="6737427" y="541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17780</xdr:rowOff>
    </xdr:from>
    <xdr:to>
      <xdr:col>15</xdr:col>
      <xdr:colOff>180975</xdr:colOff>
      <xdr:row>59</xdr:row>
      <xdr:rowOff>36830</xdr:rowOff>
    </xdr:to>
    <xdr:cxnSp macro="">
      <xdr:nvCxnSpPr>
        <xdr:cNvPr id="347" name="直線コネクタ 346"/>
        <xdr:cNvCxnSpPr/>
      </xdr:nvCxnSpPr>
      <xdr:spPr>
        <a:xfrm>
          <a:off x="9639300" y="10133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10160</xdr:rowOff>
    </xdr:from>
    <xdr:to>
      <xdr:col>14</xdr:col>
      <xdr:colOff>28575</xdr:colOff>
      <xdr:row>59</xdr:row>
      <xdr:rowOff>17780</xdr:rowOff>
    </xdr:to>
    <xdr:cxnSp macro="">
      <xdr:nvCxnSpPr>
        <xdr:cNvPr id="350" name="直線コネクタ 349"/>
        <xdr:cNvCxnSpPr/>
      </xdr:nvCxnSpPr>
      <xdr:spPr>
        <a:xfrm>
          <a:off x="8750300" y="10125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10160</xdr:rowOff>
    </xdr:from>
    <xdr:to>
      <xdr:col>12</xdr:col>
      <xdr:colOff>511175</xdr:colOff>
      <xdr:row>59</xdr:row>
      <xdr:rowOff>13970</xdr:rowOff>
    </xdr:to>
    <xdr:cxnSp macro="">
      <xdr:nvCxnSpPr>
        <xdr:cNvPr id="353" name="直線コネクタ 352"/>
        <xdr:cNvCxnSpPr/>
      </xdr:nvCxnSpPr>
      <xdr:spPr>
        <a:xfrm flipV="1">
          <a:off x="7861300" y="10125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13970</xdr:rowOff>
    </xdr:from>
    <xdr:to>
      <xdr:col>11</xdr:col>
      <xdr:colOff>307975</xdr:colOff>
      <xdr:row>59</xdr:row>
      <xdr:rowOff>13970</xdr:rowOff>
    </xdr:to>
    <xdr:cxnSp macro="">
      <xdr:nvCxnSpPr>
        <xdr:cNvPr id="356" name="直線コネクタ 355"/>
        <xdr:cNvCxnSpPr/>
      </xdr:nvCxnSpPr>
      <xdr:spPr>
        <a:xfrm>
          <a:off x="6972300" y="10129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157480</xdr:rowOff>
    </xdr:from>
    <xdr:to>
      <xdr:col>15</xdr:col>
      <xdr:colOff>231775</xdr:colOff>
      <xdr:row>59</xdr:row>
      <xdr:rowOff>87630</xdr:rowOff>
    </xdr:to>
    <xdr:sp macro="" textlink="">
      <xdr:nvSpPr>
        <xdr:cNvPr id="366" name="円/楕円 365"/>
        <xdr:cNvSpPr/>
      </xdr:nvSpPr>
      <xdr:spPr>
        <a:xfrm>
          <a:off x="104267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72407</xdr:rowOff>
    </xdr:from>
    <xdr:ext cx="249299" cy="259045"/>
    <xdr:sp macro="" textlink="">
      <xdr:nvSpPr>
        <xdr:cNvPr id="367" name="農林水産業費該当値テキスト"/>
        <xdr:cNvSpPr txBox="1"/>
      </xdr:nvSpPr>
      <xdr:spPr>
        <a:xfrm>
          <a:off x="10528300" y="10016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138430</xdr:rowOff>
    </xdr:from>
    <xdr:to>
      <xdr:col>14</xdr:col>
      <xdr:colOff>79375</xdr:colOff>
      <xdr:row>59</xdr:row>
      <xdr:rowOff>68580</xdr:rowOff>
    </xdr:to>
    <xdr:sp macro="" textlink="">
      <xdr:nvSpPr>
        <xdr:cNvPr id="368" name="円/楕円 367"/>
        <xdr:cNvSpPr/>
      </xdr:nvSpPr>
      <xdr:spPr>
        <a:xfrm>
          <a:off x="9588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59707</xdr:rowOff>
    </xdr:from>
    <xdr:ext cx="249299" cy="259045"/>
    <xdr:sp macro="" textlink="">
      <xdr:nvSpPr>
        <xdr:cNvPr id="369" name="テキスト ボックス 368"/>
        <xdr:cNvSpPr txBox="1"/>
      </xdr:nvSpPr>
      <xdr:spPr>
        <a:xfrm>
          <a:off x="9514649" y="1017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130810</xdr:rowOff>
    </xdr:from>
    <xdr:to>
      <xdr:col>12</xdr:col>
      <xdr:colOff>561975</xdr:colOff>
      <xdr:row>59</xdr:row>
      <xdr:rowOff>60960</xdr:rowOff>
    </xdr:to>
    <xdr:sp macro="" textlink="">
      <xdr:nvSpPr>
        <xdr:cNvPr id="370" name="円/楕円 369"/>
        <xdr:cNvSpPr/>
      </xdr:nvSpPr>
      <xdr:spPr>
        <a:xfrm>
          <a:off x="869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52087</xdr:rowOff>
    </xdr:from>
    <xdr:ext cx="249299" cy="259045"/>
    <xdr:sp macro="" textlink="">
      <xdr:nvSpPr>
        <xdr:cNvPr id="371" name="テキスト ボックス 370"/>
        <xdr:cNvSpPr txBox="1"/>
      </xdr:nvSpPr>
      <xdr:spPr>
        <a:xfrm>
          <a:off x="8625649" y="101676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134620</xdr:rowOff>
    </xdr:from>
    <xdr:to>
      <xdr:col>11</xdr:col>
      <xdr:colOff>358775</xdr:colOff>
      <xdr:row>59</xdr:row>
      <xdr:rowOff>64770</xdr:rowOff>
    </xdr:to>
    <xdr:sp macro="" textlink="">
      <xdr:nvSpPr>
        <xdr:cNvPr id="372" name="円/楕円 371"/>
        <xdr:cNvSpPr/>
      </xdr:nvSpPr>
      <xdr:spPr>
        <a:xfrm>
          <a:off x="7810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55897</xdr:rowOff>
    </xdr:from>
    <xdr:ext cx="249299" cy="259045"/>
    <xdr:sp macro="" textlink="">
      <xdr:nvSpPr>
        <xdr:cNvPr id="373" name="テキスト ボックス 372"/>
        <xdr:cNvSpPr txBox="1"/>
      </xdr:nvSpPr>
      <xdr:spPr>
        <a:xfrm>
          <a:off x="7736649" y="10171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134620</xdr:rowOff>
    </xdr:from>
    <xdr:to>
      <xdr:col>10</xdr:col>
      <xdr:colOff>155575</xdr:colOff>
      <xdr:row>59</xdr:row>
      <xdr:rowOff>64770</xdr:rowOff>
    </xdr:to>
    <xdr:sp macro="" textlink="">
      <xdr:nvSpPr>
        <xdr:cNvPr id="374" name="円/楕円 373"/>
        <xdr:cNvSpPr/>
      </xdr:nvSpPr>
      <xdr:spPr>
        <a:xfrm>
          <a:off x="6921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55897</xdr:rowOff>
    </xdr:from>
    <xdr:ext cx="249299" cy="259045"/>
    <xdr:sp macro="" textlink="">
      <xdr:nvSpPr>
        <xdr:cNvPr id="375" name="テキスト ボックス 374"/>
        <xdr:cNvSpPr txBox="1"/>
      </xdr:nvSpPr>
      <xdr:spPr>
        <a:xfrm>
          <a:off x="6847649" y="10171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20645</xdr:rowOff>
    </xdr:from>
    <xdr:to>
      <xdr:col>15</xdr:col>
      <xdr:colOff>180975</xdr:colOff>
      <xdr:row>78</xdr:row>
      <xdr:rowOff>36509</xdr:rowOff>
    </xdr:to>
    <xdr:cxnSp macro="">
      <xdr:nvCxnSpPr>
        <xdr:cNvPr id="402" name="直線コネクタ 401"/>
        <xdr:cNvCxnSpPr/>
      </xdr:nvCxnSpPr>
      <xdr:spPr>
        <a:xfrm flipV="1">
          <a:off x="9639300" y="13393745"/>
          <a:ext cx="8382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59107</xdr:rowOff>
    </xdr:from>
    <xdr:ext cx="469744" cy="259045"/>
    <xdr:sp macro="" textlink="">
      <xdr:nvSpPr>
        <xdr:cNvPr id="403" name="商工費平均値テキスト"/>
        <xdr:cNvSpPr txBox="1"/>
      </xdr:nvSpPr>
      <xdr:spPr>
        <a:xfrm>
          <a:off x="10528300" y="13089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36509</xdr:rowOff>
    </xdr:from>
    <xdr:to>
      <xdr:col>14</xdr:col>
      <xdr:colOff>28575</xdr:colOff>
      <xdr:row>78</xdr:row>
      <xdr:rowOff>51095</xdr:rowOff>
    </xdr:to>
    <xdr:cxnSp macro="">
      <xdr:nvCxnSpPr>
        <xdr:cNvPr id="405" name="直線コネクタ 404"/>
        <xdr:cNvCxnSpPr/>
      </xdr:nvCxnSpPr>
      <xdr:spPr>
        <a:xfrm flipV="1">
          <a:off x="8750300" y="13409609"/>
          <a:ext cx="889000" cy="1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167891</xdr:rowOff>
    </xdr:from>
    <xdr:ext cx="469744" cy="259045"/>
    <xdr:sp macro="" textlink="">
      <xdr:nvSpPr>
        <xdr:cNvPr id="407" name="テキスト ボックス 406"/>
        <xdr:cNvSpPr txBox="1"/>
      </xdr:nvSpPr>
      <xdr:spPr>
        <a:xfrm>
          <a:off x="9404427"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41951</xdr:rowOff>
    </xdr:from>
    <xdr:to>
      <xdr:col>12</xdr:col>
      <xdr:colOff>511175</xdr:colOff>
      <xdr:row>78</xdr:row>
      <xdr:rowOff>51095</xdr:rowOff>
    </xdr:to>
    <xdr:cxnSp macro="">
      <xdr:nvCxnSpPr>
        <xdr:cNvPr id="408" name="直線コネクタ 407"/>
        <xdr:cNvCxnSpPr/>
      </xdr:nvCxnSpPr>
      <xdr:spPr>
        <a:xfrm>
          <a:off x="7861300" y="134150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160484</xdr:rowOff>
    </xdr:from>
    <xdr:ext cx="469744" cy="259045"/>
    <xdr:sp macro="" textlink="">
      <xdr:nvSpPr>
        <xdr:cNvPr id="410" name="テキスト ボックス 409"/>
        <xdr:cNvSpPr txBox="1"/>
      </xdr:nvSpPr>
      <xdr:spPr>
        <a:xfrm>
          <a:off x="8515427"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13878</xdr:rowOff>
    </xdr:from>
    <xdr:to>
      <xdr:col>11</xdr:col>
      <xdr:colOff>307975</xdr:colOff>
      <xdr:row>78</xdr:row>
      <xdr:rowOff>41951</xdr:rowOff>
    </xdr:to>
    <xdr:cxnSp macro="">
      <xdr:nvCxnSpPr>
        <xdr:cNvPr id="411" name="直線コネクタ 410"/>
        <xdr:cNvCxnSpPr/>
      </xdr:nvCxnSpPr>
      <xdr:spPr>
        <a:xfrm>
          <a:off x="6972300" y="13386978"/>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3" name="テキスト ボックス 412"/>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5" name="テキスト ボックス 414"/>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141295</xdr:rowOff>
    </xdr:from>
    <xdr:to>
      <xdr:col>15</xdr:col>
      <xdr:colOff>231775</xdr:colOff>
      <xdr:row>78</xdr:row>
      <xdr:rowOff>71445</xdr:rowOff>
    </xdr:to>
    <xdr:sp macro="" textlink="">
      <xdr:nvSpPr>
        <xdr:cNvPr id="421" name="円/楕円 420"/>
        <xdr:cNvSpPr/>
      </xdr:nvSpPr>
      <xdr:spPr>
        <a:xfrm>
          <a:off x="10426700" y="133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56222</xdr:rowOff>
    </xdr:from>
    <xdr:ext cx="469744" cy="259045"/>
    <xdr:sp macro="" textlink="">
      <xdr:nvSpPr>
        <xdr:cNvPr id="422" name="商工費該当値テキスト"/>
        <xdr:cNvSpPr txBox="1"/>
      </xdr:nvSpPr>
      <xdr:spPr>
        <a:xfrm>
          <a:off x="10528300" y="1325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157159</xdr:rowOff>
    </xdr:from>
    <xdr:to>
      <xdr:col>14</xdr:col>
      <xdr:colOff>79375</xdr:colOff>
      <xdr:row>78</xdr:row>
      <xdr:rowOff>87309</xdr:rowOff>
    </xdr:to>
    <xdr:sp macro="" textlink="">
      <xdr:nvSpPr>
        <xdr:cNvPr id="423" name="円/楕円 422"/>
        <xdr:cNvSpPr/>
      </xdr:nvSpPr>
      <xdr:spPr>
        <a:xfrm>
          <a:off x="9588500" y="133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78436</xdr:rowOff>
    </xdr:from>
    <xdr:ext cx="469744" cy="259045"/>
    <xdr:sp macro="" textlink="">
      <xdr:nvSpPr>
        <xdr:cNvPr id="424" name="テキスト ボックス 423"/>
        <xdr:cNvSpPr txBox="1"/>
      </xdr:nvSpPr>
      <xdr:spPr>
        <a:xfrm>
          <a:off x="9404427" y="1345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295</xdr:rowOff>
    </xdr:from>
    <xdr:to>
      <xdr:col>12</xdr:col>
      <xdr:colOff>561975</xdr:colOff>
      <xdr:row>78</xdr:row>
      <xdr:rowOff>101895</xdr:rowOff>
    </xdr:to>
    <xdr:sp macro="" textlink="">
      <xdr:nvSpPr>
        <xdr:cNvPr id="425" name="円/楕円 424"/>
        <xdr:cNvSpPr/>
      </xdr:nvSpPr>
      <xdr:spPr>
        <a:xfrm>
          <a:off x="8699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93022</xdr:rowOff>
    </xdr:from>
    <xdr:ext cx="469744" cy="259045"/>
    <xdr:sp macro="" textlink="">
      <xdr:nvSpPr>
        <xdr:cNvPr id="426" name="テキスト ボックス 425"/>
        <xdr:cNvSpPr txBox="1"/>
      </xdr:nvSpPr>
      <xdr:spPr>
        <a:xfrm>
          <a:off x="8515427" y="134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162601</xdr:rowOff>
    </xdr:from>
    <xdr:to>
      <xdr:col>11</xdr:col>
      <xdr:colOff>358775</xdr:colOff>
      <xdr:row>78</xdr:row>
      <xdr:rowOff>92751</xdr:rowOff>
    </xdr:to>
    <xdr:sp macro="" textlink="">
      <xdr:nvSpPr>
        <xdr:cNvPr id="427" name="円/楕円 426"/>
        <xdr:cNvSpPr/>
      </xdr:nvSpPr>
      <xdr:spPr>
        <a:xfrm>
          <a:off x="7810500" y="133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83878</xdr:rowOff>
    </xdr:from>
    <xdr:ext cx="469744" cy="259045"/>
    <xdr:sp macro="" textlink="">
      <xdr:nvSpPr>
        <xdr:cNvPr id="428" name="テキスト ボックス 427"/>
        <xdr:cNvSpPr txBox="1"/>
      </xdr:nvSpPr>
      <xdr:spPr>
        <a:xfrm>
          <a:off x="7626427" y="1345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134528</xdr:rowOff>
    </xdr:from>
    <xdr:to>
      <xdr:col>10</xdr:col>
      <xdr:colOff>155575</xdr:colOff>
      <xdr:row>78</xdr:row>
      <xdr:rowOff>64678</xdr:rowOff>
    </xdr:to>
    <xdr:sp macro="" textlink="">
      <xdr:nvSpPr>
        <xdr:cNvPr id="429" name="円/楕円 428"/>
        <xdr:cNvSpPr/>
      </xdr:nvSpPr>
      <xdr:spPr>
        <a:xfrm>
          <a:off x="6921500" y="133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55805</xdr:rowOff>
    </xdr:from>
    <xdr:ext cx="469744" cy="259045"/>
    <xdr:sp macro="" textlink="">
      <xdr:nvSpPr>
        <xdr:cNvPr id="430" name="テキスト ボックス 429"/>
        <xdr:cNvSpPr txBox="1"/>
      </xdr:nvSpPr>
      <xdr:spPr>
        <a:xfrm>
          <a:off x="6737427" y="1342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64501</xdr:rowOff>
    </xdr:from>
    <xdr:to>
      <xdr:col>15</xdr:col>
      <xdr:colOff>180975</xdr:colOff>
      <xdr:row>96</xdr:row>
      <xdr:rowOff>145557</xdr:rowOff>
    </xdr:to>
    <xdr:cxnSp macro="">
      <xdr:nvCxnSpPr>
        <xdr:cNvPr id="461" name="直線コネクタ 460"/>
        <xdr:cNvCxnSpPr/>
      </xdr:nvCxnSpPr>
      <xdr:spPr>
        <a:xfrm>
          <a:off x="9639300" y="16352251"/>
          <a:ext cx="838200" cy="25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64501</xdr:rowOff>
    </xdr:from>
    <xdr:to>
      <xdr:col>14</xdr:col>
      <xdr:colOff>28575</xdr:colOff>
      <xdr:row>97</xdr:row>
      <xdr:rowOff>106128</xdr:rowOff>
    </xdr:to>
    <xdr:cxnSp macro="">
      <xdr:nvCxnSpPr>
        <xdr:cNvPr id="464" name="直線コネクタ 463"/>
        <xdr:cNvCxnSpPr/>
      </xdr:nvCxnSpPr>
      <xdr:spPr>
        <a:xfrm flipV="1">
          <a:off x="8750300" y="16352251"/>
          <a:ext cx="889000" cy="38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6" name="テキスト ボックス 465"/>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88494</xdr:rowOff>
    </xdr:from>
    <xdr:to>
      <xdr:col>12</xdr:col>
      <xdr:colOff>511175</xdr:colOff>
      <xdr:row>97</xdr:row>
      <xdr:rowOff>106128</xdr:rowOff>
    </xdr:to>
    <xdr:cxnSp macro="">
      <xdr:nvCxnSpPr>
        <xdr:cNvPr id="467" name="直線コネクタ 466"/>
        <xdr:cNvCxnSpPr/>
      </xdr:nvCxnSpPr>
      <xdr:spPr>
        <a:xfrm>
          <a:off x="7861300" y="16547694"/>
          <a:ext cx="889000" cy="18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162222</xdr:rowOff>
    </xdr:from>
    <xdr:ext cx="534377" cy="259045"/>
    <xdr:sp macro="" textlink="">
      <xdr:nvSpPr>
        <xdr:cNvPr id="469" name="テキスト ボックス 468"/>
        <xdr:cNvSpPr txBox="1"/>
      </xdr:nvSpPr>
      <xdr:spPr>
        <a:xfrm>
          <a:off x="8483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88494</xdr:rowOff>
    </xdr:from>
    <xdr:to>
      <xdr:col>11</xdr:col>
      <xdr:colOff>307975</xdr:colOff>
      <xdr:row>97</xdr:row>
      <xdr:rowOff>147875</xdr:rowOff>
    </xdr:to>
    <xdr:cxnSp macro="">
      <xdr:nvCxnSpPr>
        <xdr:cNvPr id="470" name="直線コネクタ 469"/>
        <xdr:cNvCxnSpPr/>
      </xdr:nvCxnSpPr>
      <xdr:spPr>
        <a:xfrm flipV="1">
          <a:off x="6972300" y="16547694"/>
          <a:ext cx="889000" cy="23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155515</xdr:rowOff>
    </xdr:from>
    <xdr:ext cx="534377" cy="259045"/>
    <xdr:sp macro="" textlink="">
      <xdr:nvSpPr>
        <xdr:cNvPr id="474" name="テキスト ボックス 473"/>
        <xdr:cNvSpPr txBox="1"/>
      </xdr:nvSpPr>
      <xdr:spPr>
        <a:xfrm>
          <a:off x="6705111" y="1644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94757</xdr:rowOff>
    </xdr:from>
    <xdr:to>
      <xdr:col>15</xdr:col>
      <xdr:colOff>231775</xdr:colOff>
      <xdr:row>97</xdr:row>
      <xdr:rowOff>24907</xdr:rowOff>
    </xdr:to>
    <xdr:sp macro="" textlink="">
      <xdr:nvSpPr>
        <xdr:cNvPr id="480" name="円/楕円 479"/>
        <xdr:cNvSpPr/>
      </xdr:nvSpPr>
      <xdr:spPr>
        <a:xfrm>
          <a:off x="10426700" y="165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117634</xdr:rowOff>
    </xdr:from>
    <xdr:ext cx="534377" cy="259045"/>
    <xdr:sp macro="" textlink="">
      <xdr:nvSpPr>
        <xdr:cNvPr id="481" name="土木費該当値テキスト"/>
        <xdr:cNvSpPr txBox="1"/>
      </xdr:nvSpPr>
      <xdr:spPr>
        <a:xfrm>
          <a:off x="10528300" y="1640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13701</xdr:rowOff>
    </xdr:from>
    <xdr:to>
      <xdr:col>14</xdr:col>
      <xdr:colOff>79375</xdr:colOff>
      <xdr:row>95</xdr:row>
      <xdr:rowOff>115301</xdr:rowOff>
    </xdr:to>
    <xdr:sp macro="" textlink="">
      <xdr:nvSpPr>
        <xdr:cNvPr id="482" name="円/楕円 481"/>
        <xdr:cNvSpPr/>
      </xdr:nvSpPr>
      <xdr:spPr>
        <a:xfrm>
          <a:off x="9588500" y="163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131828</xdr:rowOff>
    </xdr:from>
    <xdr:ext cx="534377" cy="259045"/>
    <xdr:sp macro="" textlink="">
      <xdr:nvSpPr>
        <xdr:cNvPr id="483" name="テキスト ボックス 482"/>
        <xdr:cNvSpPr txBox="1"/>
      </xdr:nvSpPr>
      <xdr:spPr>
        <a:xfrm>
          <a:off x="9372111" y="1607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55328</xdr:rowOff>
    </xdr:from>
    <xdr:to>
      <xdr:col>12</xdr:col>
      <xdr:colOff>561975</xdr:colOff>
      <xdr:row>97</xdr:row>
      <xdr:rowOff>156928</xdr:rowOff>
    </xdr:to>
    <xdr:sp macro="" textlink="">
      <xdr:nvSpPr>
        <xdr:cNvPr id="484" name="円/楕円 483"/>
        <xdr:cNvSpPr/>
      </xdr:nvSpPr>
      <xdr:spPr>
        <a:xfrm>
          <a:off x="8699500" y="166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148055</xdr:rowOff>
    </xdr:from>
    <xdr:ext cx="534377" cy="259045"/>
    <xdr:sp macro="" textlink="">
      <xdr:nvSpPr>
        <xdr:cNvPr id="485" name="テキスト ボックス 484"/>
        <xdr:cNvSpPr txBox="1"/>
      </xdr:nvSpPr>
      <xdr:spPr>
        <a:xfrm>
          <a:off x="8483111" y="1677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37694</xdr:rowOff>
    </xdr:from>
    <xdr:to>
      <xdr:col>11</xdr:col>
      <xdr:colOff>358775</xdr:colOff>
      <xdr:row>96</xdr:row>
      <xdr:rowOff>139294</xdr:rowOff>
    </xdr:to>
    <xdr:sp macro="" textlink="">
      <xdr:nvSpPr>
        <xdr:cNvPr id="486" name="円/楕円 485"/>
        <xdr:cNvSpPr/>
      </xdr:nvSpPr>
      <xdr:spPr>
        <a:xfrm>
          <a:off x="7810500" y="164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155821</xdr:rowOff>
    </xdr:from>
    <xdr:ext cx="534377" cy="259045"/>
    <xdr:sp macro="" textlink="">
      <xdr:nvSpPr>
        <xdr:cNvPr id="487" name="テキスト ボックス 486"/>
        <xdr:cNvSpPr txBox="1"/>
      </xdr:nvSpPr>
      <xdr:spPr>
        <a:xfrm>
          <a:off x="7594111" y="162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97075</xdr:rowOff>
    </xdr:from>
    <xdr:to>
      <xdr:col>10</xdr:col>
      <xdr:colOff>155575</xdr:colOff>
      <xdr:row>98</xdr:row>
      <xdr:rowOff>27225</xdr:rowOff>
    </xdr:to>
    <xdr:sp macro="" textlink="">
      <xdr:nvSpPr>
        <xdr:cNvPr id="488" name="円/楕円 487"/>
        <xdr:cNvSpPr/>
      </xdr:nvSpPr>
      <xdr:spPr>
        <a:xfrm>
          <a:off x="6921500" y="167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18352</xdr:rowOff>
    </xdr:from>
    <xdr:ext cx="534377" cy="259045"/>
    <xdr:sp macro="" textlink="">
      <xdr:nvSpPr>
        <xdr:cNvPr id="489" name="テキスト ボックス 488"/>
        <xdr:cNvSpPr txBox="1"/>
      </xdr:nvSpPr>
      <xdr:spPr>
        <a:xfrm>
          <a:off x="6705111" y="168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167241</xdr:rowOff>
    </xdr:from>
    <xdr:to>
      <xdr:col>23</xdr:col>
      <xdr:colOff>517525</xdr:colOff>
      <xdr:row>38</xdr:row>
      <xdr:rowOff>5152</xdr:rowOff>
    </xdr:to>
    <xdr:cxnSp macro="">
      <xdr:nvCxnSpPr>
        <xdr:cNvPr id="520" name="直線コネクタ 519"/>
        <xdr:cNvCxnSpPr/>
      </xdr:nvCxnSpPr>
      <xdr:spPr>
        <a:xfrm>
          <a:off x="15481300" y="6510891"/>
          <a:ext cx="8382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1"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119670</xdr:rowOff>
    </xdr:from>
    <xdr:to>
      <xdr:col>22</xdr:col>
      <xdr:colOff>365125</xdr:colOff>
      <xdr:row>37</xdr:row>
      <xdr:rowOff>167241</xdr:rowOff>
    </xdr:to>
    <xdr:cxnSp macro="">
      <xdr:nvCxnSpPr>
        <xdr:cNvPr id="523" name="直線コネクタ 522"/>
        <xdr:cNvCxnSpPr/>
      </xdr:nvCxnSpPr>
      <xdr:spPr>
        <a:xfrm>
          <a:off x="14592300" y="6463320"/>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119670</xdr:rowOff>
    </xdr:from>
    <xdr:to>
      <xdr:col>21</xdr:col>
      <xdr:colOff>161925</xdr:colOff>
      <xdr:row>38</xdr:row>
      <xdr:rowOff>7983</xdr:rowOff>
    </xdr:to>
    <xdr:cxnSp macro="">
      <xdr:nvCxnSpPr>
        <xdr:cNvPr id="526" name="直線コネクタ 525"/>
        <xdr:cNvCxnSpPr/>
      </xdr:nvCxnSpPr>
      <xdr:spPr>
        <a:xfrm flipV="1">
          <a:off x="13703300" y="6463320"/>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44032</xdr:rowOff>
    </xdr:from>
    <xdr:ext cx="469744" cy="259045"/>
    <xdr:sp macro="" textlink="">
      <xdr:nvSpPr>
        <xdr:cNvPr id="528" name="テキスト ボックス 527"/>
        <xdr:cNvSpPr txBox="1"/>
      </xdr:nvSpPr>
      <xdr:spPr>
        <a:xfrm>
          <a:off x="14357427" y="655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7983</xdr:rowOff>
    </xdr:from>
    <xdr:to>
      <xdr:col>19</xdr:col>
      <xdr:colOff>644525</xdr:colOff>
      <xdr:row>38</xdr:row>
      <xdr:rowOff>43688</xdr:rowOff>
    </xdr:to>
    <xdr:cxnSp macro="">
      <xdr:nvCxnSpPr>
        <xdr:cNvPr id="529" name="直線コネクタ 528"/>
        <xdr:cNvCxnSpPr/>
      </xdr:nvCxnSpPr>
      <xdr:spPr>
        <a:xfrm flipV="1">
          <a:off x="12814300" y="6523083"/>
          <a:ext cx="889000" cy="3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64751</xdr:rowOff>
    </xdr:from>
    <xdr:ext cx="469744" cy="259045"/>
    <xdr:sp macro="" textlink="">
      <xdr:nvSpPr>
        <xdr:cNvPr id="531" name="テキスト ボックス 530"/>
        <xdr:cNvSpPr txBox="1"/>
      </xdr:nvSpPr>
      <xdr:spPr>
        <a:xfrm>
          <a:off x="13468427" y="62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3" name="テキスト ボックス 532"/>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125802</xdr:rowOff>
    </xdr:from>
    <xdr:to>
      <xdr:col>23</xdr:col>
      <xdr:colOff>568325</xdr:colOff>
      <xdr:row>38</xdr:row>
      <xdr:rowOff>55952</xdr:rowOff>
    </xdr:to>
    <xdr:sp macro="" textlink="">
      <xdr:nvSpPr>
        <xdr:cNvPr id="539" name="円/楕円 538"/>
        <xdr:cNvSpPr/>
      </xdr:nvSpPr>
      <xdr:spPr>
        <a:xfrm>
          <a:off x="16268700" y="64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104229</xdr:rowOff>
    </xdr:from>
    <xdr:ext cx="469744" cy="259045"/>
    <xdr:sp macro="" textlink="">
      <xdr:nvSpPr>
        <xdr:cNvPr id="540" name="消防費該当値テキスト"/>
        <xdr:cNvSpPr txBox="1"/>
      </xdr:nvSpPr>
      <xdr:spPr>
        <a:xfrm>
          <a:off x="16370300" y="644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116441</xdr:rowOff>
    </xdr:from>
    <xdr:to>
      <xdr:col>22</xdr:col>
      <xdr:colOff>415925</xdr:colOff>
      <xdr:row>38</xdr:row>
      <xdr:rowOff>46591</xdr:rowOff>
    </xdr:to>
    <xdr:sp macro="" textlink="">
      <xdr:nvSpPr>
        <xdr:cNvPr id="541" name="円/楕円 540"/>
        <xdr:cNvSpPr/>
      </xdr:nvSpPr>
      <xdr:spPr>
        <a:xfrm>
          <a:off x="15430500" y="64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37718</xdr:rowOff>
    </xdr:from>
    <xdr:ext cx="469744" cy="259045"/>
    <xdr:sp macro="" textlink="">
      <xdr:nvSpPr>
        <xdr:cNvPr id="542" name="テキスト ボックス 541"/>
        <xdr:cNvSpPr txBox="1"/>
      </xdr:nvSpPr>
      <xdr:spPr>
        <a:xfrm>
          <a:off x="15246427" y="655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68870</xdr:rowOff>
    </xdr:from>
    <xdr:to>
      <xdr:col>21</xdr:col>
      <xdr:colOff>212725</xdr:colOff>
      <xdr:row>37</xdr:row>
      <xdr:rowOff>170470</xdr:rowOff>
    </xdr:to>
    <xdr:sp macro="" textlink="">
      <xdr:nvSpPr>
        <xdr:cNvPr id="543" name="円/楕円 542"/>
        <xdr:cNvSpPr/>
      </xdr:nvSpPr>
      <xdr:spPr>
        <a:xfrm>
          <a:off x="14541500" y="64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15547</xdr:rowOff>
    </xdr:from>
    <xdr:ext cx="469744" cy="259045"/>
    <xdr:sp macro="" textlink="">
      <xdr:nvSpPr>
        <xdr:cNvPr id="544" name="テキスト ボックス 543"/>
        <xdr:cNvSpPr txBox="1"/>
      </xdr:nvSpPr>
      <xdr:spPr>
        <a:xfrm>
          <a:off x="14357427" y="61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128633</xdr:rowOff>
    </xdr:from>
    <xdr:to>
      <xdr:col>20</xdr:col>
      <xdr:colOff>9525</xdr:colOff>
      <xdr:row>38</xdr:row>
      <xdr:rowOff>58782</xdr:rowOff>
    </xdr:to>
    <xdr:sp macro="" textlink="">
      <xdr:nvSpPr>
        <xdr:cNvPr id="545" name="円/楕円 544"/>
        <xdr:cNvSpPr/>
      </xdr:nvSpPr>
      <xdr:spPr>
        <a:xfrm>
          <a:off x="136525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49910</xdr:rowOff>
    </xdr:from>
    <xdr:ext cx="469744" cy="259045"/>
    <xdr:sp macro="" textlink="">
      <xdr:nvSpPr>
        <xdr:cNvPr id="546" name="テキスト ボックス 545"/>
        <xdr:cNvSpPr txBox="1"/>
      </xdr:nvSpPr>
      <xdr:spPr>
        <a:xfrm>
          <a:off x="13468427" y="656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164338</xdr:rowOff>
    </xdr:from>
    <xdr:to>
      <xdr:col>18</xdr:col>
      <xdr:colOff>492125</xdr:colOff>
      <xdr:row>38</xdr:row>
      <xdr:rowOff>94488</xdr:rowOff>
    </xdr:to>
    <xdr:sp macro="" textlink="">
      <xdr:nvSpPr>
        <xdr:cNvPr id="547" name="円/楕円 546"/>
        <xdr:cNvSpPr/>
      </xdr:nvSpPr>
      <xdr:spPr>
        <a:xfrm>
          <a:off x="12763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85615</xdr:rowOff>
    </xdr:from>
    <xdr:ext cx="469744" cy="259045"/>
    <xdr:sp macro="" textlink="">
      <xdr:nvSpPr>
        <xdr:cNvPr id="548" name="テキスト ボックス 547"/>
        <xdr:cNvSpPr txBox="1"/>
      </xdr:nvSpPr>
      <xdr:spPr>
        <a:xfrm>
          <a:off x="12579427"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124308</xdr:rowOff>
    </xdr:from>
    <xdr:to>
      <xdr:col>23</xdr:col>
      <xdr:colOff>517525</xdr:colOff>
      <xdr:row>58</xdr:row>
      <xdr:rowOff>125857</xdr:rowOff>
    </xdr:to>
    <xdr:cxnSp macro="">
      <xdr:nvCxnSpPr>
        <xdr:cNvPr id="578" name="直線コネクタ 577"/>
        <xdr:cNvCxnSpPr/>
      </xdr:nvCxnSpPr>
      <xdr:spPr>
        <a:xfrm flipV="1">
          <a:off x="15481300" y="10068408"/>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9"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67970</xdr:rowOff>
    </xdr:from>
    <xdr:to>
      <xdr:col>22</xdr:col>
      <xdr:colOff>365125</xdr:colOff>
      <xdr:row>58</xdr:row>
      <xdr:rowOff>125857</xdr:rowOff>
    </xdr:to>
    <xdr:cxnSp macro="">
      <xdr:nvCxnSpPr>
        <xdr:cNvPr id="581" name="直線コネクタ 580"/>
        <xdr:cNvCxnSpPr/>
      </xdr:nvCxnSpPr>
      <xdr:spPr>
        <a:xfrm>
          <a:off x="14592300" y="10012070"/>
          <a:ext cx="889000" cy="5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3" name="テキスト ボックス 582"/>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67970</xdr:rowOff>
    </xdr:from>
    <xdr:to>
      <xdr:col>21</xdr:col>
      <xdr:colOff>161925</xdr:colOff>
      <xdr:row>58</xdr:row>
      <xdr:rowOff>130911</xdr:rowOff>
    </xdr:to>
    <xdr:cxnSp macro="">
      <xdr:nvCxnSpPr>
        <xdr:cNvPr id="584" name="直線コネクタ 583"/>
        <xdr:cNvCxnSpPr/>
      </xdr:nvCxnSpPr>
      <xdr:spPr>
        <a:xfrm flipV="1">
          <a:off x="13703300" y="10012070"/>
          <a:ext cx="889000" cy="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6" name="テキスト ボックス 585"/>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130911</xdr:rowOff>
    </xdr:from>
    <xdr:to>
      <xdr:col>19</xdr:col>
      <xdr:colOff>644525</xdr:colOff>
      <xdr:row>59</xdr:row>
      <xdr:rowOff>9347</xdr:rowOff>
    </xdr:to>
    <xdr:cxnSp macro="">
      <xdr:nvCxnSpPr>
        <xdr:cNvPr id="587" name="直線コネクタ 586"/>
        <xdr:cNvCxnSpPr/>
      </xdr:nvCxnSpPr>
      <xdr:spPr>
        <a:xfrm flipV="1">
          <a:off x="12814300" y="10075011"/>
          <a:ext cx="8890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89" name="テキスト ボックス 588"/>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91" name="テキスト ボックス 590"/>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73508</xdr:rowOff>
    </xdr:from>
    <xdr:to>
      <xdr:col>23</xdr:col>
      <xdr:colOff>568325</xdr:colOff>
      <xdr:row>59</xdr:row>
      <xdr:rowOff>3658</xdr:rowOff>
    </xdr:to>
    <xdr:sp macro="" textlink="">
      <xdr:nvSpPr>
        <xdr:cNvPr id="597" name="円/楕円 596"/>
        <xdr:cNvSpPr/>
      </xdr:nvSpPr>
      <xdr:spPr>
        <a:xfrm>
          <a:off x="16268700" y="100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159885</xdr:rowOff>
    </xdr:from>
    <xdr:ext cx="534377" cy="259045"/>
    <xdr:sp macro="" textlink="">
      <xdr:nvSpPr>
        <xdr:cNvPr id="598" name="教育費該当値テキスト"/>
        <xdr:cNvSpPr txBox="1"/>
      </xdr:nvSpPr>
      <xdr:spPr>
        <a:xfrm>
          <a:off x="16370300" y="9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75057</xdr:rowOff>
    </xdr:from>
    <xdr:to>
      <xdr:col>22</xdr:col>
      <xdr:colOff>415925</xdr:colOff>
      <xdr:row>59</xdr:row>
      <xdr:rowOff>5207</xdr:rowOff>
    </xdr:to>
    <xdr:sp macro="" textlink="">
      <xdr:nvSpPr>
        <xdr:cNvPr id="599" name="円/楕円 598"/>
        <xdr:cNvSpPr/>
      </xdr:nvSpPr>
      <xdr:spPr>
        <a:xfrm>
          <a:off x="15430500" y="100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167784</xdr:rowOff>
    </xdr:from>
    <xdr:ext cx="534377" cy="259045"/>
    <xdr:sp macro="" textlink="">
      <xdr:nvSpPr>
        <xdr:cNvPr id="600" name="テキスト ボックス 599"/>
        <xdr:cNvSpPr txBox="1"/>
      </xdr:nvSpPr>
      <xdr:spPr>
        <a:xfrm>
          <a:off x="15214111" y="101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17170</xdr:rowOff>
    </xdr:from>
    <xdr:to>
      <xdr:col>21</xdr:col>
      <xdr:colOff>212725</xdr:colOff>
      <xdr:row>58</xdr:row>
      <xdr:rowOff>118770</xdr:rowOff>
    </xdr:to>
    <xdr:sp macro="" textlink="">
      <xdr:nvSpPr>
        <xdr:cNvPr id="601" name="円/楕円 600"/>
        <xdr:cNvSpPr/>
      </xdr:nvSpPr>
      <xdr:spPr>
        <a:xfrm>
          <a:off x="14541500" y="99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109897</xdr:rowOff>
    </xdr:from>
    <xdr:ext cx="534377" cy="259045"/>
    <xdr:sp macro="" textlink="">
      <xdr:nvSpPr>
        <xdr:cNvPr id="602" name="テキスト ボックス 601"/>
        <xdr:cNvSpPr txBox="1"/>
      </xdr:nvSpPr>
      <xdr:spPr>
        <a:xfrm>
          <a:off x="14325111" y="100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80111</xdr:rowOff>
    </xdr:from>
    <xdr:to>
      <xdr:col>20</xdr:col>
      <xdr:colOff>9525</xdr:colOff>
      <xdr:row>59</xdr:row>
      <xdr:rowOff>10261</xdr:rowOff>
    </xdr:to>
    <xdr:sp macro="" textlink="">
      <xdr:nvSpPr>
        <xdr:cNvPr id="603" name="円/楕円 602"/>
        <xdr:cNvSpPr/>
      </xdr:nvSpPr>
      <xdr:spPr>
        <a:xfrm>
          <a:off x="13652500" y="100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1388</xdr:rowOff>
    </xdr:from>
    <xdr:ext cx="534377" cy="259045"/>
    <xdr:sp macro="" textlink="">
      <xdr:nvSpPr>
        <xdr:cNvPr id="604" name="テキスト ボックス 603"/>
        <xdr:cNvSpPr txBox="1"/>
      </xdr:nvSpPr>
      <xdr:spPr>
        <a:xfrm>
          <a:off x="13436111" y="101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129997</xdr:rowOff>
    </xdr:from>
    <xdr:to>
      <xdr:col>18</xdr:col>
      <xdr:colOff>492125</xdr:colOff>
      <xdr:row>59</xdr:row>
      <xdr:rowOff>60147</xdr:rowOff>
    </xdr:to>
    <xdr:sp macro="" textlink="">
      <xdr:nvSpPr>
        <xdr:cNvPr id="605" name="円/楕円 604"/>
        <xdr:cNvSpPr/>
      </xdr:nvSpPr>
      <xdr:spPr>
        <a:xfrm>
          <a:off x="12763500" y="100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51274</xdr:rowOff>
    </xdr:from>
    <xdr:ext cx="534377" cy="259045"/>
    <xdr:sp macro="" textlink="">
      <xdr:nvSpPr>
        <xdr:cNvPr id="606" name="テキスト ボックス 605"/>
        <xdr:cNvSpPr txBox="1"/>
      </xdr:nvSpPr>
      <xdr:spPr>
        <a:xfrm>
          <a:off x="12547111" y="101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0" name="テキスト ボックス 619"/>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2" name="テキスト ボックス 621"/>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4" name="テキスト ボックス 623"/>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8" name="直線コネクタ 627"/>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1"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2" name="直線コネクタ 631"/>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4"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5" name="フローチャート : 判断 634"/>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7" name="フローチャート : 判断 636"/>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8" name="テキスト ボックス 637"/>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0" name="フローチャート : 判断 639"/>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1" name="テキスト ボックス 640"/>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3" name="フローチャート : 判断 642"/>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4" name="テキスト ボックス 643"/>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5" name="フローチャート : 判断 644"/>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6" name="テキスト ボックス 645"/>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0"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1" name="テキスト ボックス 660"/>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146394</xdr:rowOff>
    </xdr:from>
    <xdr:to>
      <xdr:col>23</xdr:col>
      <xdr:colOff>516889</xdr:colOff>
      <xdr:row>98</xdr:row>
      <xdr:rowOff>162396</xdr:rowOff>
    </xdr:to>
    <xdr:cxnSp macro="">
      <xdr:nvCxnSpPr>
        <xdr:cNvPr id="687" name="直線コネクタ 686"/>
        <xdr:cNvCxnSpPr/>
      </xdr:nvCxnSpPr>
      <xdr:spPr>
        <a:xfrm flipV="1">
          <a:off x="16317595" y="16091244"/>
          <a:ext cx="1269"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166223</xdr:rowOff>
    </xdr:from>
    <xdr:ext cx="469744" cy="259045"/>
    <xdr:sp macro="" textlink="">
      <xdr:nvSpPr>
        <xdr:cNvPr id="688" name="公債費最小値テキスト"/>
        <xdr:cNvSpPr txBox="1"/>
      </xdr:nvSpPr>
      <xdr:spPr>
        <a:xfrm>
          <a:off x="16370300" y="169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98</xdr:row>
      <xdr:rowOff>162396</xdr:rowOff>
    </xdr:from>
    <xdr:to>
      <xdr:col>23</xdr:col>
      <xdr:colOff>606425</xdr:colOff>
      <xdr:row>98</xdr:row>
      <xdr:rowOff>162396</xdr:rowOff>
    </xdr:to>
    <xdr:cxnSp macro="">
      <xdr:nvCxnSpPr>
        <xdr:cNvPr id="689" name="直線コネクタ 688"/>
        <xdr:cNvCxnSpPr/>
      </xdr:nvCxnSpPr>
      <xdr:spPr>
        <a:xfrm>
          <a:off x="16230600" y="1696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93071</xdr:rowOff>
    </xdr:from>
    <xdr:ext cx="534377" cy="259045"/>
    <xdr:sp macro="" textlink="">
      <xdr:nvSpPr>
        <xdr:cNvPr id="690" name="公債費最大値テキスト"/>
        <xdr:cNvSpPr txBox="1"/>
      </xdr:nvSpPr>
      <xdr:spPr>
        <a:xfrm>
          <a:off x="16370300" y="158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93</xdr:row>
      <xdr:rowOff>146394</xdr:rowOff>
    </xdr:from>
    <xdr:to>
      <xdr:col>23</xdr:col>
      <xdr:colOff>606425</xdr:colOff>
      <xdr:row>93</xdr:row>
      <xdr:rowOff>146394</xdr:rowOff>
    </xdr:to>
    <xdr:cxnSp macro="">
      <xdr:nvCxnSpPr>
        <xdr:cNvPr id="691" name="直線コネクタ 690"/>
        <xdr:cNvCxnSpPr/>
      </xdr:nvCxnSpPr>
      <xdr:spPr>
        <a:xfrm>
          <a:off x="16230600" y="1609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71087</xdr:rowOff>
    </xdr:from>
    <xdr:to>
      <xdr:col>23</xdr:col>
      <xdr:colOff>517525</xdr:colOff>
      <xdr:row>93</xdr:row>
      <xdr:rowOff>146394</xdr:rowOff>
    </xdr:to>
    <xdr:cxnSp macro="">
      <xdr:nvCxnSpPr>
        <xdr:cNvPr id="692" name="直線コネクタ 691"/>
        <xdr:cNvCxnSpPr/>
      </xdr:nvCxnSpPr>
      <xdr:spPr>
        <a:xfrm>
          <a:off x="15481300" y="16015937"/>
          <a:ext cx="8382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56191</xdr:rowOff>
    </xdr:from>
    <xdr:ext cx="469744" cy="259045"/>
    <xdr:sp macro="" textlink="">
      <xdr:nvSpPr>
        <xdr:cNvPr id="693" name="公債費平均値テキスト"/>
        <xdr:cNvSpPr txBox="1"/>
      </xdr:nvSpPr>
      <xdr:spPr>
        <a:xfrm>
          <a:off x="16370300" y="1668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77764</xdr:rowOff>
    </xdr:from>
    <xdr:to>
      <xdr:col>23</xdr:col>
      <xdr:colOff>568325</xdr:colOff>
      <xdr:row>98</xdr:row>
      <xdr:rowOff>7914</xdr:rowOff>
    </xdr:to>
    <xdr:sp macro="" textlink="">
      <xdr:nvSpPr>
        <xdr:cNvPr id="694" name="フローチャート : 判断 693"/>
        <xdr:cNvSpPr/>
      </xdr:nvSpPr>
      <xdr:spPr>
        <a:xfrm>
          <a:off x="16268700" y="1670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157400</xdr:rowOff>
    </xdr:from>
    <xdr:to>
      <xdr:col>22</xdr:col>
      <xdr:colOff>365125</xdr:colOff>
      <xdr:row>93</xdr:row>
      <xdr:rowOff>71087</xdr:rowOff>
    </xdr:to>
    <xdr:cxnSp macro="">
      <xdr:nvCxnSpPr>
        <xdr:cNvPr id="695" name="直線コネクタ 694"/>
        <xdr:cNvCxnSpPr/>
      </xdr:nvCxnSpPr>
      <xdr:spPr>
        <a:xfrm>
          <a:off x="14592300" y="15759350"/>
          <a:ext cx="889000" cy="25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38543</xdr:rowOff>
    </xdr:from>
    <xdr:to>
      <xdr:col>22</xdr:col>
      <xdr:colOff>415925</xdr:colOff>
      <xdr:row>97</xdr:row>
      <xdr:rowOff>140143</xdr:rowOff>
    </xdr:to>
    <xdr:sp macro="" textlink="">
      <xdr:nvSpPr>
        <xdr:cNvPr id="696" name="フローチャート : 判断 695"/>
        <xdr:cNvSpPr/>
      </xdr:nvSpPr>
      <xdr:spPr>
        <a:xfrm>
          <a:off x="15430500" y="1666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131270</xdr:rowOff>
    </xdr:from>
    <xdr:ext cx="534377" cy="259045"/>
    <xdr:sp macro="" textlink="">
      <xdr:nvSpPr>
        <xdr:cNvPr id="697" name="テキスト ボックス 696"/>
        <xdr:cNvSpPr txBox="1"/>
      </xdr:nvSpPr>
      <xdr:spPr>
        <a:xfrm>
          <a:off x="15214111" y="167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157400</xdr:rowOff>
    </xdr:from>
    <xdr:to>
      <xdr:col>21</xdr:col>
      <xdr:colOff>161925</xdr:colOff>
      <xdr:row>92</xdr:row>
      <xdr:rowOff>158412</xdr:rowOff>
    </xdr:to>
    <xdr:cxnSp macro="">
      <xdr:nvCxnSpPr>
        <xdr:cNvPr id="698" name="直線コネクタ 697"/>
        <xdr:cNvCxnSpPr/>
      </xdr:nvCxnSpPr>
      <xdr:spPr>
        <a:xfrm flipV="1">
          <a:off x="13703300" y="15759350"/>
          <a:ext cx="889000" cy="1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530</xdr:rowOff>
    </xdr:from>
    <xdr:to>
      <xdr:col>21</xdr:col>
      <xdr:colOff>212725</xdr:colOff>
      <xdr:row>97</xdr:row>
      <xdr:rowOff>102130</xdr:rowOff>
    </xdr:to>
    <xdr:sp macro="" textlink="">
      <xdr:nvSpPr>
        <xdr:cNvPr id="699" name="フローチャート : 判断 698"/>
        <xdr:cNvSpPr/>
      </xdr:nvSpPr>
      <xdr:spPr>
        <a:xfrm>
          <a:off x="14541500" y="16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93257</xdr:rowOff>
    </xdr:from>
    <xdr:ext cx="534377" cy="259045"/>
    <xdr:sp macro="" textlink="">
      <xdr:nvSpPr>
        <xdr:cNvPr id="700" name="テキスト ボックス 699"/>
        <xdr:cNvSpPr txBox="1"/>
      </xdr:nvSpPr>
      <xdr:spPr>
        <a:xfrm>
          <a:off x="14325111" y="16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8058</xdr:rowOff>
    </xdr:from>
    <xdr:to>
      <xdr:col>19</xdr:col>
      <xdr:colOff>644525</xdr:colOff>
      <xdr:row>92</xdr:row>
      <xdr:rowOff>158412</xdr:rowOff>
    </xdr:to>
    <xdr:cxnSp macro="">
      <xdr:nvCxnSpPr>
        <xdr:cNvPr id="701" name="直線コネクタ 700"/>
        <xdr:cNvCxnSpPr/>
      </xdr:nvCxnSpPr>
      <xdr:spPr>
        <a:xfrm>
          <a:off x="12814300" y="15610008"/>
          <a:ext cx="889000" cy="3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130570</xdr:rowOff>
    </xdr:from>
    <xdr:to>
      <xdr:col>20</xdr:col>
      <xdr:colOff>9525</xdr:colOff>
      <xdr:row>97</xdr:row>
      <xdr:rowOff>60720</xdr:rowOff>
    </xdr:to>
    <xdr:sp macro="" textlink="">
      <xdr:nvSpPr>
        <xdr:cNvPr id="702" name="フローチャート : 判断 701"/>
        <xdr:cNvSpPr/>
      </xdr:nvSpPr>
      <xdr:spPr>
        <a:xfrm>
          <a:off x="13652500" y="16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51847</xdr:rowOff>
    </xdr:from>
    <xdr:ext cx="534377" cy="259045"/>
    <xdr:sp macro="" textlink="">
      <xdr:nvSpPr>
        <xdr:cNvPr id="703" name="テキスト ボックス 702"/>
        <xdr:cNvSpPr txBox="1"/>
      </xdr:nvSpPr>
      <xdr:spPr>
        <a:xfrm>
          <a:off x="13436111" y="166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43931</xdr:rowOff>
    </xdr:from>
    <xdr:to>
      <xdr:col>18</xdr:col>
      <xdr:colOff>492125</xdr:colOff>
      <xdr:row>96</xdr:row>
      <xdr:rowOff>145531</xdr:rowOff>
    </xdr:to>
    <xdr:sp macro="" textlink="">
      <xdr:nvSpPr>
        <xdr:cNvPr id="704" name="フローチャート : 判断 703"/>
        <xdr:cNvSpPr/>
      </xdr:nvSpPr>
      <xdr:spPr>
        <a:xfrm>
          <a:off x="12763500" y="1650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136658</xdr:rowOff>
    </xdr:from>
    <xdr:ext cx="534377" cy="259045"/>
    <xdr:sp macro="" textlink="">
      <xdr:nvSpPr>
        <xdr:cNvPr id="705" name="テキスト ボックス 704"/>
        <xdr:cNvSpPr txBox="1"/>
      </xdr:nvSpPr>
      <xdr:spPr>
        <a:xfrm>
          <a:off x="12547111" y="1659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95594</xdr:rowOff>
    </xdr:from>
    <xdr:to>
      <xdr:col>23</xdr:col>
      <xdr:colOff>568325</xdr:colOff>
      <xdr:row>94</xdr:row>
      <xdr:rowOff>25744</xdr:rowOff>
    </xdr:to>
    <xdr:sp macro="" textlink="">
      <xdr:nvSpPr>
        <xdr:cNvPr id="711" name="円/楕円 710"/>
        <xdr:cNvSpPr/>
      </xdr:nvSpPr>
      <xdr:spPr>
        <a:xfrm>
          <a:off x="16268700" y="160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48621</xdr:rowOff>
    </xdr:from>
    <xdr:ext cx="534377" cy="259045"/>
    <xdr:sp macro="" textlink="">
      <xdr:nvSpPr>
        <xdr:cNvPr id="712" name="公債費該当値テキスト"/>
        <xdr:cNvSpPr txBox="1"/>
      </xdr:nvSpPr>
      <xdr:spPr>
        <a:xfrm>
          <a:off x="16370300" y="159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30,045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20287</xdr:rowOff>
    </xdr:from>
    <xdr:to>
      <xdr:col>22</xdr:col>
      <xdr:colOff>415925</xdr:colOff>
      <xdr:row>93</xdr:row>
      <xdr:rowOff>121887</xdr:rowOff>
    </xdr:to>
    <xdr:sp macro="" textlink="">
      <xdr:nvSpPr>
        <xdr:cNvPr id="713" name="円/楕円 712"/>
        <xdr:cNvSpPr/>
      </xdr:nvSpPr>
      <xdr:spPr>
        <a:xfrm>
          <a:off x="15430500" y="1596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138414</xdr:rowOff>
    </xdr:from>
    <xdr:ext cx="534377" cy="259045"/>
    <xdr:sp macro="" textlink="">
      <xdr:nvSpPr>
        <xdr:cNvPr id="714" name="テキスト ボックス 713"/>
        <xdr:cNvSpPr txBox="1"/>
      </xdr:nvSpPr>
      <xdr:spPr>
        <a:xfrm>
          <a:off x="15214111" y="157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106600</xdr:rowOff>
    </xdr:from>
    <xdr:to>
      <xdr:col>21</xdr:col>
      <xdr:colOff>212725</xdr:colOff>
      <xdr:row>92</xdr:row>
      <xdr:rowOff>36750</xdr:rowOff>
    </xdr:to>
    <xdr:sp macro="" textlink="">
      <xdr:nvSpPr>
        <xdr:cNvPr id="715" name="円/楕円 714"/>
        <xdr:cNvSpPr/>
      </xdr:nvSpPr>
      <xdr:spPr>
        <a:xfrm>
          <a:off x="14541500" y="157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53277</xdr:rowOff>
    </xdr:from>
    <xdr:ext cx="534377" cy="259045"/>
    <xdr:sp macro="" textlink="">
      <xdr:nvSpPr>
        <xdr:cNvPr id="716" name="テキスト ボックス 715"/>
        <xdr:cNvSpPr txBox="1"/>
      </xdr:nvSpPr>
      <xdr:spPr>
        <a:xfrm>
          <a:off x="14325111" y="1548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107612</xdr:rowOff>
    </xdr:from>
    <xdr:to>
      <xdr:col>20</xdr:col>
      <xdr:colOff>9525</xdr:colOff>
      <xdr:row>93</xdr:row>
      <xdr:rowOff>37762</xdr:rowOff>
    </xdr:to>
    <xdr:sp macro="" textlink="">
      <xdr:nvSpPr>
        <xdr:cNvPr id="717" name="円/楕円 716"/>
        <xdr:cNvSpPr/>
      </xdr:nvSpPr>
      <xdr:spPr>
        <a:xfrm>
          <a:off x="13652500" y="158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54289</xdr:rowOff>
    </xdr:from>
    <xdr:ext cx="534377" cy="259045"/>
    <xdr:sp macro="" textlink="">
      <xdr:nvSpPr>
        <xdr:cNvPr id="718" name="テキスト ボックス 717"/>
        <xdr:cNvSpPr txBox="1"/>
      </xdr:nvSpPr>
      <xdr:spPr>
        <a:xfrm>
          <a:off x="13436111" y="156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128708</xdr:rowOff>
    </xdr:from>
    <xdr:to>
      <xdr:col>18</xdr:col>
      <xdr:colOff>492125</xdr:colOff>
      <xdr:row>91</xdr:row>
      <xdr:rowOff>58858</xdr:rowOff>
    </xdr:to>
    <xdr:sp macro="" textlink="">
      <xdr:nvSpPr>
        <xdr:cNvPr id="719" name="円/楕円 718"/>
        <xdr:cNvSpPr/>
      </xdr:nvSpPr>
      <xdr:spPr>
        <a:xfrm>
          <a:off x="12763500" y="155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75385</xdr:rowOff>
    </xdr:from>
    <xdr:ext cx="534377" cy="259045"/>
    <xdr:sp macro="" textlink="">
      <xdr:nvSpPr>
        <xdr:cNvPr id="720" name="テキスト ボックス 719"/>
        <xdr:cNvSpPr txBox="1"/>
      </xdr:nvSpPr>
      <xdr:spPr>
        <a:xfrm>
          <a:off x="12547111" y="153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4" name="直線コネクタ 743"/>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7"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8" name="直線コネクタ 747"/>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50"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51" name="フローチャート : 判断 750"/>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53" name="フローチャート : 判断 752"/>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4" name="テキスト ボックス 753"/>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6" name="フローチャート : 判断 755"/>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7" name="テキスト ボックス 756"/>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9" name="フローチャート : 判断 758"/>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60" name="テキスト ボックス 759"/>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61" name="フローチャート : 判断 760"/>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62" name="テキスト ボックス 761"/>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総務費は、住民一人当たり７３</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１７８円となっており、平成２７年度は、財政調整基金積立金の増や新区役所用地の取得などにより支出額が増加し、類似団体平均を上回った。民生費は、住民一人当たり１８１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６９４円となっており、歳出決算総額の４４</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を占めている。平成２７年度は保育施設給付や国民健康保険事業特別会計への繰出金の増などにより支出額は増加したものの、類似団体平均を下回っている。土木費は、住民一人当たり４２</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６２円となっている。類似団体平均を上回っているが、平成２７年度は、（仮称）弥生町六丁目公園用地取得費や（仮称）本町二丁目公園用地取得費の皆減などにより、支出額は減少した。教育費は、住民一人当たり３７</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２１２円となっており、子ども・子育て支援新制度による教育施設給付の増などにより支出額は増加した。</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ysClr val="windowText" lastClr="000000"/>
              </a:solidFill>
              <a:effectLst/>
              <a:latin typeface="+mn-lt"/>
              <a:ea typeface="+mn-ea"/>
              <a:cs typeface="+mn-cs"/>
            </a:rPr>
            <a:t>計画的な積立</a:t>
          </a:r>
          <a:r>
            <a:rPr kumimoji="1" lang="ja-JP" altLang="ja-JP" sz="1300">
              <a:solidFill>
                <a:schemeClr val="dk1"/>
              </a:solidFill>
              <a:effectLst/>
              <a:latin typeface="+mn-lt"/>
              <a:ea typeface="+mn-ea"/>
              <a:cs typeface="+mn-cs"/>
            </a:rPr>
            <a:t>により、平成２７年度の財政調整基金残高は、前年度と比べ増加した。</a:t>
          </a:r>
          <a:endParaRPr lang="ja-JP" altLang="ja-JP" sz="1300">
            <a:effectLst/>
          </a:endParaRPr>
        </a:p>
        <a:p>
          <a:r>
            <a:rPr kumimoji="1" lang="ja-JP" altLang="ja-JP" sz="1300">
              <a:solidFill>
                <a:schemeClr val="dk1"/>
              </a:solidFill>
              <a:effectLst/>
              <a:latin typeface="+mn-lt"/>
              <a:ea typeface="+mn-ea"/>
              <a:cs typeface="+mn-cs"/>
            </a:rPr>
            <a:t>　平成２７年度は、標準財政規模に占める</a:t>
          </a:r>
          <a:r>
            <a:rPr kumimoji="1" lang="ja-JP" altLang="en-US" sz="1300">
              <a:solidFill>
                <a:schemeClr val="dk1"/>
              </a:solidFill>
              <a:effectLst/>
              <a:latin typeface="+mn-lt"/>
              <a:ea typeface="+mn-ea"/>
              <a:cs typeface="+mn-cs"/>
            </a:rPr>
            <a:t>実質収支額の</a:t>
          </a:r>
          <a:r>
            <a:rPr kumimoji="1" lang="ja-JP" altLang="ja-JP" sz="1300">
              <a:solidFill>
                <a:schemeClr val="dk1"/>
              </a:solidFill>
              <a:effectLst/>
              <a:latin typeface="+mn-lt"/>
              <a:ea typeface="+mn-ea"/>
              <a:cs typeface="+mn-cs"/>
            </a:rPr>
            <a:t>割合は２．５ポイントの減となった</a:t>
          </a:r>
          <a:r>
            <a:rPr kumimoji="1" lang="ja-JP" altLang="en-US" sz="1300">
              <a:solidFill>
                <a:schemeClr val="dk1"/>
              </a:solidFill>
              <a:effectLst/>
              <a:latin typeface="+mn-lt"/>
              <a:ea typeface="+mn-ea"/>
              <a:cs typeface="+mn-cs"/>
            </a:rPr>
            <a:t>。実質収支額は</a:t>
          </a:r>
          <a:r>
            <a:rPr kumimoji="1" lang="ja-JP" altLang="ja-JP" sz="1300">
              <a:solidFill>
                <a:schemeClr val="dk1"/>
              </a:solidFill>
              <a:effectLst/>
              <a:latin typeface="+mn-lt"/>
              <a:ea typeface="+mn-ea"/>
              <a:cs typeface="+mn-cs"/>
            </a:rPr>
            <a:t>前年度に比べ</a:t>
          </a:r>
          <a:r>
            <a:rPr kumimoji="1" lang="ja-JP" altLang="en-US" sz="1300">
              <a:solidFill>
                <a:schemeClr val="dk1"/>
              </a:solidFill>
              <a:effectLst/>
              <a:latin typeface="+mn-lt"/>
              <a:ea typeface="+mn-ea"/>
              <a:cs typeface="+mn-cs"/>
            </a:rPr>
            <a:t>１６</a:t>
          </a:r>
          <a:r>
            <a:rPr kumimoji="1" lang="ja-JP" altLang="ja-JP" sz="1300">
              <a:solidFill>
                <a:schemeClr val="dk1"/>
              </a:solidFill>
              <a:effectLst/>
              <a:latin typeface="+mn-lt"/>
              <a:ea typeface="+mn-ea"/>
              <a:cs typeface="+mn-cs"/>
            </a:rPr>
            <a:t>億円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なり</a:t>
          </a:r>
          <a:r>
            <a:rPr kumimoji="1" lang="ja-JP" altLang="ja-JP" sz="1300">
              <a:solidFill>
                <a:schemeClr val="dk1"/>
              </a:solidFill>
              <a:effectLst/>
              <a:latin typeface="+mn-lt"/>
              <a:ea typeface="+mn-ea"/>
              <a:cs typeface="+mn-cs"/>
            </a:rPr>
            <a:t>、実質単年度収支額は、１１億円の黒字となった。</a:t>
          </a:r>
          <a:endParaRPr lang="ja-JP" altLang="ja-JP" sz="1300">
            <a:effectLst/>
          </a:endParaRPr>
        </a:p>
        <a:p>
          <a:r>
            <a:rPr kumimoji="1" lang="ja-JP" altLang="ja-JP" sz="1300">
              <a:solidFill>
                <a:schemeClr val="dk1"/>
              </a:solidFill>
              <a:effectLst/>
              <a:latin typeface="+mn-lt"/>
              <a:ea typeface="+mn-ea"/>
              <a:cs typeface="+mn-cs"/>
            </a:rPr>
            <a:t>　地方税の一部国税化</a:t>
          </a:r>
          <a:r>
            <a:rPr kumimoji="1" lang="ja-JP" altLang="en-US" sz="1300">
              <a:solidFill>
                <a:schemeClr val="dk1"/>
              </a:solidFill>
              <a:effectLst/>
              <a:latin typeface="+mn-lt"/>
              <a:ea typeface="+mn-ea"/>
              <a:cs typeface="+mn-cs"/>
            </a:rPr>
            <a:t>など、今後の歳入状況は楽観できるものではないが</a:t>
          </a:r>
          <a:r>
            <a:rPr kumimoji="1" lang="ja-JP" altLang="ja-JP" sz="1300">
              <a:solidFill>
                <a:schemeClr val="dk1"/>
              </a:solidFill>
              <a:effectLst/>
              <a:latin typeface="+mn-lt"/>
              <a:ea typeface="+mn-ea"/>
              <a:cs typeface="+mn-cs"/>
            </a:rPr>
            <a:t>、安定した財政運営を行うために、計画的な積立と繰入を行い財政の健全性を図るよう努めていく。</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東京都中野区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標準財政規模に占める実質収支額の割合は、</a:t>
          </a:r>
          <a:r>
            <a:rPr kumimoji="1" lang="ja-JP" altLang="en-US"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27</a:t>
          </a:r>
          <a:r>
            <a:rPr kumimoji="1" lang="ja-JP" altLang="en-US" sz="1400">
              <a:solidFill>
                <a:sysClr val="windowText" lastClr="000000"/>
              </a:solidFill>
              <a:effectLst/>
              <a:latin typeface="+mn-lt"/>
              <a:ea typeface="+mn-ea"/>
              <a:cs typeface="+mn-cs"/>
            </a:rPr>
            <a:t>年度も</a:t>
          </a:r>
          <a:r>
            <a:rPr kumimoji="1" lang="ja-JP" altLang="ja-JP" sz="1400">
              <a:solidFill>
                <a:sysClr val="windowText" lastClr="000000"/>
              </a:solidFill>
              <a:effectLst/>
              <a:latin typeface="+mn-lt"/>
              <a:ea typeface="+mn-ea"/>
              <a:cs typeface="+mn-cs"/>
            </a:rPr>
            <a:t>全ての会計において黒字となっており、</a:t>
          </a:r>
          <a:r>
            <a:rPr kumimoji="1" lang="ja-JP" altLang="en-US" sz="1400">
              <a:solidFill>
                <a:sysClr val="windowText" lastClr="000000"/>
              </a:solidFill>
              <a:effectLst/>
              <a:latin typeface="+mn-lt"/>
              <a:ea typeface="+mn-ea"/>
              <a:cs typeface="+mn-cs"/>
            </a:rPr>
            <a:t>実質赤字額及び資金不足額は発生しておらず、</a:t>
          </a:r>
          <a:r>
            <a:rPr kumimoji="1" lang="ja-JP" altLang="ja-JP" sz="1400">
              <a:solidFill>
                <a:sysClr val="windowText" lastClr="000000"/>
              </a:solidFill>
              <a:effectLst/>
              <a:latin typeface="+mn-lt"/>
              <a:ea typeface="+mn-ea"/>
              <a:cs typeface="+mn-cs"/>
            </a:rPr>
            <a:t>財政状況は健全である。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
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
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
66</v>
      </c>
      <c r="C3" s="560"/>
      <c r="D3" s="560"/>
      <c r="E3" s="561"/>
      <c r="F3" s="561"/>
      <c r="G3" s="561"/>
      <c r="H3" s="561"/>
      <c r="I3" s="561"/>
      <c r="J3" s="561"/>
      <c r="K3" s="561"/>
      <c r="L3" s="561" t="s">
        <v>
67</v>
      </c>
      <c r="M3" s="561"/>
      <c r="N3" s="561"/>
      <c r="O3" s="561"/>
      <c r="P3" s="561"/>
      <c r="Q3" s="561"/>
      <c r="R3" s="564"/>
      <c r="S3" s="564"/>
      <c r="T3" s="564"/>
      <c r="U3" s="564"/>
      <c r="V3" s="565"/>
      <c r="W3" s="462" t="s">
        <v>
68</v>
      </c>
      <c r="X3" s="463"/>
      <c r="Y3" s="463"/>
      <c r="Z3" s="463"/>
      <c r="AA3" s="463"/>
      <c r="AB3" s="560"/>
      <c r="AC3" s="564" t="s">
        <v>
69</v>
      </c>
      <c r="AD3" s="463"/>
      <c r="AE3" s="463"/>
      <c r="AF3" s="463"/>
      <c r="AG3" s="463"/>
      <c r="AH3" s="463"/>
      <c r="AI3" s="463"/>
      <c r="AJ3" s="463"/>
      <c r="AK3" s="463"/>
      <c r="AL3" s="526"/>
      <c r="AM3" s="462" t="s">
        <v>
70</v>
      </c>
      <c r="AN3" s="463"/>
      <c r="AO3" s="463"/>
      <c r="AP3" s="463"/>
      <c r="AQ3" s="463"/>
      <c r="AR3" s="463"/>
      <c r="AS3" s="463"/>
      <c r="AT3" s="463"/>
      <c r="AU3" s="463"/>
      <c r="AV3" s="463"/>
      <c r="AW3" s="463"/>
      <c r="AX3" s="526"/>
      <c r="AY3" s="518" t="s">
        <v>
1</v>
      </c>
      <c r="AZ3" s="519"/>
      <c r="BA3" s="519"/>
      <c r="BB3" s="519"/>
      <c r="BC3" s="519"/>
      <c r="BD3" s="519"/>
      <c r="BE3" s="519"/>
      <c r="BF3" s="519"/>
      <c r="BG3" s="519"/>
      <c r="BH3" s="519"/>
      <c r="BI3" s="519"/>
      <c r="BJ3" s="519"/>
      <c r="BK3" s="519"/>
      <c r="BL3" s="519"/>
      <c r="BM3" s="568"/>
      <c r="BN3" s="462" t="s">
        <v>
71</v>
      </c>
      <c r="BO3" s="463"/>
      <c r="BP3" s="463"/>
      <c r="BQ3" s="463"/>
      <c r="BR3" s="463"/>
      <c r="BS3" s="463"/>
      <c r="BT3" s="463"/>
      <c r="BU3" s="526"/>
      <c r="BV3" s="462" t="s">
        <v>
72</v>
      </c>
      <c r="BW3" s="463"/>
      <c r="BX3" s="463"/>
      <c r="BY3" s="463"/>
      <c r="BZ3" s="463"/>
      <c r="CA3" s="463"/>
      <c r="CB3" s="463"/>
      <c r="CC3" s="526"/>
      <c r="CD3" s="518" t="s">
        <v>
1</v>
      </c>
      <c r="CE3" s="519"/>
      <c r="CF3" s="519"/>
      <c r="CG3" s="519"/>
      <c r="CH3" s="519"/>
      <c r="CI3" s="519"/>
      <c r="CJ3" s="519"/>
      <c r="CK3" s="519"/>
      <c r="CL3" s="519"/>
      <c r="CM3" s="519"/>
      <c r="CN3" s="519"/>
      <c r="CO3" s="519"/>
      <c r="CP3" s="519"/>
      <c r="CQ3" s="519"/>
      <c r="CR3" s="519"/>
      <c r="CS3" s="568"/>
      <c r="CT3" s="462" t="s">
        <v>
73</v>
      </c>
      <c r="CU3" s="463"/>
      <c r="CV3" s="463"/>
      <c r="CW3" s="463"/>
      <c r="CX3" s="463"/>
      <c r="CY3" s="463"/>
      <c r="CZ3" s="463"/>
      <c r="DA3" s="526"/>
      <c r="DB3" s="462" t="s">
        <v>
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
75</v>
      </c>
      <c r="AZ4" s="376"/>
      <c r="BA4" s="376"/>
      <c r="BB4" s="376"/>
      <c r="BC4" s="376"/>
      <c r="BD4" s="376"/>
      <c r="BE4" s="376"/>
      <c r="BF4" s="376"/>
      <c r="BG4" s="376"/>
      <c r="BH4" s="376"/>
      <c r="BI4" s="376"/>
      <c r="BJ4" s="376"/>
      <c r="BK4" s="376"/>
      <c r="BL4" s="376"/>
      <c r="BM4" s="377"/>
      <c r="BN4" s="378">
        <v>
133286019</v>
      </c>
      <c r="BO4" s="379"/>
      <c r="BP4" s="379"/>
      <c r="BQ4" s="379"/>
      <c r="BR4" s="379"/>
      <c r="BS4" s="379"/>
      <c r="BT4" s="379"/>
      <c r="BU4" s="380"/>
      <c r="BV4" s="378">
        <v>
132377128</v>
      </c>
      <c r="BW4" s="379"/>
      <c r="BX4" s="379"/>
      <c r="BY4" s="379"/>
      <c r="BZ4" s="379"/>
      <c r="CA4" s="379"/>
      <c r="CB4" s="379"/>
      <c r="CC4" s="380"/>
      <c r="CD4" s="552" t="s">
        <v>
76</v>
      </c>
      <c r="CE4" s="553"/>
      <c r="CF4" s="553"/>
      <c r="CG4" s="553"/>
      <c r="CH4" s="553"/>
      <c r="CI4" s="553"/>
      <c r="CJ4" s="553"/>
      <c r="CK4" s="553"/>
      <c r="CL4" s="553"/>
      <c r="CM4" s="553"/>
      <c r="CN4" s="553"/>
      <c r="CO4" s="553"/>
      <c r="CP4" s="553"/>
      <c r="CQ4" s="553"/>
      <c r="CR4" s="553"/>
      <c r="CS4" s="554"/>
      <c r="CT4" s="555">
        <v>
3.7</v>
      </c>
      <c r="CU4" s="556"/>
      <c r="CV4" s="556"/>
      <c r="CW4" s="556"/>
      <c r="CX4" s="556"/>
      <c r="CY4" s="556"/>
      <c r="CZ4" s="556"/>
      <c r="DA4" s="557"/>
      <c r="DB4" s="555">
        <v>
6.2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
77</v>
      </c>
      <c r="AN5" s="357"/>
      <c r="AO5" s="357"/>
      <c r="AP5" s="357"/>
      <c r="AQ5" s="357"/>
      <c r="AR5" s="357"/>
      <c r="AS5" s="357"/>
      <c r="AT5" s="358"/>
      <c r="AU5" s="440" t="s">
        <v>
78</v>
      </c>
      <c r="AV5" s="441"/>
      <c r="AW5" s="441"/>
      <c r="AX5" s="441"/>
      <c r="AY5" s="363" t="s">
        <v>
79</v>
      </c>
      <c r="AZ5" s="364"/>
      <c r="BA5" s="364"/>
      <c r="BB5" s="364"/>
      <c r="BC5" s="364"/>
      <c r="BD5" s="364"/>
      <c r="BE5" s="364"/>
      <c r="BF5" s="364"/>
      <c r="BG5" s="364"/>
      <c r="BH5" s="364"/>
      <c r="BI5" s="364"/>
      <c r="BJ5" s="364"/>
      <c r="BK5" s="364"/>
      <c r="BL5" s="364"/>
      <c r="BM5" s="365"/>
      <c r="BN5" s="383">
        <v>
130118641</v>
      </c>
      <c r="BO5" s="384"/>
      <c r="BP5" s="384"/>
      <c r="BQ5" s="384"/>
      <c r="BR5" s="384"/>
      <c r="BS5" s="384"/>
      <c r="BT5" s="384"/>
      <c r="BU5" s="385"/>
      <c r="BV5" s="383">
        <v>
127429576</v>
      </c>
      <c r="BW5" s="384"/>
      <c r="BX5" s="384"/>
      <c r="BY5" s="384"/>
      <c r="BZ5" s="384"/>
      <c r="CA5" s="384"/>
      <c r="CB5" s="384"/>
      <c r="CC5" s="385"/>
      <c r="CD5" s="392" t="s">
        <v>
80</v>
      </c>
      <c r="CE5" s="393"/>
      <c r="CF5" s="393"/>
      <c r="CG5" s="393"/>
      <c r="CH5" s="393"/>
      <c r="CI5" s="393"/>
      <c r="CJ5" s="393"/>
      <c r="CK5" s="393"/>
      <c r="CL5" s="393"/>
      <c r="CM5" s="393"/>
      <c r="CN5" s="393"/>
      <c r="CO5" s="393"/>
      <c r="CP5" s="393"/>
      <c r="CQ5" s="393"/>
      <c r="CR5" s="393"/>
      <c r="CS5" s="394"/>
      <c r="CT5" s="353">
        <v>
76.5</v>
      </c>
      <c r="CU5" s="354"/>
      <c r="CV5" s="354"/>
      <c r="CW5" s="354"/>
      <c r="CX5" s="354"/>
      <c r="CY5" s="354"/>
      <c r="CZ5" s="354"/>
      <c r="DA5" s="355"/>
      <c r="DB5" s="353">
        <v>
85.1</v>
      </c>
      <c r="DC5" s="354"/>
      <c r="DD5" s="354"/>
      <c r="DE5" s="354"/>
      <c r="DF5" s="354"/>
      <c r="DG5" s="354"/>
      <c r="DH5" s="354"/>
      <c r="DI5" s="355"/>
      <c r="DJ5" s="137"/>
      <c r="DK5" s="137"/>
      <c r="DL5" s="137"/>
      <c r="DM5" s="137"/>
      <c r="DN5" s="137"/>
      <c r="DO5" s="137"/>
    </row>
    <row r="6" spans="1:119" ht="18.75" customHeight="1">
      <c r="A6" s="138"/>
      <c r="B6" s="532" t="s">
        <v>
81</v>
      </c>
      <c r="C6" s="397"/>
      <c r="D6" s="397"/>
      <c r="E6" s="533"/>
      <c r="F6" s="533"/>
      <c r="G6" s="533"/>
      <c r="H6" s="533"/>
      <c r="I6" s="533"/>
      <c r="J6" s="533"/>
      <c r="K6" s="533"/>
      <c r="L6" s="533" t="s">
        <v>
82</v>
      </c>
      <c r="M6" s="533"/>
      <c r="N6" s="533"/>
      <c r="O6" s="533"/>
      <c r="P6" s="533"/>
      <c r="Q6" s="533"/>
      <c r="R6" s="421"/>
      <c r="S6" s="421"/>
      <c r="T6" s="421"/>
      <c r="U6" s="421"/>
      <c r="V6" s="539"/>
      <c r="W6" s="472" t="s">
        <v>
83</v>
      </c>
      <c r="X6" s="396"/>
      <c r="Y6" s="396"/>
      <c r="Z6" s="396"/>
      <c r="AA6" s="396"/>
      <c r="AB6" s="397"/>
      <c r="AC6" s="544" t="s">
        <v>
84</v>
      </c>
      <c r="AD6" s="545"/>
      <c r="AE6" s="545"/>
      <c r="AF6" s="545"/>
      <c r="AG6" s="545"/>
      <c r="AH6" s="545"/>
      <c r="AI6" s="545"/>
      <c r="AJ6" s="545"/>
      <c r="AK6" s="545"/>
      <c r="AL6" s="546"/>
      <c r="AM6" s="452" t="s">
        <v>
85</v>
      </c>
      <c r="AN6" s="357"/>
      <c r="AO6" s="357"/>
      <c r="AP6" s="357"/>
      <c r="AQ6" s="357"/>
      <c r="AR6" s="357"/>
      <c r="AS6" s="357"/>
      <c r="AT6" s="358"/>
      <c r="AU6" s="440" t="s">
        <v>
86</v>
      </c>
      <c r="AV6" s="441"/>
      <c r="AW6" s="441"/>
      <c r="AX6" s="441"/>
      <c r="AY6" s="363" t="s">
        <v>
87</v>
      </c>
      <c r="AZ6" s="364"/>
      <c r="BA6" s="364"/>
      <c r="BB6" s="364"/>
      <c r="BC6" s="364"/>
      <c r="BD6" s="364"/>
      <c r="BE6" s="364"/>
      <c r="BF6" s="364"/>
      <c r="BG6" s="364"/>
      <c r="BH6" s="364"/>
      <c r="BI6" s="364"/>
      <c r="BJ6" s="364"/>
      <c r="BK6" s="364"/>
      <c r="BL6" s="364"/>
      <c r="BM6" s="365"/>
      <c r="BN6" s="383">
        <v>
3167378</v>
      </c>
      <c r="BO6" s="384"/>
      <c r="BP6" s="384"/>
      <c r="BQ6" s="384"/>
      <c r="BR6" s="384"/>
      <c r="BS6" s="384"/>
      <c r="BT6" s="384"/>
      <c r="BU6" s="385"/>
      <c r="BV6" s="383">
        <v>
4947552</v>
      </c>
      <c r="BW6" s="384"/>
      <c r="BX6" s="384"/>
      <c r="BY6" s="384"/>
      <c r="BZ6" s="384"/>
      <c r="CA6" s="384"/>
      <c r="CB6" s="384"/>
      <c r="CC6" s="385"/>
      <c r="CD6" s="392" t="s">
        <v>
88</v>
      </c>
      <c r="CE6" s="393"/>
      <c r="CF6" s="393"/>
      <c r="CG6" s="393"/>
      <c r="CH6" s="393"/>
      <c r="CI6" s="393"/>
      <c r="CJ6" s="393"/>
      <c r="CK6" s="393"/>
      <c r="CL6" s="393"/>
      <c r="CM6" s="393"/>
      <c r="CN6" s="393"/>
      <c r="CO6" s="393"/>
      <c r="CP6" s="393"/>
      <c r="CQ6" s="393"/>
      <c r="CR6" s="393"/>
      <c r="CS6" s="394"/>
      <c r="CT6" s="529">
        <v>
76.5</v>
      </c>
      <c r="CU6" s="530"/>
      <c r="CV6" s="530"/>
      <c r="CW6" s="530"/>
      <c r="CX6" s="530"/>
      <c r="CY6" s="530"/>
      <c r="CZ6" s="530"/>
      <c r="DA6" s="531"/>
      <c r="DB6" s="529">
        <v>
85.1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
89</v>
      </c>
      <c r="AN7" s="357"/>
      <c r="AO7" s="357"/>
      <c r="AP7" s="357"/>
      <c r="AQ7" s="357"/>
      <c r="AR7" s="357"/>
      <c r="AS7" s="357"/>
      <c r="AT7" s="358"/>
      <c r="AU7" s="440" t="s">
        <v>
86</v>
      </c>
      <c r="AV7" s="441"/>
      <c r="AW7" s="441"/>
      <c r="AX7" s="441"/>
      <c r="AY7" s="363" t="s">
        <v>
90</v>
      </c>
      <c r="AZ7" s="364"/>
      <c r="BA7" s="364"/>
      <c r="BB7" s="364"/>
      <c r="BC7" s="364"/>
      <c r="BD7" s="364"/>
      <c r="BE7" s="364"/>
      <c r="BF7" s="364"/>
      <c r="BG7" s="364"/>
      <c r="BH7" s="364"/>
      <c r="BI7" s="364"/>
      <c r="BJ7" s="364"/>
      <c r="BK7" s="364"/>
      <c r="BL7" s="364"/>
      <c r="BM7" s="365"/>
      <c r="BN7" s="383">
        <v>
349051</v>
      </c>
      <c r="BO7" s="384"/>
      <c r="BP7" s="384"/>
      <c r="BQ7" s="384"/>
      <c r="BR7" s="384"/>
      <c r="BS7" s="384"/>
      <c r="BT7" s="384"/>
      <c r="BU7" s="385"/>
      <c r="BV7" s="383">
        <v>
541437</v>
      </c>
      <c r="BW7" s="384"/>
      <c r="BX7" s="384"/>
      <c r="BY7" s="384"/>
      <c r="BZ7" s="384"/>
      <c r="CA7" s="384"/>
      <c r="CB7" s="384"/>
      <c r="CC7" s="385"/>
      <c r="CD7" s="392" t="s">
        <v>
91</v>
      </c>
      <c r="CE7" s="393"/>
      <c r="CF7" s="393"/>
      <c r="CG7" s="393"/>
      <c r="CH7" s="393"/>
      <c r="CI7" s="393"/>
      <c r="CJ7" s="393"/>
      <c r="CK7" s="393"/>
      <c r="CL7" s="393"/>
      <c r="CM7" s="393"/>
      <c r="CN7" s="393"/>
      <c r="CO7" s="393"/>
      <c r="CP7" s="393"/>
      <c r="CQ7" s="393"/>
      <c r="CR7" s="393"/>
      <c r="CS7" s="394"/>
      <c r="CT7" s="383">
        <v>
75977537</v>
      </c>
      <c r="CU7" s="384"/>
      <c r="CV7" s="384"/>
      <c r="CW7" s="384"/>
      <c r="CX7" s="384"/>
      <c r="CY7" s="384"/>
      <c r="CZ7" s="384"/>
      <c r="DA7" s="385"/>
      <c r="DB7" s="383">
        <v>
70965190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
92</v>
      </c>
      <c r="AN8" s="357"/>
      <c r="AO8" s="357"/>
      <c r="AP8" s="357"/>
      <c r="AQ8" s="357"/>
      <c r="AR8" s="357"/>
      <c r="AS8" s="357"/>
      <c r="AT8" s="358"/>
      <c r="AU8" s="440" t="s">
        <v>
78</v>
      </c>
      <c r="AV8" s="441"/>
      <c r="AW8" s="441"/>
      <c r="AX8" s="441"/>
      <c r="AY8" s="363" t="s">
        <v>
93</v>
      </c>
      <c r="AZ8" s="364"/>
      <c r="BA8" s="364"/>
      <c r="BB8" s="364"/>
      <c r="BC8" s="364"/>
      <c r="BD8" s="364"/>
      <c r="BE8" s="364"/>
      <c r="BF8" s="364"/>
      <c r="BG8" s="364"/>
      <c r="BH8" s="364"/>
      <c r="BI8" s="364"/>
      <c r="BJ8" s="364"/>
      <c r="BK8" s="364"/>
      <c r="BL8" s="364"/>
      <c r="BM8" s="365"/>
      <c r="BN8" s="383">
        <v>
2818327</v>
      </c>
      <c r="BO8" s="384"/>
      <c r="BP8" s="384"/>
      <c r="BQ8" s="384"/>
      <c r="BR8" s="384"/>
      <c r="BS8" s="384"/>
      <c r="BT8" s="384"/>
      <c r="BU8" s="385"/>
      <c r="BV8" s="383">
        <v>
4406115</v>
      </c>
      <c r="BW8" s="384"/>
      <c r="BX8" s="384"/>
      <c r="BY8" s="384"/>
      <c r="BZ8" s="384"/>
      <c r="CA8" s="384"/>
      <c r="CB8" s="384"/>
      <c r="CC8" s="385"/>
      <c r="CD8" s="392" t="s">
        <v>
94</v>
      </c>
      <c r="CE8" s="393"/>
      <c r="CF8" s="393"/>
      <c r="CG8" s="393"/>
      <c r="CH8" s="393"/>
      <c r="CI8" s="393"/>
      <c r="CJ8" s="393"/>
      <c r="CK8" s="393"/>
      <c r="CL8" s="393"/>
      <c r="CM8" s="393"/>
      <c r="CN8" s="393"/>
      <c r="CO8" s="393"/>
      <c r="CP8" s="393"/>
      <c r="CQ8" s="393"/>
      <c r="CR8" s="393"/>
      <c r="CS8" s="394"/>
      <c r="CT8" s="492">
        <v>
0.49</v>
      </c>
      <c r="CU8" s="493"/>
      <c r="CV8" s="493"/>
      <c r="CW8" s="493"/>
      <c r="CX8" s="493"/>
      <c r="CY8" s="493"/>
      <c r="CZ8" s="493"/>
      <c r="DA8" s="494"/>
      <c r="DB8" s="492">
        <v>
0.49</v>
      </c>
      <c r="DC8" s="493"/>
      <c r="DD8" s="493"/>
      <c r="DE8" s="493"/>
      <c r="DF8" s="493"/>
      <c r="DG8" s="493"/>
      <c r="DH8" s="493"/>
      <c r="DI8" s="494"/>
      <c r="DJ8" s="137"/>
      <c r="DK8" s="137"/>
      <c r="DL8" s="137"/>
      <c r="DM8" s="137"/>
      <c r="DN8" s="137"/>
      <c r="DO8" s="137"/>
    </row>
    <row r="9" spans="1:119" ht="18.75" customHeight="1" thickBot="1">
      <c r="A9" s="138"/>
      <c r="B9" s="518" t="s">
        <v>
95</v>
      </c>
      <c r="C9" s="519"/>
      <c r="D9" s="519"/>
      <c r="E9" s="519"/>
      <c r="F9" s="519"/>
      <c r="G9" s="519"/>
      <c r="H9" s="519"/>
      <c r="I9" s="519"/>
      <c r="J9" s="519"/>
      <c r="K9" s="446"/>
      <c r="L9" s="520" t="s">
        <v>
96</v>
      </c>
      <c r="M9" s="521"/>
      <c r="N9" s="521"/>
      <c r="O9" s="521"/>
      <c r="P9" s="521"/>
      <c r="Q9" s="522"/>
      <c r="R9" s="523">
        <v>
328215</v>
      </c>
      <c r="S9" s="524"/>
      <c r="T9" s="524"/>
      <c r="U9" s="524"/>
      <c r="V9" s="525"/>
      <c r="W9" s="462" t="s">
        <v>
97</v>
      </c>
      <c r="X9" s="463"/>
      <c r="Y9" s="463"/>
      <c r="Z9" s="463"/>
      <c r="AA9" s="463"/>
      <c r="AB9" s="463"/>
      <c r="AC9" s="463"/>
      <c r="AD9" s="463"/>
      <c r="AE9" s="463"/>
      <c r="AF9" s="463"/>
      <c r="AG9" s="463"/>
      <c r="AH9" s="463"/>
      <c r="AI9" s="463"/>
      <c r="AJ9" s="463"/>
      <c r="AK9" s="463"/>
      <c r="AL9" s="526"/>
      <c r="AM9" s="452" t="s">
        <v>
98</v>
      </c>
      <c r="AN9" s="357"/>
      <c r="AO9" s="357"/>
      <c r="AP9" s="357"/>
      <c r="AQ9" s="357"/>
      <c r="AR9" s="357"/>
      <c r="AS9" s="357"/>
      <c r="AT9" s="358"/>
      <c r="AU9" s="440" t="s">
        <v>
78</v>
      </c>
      <c r="AV9" s="441"/>
      <c r="AW9" s="441"/>
      <c r="AX9" s="441"/>
      <c r="AY9" s="363" t="s">
        <v>
99</v>
      </c>
      <c r="AZ9" s="364"/>
      <c r="BA9" s="364"/>
      <c r="BB9" s="364"/>
      <c r="BC9" s="364"/>
      <c r="BD9" s="364"/>
      <c r="BE9" s="364"/>
      <c r="BF9" s="364"/>
      <c r="BG9" s="364"/>
      <c r="BH9" s="364"/>
      <c r="BI9" s="364"/>
      <c r="BJ9" s="364"/>
      <c r="BK9" s="364"/>
      <c r="BL9" s="364"/>
      <c r="BM9" s="365"/>
      <c r="BN9" s="383">
        <v>
-1587788</v>
      </c>
      <c r="BO9" s="384"/>
      <c r="BP9" s="384"/>
      <c r="BQ9" s="384"/>
      <c r="BR9" s="384"/>
      <c r="BS9" s="384"/>
      <c r="BT9" s="384"/>
      <c r="BU9" s="385"/>
      <c r="BV9" s="383">
        <v>
2582876</v>
      </c>
      <c r="BW9" s="384"/>
      <c r="BX9" s="384"/>
      <c r="BY9" s="384"/>
      <c r="BZ9" s="384"/>
      <c r="CA9" s="384"/>
      <c r="CB9" s="384"/>
      <c r="CC9" s="385"/>
      <c r="CD9" s="392" t="s">
        <v>
100</v>
      </c>
      <c r="CE9" s="393"/>
      <c r="CF9" s="393"/>
      <c r="CG9" s="393"/>
      <c r="CH9" s="393"/>
      <c r="CI9" s="393"/>
      <c r="CJ9" s="393"/>
      <c r="CK9" s="393"/>
      <c r="CL9" s="393"/>
      <c r="CM9" s="393"/>
      <c r="CN9" s="393"/>
      <c r="CO9" s="393"/>
      <c r="CP9" s="393"/>
      <c r="CQ9" s="393"/>
      <c r="CR9" s="393"/>
      <c r="CS9" s="394"/>
      <c r="CT9" s="353">
        <v>
9.6999999999999993</v>
      </c>
      <c r="CU9" s="354"/>
      <c r="CV9" s="354"/>
      <c r="CW9" s="354"/>
      <c r="CX9" s="354"/>
      <c r="CY9" s="354"/>
      <c r="CZ9" s="354"/>
      <c r="DA9" s="355"/>
      <c r="DB9" s="353">
        <v>
11.5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
101</v>
      </c>
      <c r="M10" s="357"/>
      <c r="N10" s="357"/>
      <c r="O10" s="357"/>
      <c r="P10" s="357"/>
      <c r="Q10" s="358"/>
      <c r="R10" s="359">
        <v>
314750</v>
      </c>
      <c r="S10" s="360"/>
      <c r="T10" s="360"/>
      <c r="U10" s="360"/>
      <c r="V10" s="362"/>
      <c r="W10" s="527"/>
      <c r="X10" s="345"/>
      <c r="Y10" s="345"/>
      <c r="Z10" s="345"/>
      <c r="AA10" s="345"/>
      <c r="AB10" s="345"/>
      <c r="AC10" s="345"/>
      <c r="AD10" s="345"/>
      <c r="AE10" s="345"/>
      <c r="AF10" s="345"/>
      <c r="AG10" s="345"/>
      <c r="AH10" s="345"/>
      <c r="AI10" s="345"/>
      <c r="AJ10" s="345"/>
      <c r="AK10" s="345"/>
      <c r="AL10" s="528"/>
      <c r="AM10" s="452" t="s">
        <v>
102</v>
      </c>
      <c r="AN10" s="357"/>
      <c r="AO10" s="357"/>
      <c r="AP10" s="357"/>
      <c r="AQ10" s="357"/>
      <c r="AR10" s="357"/>
      <c r="AS10" s="357"/>
      <c r="AT10" s="358"/>
      <c r="AU10" s="440" t="s">
        <v>
78</v>
      </c>
      <c r="AV10" s="441"/>
      <c r="AW10" s="441"/>
      <c r="AX10" s="441"/>
      <c r="AY10" s="363" t="s">
        <v>
103</v>
      </c>
      <c r="AZ10" s="364"/>
      <c r="BA10" s="364"/>
      <c r="BB10" s="364"/>
      <c r="BC10" s="364"/>
      <c r="BD10" s="364"/>
      <c r="BE10" s="364"/>
      <c r="BF10" s="364"/>
      <c r="BG10" s="364"/>
      <c r="BH10" s="364"/>
      <c r="BI10" s="364"/>
      <c r="BJ10" s="364"/>
      <c r="BK10" s="364"/>
      <c r="BL10" s="364"/>
      <c r="BM10" s="365"/>
      <c r="BN10" s="383">
        <v>
6158618</v>
      </c>
      <c r="BO10" s="384"/>
      <c r="BP10" s="384"/>
      <c r="BQ10" s="384"/>
      <c r="BR10" s="384"/>
      <c r="BS10" s="384"/>
      <c r="BT10" s="384"/>
      <c r="BU10" s="385"/>
      <c r="BV10" s="383">
        <v>
2409773</v>
      </c>
      <c r="BW10" s="384"/>
      <c r="BX10" s="384"/>
      <c r="BY10" s="384"/>
      <c r="BZ10" s="384"/>
      <c r="CA10" s="384"/>
      <c r="CB10" s="384"/>
      <c r="CC10" s="385"/>
      <c r="CD10" s="142" t="s">
        <v>
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
105</v>
      </c>
      <c r="M11" s="430"/>
      <c r="N11" s="430"/>
      <c r="O11" s="430"/>
      <c r="P11" s="430"/>
      <c r="Q11" s="431"/>
      <c r="R11" s="515" t="s">
        <v>
106</v>
      </c>
      <c r="S11" s="516"/>
      <c r="T11" s="516"/>
      <c r="U11" s="516"/>
      <c r="V11" s="517"/>
      <c r="W11" s="527"/>
      <c r="X11" s="345"/>
      <c r="Y11" s="345"/>
      <c r="Z11" s="345"/>
      <c r="AA11" s="345"/>
      <c r="AB11" s="345"/>
      <c r="AC11" s="345"/>
      <c r="AD11" s="345"/>
      <c r="AE11" s="345"/>
      <c r="AF11" s="345"/>
      <c r="AG11" s="345"/>
      <c r="AH11" s="345"/>
      <c r="AI11" s="345"/>
      <c r="AJ11" s="345"/>
      <c r="AK11" s="345"/>
      <c r="AL11" s="528"/>
      <c r="AM11" s="452" t="s">
        <v>
107</v>
      </c>
      <c r="AN11" s="357"/>
      <c r="AO11" s="357"/>
      <c r="AP11" s="357"/>
      <c r="AQ11" s="357"/>
      <c r="AR11" s="357"/>
      <c r="AS11" s="357"/>
      <c r="AT11" s="358"/>
      <c r="AU11" s="440" t="s">
        <v>
78</v>
      </c>
      <c r="AV11" s="441"/>
      <c r="AW11" s="441"/>
      <c r="AX11" s="441"/>
      <c r="AY11" s="363" t="s">
        <v>
108</v>
      </c>
      <c r="AZ11" s="364"/>
      <c r="BA11" s="364"/>
      <c r="BB11" s="364"/>
      <c r="BC11" s="364"/>
      <c r="BD11" s="364"/>
      <c r="BE11" s="364"/>
      <c r="BF11" s="364"/>
      <c r="BG11" s="364"/>
      <c r="BH11" s="364"/>
      <c r="BI11" s="364"/>
      <c r="BJ11" s="364"/>
      <c r="BK11" s="364"/>
      <c r="BL11" s="364"/>
      <c r="BM11" s="365"/>
      <c r="BN11" s="383" t="s">
        <v>
109</v>
      </c>
      <c r="BO11" s="384"/>
      <c r="BP11" s="384"/>
      <c r="BQ11" s="384"/>
      <c r="BR11" s="384"/>
      <c r="BS11" s="384"/>
      <c r="BT11" s="384"/>
      <c r="BU11" s="385"/>
      <c r="BV11" s="383" t="s">
        <v>
109</v>
      </c>
      <c r="BW11" s="384"/>
      <c r="BX11" s="384"/>
      <c r="BY11" s="384"/>
      <c r="BZ11" s="384"/>
      <c r="CA11" s="384"/>
      <c r="CB11" s="384"/>
      <c r="CC11" s="385"/>
      <c r="CD11" s="392" t="s">
        <v>
110</v>
      </c>
      <c r="CE11" s="393"/>
      <c r="CF11" s="393"/>
      <c r="CG11" s="393"/>
      <c r="CH11" s="393"/>
      <c r="CI11" s="393"/>
      <c r="CJ11" s="393"/>
      <c r="CK11" s="393"/>
      <c r="CL11" s="393"/>
      <c r="CM11" s="393"/>
      <c r="CN11" s="393"/>
      <c r="CO11" s="393"/>
      <c r="CP11" s="393"/>
      <c r="CQ11" s="393"/>
      <c r="CR11" s="393"/>
      <c r="CS11" s="394"/>
      <c r="CT11" s="492" t="s">
        <v>
109</v>
      </c>
      <c r="CU11" s="493"/>
      <c r="CV11" s="493"/>
      <c r="CW11" s="493"/>
      <c r="CX11" s="493"/>
      <c r="CY11" s="493"/>
      <c r="CZ11" s="493"/>
      <c r="DA11" s="494"/>
      <c r="DB11" s="492" t="s">
        <v>
109</v>
      </c>
      <c r="DC11" s="493"/>
      <c r="DD11" s="493"/>
      <c r="DE11" s="493"/>
      <c r="DF11" s="493"/>
      <c r="DG11" s="493"/>
      <c r="DH11" s="493"/>
      <c r="DI11" s="494"/>
      <c r="DJ11" s="137"/>
      <c r="DK11" s="137"/>
      <c r="DL11" s="137"/>
      <c r="DM11" s="137"/>
      <c r="DN11" s="137"/>
      <c r="DO11" s="137"/>
    </row>
    <row r="12" spans="1:119" ht="18.75" customHeight="1">
      <c r="A12" s="138"/>
      <c r="B12" s="495" t="s">
        <v>
111</v>
      </c>
      <c r="C12" s="496"/>
      <c r="D12" s="496"/>
      <c r="E12" s="496"/>
      <c r="F12" s="496"/>
      <c r="G12" s="496"/>
      <c r="H12" s="496"/>
      <c r="I12" s="496"/>
      <c r="J12" s="496"/>
      <c r="K12" s="497"/>
      <c r="L12" s="504" t="s">
        <v>
112</v>
      </c>
      <c r="M12" s="505"/>
      <c r="N12" s="505"/>
      <c r="O12" s="505"/>
      <c r="P12" s="505"/>
      <c r="Q12" s="506"/>
      <c r="R12" s="507">
        <v>
321734</v>
      </c>
      <c r="S12" s="508"/>
      <c r="T12" s="508"/>
      <c r="U12" s="508"/>
      <c r="V12" s="509"/>
      <c r="W12" s="510" t="s">
        <v>
1</v>
      </c>
      <c r="X12" s="441"/>
      <c r="Y12" s="441"/>
      <c r="Z12" s="441"/>
      <c r="AA12" s="441"/>
      <c r="AB12" s="511"/>
      <c r="AC12" s="440" t="s">
        <v>
113</v>
      </c>
      <c r="AD12" s="441"/>
      <c r="AE12" s="441"/>
      <c r="AF12" s="441"/>
      <c r="AG12" s="511"/>
      <c r="AH12" s="440" t="s">
        <v>
114</v>
      </c>
      <c r="AI12" s="441"/>
      <c r="AJ12" s="441"/>
      <c r="AK12" s="441"/>
      <c r="AL12" s="512"/>
      <c r="AM12" s="452" t="s">
        <v>
115</v>
      </c>
      <c r="AN12" s="357"/>
      <c r="AO12" s="357"/>
      <c r="AP12" s="357"/>
      <c r="AQ12" s="357"/>
      <c r="AR12" s="357"/>
      <c r="AS12" s="357"/>
      <c r="AT12" s="358"/>
      <c r="AU12" s="440" t="s">
        <v>
116</v>
      </c>
      <c r="AV12" s="441"/>
      <c r="AW12" s="441"/>
      <c r="AX12" s="441"/>
      <c r="AY12" s="363" t="s">
        <v>
117</v>
      </c>
      <c r="AZ12" s="364"/>
      <c r="BA12" s="364"/>
      <c r="BB12" s="364"/>
      <c r="BC12" s="364"/>
      <c r="BD12" s="364"/>
      <c r="BE12" s="364"/>
      <c r="BF12" s="364"/>
      <c r="BG12" s="364"/>
      <c r="BH12" s="364"/>
      <c r="BI12" s="364"/>
      <c r="BJ12" s="364"/>
      <c r="BK12" s="364"/>
      <c r="BL12" s="364"/>
      <c r="BM12" s="365"/>
      <c r="BN12" s="383">
        <v>
3498000</v>
      </c>
      <c r="BO12" s="384"/>
      <c r="BP12" s="384"/>
      <c r="BQ12" s="384"/>
      <c r="BR12" s="384"/>
      <c r="BS12" s="384"/>
      <c r="BT12" s="384"/>
      <c r="BU12" s="385"/>
      <c r="BV12" s="383" t="s">
        <v>
118</v>
      </c>
      <c r="BW12" s="384"/>
      <c r="BX12" s="384"/>
      <c r="BY12" s="384"/>
      <c r="BZ12" s="384"/>
      <c r="CA12" s="384"/>
      <c r="CB12" s="384"/>
      <c r="CC12" s="385"/>
      <c r="CD12" s="392" t="s">
        <v>
119</v>
      </c>
      <c r="CE12" s="393"/>
      <c r="CF12" s="393"/>
      <c r="CG12" s="393"/>
      <c r="CH12" s="393"/>
      <c r="CI12" s="393"/>
      <c r="CJ12" s="393"/>
      <c r="CK12" s="393"/>
      <c r="CL12" s="393"/>
      <c r="CM12" s="393"/>
      <c r="CN12" s="393"/>
      <c r="CO12" s="393"/>
      <c r="CP12" s="393"/>
      <c r="CQ12" s="393"/>
      <c r="CR12" s="393"/>
      <c r="CS12" s="394"/>
      <c r="CT12" s="492" t="s">
        <v>
118</v>
      </c>
      <c r="CU12" s="493"/>
      <c r="CV12" s="493"/>
      <c r="CW12" s="493"/>
      <c r="CX12" s="493"/>
      <c r="CY12" s="493"/>
      <c r="CZ12" s="493"/>
      <c r="DA12" s="494"/>
      <c r="DB12" s="492" t="s">
        <v>
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
120</v>
      </c>
      <c r="N13" s="482"/>
      <c r="O13" s="482"/>
      <c r="P13" s="482"/>
      <c r="Q13" s="483"/>
      <c r="R13" s="484">
        <v>
307862</v>
      </c>
      <c r="S13" s="485"/>
      <c r="T13" s="485"/>
      <c r="U13" s="485"/>
      <c r="V13" s="486"/>
      <c r="W13" s="472" t="s">
        <v>
121</v>
      </c>
      <c r="X13" s="396"/>
      <c r="Y13" s="396"/>
      <c r="Z13" s="396"/>
      <c r="AA13" s="396"/>
      <c r="AB13" s="397"/>
      <c r="AC13" s="359">
        <v>
168</v>
      </c>
      <c r="AD13" s="360"/>
      <c r="AE13" s="360"/>
      <c r="AF13" s="360"/>
      <c r="AG13" s="361"/>
      <c r="AH13" s="359">
        <v>
170</v>
      </c>
      <c r="AI13" s="360"/>
      <c r="AJ13" s="360"/>
      <c r="AK13" s="360"/>
      <c r="AL13" s="362"/>
      <c r="AM13" s="452" t="s">
        <v>
122</v>
      </c>
      <c r="AN13" s="357"/>
      <c r="AO13" s="357"/>
      <c r="AP13" s="357"/>
      <c r="AQ13" s="357"/>
      <c r="AR13" s="357"/>
      <c r="AS13" s="357"/>
      <c r="AT13" s="358"/>
      <c r="AU13" s="440" t="s">
        <v>
123</v>
      </c>
      <c r="AV13" s="441"/>
      <c r="AW13" s="441"/>
      <c r="AX13" s="441"/>
      <c r="AY13" s="363" t="s">
        <v>
124</v>
      </c>
      <c r="AZ13" s="364"/>
      <c r="BA13" s="364"/>
      <c r="BB13" s="364"/>
      <c r="BC13" s="364"/>
      <c r="BD13" s="364"/>
      <c r="BE13" s="364"/>
      <c r="BF13" s="364"/>
      <c r="BG13" s="364"/>
      <c r="BH13" s="364"/>
      <c r="BI13" s="364"/>
      <c r="BJ13" s="364"/>
      <c r="BK13" s="364"/>
      <c r="BL13" s="364"/>
      <c r="BM13" s="365"/>
      <c r="BN13" s="383">
        <v>
1072830</v>
      </c>
      <c r="BO13" s="384"/>
      <c r="BP13" s="384"/>
      <c r="BQ13" s="384"/>
      <c r="BR13" s="384"/>
      <c r="BS13" s="384"/>
      <c r="BT13" s="384"/>
      <c r="BU13" s="385"/>
      <c r="BV13" s="383">
        <v>
4992649</v>
      </c>
      <c r="BW13" s="384"/>
      <c r="BX13" s="384"/>
      <c r="BY13" s="384"/>
      <c r="BZ13" s="384"/>
      <c r="CA13" s="384"/>
      <c r="CB13" s="384"/>
      <c r="CC13" s="385"/>
      <c r="CD13" s="392" t="s">
        <v>
125</v>
      </c>
      <c r="CE13" s="393"/>
      <c r="CF13" s="393"/>
      <c r="CG13" s="393"/>
      <c r="CH13" s="393"/>
      <c r="CI13" s="393"/>
      <c r="CJ13" s="393"/>
      <c r="CK13" s="393"/>
      <c r="CL13" s="393"/>
      <c r="CM13" s="393"/>
      <c r="CN13" s="393"/>
      <c r="CO13" s="393"/>
      <c r="CP13" s="393"/>
      <c r="CQ13" s="393"/>
      <c r="CR13" s="393"/>
      <c r="CS13" s="394"/>
      <c r="CT13" s="353">
        <v>
2.9</v>
      </c>
      <c r="CU13" s="354"/>
      <c r="CV13" s="354"/>
      <c r="CW13" s="354"/>
      <c r="CX13" s="354"/>
      <c r="CY13" s="354"/>
      <c r="CZ13" s="354"/>
      <c r="DA13" s="355"/>
      <c r="DB13" s="353">
        <v>
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
126</v>
      </c>
      <c r="M14" s="513"/>
      <c r="N14" s="513"/>
      <c r="O14" s="513"/>
      <c r="P14" s="513"/>
      <c r="Q14" s="514"/>
      <c r="R14" s="484">
        <v>
316625</v>
      </c>
      <c r="S14" s="485"/>
      <c r="T14" s="485"/>
      <c r="U14" s="485"/>
      <c r="V14" s="486"/>
      <c r="W14" s="487"/>
      <c r="X14" s="399"/>
      <c r="Y14" s="399"/>
      <c r="Z14" s="399"/>
      <c r="AA14" s="399"/>
      <c r="AB14" s="400"/>
      <c r="AC14" s="477">
        <v>
0.1</v>
      </c>
      <c r="AD14" s="478"/>
      <c r="AE14" s="478"/>
      <c r="AF14" s="478"/>
      <c r="AG14" s="479"/>
      <c r="AH14" s="477">
        <v>
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
127</v>
      </c>
      <c r="CE14" s="390"/>
      <c r="CF14" s="390"/>
      <c r="CG14" s="390"/>
      <c r="CH14" s="390"/>
      <c r="CI14" s="390"/>
      <c r="CJ14" s="390"/>
      <c r="CK14" s="390"/>
      <c r="CL14" s="390"/>
      <c r="CM14" s="390"/>
      <c r="CN14" s="390"/>
      <c r="CO14" s="390"/>
      <c r="CP14" s="390"/>
      <c r="CQ14" s="390"/>
      <c r="CR14" s="390"/>
      <c r="CS14" s="391"/>
      <c r="CT14" s="488" t="s">
        <v>
118</v>
      </c>
      <c r="CU14" s="456"/>
      <c r="CV14" s="456"/>
      <c r="CW14" s="456"/>
      <c r="CX14" s="456"/>
      <c r="CY14" s="456"/>
      <c r="CZ14" s="456"/>
      <c r="DA14" s="457"/>
      <c r="DB14" s="488" t="s">
        <v>
118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
120</v>
      </c>
      <c r="N15" s="482"/>
      <c r="O15" s="482"/>
      <c r="P15" s="482"/>
      <c r="Q15" s="483"/>
      <c r="R15" s="484">
        <v>
304342</v>
      </c>
      <c r="S15" s="485"/>
      <c r="T15" s="485"/>
      <c r="U15" s="485"/>
      <c r="V15" s="486"/>
      <c r="W15" s="472" t="s">
        <v>
128</v>
      </c>
      <c r="X15" s="396"/>
      <c r="Y15" s="396"/>
      <c r="Z15" s="396"/>
      <c r="AA15" s="396"/>
      <c r="AB15" s="397"/>
      <c r="AC15" s="359">
        <v>
15002</v>
      </c>
      <c r="AD15" s="360"/>
      <c r="AE15" s="360"/>
      <c r="AF15" s="360"/>
      <c r="AG15" s="361"/>
      <c r="AH15" s="359">
        <v>
16773</v>
      </c>
      <c r="AI15" s="360"/>
      <c r="AJ15" s="360"/>
      <c r="AK15" s="360"/>
      <c r="AL15" s="362"/>
      <c r="AM15" s="452"/>
      <c r="AN15" s="357"/>
      <c r="AO15" s="357"/>
      <c r="AP15" s="357"/>
      <c r="AQ15" s="357"/>
      <c r="AR15" s="357"/>
      <c r="AS15" s="357"/>
      <c r="AT15" s="358"/>
      <c r="AU15" s="440"/>
      <c r="AV15" s="441"/>
      <c r="AW15" s="441"/>
      <c r="AX15" s="441"/>
      <c r="AY15" s="375" t="s">
        <v>
129</v>
      </c>
      <c r="AZ15" s="376"/>
      <c r="BA15" s="376"/>
      <c r="BB15" s="376"/>
      <c r="BC15" s="376"/>
      <c r="BD15" s="376"/>
      <c r="BE15" s="376"/>
      <c r="BF15" s="376"/>
      <c r="BG15" s="376"/>
      <c r="BH15" s="376"/>
      <c r="BI15" s="376"/>
      <c r="BJ15" s="376"/>
      <c r="BK15" s="376"/>
      <c r="BL15" s="376"/>
      <c r="BM15" s="377"/>
      <c r="BN15" s="378">
        <v>
35394982</v>
      </c>
      <c r="BO15" s="379"/>
      <c r="BP15" s="379"/>
      <c r="BQ15" s="379"/>
      <c r="BR15" s="379"/>
      <c r="BS15" s="379"/>
      <c r="BT15" s="379"/>
      <c r="BU15" s="380"/>
      <c r="BV15" s="378">
        <v>
31551917</v>
      </c>
      <c r="BW15" s="379"/>
      <c r="BX15" s="379"/>
      <c r="BY15" s="379"/>
      <c r="BZ15" s="379"/>
      <c r="CA15" s="379"/>
      <c r="CB15" s="379"/>
      <c r="CC15" s="380"/>
      <c r="CD15" s="489" t="s">
        <v>
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
131</v>
      </c>
      <c r="M16" s="475"/>
      <c r="N16" s="475"/>
      <c r="O16" s="475"/>
      <c r="P16" s="475"/>
      <c r="Q16" s="476"/>
      <c r="R16" s="469" t="s">
        <v>
132</v>
      </c>
      <c r="S16" s="470"/>
      <c r="T16" s="470"/>
      <c r="U16" s="470"/>
      <c r="V16" s="471"/>
      <c r="W16" s="487"/>
      <c r="X16" s="399"/>
      <c r="Y16" s="399"/>
      <c r="Z16" s="399"/>
      <c r="AA16" s="399"/>
      <c r="AB16" s="400"/>
      <c r="AC16" s="477">
        <v>
12.4</v>
      </c>
      <c r="AD16" s="478"/>
      <c r="AE16" s="478"/>
      <c r="AF16" s="478"/>
      <c r="AG16" s="479"/>
      <c r="AH16" s="477">
        <v>
12.8</v>
      </c>
      <c r="AI16" s="478"/>
      <c r="AJ16" s="478"/>
      <c r="AK16" s="478"/>
      <c r="AL16" s="480"/>
      <c r="AM16" s="452"/>
      <c r="AN16" s="357"/>
      <c r="AO16" s="357"/>
      <c r="AP16" s="357"/>
      <c r="AQ16" s="357"/>
      <c r="AR16" s="357"/>
      <c r="AS16" s="357"/>
      <c r="AT16" s="358"/>
      <c r="AU16" s="440"/>
      <c r="AV16" s="441"/>
      <c r="AW16" s="441"/>
      <c r="AX16" s="441"/>
      <c r="AY16" s="363" t="s">
        <v>
133</v>
      </c>
      <c r="AZ16" s="364"/>
      <c r="BA16" s="364"/>
      <c r="BB16" s="364"/>
      <c r="BC16" s="364"/>
      <c r="BD16" s="364"/>
      <c r="BE16" s="364"/>
      <c r="BF16" s="364"/>
      <c r="BG16" s="364"/>
      <c r="BH16" s="364"/>
      <c r="BI16" s="364"/>
      <c r="BJ16" s="364"/>
      <c r="BK16" s="364"/>
      <c r="BL16" s="364"/>
      <c r="BM16" s="365"/>
      <c r="BN16" s="383">
        <v>
70785452</v>
      </c>
      <c r="BO16" s="384"/>
      <c r="BP16" s="384"/>
      <c r="BQ16" s="384"/>
      <c r="BR16" s="384"/>
      <c r="BS16" s="384"/>
      <c r="BT16" s="384"/>
      <c r="BU16" s="385"/>
      <c r="BV16" s="383">
        <v>
65874312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
134</v>
      </c>
      <c r="N17" s="467"/>
      <c r="O17" s="467"/>
      <c r="P17" s="467"/>
      <c r="Q17" s="468"/>
      <c r="R17" s="469" t="s">
        <v>
135</v>
      </c>
      <c r="S17" s="470"/>
      <c r="T17" s="470"/>
      <c r="U17" s="470"/>
      <c r="V17" s="471"/>
      <c r="W17" s="472" t="s">
        <v>
136</v>
      </c>
      <c r="X17" s="396"/>
      <c r="Y17" s="396"/>
      <c r="Z17" s="396"/>
      <c r="AA17" s="396"/>
      <c r="AB17" s="397"/>
      <c r="AC17" s="359">
        <v>
105650</v>
      </c>
      <c r="AD17" s="360"/>
      <c r="AE17" s="360"/>
      <c r="AF17" s="360"/>
      <c r="AG17" s="361"/>
      <c r="AH17" s="359">
        <v>
111743</v>
      </c>
      <c r="AI17" s="360"/>
      <c r="AJ17" s="360"/>
      <c r="AK17" s="360"/>
      <c r="AL17" s="362"/>
      <c r="AM17" s="452"/>
      <c r="AN17" s="357"/>
      <c r="AO17" s="357"/>
      <c r="AP17" s="357"/>
      <c r="AQ17" s="357"/>
      <c r="AR17" s="357"/>
      <c r="AS17" s="357"/>
      <c r="AT17" s="358"/>
      <c r="AU17" s="440"/>
      <c r="AV17" s="441"/>
      <c r="AW17" s="441"/>
      <c r="AX17" s="441"/>
      <c r="AY17" s="363" t="s">
        <v>
137</v>
      </c>
      <c r="AZ17" s="364"/>
      <c r="BA17" s="364"/>
      <c r="BB17" s="364"/>
      <c r="BC17" s="364"/>
      <c r="BD17" s="364"/>
      <c r="BE17" s="364"/>
      <c r="BF17" s="364"/>
      <c r="BG17" s="364"/>
      <c r="BH17" s="364"/>
      <c r="BI17" s="364"/>
      <c r="BJ17" s="364"/>
      <c r="BK17" s="364"/>
      <c r="BL17" s="364"/>
      <c r="BM17" s="365"/>
      <c r="BN17" s="383">
        <v>
75977537</v>
      </c>
      <c r="BO17" s="384"/>
      <c r="BP17" s="384"/>
      <c r="BQ17" s="384"/>
      <c r="BR17" s="384"/>
      <c r="BS17" s="384"/>
      <c r="BT17" s="384"/>
      <c r="BU17" s="385"/>
      <c r="BV17" s="383">
        <v>
70965190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
138</v>
      </c>
      <c r="C18" s="446"/>
      <c r="D18" s="446"/>
      <c r="E18" s="447"/>
      <c r="F18" s="447"/>
      <c r="G18" s="447"/>
      <c r="H18" s="447"/>
      <c r="I18" s="447"/>
      <c r="J18" s="447"/>
      <c r="K18" s="447"/>
      <c r="L18" s="448">
        <v>
15.59</v>
      </c>
      <c r="M18" s="448"/>
      <c r="N18" s="448"/>
      <c r="O18" s="448"/>
      <c r="P18" s="448"/>
      <c r="Q18" s="448"/>
      <c r="R18" s="449"/>
      <c r="S18" s="449"/>
      <c r="T18" s="449"/>
      <c r="U18" s="449"/>
      <c r="V18" s="450"/>
      <c r="W18" s="464"/>
      <c r="X18" s="465"/>
      <c r="Y18" s="465"/>
      <c r="Z18" s="465"/>
      <c r="AA18" s="465"/>
      <c r="AB18" s="473"/>
      <c r="AC18" s="347">
        <v>
87.4</v>
      </c>
      <c r="AD18" s="348"/>
      <c r="AE18" s="348"/>
      <c r="AF18" s="348"/>
      <c r="AG18" s="451"/>
      <c r="AH18" s="347">
        <v>
85</v>
      </c>
      <c r="AI18" s="348"/>
      <c r="AJ18" s="348"/>
      <c r="AK18" s="348"/>
      <c r="AL18" s="349"/>
      <c r="AM18" s="452"/>
      <c r="AN18" s="357"/>
      <c r="AO18" s="357"/>
      <c r="AP18" s="357"/>
      <c r="AQ18" s="357"/>
      <c r="AR18" s="357"/>
      <c r="AS18" s="357"/>
      <c r="AT18" s="358"/>
      <c r="AU18" s="440"/>
      <c r="AV18" s="441"/>
      <c r="AW18" s="441"/>
      <c r="AX18" s="441"/>
      <c r="AY18" s="363" t="s">
        <v>
139</v>
      </c>
      <c r="AZ18" s="364"/>
      <c r="BA18" s="364"/>
      <c r="BB18" s="364"/>
      <c r="BC18" s="364"/>
      <c r="BD18" s="364"/>
      <c r="BE18" s="364"/>
      <c r="BF18" s="364"/>
      <c r="BG18" s="364"/>
      <c r="BH18" s="364"/>
      <c r="BI18" s="364"/>
      <c r="BJ18" s="364"/>
      <c r="BK18" s="364"/>
      <c r="BL18" s="364"/>
      <c r="BM18" s="365"/>
      <c r="BN18" s="383">
        <v>
59821777</v>
      </c>
      <c r="BO18" s="384"/>
      <c r="BP18" s="384"/>
      <c r="BQ18" s="384"/>
      <c r="BR18" s="384"/>
      <c r="BS18" s="384"/>
      <c r="BT18" s="384"/>
      <c r="BU18" s="385"/>
      <c r="BV18" s="383">
        <v>
62963586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
140</v>
      </c>
      <c r="C19" s="446"/>
      <c r="D19" s="446"/>
      <c r="E19" s="447"/>
      <c r="F19" s="447"/>
      <c r="G19" s="447"/>
      <c r="H19" s="447"/>
      <c r="I19" s="447"/>
      <c r="J19" s="447"/>
      <c r="K19" s="447"/>
      <c r="L19" s="453">
        <v>
21053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
141</v>
      </c>
      <c r="AZ19" s="364"/>
      <c r="BA19" s="364"/>
      <c r="BB19" s="364"/>
      <c r="BC19" s="364"/>
      <c r="BD19" s="364"/>
      <c r="BE19" s="364"/>
      <c r="BF19" s="364"/>
      <c r="BG19" s="364"/>
      <c r="BH19" s="364"/>
      <c r="BI19" s="364"/>
      <c r="BJ19" s="364"/>
      <c r="BK19" s="364"/>
      <c r="BL19" s="364"/>
      <c r="BM19" s="365"/>
      <c r="BN19" s="383">
        <v>
99257637</v>
      </c>
      <c r="BO19" s="384"/>
      <c r="BP19" s="384"/>
      <c r="BQ19" s="384"/>
      <c r="BR19" s="384"/>
      <c r="BS19" s="384"/>
      <c r="BT19" s="384"/>
      <c r="BU19" s="385"/>
      <c r="BV19" s="383">
        <v>
88728410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
142</v>
      </c>
      <c r="C20" s="446"/>
      <c r="D20" s="446"/>
      <c r="E20" s="447"/>
      <c r="F20" s="447"/>
      <c r="G20" s="447"/>
      <c r="H20" s="447"/>
      <c r="I20" s="447"/>
      <c r="J20" s="447"/>
      <c r="K20" s="447"/>
      <c r="L20" s="453">
        <v>
196132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
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
144</v>
      </c>
      <c r="C22" s="413"/>
      <c r="D22" s="414"/>
      <c r="E22" s="421" t="s">
        <v>
1</v>
      </c>
      <c r="F22" s="396"/>
      <c r="G22" s="396"/>
      <c r="H22" s="396"/>
      <c r="I22" s="396"/>
      <c r="J22" s="396"/>
      <c r="K22" s="397"/>
      <c r="L22" s="421" t="s">
        <v>
145</v>
      </c>
      <c r="M22" s="396"/>
      <c r="N22" s="396"/>
      <c r="O22" s="396"/>
      <c r="P22" s="397"/>
      <c r="Q22" s="406" t="s">
        <v>
146</v>
      </c>
      <c r="R22" s="407"/>
      <c r="S22" s="407"/>
      <c r="T22" s="407"/>
      <c r="U22" s="407"/>
      <c r="V22" s="422"/>
      <c r="W22" s="424" t="s">
        <v>
147</v>
      </c>
      <c r="X22" s="413"/>
      <c r="Y22" s="414"/>
      <c r="Z22" s="421" t="s">
        <v>
1</v>
      </c>
      <c r="AA22" s="396"/>
      <c r="AB22" s="396"/>
      <c r="AC22" s="396"/>
      <c r="AD22" s="396"/>
      <c r="AE22" s="396"/>
      <c r="AF22" s="396"/>
      <c r="AG22" s="397"/>
      <c r="AH22" s="395" t="s">
        <v>
148</v>
      </c>
      <c r="AI22" s="396"/>
      <c r="AJ22" s="396"/>
      <c r="AK22" s="396"/>
      <c r="AL22" s="397"/>
      <c r="AM22" s="395" t="s">
        <v>
149</v>
      </c>
      <c r="AN22" s="401"/>
      <c r="AO22" s="401"/>
      <c r="AP22" s="401"/>
      <c r="AQ22" s="401"/>
      <c r="AR22" s="402"/>
      <c r="AS22" s="406" t="s">
        <v>
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
150</v>
      </c>
      <c r="AZ23" s="376"/>
      <c r="BA23" s="376"/>
      <c r="BB23" s="376"/>
      <c r="BC23" s="376"/>
      <c r="BD23" s="376"/>
      <c r="BE23" s="376"/>
      <c r="BF23" s="376"/>
      <c r="BG23" s="376"/>
      <c r="BH23" s="376"/>
      <c r="BI23" s="376"/>
      <c r="BJ23" s="376"/>
      <c r="BK23" s="376"/>
      <c r="BL23" s="376"/>
      <c r="BM23" s="377"/>
      <c r="BN23" s="383">
        <v>
28588299</v>
      </c>
      <c r="BO23" s="384"/>
      <c r="BP23" s="384"/>
      <c r="BQ23" s="384"/>
      <c r="BR23" s="384"/>
      <c r="BS23" s="384"/>
      <c r="BT23" s="384"/>
      <c r="BU23" s="385"/>
      <c r="BV23" s="383">
        <v>
35219751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
151</v>
      </c>
      <c r="F24" s="357"/>
      <c r="G24" s="357"/>
      <c r="H24" s="357"/>
      <c r="I24" s="357"/>
      <c r="J24" s="357"/>
      <c r="K24" s="358"/>
      <c r="L24" s="359">
        <v>
1</v>
      </c>
      <c r="M24" s="360"/>
      <c r="N24" s="360"/>
      <c r="O24" s="360"/>
      <c r="P24" s="361"/>
      <c r="Q24" s="359">
        <v>
12456</v>
      </c>
      <c r="R24" s="360"/>
      <c r="S24" s="360"/>
      <c r="T24" s="360"/>
      <c r="U24" s="360"/>
      <c r="V24" s="361"/>
      <c r="W24" s="425"/>
      <c r="X24" s="416"/>
      <c r="Y24" s="417"/>
      <c r="Z24" s="356" t="s">
        <v>
152</v>
      </c>
      <c r="AA24" s="357"/>
      <c r="AB24" s="357"/>
      <c r="AC24" s="357"/>
      <c r="AD24" s="357"/>
      <c r="AE24" s="357"/>
      <c r="AF24" s="357"/>
      <c r="AG24" s="358"/>
      <c r="AH24" s="359">
        <v>
1873</v>
      </c>
      <c r="AI24" s="360"/>
      <c r="AJ24" s="360"/>
      <c r="AK24" s="360"/>
      <c r="AL24" s="361"/>
      <c r="AM24" s="359">
        <v>
6141567</v>
      </c>
      <c r="AN24" s="360"/>
      <c r="AO24" s="360"/>
      <c r="AP24" s="360"/>
      <c r="AQ24" s="360"/>
      <c r="AR24" s="361"/>
      <c r="AS24" s="359">
        <v>
3279</v>
      </c>
      <c r="AT24" s="360"/>
      <c r="AU24" s="360"/>
      <c r="AV24" s="360"/>
      <c r="AW24" s="360"/>
      <c r="AX24" s="362"/>
      <c r="AY24" s="350" t="s">
        <v>
153</v>
      </c>
      <c r="AZ24" s="351"/>
      <c r="BA24" s="351"/>
      <c r="BB24" s="351"/>
      <c r="BC24" s="351"/>
      <c r="BD24" s="351"/>
      <c r="BE24" s="351"/>
      <c r="BF24" s="351"/>
      <c r="BG24" s="351"/>
      <c r="BH24" s="351"/>
      <c r="BI24" s="351"/>
      <c r="BJ24" s="351"/>
      <c r="BK24" s="351"/>
      <c r="BL24" s="351"/>
      <c r="BM24" s="352"/>
      <c r="BN24" s="383">
        <v>
19428801</v>
      </c>
      <c r="BO24" s="384"/>
      <c r="BP24" s="384"/>
      <c r="BQ24" s="384"/>
      <c r="BR24" s="384"/>
      <c r="BS24" s="384"/>
      <c r="BT24" s="384"/>
      <c r="BU24" s="385"/>
      <c r="BV24" s="383">
        <v>
20592582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
154</v>
      </c>
      <c r="F25" s="357"/>
      <c r="G25" s="357"/>
      <c r="H25" s="357"/>
      <c r="I25" s="357"/>
      <c r="J25" s="357"/>
      <c r="K25" s="358"/>
      <c r="L25" s="359">
        <v>
3</v>
      </c>
      <c r="M25" s="360"/>
      <c r="N25" s="360"/>
      <c r="O25" s="360"/>
      <c r="P25" s="361"/>
      <c r="Q25" s="359">
        <v>
9999</v>
      </c>
      <c r="R25" s="360"/>
      <c r="S25" s="360"/>
      <c r="T25" s="360"/>
      <c r="U25" s="360"/>
      <c r="V25" s="361"/>
      <c r="W25" s="425"/>
      <c r="X25" s="416"/>
      <c r="Y25" s="417"/>
      <c r="Z25" s="356" t="s">
        <v>
155</v>
      </c>
      <c r="AA25" s="357"/>
      <c r="AB25" s="357"/>
      <c r="AC25" s="357"/>
      <c r="AD25" s="357"/>
      <c r="AE25" s="357"/>
      <c r="AF25" s="357"/>
      <c r="AG25" s="358"/>
      <c r="AH25" s="359" t="s">
        <v>
118</v>
      </c>
      <c r="AI25" s="360"/>
      <c r="AJ25" s="360"/>
      <c r="AK25" s="360"/>
      <c r="AL25" s="361"/>
      <c r="AM25" s="359" t="s">
        <v>
118</v>
      </c>
      <c r="AN25" s="360"/>
      <c r="AO25" s="360"/>
      <c r="AP25" s="360"/>
      <c r="AQ25" s="360"/>
      <c r="AR25" s="361"/>
      <c r="AS25" s="359" t="s">
        <v>
118</v>
      </c>
      <c r="AT25" s="360"/>
      <c r="AU25" s="360"/>
      <c r="AV25" s="360"/>
      <c r="AW25" s="360"/>
      <c r="AX25" s="362"/>
      <c r="AY25" s="375" t="s">
        <v>
156</v>
      </c>
      <c r="AZ25" s="376"/>
      <c r="BA25" s="376"/>
      <c r="BB25" s="376"/>
      <c r="BC25" s="376"/>
      <c r="BD25" s="376"/>
      <c r="BE25" s="376"/>
      <c r="BF25" s="376"/>
      <c r="BG25" s="376"/>
      <c r="BH25" s="376"/>
      <c r="BI25" s="376"/>
      <c r="BJ25" s="376"/>
      <c r="BK25" s="376"/>
      <c r="BL25" s="376"/>
      <c r="BM25" s="377"/>
      <c r="BN25" s="378">
        <v>
7167758</v>
      </c>
      <c r="BO25" s="379"/>
      <c r="BP25" s="379"/>
      <c r="BQ25" s="379"/>
      <c r="BR25" s="379"/>
      <c r="BS25" s="379"/>
      <c r="BT25" s="379"/>
      <c r="BU25" s="380"/>
      <c r="BV25" s="378">
        <v>
14927539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
157</v>
      </c>
      <c r="F26" s="357"/>
      <c r="G26" s="357"/>
      <c r="H26" s="357"/>
      <c r="I26" s="357"/>
      <c r="J26" s="357"/>
      <c r="K26" s="358"/>
      <c r="L26" s="359">
        <v>
1</v>
      </c>
      <c r="M26" s="360"/>
      <c r="N26" s="360"/>
      <c r="O26" s="360"/>
      <c r="P26" s="361"/>
      <c r="Q26" s="359">
        <v>
8764</v>
      </c>
      <c r="R26" s="360"/>
      <c r="S26" s="360"/>
      <c r="T26" s="360"/>
      <c r="U26" s="360"/>
      <c r="V26" s="361"/>
      <c r="W26" s="425"/>
      <c r="X26" s="416"/>
      <c r="Y26" s="417"/>
      <c r="Z26" s="356" t="s">
        <v>
158</v>
      </c>
      <c r="AA26" s="438"/>
      <c r="AB26" s="438"/>
      <c r="AC26" s="438"/>
      <c r="AD26" s="438"/>
      <c r="AE26" s="438"/>
      <c r="AF26" s="438"/>
      <c r="AG26" s="439"/>
      <c r="AH26" s="359">
        <v>
236</v>
      </c>
      <c r="AI26" s="360"/>
      <c r="AJ26" s="360"/>
      <c r="AK26" s="360"/>
      <c r="AL26" s="361"/>
      <c r="AM26" s="359">
        <v>
723104</v>
      </c>
      <c r="AN26" s="360"/>
      <c r="AO26" s="360"/>
      <c r="AP26" s="360"/>
      <c r="AQ26" s="360"/>
      <c r="AR26" s="361"/>
      <c r="AS26" s="359">
        <v>
3064</v>
      </c>
      <c r="AT26" s="360"/>
      <c r="AU26" s="360"/>
      <c r="AV26" s="360"/>
      <c r="AW26" s="360"/>
      <c r="AX26" s="362"/>
      <c r="AY26" s="392" t="s">
        <v>
159</v>
      </c>
      <c r="AZ26" s="393"/>
      <c r="BA26" s="393"/>
      <c r="BB26" s="393"/>
      <c r="BC26" s="393"/>
      <c r="BD26" s="393"/>
      <c r="BE26" s="393"/>
      <c r="BF26" s="393"/>
      <c r="BG26" s="393"/>
      <c r="BH26" s="393"/>
      <c r="BI26" s="393"/>
      <c r="BJ26" s="393"/>
      <c r="BK26" s="393"/>
      <c r="BL26" s="393"/>
      <c r="BM26" s="394"/>
      <c r="BN26" s="383">
        <v>
35000</v>
      </c>
      <c r="BO26" s="384"/>
      <c r="BP26" s="384"/>
      <c r="BQ26" s="384"/>
      <c r="BR26" s="384"/>
      <c r="BS26" s="384"/>
      <c r="BT26" s="384"/>
      <c r="BU26" s="385"/>
      <c r="BV26" s="383">
        <v>
30000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
160</v>
      </c>
      <c r="F27" s="357"/>
      <c r="G27" s="357"/>
      <c r="H27" s="357"/>
      <c r="I27" s="357"/>
      <c r="J27" s="357"/>
      <c r="K27" s="358"/>
      <c r="L27" s="359">
        <v>
1</v>
      </c>
      <c r="M27" s="360"/>
      <c r="N27" s="360"/>
      <c r="O27" s="360"/>
      <c r="P27" s="361"/>
      <c r="Q27" s="359">
        <v>
8896</v>
      </c>
      <c r="R27" s="360"/>
      <c r="S27" s="360"/>
      <c r="T27" s="360"/>
      <c r="U27" s="360"/>
      <c r="V27" s="361"/>
      <c r="W27" s="425"/>
      <c r="X27" s="416"/>
      <c r="Y27" s="417"/>
      <c r="Z27" s="356" t="s">
        <v>
161</v>
      </c>
      <c r="AA27" s="357"/>
      <c r="AB27" s="357"/>
      <c r="AC27" s="357"/>
      <c r="AD27" s="357"/>
      <c r="AE27" s="357"/>
      <c r="AF27" s="357"/>
      <c r="AG27" s="358"/>
      <c r="AH27" s="359">
        <v>
16</v>
      </c>
      <c r="AI27" s="360"/>
      <c r="AJ27" s="360"/>
      <c r="AK27" s="360"/>
      <c r="AL27" s="361"/>
      <c r="AM27" s="359">
        <v>
57088</v>
      </c>
      <c r="AN27" s="360"/>
      <c r="AO27" s="360"/>
      <c r="AP27" s="360"/>
      <c r="AQ27" s="360"/>
      <c r="AR27" s="361"/>
      <c r="AS27" s="359">
        <v>
3568</v>
      </c>
      <c r="AT27" s="360"/>
      <c r="AU27" s="360"/>
      <c r="AV27" s="360"/>
      <c r="AW27" s="360"/>
      <c r="AX27" s="362"/>
      <c r="AY27" s="389" t="s">
        <v>
162</v>
      </c>
      <c r="AZ27" s="390"/>
      <c r="BA27" s="390"/>
      <c r="BB27" s="390"/>
      <c r="BC27" s="390"/>
      <c r="BD27" s="390"/>
      <c r="BE27" s="390"/>
      <c r="BF27" s="390"/>
      <c r="BG27" s="390"/>
      <c r="BH27" s="390"/>
      <c r="BI27" s="390"/>
      <c r="BJ27" s="390"/>
      <c r="BK27" s="390"/>
      <c r="BL27" s="390"/>
      <c r="BM27" s="391"/>
      <c r="BN27" s="386" t="s">
        <v>
118</v>
      </c>
      <c r="BO27" s="387"/>
      <c r="BP27" s="387"/>
      <c r="BQ27" s="387"/>
      <c r="BR27" s="387"/>
      <c r="BS27" s="387"/>
      <c r="BT27" s="387"/>
      <c r="BU27" s="388"/>
      <c r="BV27" s="386" t="s">
        <v>
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
163</v>
      </c>
      <c r="F28" s="357"/>
      <c r="G28" s="357"/>
      <c r="H28" s="357"/>
      <c r="I28" s="357"/>
      <c r="J28" s="357"/>
      <c r="K28" s="358"/>
      <c r="L28" s="359">
        <v>
1</v>
      </c>
      <c r="M28" s="360"/>
      <c r="N28" s="360"/>
      <c r="O28" s="360"/>
      <c r="P28" s="361"/>
      <c r="Q28" s="359">
        <v>
7537</v>
      </c>
      <c r="R28" s="360"/>
      <c r="S28" s="360"/>
      <c r="T28" s="360"/>
      <c r="U28" s="360"/>
      <c r="V28" s="361"/>
      <c r="W28" s="425"/>
      <c r="X28" s="416"/>
      <c r="Y28" s="417"/>
      <c r="Z28" s="356" t="s">
        <v>
164</v>
      </c>
      <c r="AA28" s="357"/>
      <c r="AB28" s="357"/>
      <c r="AC28" s="357"/>
      <c r="AD28" s="357"/>
      <c r="AE28" s="357"/>
      <c r="AF28" s="357"/>
      <c r="AG28" s="358"/>
      <c r="AH28" s="359" t="s">
        <v>
118</v>
      </c>
      <c r="AI28" s="360"/>
      <c r="AJ28" s="360"/>
      <c r="AK28" s="360"/>
      <c r="AL28" s="361"/>
      <c r="AM28" s="359" t="s">
        <v>
118</v>
      </c>
      <c r="AN28" s="360"/>
      <c r="AO28" s="360"/>
      <c r="AP28" s="360"/>
      <c r="AQ28" s="360"/>
      <c r="AR28" s="361"/>
      <c r="AS28" s="359" t="s">
        <v>
118</v>
      </c>
      <c r="AT28" s="360"/>
      <c r="AU28" s="360"/>
      <c r="AV28" s="360"/>
      <c r="AW28" s="360"/>
      <c r="AX28" s="362"/>
      <c r="AY28" s="366" t="s">
        <v>
165</v>
      </c>
      <c r="AZ28" s="367"/>
      <c r="BA28" s="367"/>
      <c r="BB28" s="368"/>
      <c r="BC28" s="375" t="s">
        <v>
166</v>
      </c>
      <c r="BD28" s="376"/>
      <c r="BE28" s="376"/>
      <c r="BF28" s="376"/>
      <c r="BG28" s="376"/>
      <c r="BH28" s="376"/>
      <c r="BI28" s="376"/>
      <c r="BJ28" s="376"/>
      <c r="BK28" s="376"/>
      <c r="BL28" s="376"/>
      <c r="BM28" s="377"/>
      <c r="BN28" s="378">
        <v>
25663867</v>
      </c>
      <c r="BO28" s="379"/>
      <c r="BP28" s="379"/>
      <c r="BQ28" s="379"/>
      <c r="BR28" s="379"/>
      <c r="BS28" s="379"/>
      <c r="BT28" s="379"/>
      <c r="BU28" s="380"/>
      <c r="BV28" s="378">
        <v>
23003249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
167</v>
      </c>
      <c r="F29" s="357"/>
      <c r="G29" s="357"/>
      <c r="H29" s="357"/>
      <c r="I29" s="357"/>
      <c r="J29" s="357"/>
      <c r="K29" s="358"/>
      <c r="L29" s="359">
        <v>
40</v>
      </c>
      <c r="M29" s="360"/>
      <c r="N29" s="360"/>
      <c r="O29" s="360"/>
      <c r="P29" s="361"/>
      <c r="Q29" s="359">
        <v>
5872</v>
      </c>
      <c r="R29" s="360"/>
      <c r="S29" s="360"/>
      <c r="T29" s="360"/>
      <c r="U29" s="360"/>
      <c r="V29" s="361"/>
      <c r="W29" s="426"/>
      <c r="X29" s="427"/>
      <c r="Y29" s="428"/>
      <c r="Z29" s="356" t="s">
        <v>
168</v>
      </c>
      <c r="AA29" s="357"/>
      <c r="AB29" s="357"/>
      <c r="AC29" s="357"/>
      <c r="AD29" s="357"/>
      <c r="AE29" s="357"/>
      <c r="AF29" s="357"/>
      <c r="AG29" s="358"/>
      <c r="AH29" s="359">
        <v>
1889</v>
      </c>
      <c r="AI29" s="360"/>
      <c r="AJ29" s="360"/>
      <c r="AK29" s="360"/>
      <c r="AL29" s="361"/>
      <c r="AM29" s="359">
        <v>
6198655</v>
      </c>
      <c r="AN29" s="360"/>
      <c r="AO29" s="360"/>
      <c r="AP29" s="360"/>
      <c r="AQ29" s="360"/>
      <c r="AR29" s="361"/>
      <c r="AS29" s="359">
        <v>
3281</v>
      </c>
      <c r="AT29" s="360"/>
      <c r="AU29" s="360"/>
      <c r="AV29" s="360"/>
      <c r="AW29" s="360"/>
      <c r="AX29" s="362"/>
      <c r="AY29" s="369"/>
      <c r="AZ29" s="370"/>
      <c r="BA29" s="370"/>
      <c r="BB29" s="371"/>
      <c r="BC29" s="363" t="s">
        <v>
169</v>
      </c>
      <c r="BD29" s="364"/>
      <c r="BE29" s="364"/>
      <c r="BF29" s="364"/>
      <c r="BG29" s="364"/>
      <c r="BH29" s="364"/>
      <c r="BI29" s="364"/>
      <c r="BJ29" s="364"/>
      <c r="BK29" s="364"/>
      <c r="BL29" s="364"/>
      <c r="BM29" s="365"/>
      <c r="BN29" s="383">
        <v>
2660101</v>
      </c>
      <c r="BO29" s="384"/>
      <c r="BP29" s="384"/>
      <c r="BQ29" s="384"/>
      <c r="BR29" s="384"/>
      <c r="BS29" s="384"/>
      <c r="BT29" s="384"/>
      <c r="BU29" s="385"/>
      <c r="BV29" s="383">
        <v>
1933541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
170</v>
      </c>
      <c r="X30" s="436"/>
      <c r="Y30" s="436"/>
      <c r="Z30" s="436"/>
      <c r="AA30" s="436"/>
      <c r="AB30" s="436"/>
      <c r="AC30" s="436"/>
      <c r="AD30" s="436"/>
      <c r="AE30" s="436"/>
      <c r="AF30" s="436"/>
      <c r="AG30" s="437"/>
      <c r="AH30" s="347">
        <v>
99.6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
171</v>
      </c>
      <c r="BD30" s="351"/>
      <c r="BE30" s="351"/>
      <c r="BF30" s="351"/>
      <c r="BG30" s="351"/>
      <c r="BH30" s="351"/>
      <c r="BI30" s="351"/>
      <c r="BJ30" s="351"/>
      <c r="BK30" s="351"/>
      <c r="BL30" s="351"/>
      <c r="BM30" s="352"/>
      <c r="BN30" s="386">
        <v>
30932229</v>
      </c>
      <c r="BO30" s="387"/>
      <c r="BP30" s="387"/>
      <c r="BQ30" s="387"/>
      <c r="BR30" s="387"/>
      <c r="BS30" s="387"/>
      <c r="BT30" s="387"/>
      <c r="BU30" s="388"/>
      <c r="BV30" s="386">
        <v>
23634255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
172</v>
      </c>
      <c r="D32" s="165"/>
      <c r="E32" s="165"/>
      <c r="F32" s="162"/>
      <c r="G32" s="162"/>
      <c r="H32" s="162"/>
      <c r="I32" s="162"/>
      <c r="J32" s="162"/>
      <c r="K32" s="162"/>
      <c r="L32" s="162"/>
      <c r="M32" s="162"/>
      <c r="N32" s="162"/>
      <c r="O32" s="162"/>
      <c r="P32" s="162"/>
      <c r="Q32" s="162"/>
      <c r="R32" s="162"/>
      <c r="S32" s="162"/>
      <c r="T32" s="162"/>
      <c r="U32" s="162" t="s">
        <v>
173</v>
      </c>
      <c r="V32" s="162"/>
      <c r="W32" s="162"/>
      <c r="X32" s="162"/>
      <c r="Y32" s="162"/>
      <c r="Z32" s="162"/>
      <c r="AA32" s="162"/>
      <c r="AB32" s="162"/>
      <c r="AC32" s="162"/>
      <c r="AD32" s="162"/>
      <c r="AE32" s="162"/>
      <c r="AF32" s="162"/>
      <c r="AG32" s="162"/>
      <c r="AH32" s="162"/>
      <c r="AI32" s="162"/>
      <c r="AJ32" s="162"/>
      <c r="AK32" s="162"/>
      <c r="AL32" s="162"/>
      <c r="AM32" s="166" t="s">
        <v>
174</v>
      </c>
      <c r="AN32" s="162"/>
      <c r="AO32" s="162"/>
      <c r="AP32" s="162"/>
      <c r="AQ32" s="162"/>
      <c r="AR32" s="162"/>
      <c r="AS32" s="166"/>
      <c r="AT32" s="166"/>
      <c r="AU32" s="166"/>
      <c r="AV32" s="166"/>
      <c r="AW32" s="166"/>
      <c r="AX32" s="166"/>
      <c r="AY32" s="166"/>
      <c r="AZ32" s="166"/>
      <c r="BA32" s="166"/>
      <c r="BB32" s="162"/>
      <c r="BC32" s="166"/>
      <c r="BD32" s="162"/>
      <c r="BE32" s="166" t="s">
        <v>
175</v>
      </c>
      <c r="BF32" s="162"/>
      <c r="BG32" s="162"/>
      <c r="BH32" s="162"/>
      <c r="BI32" s="162"/>
      <c r="BJ32" s="166"/>
      <c r="BK32" s="166"/>
      <c r="BL32" s="166"/>
      <c r="BM32" s="166"/>
      <c r="BN32" s="166"/>
      <c r="BO32" s="166"/>
      <c r="BP32" s="166"/>
      <c r="BQ32" s="166"/>
      <c r="BR32" s="162"/>
      <c r="BS32" s="162"/>
      <c r="BT32" s="162"/>
      <c r="BU32" s="162"/>
      <c r="BV32" s="162"/>
      <c r="BW32" s="162" t="s">
        <v>
176</v>
      </c>
      <c r="BX32" s="162"/>
      <c r="BY32" s="162"/>
      <c r="BZ32" s="162"/>
      <c r="CA32" s="162"/>
      <c r="CB32" s="166"/>
      <c r="CC32" s="166"/>
      <c r="CD32" s="166"/>
      <c r="CE32" s="166"/>
      <c r="CF32" s="166"/>
      <c r="CG32" s="166"/>
      <c r="CH32" s="166"/>
      <c r="CI32" s="166"/>
      <c r="CJ32" s="166"/>
      <c r="CK32" s="166"/>
      <c r="CL32" s="166"/>
      <c r="CM32" s="166"/>
      <c r="CN32" s="166"/>
      <c r="CO32" s="166" t="s">
        <v>
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
178</v>
      </c>
      <c r="D33" s="346"/>
      <c r="E33" s="345" t="s">
        <v>
179</v>
      </c>
      <c r="F33" s="345"/>
      <c r="G33" s="345"/>
      <c r="H33" s="345"/>
      <c r="I33" s="345"/>
      <c r="J33" s="345"/>
      <c r="K33" s="345"/>
      <c r="L33" s="345"/>
      <c r="M33" s="345"/>
      <c r="N33" s="345"/>
      <c r="O33" s="345"/>
      <c r="P33" s="345"/>
      <c r="Q33" s="345"/>
      <c r="R33" s="345"/>
      <c r="S33" s="345"/>
      <c r="T33" s="167"/>
      <c r="U33" s="346" t="s">
        <v>
178</v>
      </c>
      <c r="V33" s="346"/>
      <c r="W33" s="345" t="s">
        <v>
179</v>
      </c>
      <c r="X33" s="345"/>
      <c r="Y33" s="345"/>
      <c r="Z33" s="345"/>
      <c r="AA33" s="345"/>
      <c r="AB33" s="345"/>
      <c r="AC33" s="345"/>
      <c r="AD33" s="345"/>
      <c r="AE33" s="345"/>
      <c r="AF33" s="345"/>
      <c r="AG33" s="345"/>
      <c r="AH33" s="345"/>
      <c r="AI33" s="345"/>
      <c r="AJ33" s="345"/>
      <c r="AK33" s="345"/>
      <c r="AL33" s="167"/>
      <c r="AM33" s="346" t="s">
        <v>
178</v>
      </c>
      <c r="AN33" s="346"/>
      <c r="AO33" s="345" t="s">
        <v>
179</v>
      </c>
      <c r="AP33" s="345"/>
      <c r="AQ33" s="345"/>
      <c r="AR33" s="345"/>
      <c r="AS33" s="345"/>
      <c r="AT33" s="345"/>
      <c r="AU33" s="345"/>
      <c r="AV33" s="345"/>
      <c r="AW33" s="345"/>
      <c r="AX33" s="345"/>
      <c r="AY33" s="345"/>
      <c r="AZ33" s="345"/>
      <c r="BA33" s="345"/>
      <c r="BB33" s="345"/>
      <c r="BC33" s="345"/>
      <c r="BD33" s="168"/>
      <c r="BE33" s="345" t="s">
        <v>
180</v>
      </c>
      <c r="BF33" s="345"/>
      <c r="BG33" s="345" t="s">
        <v>
181</v>
      </c>
      <c r="BH33" s="345"/>
      <c r="BI33" s="345"/>
      <c r="BJ33" s="345"/>
      <c r="BK33" s="345"/>
      <c r="BL33" s="345"/>
      <c r="BM33" s="345"/>
      <c r="BN33" s="345"/>
      <c r="BO33" s="345"/>
      <c r="BP33" s="345"/>
      <c r="BQ33" s="345"/>
      <c r="BR33" s="345"/>
      <c r="BS33" s="345"/>
      <c r="BT33" s="345"/>
      <c r="BU33" s="345"/>
      <c r="BV33" s="168"/>
      <c r="BW33" s="346" t="s">
        <v>
180</v>
      </c>
      <c r="BX33" s="346"/>
      <c r="BY33" s="345" t="s">
        <v>
182</v>
      </c>
      <c r="BZ33" s="345"/>
      <c r="CA33" s="345"/>
      <c r="CB33" s="345"/>
      <c r="CC33" s="345"/>
      <c r="CD33" s="345"/>
      <c r="CE33" s="345"/>
      <c r="CF33" s="345"/>
      <c r="CG33" s="345"/>
      <c r="CH33" s="345"/>
      <c r="CI33" s="345"/>
      <c r="CJ33" s="345"/>
      <c r="CK33" s="345"/>
      <c r="CL33" s="345"/>
      <c r="CM33" s="345"/>
      <c r="CN33" s="167"/>
      <c r="CO33" s="346" t="s">
        <v>
178</v>
      </c>
      <c r="CP33" s="346"/>
      <c r="CQ33" s="345" t="s">
        <v>
183</v>
      </c>
      <c r="CR33" s="345"/>
      <c r="CS33" s="345"/>
      <c r="CT33" s="345"/>
      <c r="CU33" s="345"/>
      <c r="CV33" s="345"/>
      <c r="CW33" s="345"/>
      <c r="CX33" s="345"/>
      <c r="CY33" s="345"/>
      <c r="CZ33" s="345"/>
      <c r="DA33" s="345"/>
      <c r="DB33" s="345"/>
      <c r="DC33" s="345"/>
      <c r="DD33" s="345"/>
      <c r="DE33" s="345"/>
      <c r="DF33" s="167"/>
      <c r="DG33" s="345" t="s">
        <v>
184</v>
      </c>
      <c r="DH33" s="345"/>
      <c r="DI33" s="169"/>
      <c r="DJ33" s="137"/>
      <c r="DK33" s="137"/>
      <c r="DL33" s="137"/>
      <c r="DM33" s="137"/>
      <c r="DN33" s="137"/>
      <c r="DO33" s="137"/>
    </row>
    <row r="34" spans="1:119" ht="32.25" customHeight="1">
      <c r="A34" s="138"/>
      <c r="B34" s="164"/>
      <c r="C34" s="343">
        <f>
IF(E34="","",1)</f>
        <v>
1</v>
      </c>
      <c r="D34" s="343"/>
      <c r="E34" s="342" t="str">
        <f>
IF('各会計、関係団体の財政状況及び健全化判断比率'!B7="","",'各会計、関係団体の財政状況及び健全化判断比率'!B7)</f>
        <v>
一般会計</v>
      </c>
      <c r="F34" s="342"/>
      <c r="G34" s="342"/>
      <c r="H34" s="342"/>
      <c r="I34" s="342"/>
      <c r="J34" s="342"/>
      <c r="K34" s="342"/>
      <c r="L34" s="342"/>
      <c r="M34" s="342"/>
      <c r="N34" s="342"/>
      <c r="O34" s="342"/>
      <c r="P34" s="342"/>
      <c r="Q34" s="342"/>
      <c r="R34" s="342"/>
      <c r="S34" s="342"/>
      <c r="T34" s="165"/>
      <c r="U34" s="343">
        <f>
IF(W34="","",MAX(C34:D43)+1)</f>
        <v>
3</v>
      </c>
      <c r="V34" s="343"/>
      <c r="W34" s="342" t="str">
        <f>
IF('各会計、関係団体の財政状況及び健全化判断比率'!B28="","",'各会計、関係団体の財政状況及び健全化判断比率'!B28)</f>
        <v>
国民健康保険事業特別会計</v>
      </c>
      <c r="X34" s="342"/>
      <c r="Y34" s="342"/>
      <c r="Z34" s="342"/>
      <c r="AA34" s="342"/>
      <c r="AB34" s="342"/>
      <c r="AC34" s="342"/>
      <c r="AD34" s="342"/>
      <c r="AE34" s="342"/>
      <c r="AF34" s="342"/>
      <c r="AG34" s="342"/>
      <c r="AH34" s="342"/>
      <c r="AI34" s="342"/>
      <c r="AJ34" s="342"/>
      <c r="AK34" s="342"/>
      <c r="AL34" s="165"/>
      <c r="AM34" s="343" t="str">
        <f>
IF(AO34="","",MAX(C34:D43,U34:V43)+1)</f>
        <v/>
      </c>
      <c r="AN34" s="343"/>
      <c r="AO34" s="342"/>
      <c r="AP34" s="342"/>
      <c r="AQ34" s="342"/>
      <c r="AR34" s="342"/>
      <c r="AS34" s="342"/>
      <c r="AT34" s="342"/>
      <c r="AU34" s="342"/>
      <c r="AV34" s="342"/>
      <c r="AW34" s="342"/>
      <c r="AX34" s="342"/>
      <c r="AY34" s="342"/>
      <c r="AZ34" s="342"/>
      <c r="BA34" s="342"/>
      <c r="BB34" s="342"/>
      <c r="BC34" s="342"/>
      <c r="BD34" s="165"/>
      <c r="BE34" s="343" t="str">
        <f>
IF(BG34="","",MAX(C34:D43,U34:V43,AM34:AN43)+1)</f>
        <v/>
      </c>
      <c r="BF34" s="343"/>
      <c r="BG34" s="342"/>
      <c r="BH34" s="342"/>
      <c r="BI34" s="342"/>
      <c r="BJ34" s="342"/>
      <c r="BK34" s="342"/>
      <c r="BL34" s="342"/>
      <c r="BM34" s="342"/>
      <c r="BN34" s="342"/>
      <c r="BO34" s="342"/>
      <c r="BP34" s="342"/>
      <c r="BQ34" s="342"/>
      <c r="BR34" s="342"/>
      <c r="BS34" s="342"/>
      <c r="BT34" s="342"/>
      <c r="BU34" s="342"/>
      <c r="BV34" s="165"/>
      <c r="BW34" s="343">
        <f>
IF(BY34="","",MAX(C34:D43,U34:V43,AM34:AN43,BE34:BF43)+1)</f>
        <v>
6</v>
      </c>
      <c r="BX34" s="343"/>
      <c r="BY34" s="342" t="str">
        <f>
IF('各会計、関係団体の財政状況及び健全化判断比率'!B68="","",'各会計、関係団体の財政状況及び健全化判断比率'!B68)</f>
        <v>
特別区人事・厚生事務組合</v>
      </c>
      <c r="BZ34" s="342"/>
      <c r="CA34" s="342"/>
      <c r="CB34" s="342"/>
      <c r="CC34" s="342"/>
      <c r="CD34" s="342"/>
      <c r="CE34" s="342"/>
      <c r="CF34" s="342"/>
      <c r="CG34" s="342"/>
      <c r="CH34" s="342"/>
      <c r="CI34" s="342"/>
      <c r="CJ34" s="342"/>
      <c r="CK34" s="342"/>
      <c r="CL34" s="342"/>
      <c r="CM34" s="342"/>
      <c r="CN34" s="165"/>
      <c r="CO34" s="343">
        <f>
IF(CQ34="","",MAX(C34:D43,U34:V43,AM34:AN43,BE34:BF43,BW34:BX43)+1)</f>
        <v>
11</v>
      </c>
      <c r="CP34" s="343"/>
      <c r="CQ34" s="342" t="str">
        <f>
IF('各会計、関係団体の財政状況及び健全化判断比率'!BS7="","",'各会計、関係団体の財政状況及び健全化判断比率'!BS7)</f>
        <v>
中野区土地開発公社</v>
      </c>
      <c r="CR34" s="342"/>
      <c r="CS34" s="342"/>
      <c r="CT34" s="342"/>
      <c r="CU34" s="342"/>
      <c r="CV34" s="342"/>
      <c r="CW34" s="342"/>
      <c r="CX34" s="342"/>
      <c r="CY34" s="342"/>
      <c r="CZ34" s="342"/>
      <c r="DA34" s="342"/>
      <c r="DB34" s="342"/>
      <c r="DC34" s="342"/>
      <c r="DD34" s="342"/>
      <c r="DE34" s="342"/>
      <c r="DF34" s="162"/>
      <c r="DG34" s="344" t="str">
        <f>
IF('各会計、関係団体の財政状況及び健全化判断比率'!BR7="","",'各会計、関係団体の財政状況及び健全化判断比率'!BR7)</f>
        <v>
○</v>
      </c>
      <c r="DH34" s="344"/>
      <c r="DI34" s="169"/>
      <c r="DJ34" s="137"/>
      <c r="DK34" s="137"/>
      <c r="DL34" s="137"/>
      <c r="DM34" s="137"/>
      <c r="DN34" s="137"/>
      <c r="DO34" s="137"/>
    </row>
    <row r="35" spans="1:119" ht="32.25" customHeight="1">
      <c r="A35" s="138"/>
      <c r="B35" s="164"/>
      <c r="C35" s="343">
        <f>
IF(E35="","",C34+1)</f>
        <v>
2</v>
      </c>
      <c r="D35" s="343"/>
      <c r="E35" s="342" t="str">
        <f>
IF('各会計、関係団体の財政状況及び健全化判断比率'!B8="","",'各会計、関係団体の財政状況及び健全化判断比率'!B8)</f>
        <v>
用地特別会計</v>
      </c>
      <c r="F35" s="342"/>
      <c r="G35" s="342"/>
      <c r="H35" s="342"/>
      <c r="I35" s="342"/>
      <c r="J35" s="342"/>
      <c r="K35" s="342"/>
      <c r="L35" s="342"/>
      <c r="M35" s="342"/>
      <c r="N35" s="342"/>
      <c r="O35" s="342"/>
      <c r="P35" s="342"/>
      <c r="Q35" s="342"/>
      <c r="R35" s="342"/>
      <c r="S35" s="342"/>
      <c r="T35" s="165"/>
      <c r="U35" s="343">
        <f>
IF(W35="","",U34+1)</f>
        <v>
4</v>
      </c>
      <c r="V35" s="343"/>
      <c r="W35" s="342" t="str">
        <f>
IF('各会計、関係団体の財政状況及び健全化判断比率'!B29="","",'各会計、関係団体の財政状況及び健全化判断比率'!B29)</f>
        <v>
介護保険特別会計</v>
      </c>
      <c r="X35" s="342"/>
      <c r="Y35" s="342"/>
      <c r="Z35" s="342"/>
      <c r="AA35" s="342"/>
      <c r="AB35" s="342"/>
      <c r="AC35" s="342"/>
      <c r="AD35" s="342"/>
      <c r="AE35" s="342"/>
      <c r="AF35" s="342"/>
      <c r="AG35" s="342"/>
      <c r="AH35" s="342"/>
      <c r="AI35" s="342"/>
      <c r="AJ35" s="342"/>
      <c r="AK35" s="342"/>
      <c r="AL35" s="165"/>
      <c r="AM35" s="343" t="str">
        <f t="shared" ref="AM35:AM43" si="0">
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
IF(BG35="","",BE34+1)</f>
        <v/>
      </c>
      <c r="BF35" s="343"/>
      <c r="BG35" s="342"/>
      <c r="BH35" s="342"/>
      <c r="BI35" s="342"/>
      <c r="BJ35" s="342"/>
      <c r="BK35" s="342"/>
      <c r="BL35" s="342"/>
      <c r="BM35" s="342"/>
      <c r="BN35" s="342"/>
      <c r="BO35" s="342"/>
      <c r="BP35" s="342"/>
      <c r="BQ35" s="342"/>
      <c r="BR35" s="342"/>
      <c r="BS35" s="342"/>
      <c r="BT35" s="342"/>
      <c r="BU35" s="342"/>
      <c r="BV35" s="165"/>
      <c r="BW35" s="343">
        <f t="shared" ref="BW35:BW43" si="2">
IF(BY35="","",BW34+1)</f>
        <v>
7</v>
      </c>
      <c r="BX35" s="343"/>
      <c r="BY35" s="342" t="str">
        <f>
IF('各会計、関係団体の財政状況及び健全化判断比率'!B69="","",'各会計、関係団体の財政状況及び健全化判断比率'!B69)</f>
        <v>
特別区競馬組合</v>
      </c>
      <c r="BZ35" s="342"/>
      <c r="CA35" s="342"/>
      <c r="CB35" s="342"/>
      <c r="CC35" s="342"/>
      <c r="CD35" s="342"/>
      <c r="CE35" s="342"/>
      <c r="CF35" s="342"/>
      <c r="CG35" s="342"/>
      <c r="CH35" s="342"/>
      <c r="CI35" s="342"/>
      <c r="CJ35" s="342"/>
      <c r="CK35" s="342"/>
      <c r="CL35" s="342"/>
      <c r="CM35" s="342"/>
      <c r="CN35" s="165"/>
      <c r="CO35" s="343">
        <f t="shared" ref="CO35:CO43" si="3">
IF(CQ35="","",CO34+1)</f>
        <v>
12</v>
      </c>
      <c r="CP35" s="343"/>
      <c r="CQ35" s="342" t="str">
        <f>
IF('各会計、関係団体の財政状況及び健全化判断比率'!BS8="","",'各会計、関係団体の財政状況及び健全化判断比率'!BS8)</f>
        <v>
まちづくり中野21</v>
      </c>
      <c r="CR35" s="342"/>
      <c r="CS35" s="342"/>
      <c r="CT35" s="342"/>
      <c r="CU35" s="342"/>
      <c r="CV35" s="342"/>
      <c r="CW35" s="342"/>
      <c r="CX35" s="342"/>
      <c r="CY35" s="342"/>
      <c r="CZ35" s="342"/>
      <c r="DA35" s="342"/>
      <c r="DB35" s="342"/>
      <c r="DC35" s="342"/>
      <c r="DD35" s="342"/>
      <c r="DE35" s="342"/>
      <c r="DF35" s="162"/>
      <c r="DG35" s="344" t="str">
        <f>
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
IF(E36="","",C35+1)</f>
        <v/>
      </c>
      <c r="D36" s="343"/>
      <c r="E36" s="342" t="str">
        <f>
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
IF(W36="","",U35+1)</f>
        <v>
5</v>
      </c>
      <c r="V36" s="343"/>
      <c r="W36" s="342" t="str">
        <f>
IF('各会計、関係団体の財政状況及び健全化判断比率'!B30="","",'各会計、関係団体の財政状況及び健全化判断比率'!B30)</f>
        <v>
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
8</v>
      </c>
      <c r="BX36" s="343"/>
      <c r="BY36" s="342" t="str">
        <f>
IF('各会計、関係団体の財政状況及び健全化判断比率'!B70="","",'各会計、関係団体の財政状況及び健全化判断比率'!B70)</f>
        <v>
東京二十三区清掃一部事務組合</v>
      </c>
      <c r="BZ36" s="342"/>
      <c r="CA36" s="342"/>
      <c r="CB36" s="342"/>
      <c r="CC36" s="342"/>
      <c r="CD36" s="342"/>
      <c r="CE36" s="342"/>
      <c r="CF36" s="342"/>
      <c r="CG36" s="342"/>
      <c r="CH36" s="342"/>
      <c r="CI36" s="342"/>
      <c r="CJ36" s="342"/>
      <c r="CK36" s="342"/>
      <c r="CL36" s="342"/>
      <c r="CM36" s="342"/>
      <c r="CN36" s="165"/>
      <c r="CO36" s="343">
        <f t="shared" si="3"/>
        <v>
13</v>
      </c>
      <c r="CP36" s="343"/>
      <c r="CQ36" s="342" t="str">
        <f>
IF('各会計、関係団体の財政状況及び健全化判断比率'!BS9="","",'各会計、関係団体の財政状況及び健全化判断比率'!BS9)</f>
        <v>
野方駅整備</v>
      </c>
      <c r="CR36" s="342"/>
      <c r="CS36" s="342"/>
      <c r="CT36" s="342"/>
      <c r="CU36" s="342"/>
      <c r="CV36" s="342"/>
      <c r="CW36" s="342"/>
      <c r="CX36" s="342"/>
      <c r="CY36" s="342"/>
      <c r="CZ36" s="342"/>
      <c r="DA36" s="342"/>
      <c r="DB36" s="342"/>
      <c r="DC36" s="342"/>
      <c r="DD36" s="342"/>
      <c r="DE36" s="342"/>
      <c r="DF36" s="162"/>
      <c r="DG36" s="344" t="str">
        <f>
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
IF(E37="","",C36+1)</f>
        <v/>
      </c>
      <c r="D37" s="343"/>
      <c r="E37" s="342" t="str">
        <f>
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
9</v>
      </c>
      <c r="BX37" s="343"/>
      <c r="BY37" s="342" t="str">
        <f>
IF('各会計、関係団体の財政状況及び健全化判断比率'!B71="","",'各会計、関係団体の財政状況及び健全化判断比率'!B71)</f>
        <v>
東京都後期高齢者医療広域連合（一般会計）</v>
      </c>
      <c r="BZ37" s="342"/>
      <c r="CA37" s="342"/>
      <c r="CB37" s="342"/>
      <c r="CC37" s="342"/>
      <c r="CD37" s="342"/>
      <c r="CE37" s="342"/>
      <c r="CF37" s="342"/>
      <c r="CG37" s="342"/>
      <c r="CH37" s="342"/>
      <c r="CI37" s="342"/>
      <c r="CJ37" s="342"/>
      <c r="CK37" s="342"/>
      <c r="CL37" s="342"/>
      <c r="CM37" s="342"/>
      <c r="CN37" s="165"/>
      <c r="CO37" s="343">
        <f t="shared" si="3"/>
        <v>
14</v>
      </c>
      <c r="CP37" s="343"/>
      <c r="CQ37" s="342" t="str">
        <f>
IF('各会計、関係団体の財政状況及び健全化判断比率'!BS10="","",'各会計、関係団体の財政状況及び健全化判断比率'!BS10)</f>
        <v>
南東北福祉事業団</v>
      </c>
      <c r="CR37" s="342"/>
      <c r="CS37" s="342"/>
      <c r="CT37" s="342"/>
      <c r="CU37" s="342"/>
      <c r="CV37" s="342"/>
      <c r="CW37" s="342"/>
      <c r="CX37" s="342"/>
      <c r="CY37" s="342"/>
      <c r="CZ37" s="342"/>
      <c r="DA37" s="342"/>
      <c r="DB37" s="342"/>
      <c r="DC37" s="342"/>
      <c r="DD37" s="342"/>
      <c r="DE37" s="342"/>
      <c r="DF37" s="162"/>
      <c r="DG37" s="344" t="str">
        <f>
IF('各会計、関係団体の財政状況及び健全化判断比率'!BR10="","",'各会計、関係団体の財政状況及び健全化判断比率'!BR10)</f>
        <v>
○</v>
      </c>
      <c r="DH37" s="344"/>
      <c r="DI37" s="169"/>
      <c r="DJ37" s="137"/>
      <c r="DK37" s="137"/>
      <c r="DL37" s="137"/>
      <c r="DM37" s="137"/>
      <c r="DN37" s="137"/>
      <c r="DO37" s="137"/>
    </row>
    <row r="38" spans="1:119" ht="32.25" customHeight="1">
      <c r="A38" s="138"/>
      <c r="B38" s="164"/>
      <c r="C38" s="343" t="str">
        <f t="shared" ref="C38:C43" si="5">
IF(E38="","",C37+1)</f>
        <v/>
      </c>
      <c r="D38" s="343"/>
      <c r="E38" s="342" t="str">
        <f>
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
10</v>
      </c>
      <c r="BX38" s="343"/>
      <c r="BY38" s="342" t="str">
        <f>
IF('各会計、関係団体の財政状況及び健全化判断比率'!B72="","",'各会計、関係団体の財政状況及び健全化判断比率'!B72)</f>
        <v>
東京都後期高齢者医療広域連合（後期高齢者医療特別会計）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
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
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
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
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
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
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
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
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
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
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
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
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
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
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
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
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
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
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
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
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
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
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
185</v>
      </c>
      <c r="C46" s="137"/>
      <c r="D46" s="137"/>
      <c r="E46" s="137" t="s">
        <v>
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
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
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
189</v>
      </c>
    </row>
    <row r="50" spans="5:5">
      <c r="E50" s="139" t="s">
        <v>
190</v>
      </c>
    </row>
    <row r="51" spans="5:5">
      <c r="E51" s="139" t="s">
        <v>
191</v>
      </c>
    </row>
    <row r="52" spans="5:5">
      <c r="E52" s="139" t="s">
        <v>
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514</v>
      </c>
      <c r="G33" s="29" t="s">
        <v>
515</v>
      </c>
      <c r="H33" s="29" t="s">
        <v>
516</v>
      </c>
      <c r="I33" s="29" t="s">
        <v>
517</v>
      </c>
      <c r="J33" s="30" t="s">
        <v>
518</v>
      </c>
      <c r="K33" s="22"/>
      <c r="L33" s="22"/>
      <c r="M33" s="22"/>
      <c r="N33" s="22"/>
      <c r="O33" s="22"/>
      <c r="P33" s="22"/>
    </row>
    <row r="34" spans="1:16" ht="39" customHeight="1">
      <c r="A34" s="22"/>
      <c r="B34" s="31"/>
      <c r="C34" s="1148" t="s">
        <v>
521</v>
      </c>
      <c r="D34" s="1148"/>
      <c r="E34" s="1149"/>
      <c r="F34" s="32">
        <v>
2.39</v>
      </c>
      <c r="G34" s="33">
        <v>
2.4500000000000002</v>
      </c>
      <c r="H34" s="33">
        <v>
2.74</v>
      </c>
      <c r="I34" s="33">
        <v>
6.2</v>
      </c>
      <c r="J34" s="34">
        <v>
3.7</v>
      </c>
      <c r="K34" s="22"/>
      <c r="L34" s="22"/>
      <c r="M34" s="22"/>
      <c r="N34" s="22"/>
      <c r="O34" s="22"/>
      <c r="P34" s="22"/>
    </row>
    <row r="35" spans="1:16" ht="39" customHeight="1">
      <c r="A35" s="22"/>
      <c r="B35" s="35"/>
      <c r="C35" s="1142" t="s">
        <v>
522</v>
      </c>
      <c r="D35" s="1143"/>
      <c r="E35" s="1144"/>
      <c r="F35" s="36">
        <v>
0.04</v>
      </c>
      <c r="G35" s="37">
        <v>
0.24</v>
      </c>
      <c r="H35" s="37">
        <v>
0.23</v>
      </c>
      <c r="I35" s="37">
        <v>
0.31</v>
      </c>
      <c r="J35" s="38">
        <v>
0.6</v>
      </c>
      <c r="K35" s="22"/>
      <c r="L35" s="22"/>
      <c r="M35" s="22"/>
      <c r="N35" s="22"/>
      <c r="O35" s="22"/>
      <c r="P35" s="22"/>
    </row>
    <row r="36" spans="1:16" ht="39" customHeight="1">
      <c r="A36" s="22"/>
      <c r="B36" s="35"/>
      <c r="C36" s="1142" t="s">
        <v>
523</v>
      </c>
      <c r="D36" s="1143"/>
      <c r="E36" s="1144"/>
      <c r="F36" s="36">
        <v>
0.66</v>
      </c>
      <c r="G36" s="37">
        <v>
0.7</v>
      </c>
      <c r="H36" s="37">
        <v>
0.56999999999999995</v>
      </c>
      <c r="I36" s="37">
        <v>
0.61</v>
      </c>
      <c r="J36" s="38">
        <v>
0.36</v>
      </c>
      <c r="K36" s="22"/>
      <c r="L36" s="22"/>
      <c r="M36" s="22"/>
      <c r="N36" s="22"/>
      <c r="O36" s="22"/>
      <c r="P36" s="22"/>
    </row>
    <row r="37" spans="1:16" ht="39" customHeight="1">
      <c r="A37" s="22"/>
      <c r="B37" s="35"/>
      <c r="C37" s="1142" t="s">
        <v>
524</v>
      </c>
      <c r="D37" s="1143"/>
      <c r="E37" s="1144"/>
      <c r="F37" s="36">
        <v>
0.03</v>
      </c>
      <c r="G37" s="37">
        <v>
0.05</v>
      </c>
      <c r="H37" s="37">
        <v>
0.06</v>
      </c>
      <c r="I37" s="37">
        <v>
0.05</v>
      </c>
      <c r="J37" s="38">
        <v>
0.06</v>
      </c>
      <c r="K37" s="22"/>
      <c r="L37" s="22"/>
      <c r="M37" s="22"/>
      <c r="N37" s="22"/>
      <c r="O37" s="22"/>
      <c r="P37" s="22"/>
    </row>
    <row r="38" spans="1:16" ht="39" customHeight="1">
      <c r="A38" s="22"/>
      <c r="B38" s="35"/>
      <c r="C38" s="1142" t="s">
        <v>
525</v>
      </c>
      <c r="D38" s="1143"/>
      <c r="E38" s="1144"/>
      <c r="F38" s="36">
        <v>
0</v>
      </c>
      <c r="G38" s="37">
        <v>
0</v>
      </c>
      <c r="H38" s="37">
        <v>
0</v>
      </c>
      <c r="I38" s="37">
        <v>
0</v>
      </c>
      <c r="J38" s="38">
        <v>
0</v>
      </c>
      <c r="K38" s="22"/>
      <c r="L38" s="22"/>
      <c r="M38" s="22"/>
      <c r="N38" s="22"/>
      <c r="O38" s="22"/>
      <c r="P38" s="22"/>
    </row>
    <row r="39" spans="1:16" ht="39" customHeight="1">
      <c r="A39" s="22"/>
      <c r="B39" s="35"/>
      <c r="C39" s="1142"/>
      <c r="D39" s="1143"/>
      <c r="E39" s="1144"/>
      <c r="F39" s="36"/>
      <c r="G39" s="37"/>
      <c r="H39" s="37"/>
      <c r="I39" s="37"/>
      <c r="J39" s="38"/>
      <c r="K39" s="22"/>
      <c r="L39" s="22"/>
      <c r="M39" s="22"/>
      <c r="N39" s="22"/>
      <c r="O39" s="22"/>
      <c r="P39" s="22"/>
    </row>
    <row r="40" spans="1:16" ht="39" customHeight="1">
      <c r="A40" s="22"/>
      <c r="B40" s="35"/>
      <c r="C40" s="1142"/>
      <c r="D40" s="1143"/>
      <c r="E40" s="1144"/>
      <c r="F40" s="36"/>
      <c r="G40" s="37"/>
      <c r="H40" s="37"/>
      <c r="I40" s="37"/>
      <c r="J40" s="38"/>
      <c r="K40" s="22"/>
      <c r="L40" s="22"/>
      <c r="M40" s="22"/>
      <c r="N40" s="22"/>
      <c r="O40" s="22"/>
      <c r="P40" s="22"/>
    </row>
    <row r="41" spans="1:16" ht="39" customHeight="1">
      <c r="A41" s="22"/>
      <c r="B41" s="35"/>
      <c r="C41" s="1142"/>
      <c r="D41" s="1143"/>
      <c r="E41" s="1144"/>
      <c r="F41" s="36"/>
      <c r="G41" s="37"/>
      <c r="H41" s="37"/>
      <c r="I41" s="37"/>
      <c r="J41" s="38"/>
      <c r="K41" s="22"/>
      <c r="L41" s="22"/>
      <c r="M41" s="22"/>
      <c r="N41" s="22"/>
      <c r="O41" s="22"/>
      <c r="P41" s="22"/>
    </row>
    <row r="42" spans="1:16" ht="39" customHeight="1">
      <c r="A42" s="22"/>
      <c r="B42" s="39"/>
      <c r="C42" s="1142" t="s">
        <v>
526</v>
      </c>
      <c r="D42" s="1143"/>
      <c r="E42" s="1144"/>
      <c r="F42" s="36" t="s">
        <v>
474</v>
      </c>
      <c r="G42" s="37" t="s">
        <v>
474</v>
      </c>
      <c r="H42" s="37" t="s">
        <v>
474</v>
      </c>
      <c r="I42" s="37" t="s">
        <v>
474</v>
      </c>
      <c r="J42" s="38" t="s">
        <v>
474</v>
      </c>
      <c r="K42" s="22"/>
      <c r="L42" s="22"/>
      <c r="M42" s="22"/>
      <c r="N42" s="22"/>
      <c r="O42" s="22"/>
      <c r="P42" s="22"/>
    </row>
    <row r="43" spans="1:16" ht="39" customHeight="1" thickBot="1">
      <c r="A43" s="22"/>
      <c r="B43" s="40"/>
      <c r="C43" s="1145" t="s">
        <v>
527</v>
      </c>
      <c r="D43" s="1146"/>
      <c r="E43" s="1147"/>
      <c r="F43" s="41" t="s">
        <v>
474</v>
      </c>
      <c r="G43" s="42" t="s">
        <v>
474</v>
      </c>
      <c r="H43" s="42" t="s">
        <v>
474</v>
      </c>
      <c r="I43" s="42" t="s">
        <v>
474</v>
      </c>
      <c r="J43" s="43" t="s">
        <v>
474</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514</v>
      </c>
      <c r="L44" s="56" t="s">
        <v>
515</v>
      </c>
      <c r="M44" s="56" t="s">
        <v>
516</v>
      </c>
      <c r="N44" s="56" t="s">
        <v>
517</v>
      </c>
      <c r="O44" s="57" t="s">
        <v>
518</v>
      </c>
      <c r="P44" s="48"/>
      <c r="Q44" s="48"/>
      <c r="R44" s="48"/>
      <c r="S44" s="48"/>
      <c r="T44" s="48"/>
      <c r="U44" s="48"/>
    </row>
    <row r="45" spans="1:21" ht="30.75" customHeight="1">
      <c r="A45" s="48"/>
      <c r="B45" s="1158" t="s">
        <v>
11</v>
      </c>
      <c r="C45" s="1159"/>
      <c r="D45" s="58"/>
      <c r="E45" s="1164" t="s">
        <v>
12</v>
      </c>
      <c r="F45" s="1164"/>
      <c r="G45" s="1164"/>
      <c r="H45" s="1164"/>
      <c r="I45" s="1164"/>
      <c r="J45" s="1165"/>
      <c r="K45" s="59">
        <v>
9460</v>
      </c>
      <c r="L45" s="60">
        <v>
9518</v>
      </c>
      <c r="M45" s="60">
        <v>
9839</v>
      </c>
      <c r="N45" s="60">
        <v>
9531</v>
      </c>
      <c r="O45" s="61">
        <v>
5957</v>
      </c>
      <c r="P45" s="48"/>
      <c r="Q45" s="48"/>
      <c r="R45" s="48"/>
      <c r="S45" s="48"/>
      <c r="T45" s="48"/>
      <c r="U45" s="48"/>
    </row>
    <row r="46" spans="1:21" ht="30.75" customHeight="1">
      <c r="A46" s="48"/>
      <c r="B46" s="1160"/>
      <c r="C46" s="1161"/>
      <c r="D46" s="62"/>
      <c r="E46" s="1152" t="s">
        <v>
13</v>
      </c>
      <c r="F46" s="1152"/>
      <c r="G46" s="1152"/>
      <c r="H46" s="1152"/>
      <c r="I46" s="1152"/>
      <c r="J46" s="1153"/>
      <c r="K46" s="63" t="s">
        <v>
474</v>
      </c>
      <c r="L46" s="64" t="s">
        <v>
474</v>
      </c>
      <c r="M46" s="64" t="s">
        <v>
474</v>
      </c>
      <c r="N46" s="64" t="s">
        <v>
474</v>
      </c>
      <c r="O46" s="65" t="s">
        <v>
474</v>
      </c>
      <c r="P46" s="48"/>
      <c r="Q46" s="48"/>
      <c r="R46" s="48"/>
      <c r="S46" s="48"/>
      <c r="T46" s="48"/>
      <c r="U46" s="48"/>
    </row>
    <row r="47" spans="1:21" ht="30.75" customHeight="1">
      <c r="A47" s="48"/>
      <c r="B47" s="1160"/>
      <c r="C47" s="1161"/>
      <c r="D47" s="62"/>
      <c r="E47" s="1152" t="s">
        <v>
14</v>
      </c>
      <c r="F47" s="1152"/>
      <c r="G47" s="1152"/>
      <c r="H47" s="1152"/>
      <c r="I47" s="1152"/>
      <c r="J47" s="1153"/>
      <c r="K47" s="63">
        <v>
325</v>
      </c>
      <c r="L47" s="64">
        <v>
325</v>
      </c>
      <c r="M47" s="64">
        <v>
260</v>
      </c>
      <c r="N47" s="64">
        <v>
208</v>
      </c>
      <c r="O47" s="65">
        <v>
158</v>
      </c>
      <c r="P47" s="48"/>
      <c r="Q47" s="48"/>
      <c r="R47" s="48"/>
      <c r="S47" s="48"/>
      <c r="T47" s="48"/>
      <c r="U47" s="48"/>
    </row>
    <row r="48" spans="1:21" ht="30.75" customHeight="1">
      <c r="A48" s="48"/>
      <c r="B48" s="1160"/>
      <c r="C48" s="1161"/>
      <c r="D48" s="62"/>
      <c r="E48" s="1152" t="s">
        <v>
15</v>
      </c>
      <c r="F48" s="1152"/>
      <c r="G48" s="1152"/>
      <c r="H48" s="1152"/>
      <c r="I48" s="1152"/>
      <c r="J48" s="1153"/>
      <c r="K48" s="63" t="s">
        <v>
474</v>
      </c>
      <c r="L48" s="64" t="s">
        <v>
474</v>
      </c>
      <c r="M48" s="64" t="s">
        <v>
474</v>
      </c>
      <c r="N48" s="64" t="s">
        <v>
474</v>
      </c>
      <c r="O48" s="65" t="s">
        <v>
474</v>
      </c>
      <c r="P48" s="48"/>
      <c r="Q48" s="48"/>
      <c r="R48" s="48"/>
      <c r="S48" s="48"/>
      <c r="T48" s="48"/>
      <c r="U48" s="48"/>
    </row>
    <row r="49" spans="1:21" ht="30.75" customHeight="1">
      <c r="A49" s="48"/>
      <c r="B49" s="1160"/>
      <c r="C49" s="1161"/>
      <c r="D49" s="62"/>
      <c r="E49" s="1152" t="s">
        <v>
16</v>
      </c>
      <c r="F49" s="1152"/>
      <c r="G49" s="1152"/>
      <c r="H49" s="1152"/>
      <c r="I49" s="1152"/>
      <c r="J49" s="1153"/>
      <c r="K49" s="63">
        <v>
258</v>
      </c>
      <c r="L49" s="64">
        <v>
255</v>
      </c>
      <c r="M49" s="64">
        <v>
200</v>
      </c>
      <c r="N49" s="64">
        <v>
165</v>
      </c>
      <c r="O49" s="65">
        <v>
160</v>
      </c>
      <c r="P49" s="48"/>
      <c r="Q49" s="48"/>
      <c r="R49" s="48"/>
      <c r="S49" s="48"/>
      <c r="T49" s="48"/>
      <c r="U49" s="48"/>
    </row>
    <row r="50" spans="1:21" ht="30.75" customHeight="1">
      <c r="A50" s="48"/>
      <c r="B50" s="1160"/>
      <c r="C50" s="1161"/>
      <c r="D50" s="62"/>
      <c r="E50" s="1152" t="s">
        <v>
17</v>
      </c>
      <c r="F50" s="1152"/>
      <c r="G50" s="1152"/>
      <c r="H50" s="1152"/>
      <c r="I50" s="1152"/>
      <c r="J50" s="1153"/>
      <c r="K50" s="63">
        <v>
521</v>
      </c>
      <c r="L50" s="64">
        <v>
380</v>
      </c>
      <c r="M50" s="64">
        <v>
306</v>
      </c>
      <c r="N50" s="64">
        <v>
259</v>
      </c>
      <c r="O50" s="65">
        <v>
219</v>
      </c>
      <c r="P50" s="48"/>
      <c r="Q50" s="48"/>
      <c r="R50" s="48"/>
      <c r="S50" s="48"/>
      <c r="T50" s="48"/>
      <c r="U50" s="48"/>
    </row>
    <row r="51" spans="1:21" ht="30.75" customHeight="1">
      <c r="A51" s="48"/>
      <c r="B51" s="1162"/>
      <c r="C51" s="1163"/>
      <c r="D51" s="66"/>
      <c r="E51" s="1152" t="s">
        <v>
18</v>
      </c>
      <c r="F51" s="1152"/>
      <c r="G51" s="1152"/>
      <c r="H51" s="1152"/>
      <c r="I51" s="1152"/>
      <c r="J51" s="1153"/>
      <c r="K51" s="63" t="s">
        <v>
474</v>
      </c>
      <c r="L51" s="64">
        <v>
0</v>
      </c>
      <c r="M51" s="64">
        <v>
0</v>
      </c>
      <c r="N51" s="64" t="s">
        <v>
474</v>
      </c>
      <c r="O51" s="65" t="s">
        <v>
474</v>
      </c>
      <c r="P51" s="48"/>
      <c r="Q51" s="48"/>
      <c r="R51" s="48"/>
      <c r="S51" s="48"/>
      <c r="T51" s="48"/>
      <c r="U51" s="48"/>
    </row>
    <row r="52" spans="1:21" ht="30.75" customHeight="1">
      <c r="A52" s="48"/>
      <c r="B52" s="1150" t="s">
        <v>
19</v>
      </c>
      <c r="C52" s="1151"/>
      <c r="D52" s="66"/>
      <c r="E52" s="1152" t="s">
        <v>
20</v>
      </c>
      <c r="F52" s="1152"/>
      <c r="G52" s="1152"/>
      <c r="H52" s="1152"/>
      <c r="I52" s="1152"/>
      <c r="J52" s="1153"/>
      <c r="K52" s="63">
        <v>
6651</v>
      </c>
      <c r="L52" s="64">
        <v>
7082</v>
      </c>
      <c r="M52" s="64">
        <v>
7317</v>
      </c>
      <c r="N52" s="64">
        <v>
7571</v>
      </c>
      <c r="O52" s="65">
        <v>
7088</v>
      </c>
      <c r="P52" s="48"/>
      <c r="Q52" s="48"/>
      <c r="R52" s="48"/>
      <c r="S52" s="48"/>
      <c r="T52" s="48"/>
      <c r="U52" s="48"/>
    </row>
    <row r="53" spans="1:21" ht="30.75" customHeight="1" thickBot="1">
      <c r="A53" s="48"/>
      <c r="B53" s="1154" t="s">
        <v>
21</v>
      </c>
      <c r="C53" s="1155"/>
      <c r="D53" s="67"/>
      <c r="E53" s="1156" t="s">
        <v>
22</v>
      </c>
      <c r="F53" s="1156"/>
      <c r="G53" s="1156"/>
      <c r="H53" s="1156"/>
      <c r="I53" s="1156"/>
      <c r="J53" s="1157"/>
      <c r="K53" s="68">
        <v>
3913</v>
      </c>
      <c r="L53" s="69">
        <v>
3396</v>
      </c>
      <c r="M53" s="69">
        <v>
3288</v>
      </c>
      <c r="N53" s="69">
        <v>
2592</v>
      </c>
      <c r="O53" s="70">
        <v>
-594</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514</v>
      </c>
      <c r="J40" s="79" t="s">
        <v>
515</v>
      </c>
      <c r="K40" s="79" t="s">
        <v>
516</v>
      </c>
      <c r="L40" s="79" t="s">
        <v>
517</v>
      </c>
      <c r="M40" s="80" t="s">
        <v>
518</v>
      </c>
    </row>
    <row r="41" spans="2:13" ht="27.75" customHeight="1">
      <c r="B41" s="1178" t="s">
        <v>
24</v>
      </c>
      <c r="C41" s="1179"/>
      <c r="D41" s="81"/>
      <c r="E41" s="1180" t="s">
        <v>
25</v>
      </c>
      <c r="F41" s="1180"/>
      <c r="G41" s="1180"/>
      <c r="H41" s="1181"/>
      <c r="I41" s="82">
        <v>
49952</v>
      </c>
      <c r="J41" s="83">
        <v>
44411</v>
      </c>
      <c r="K41" s="83">
        <v>
36817</v>
      </c>
      <c r="L41" s="83">
        <v>
39302</v>
      </c>
      <c r="M41" s="84">
        <v>
32220</v>
      </c>
    </row>
    <row r="42" spans="2:13" ht="27.75" customHeight="1">
      <c r="B42" s="1168"/>
      <c r="C42" s="1169"/>
      <c r="D42" s="85"/>
      <c r="E42" s="1172" t="s">
        <v>
26</v>
      </c>
      <c r="F42" s="1172"/>
      <c r="G42" s="1172"/>
      <c r="H42" s="1173"/>
      <c r="I42" s="86">
        <v>
15041</v>
      </c>
      <c r="J42" s="87">
        <v>
15392</v>
      </c>
      <c r="K42" s="87">
        <v>
15084</v>
      </c>
      <c r="L42" s="87">
        <v>
11551</v>
      </c>
      <c r="M42" s="88">
        <v>
5076</v>
      </c>
    </row>
    <row r="43" spans="2:13" ht="27.75" customHeight="1">
      <c r="B43" s="1168"/>
      <c r="C43" s="1169"/>
      <c r="D43" s="85"/>
      <c r="E43" s="1172" t="s">
        <v>
27</v>
      </c>
      <c r="F43" s="1172"/>
      <c r="G43" s="1172"/>
      <c r="H43" s="1173"/>
      <c r="I43" s="86" t="s">
        <v>
474</v>
      </c>
      <c r="J43" s="87" t="s">
        <v>
474</v>
      </c>
      <c r="K43" s="87" t="s">
        <v>
474</v>
      </c>
      <c r="L43" s="87" t="s">
        <v>
474</v>
      </c>
      <c r="M43" s="88" t="s">
        <v>
474</v>
      </c>
    </row>
    <row r="44" spans="2:13" ht="27.75" customHeight="1">
      <c r="B44" s="1168"/>
      <c r="C44" s="1169"/>
      <c r="D44" s="85"/>
      <c r="E44" s="1172" t="s">
        <v>
28</v>
      </c>
      <c r="F44" s="1172"/>
      <c r="G44" s="1172"/>
      <c r="H44" s="1173"/>
      <c r="I44" s="86">
        <v>
1150</v>
      </c>
      <c r="J44" s="87">
        <v>
935</v>
      </c>
      <c r="K44" s="87">
        <v>
975</v>
      </c>
      <c r="L44" s="87">
        <v>
967</v>
      </c>
      <c r="M44" s="88">
        <v>
935</v>
      </c>
    </row>
    <row r="45" spans="2:13" ht="27.75" customHeight="1">
      <c r="B45" s="1168"/>
      <c r="C45" s="1169"/>
      <c r="D45" s="85"/>
      <c r="E45" s="1172" t="s">
        <v>
29</v>
      </c>
      <c r="F45" s="1172"/>
      <c r="G45" s="1172"/>
      <c r="H45" s="1173"/>
      <c r="I45" s="86">
        <v>
23360</v>
      </c>
      <c r="J45" s="87">
        <v>
22729</v>
      </c>
      <c r="K45" s="87">
        <v>
21423</v>
      </c>
      <c r="L45" s="87">
        <v>
21504</v>
      </c>
      <c r="M45" s="88">
        <v>
18511</v>
      </c>
    </row>
    <row r="46" spans="2:13" ht="27.75" customHeight="1">
      <c r="B46" s="1168"/>
      <c r="C46" s="1169"/>
      <c r="D46" s="85"/>
      <c r="E46" s="1172" t="s">
        <v>
30</v>
      </c>
      <c r="F46" s="1172"/>
      <c r="G46" s="1172"/>
      <c r="H46" s="1173"/>
      <c r="I46" s="86">
        <v>
68</v>
      </c>
      <c r="J46" s="87">
        <v>
64</v>
      </c>
      <c r="K46" s="87">
        <v>
59</v>
      </c>
      <c r="L46" s="87">
        <v>
55</v>
      </c>
      <c r="M46" s="88">
        <v>
50</v>
      </c>
    </row>
    <row r="47" spans="2:13" ht="27.75" customHeight="1">
      <c r="B47" s="1168"/>
      <c r="C47" s="1169"/>
      <c r="D47" s="85"/>
      <c r="E47" s="1172" t="s">
        <v>
31</v>
      </c>
      <c r="F47" s="1172"/>
      <c r="G47" s="1172"/>
      <c r="H47" s="1173"/>
      <c r="I47" s="86" t="s">
        <v>
474</v>
      </c>
      <c r="J47" s="87" t="s">
        <v>
474</v>
      </c>
      <c r="K47" s="87" t="s">
        <v>
474</v>
      </c>
      <c r="L47" s="87" t="s">
        <v>
474</v>
      </c>
      <c r="M47" s="88" t="s">
        <v>
474</v>
      </c>
    </row>
    <row r="48" spans="2:13" ht="27.75" customHeight="1">
      <c r="B48" s="1170"/>
      <c r="C48" s="1171"/>
      <c r="D48" s="85"/>
      <c r="E48" s="1172" t="s">
        <v>
32</v>
      </c>
      <c r="F48" s="1172"/>
      <c r="G48" s="1172"/>
      <c r="H48" s="1173"/>
      <c r="I48" s="86" t="s">
        <v>
474</v>
      </c>
      <c r="J48" s="87" t="s">
        <v>
474</v>
      </c>
      <c r="K48" s="87" t="s">
        <v>
474</v>
      </c>
      <c r="L48" s="87" t="s">
        <v>
474</v>
      </c>
      <c r="M48" s="88" t="s">
        <v>
474</v>
      </c>
    </row>
    <row r="49" spans="2:13" ht="27.75" customHeight="1">
      <c r="B49" s="1166" t="s">
        <v>
33</v>
      </c>
      <c r="C49" s="1167"/>
      <c r="D49" s="89"/>
      <c r="E49" s="1172" t="s">
        <v>
34</v>
      </c>
      <c r="F49" s="1172"/>
      <c r="G49" s="1172"/>
      <c r="H49" s="1173"/>
      <c r="I49" s="86">
        <v>
43383</v>
      </c>
      <c r="J49" s="87">
        <v>
45514</v>
      </c>
      <c r="K49" s="87">
        <v>
45366</v>
      </c>
      <c r="L49" s="87">
        <v>
54264</v>
      </c>
      <c r="M49" s="88">
        <v>
64592</v>
      </c>
    </row>
    <row r="50" spans="2:13" ht="27.75" customHeight="1">
      <c r="B50" s="1168"/>
      <c r="C50" s="1169"/>
      <c r="D50" s="85"/>
      <c r="E50" s="1172" t="s">
        <v>
35</v>
      </c>
      <c r="F50" s="1172"/>
      <c r="G50" s="1172"/>
      <c r="H50" s="1173"/>
      <c r="I50" s="86">
        <v>
1</v>
      </c>
      <c r="J50" s="87">
        <v>
0</v>
      </c>
      <c r="K50" s="87">
        <v>
0</v>
      </c>
      <c r="L50" s="87">
        <v>
0</v>
      </c>
      <c r="M50" s="88" t="s">
        <v>
474</v>
      </c>
    </row>
    <row r="51" spans="2:13" ht="27.75" customHeight="1">
      <c r="B51" s="1170"/>
      <c r="C51" s="1171"/>
      <c r="D51" s="85"/>
      <c r="E51" s="1172" t="s">
        <v>
36</v>
      </c>
      <c r="F51" s="1172"/>
      <c r="G51" s="1172"/>
      <c r="H51" s="1173"/>
      <c r="I51" s="86">
        <v>
87188</v>
      </c>
      <c r="J51" s="87">
        <v>
83783</v>
      </c>
      <c r="K51" s="87">
        <v>
76751</v>
      </c>
      <c r="L51" s="87">
        <v>
74119</v>
      </c>
      <c r="M51" s="88">
        <v>
67936</v>
      </c>
    </row>
    <row r="52" spans="2:13" ht="27.75" customHeight="1" thickBot="1">
      <c r="B52" s="1174" t="s">
        <v>
37</v>
      </c>
      <c r="C52" s="1175"/>
      <c r="D52" s="90"/>
      <c r="E52" s="1176" t="s">
        <v>
38</v>
      </c>
      <c r="F52" s="1176"/>
      <c r="G52" s="1176"/>
      <c r="H52" s="1177"/>
      <c r="I52" s="91">
        <v>
-40999</v>
      </c>
      <c r="J52" s="92">
        <v>
-45766</v>
      </c>
      <c r="K52" s="92">
        <v>
-47759</v>
      </c>
      <c r="L52" s="92">
        <v>
-55004</v>
      </c>
      <c r="M52" s="93">
        <v>
-75736</v>
      </c>
    </row>
    <row r="53" spans="2:13" ht="27.75" customHeight="1">
      <c r="B53" s="94" t="s">
        <v>
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
&amp;C&amp;P/&amp;N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2"/>
      <c r="B1" s="1183"/>
      <c r="P1" s="244"/>
      <c r="Q1" s="244"/>
    </row>
    <row r="2" spans="1:51" ht="25.5">
      <c r="A2" s="1182"/>
      <c r="C2" s="1184"/>
      <c r="P2" s="244"/>
      <c r="Q2" s="244"/>
    </row>
    <row r="3" spans="1:51" ht="25.5">
      <c r="A3" s="1182"/>
      <c r="C3" s="1184"/>
      <c r="P3" s="244"/>
      <c r="Q3" s="244"/>
    </row>
    <row r="4" spans="1:51" s="1185" customFormat="1">
      <c r="A4" s="1182"/>
      <c r="B4" s="1182"/>
      <c r="C4" s="1182"/>
      <c r="D4" s="1182"/>
      <c r="E4" s="1182"/>
      <c r="F4" s="1182"/>
      <c r="G4" s="1182"/>
      <c r="H4" s="1182"/>
      <c r="I4" s="1182"/>
      <c r="J4" s="1182"/>
      <c r="K4" s="1182"/>
      <c r="L4" s="1182"/>
      <c r="M4" s="1182"/>
      <c r="N4" s="1182"/>
      <c r="O4" s="1182"/>
      <c r="P4" s="1182"/>
      <c r="Q4" s="1182"/>
      <c r="R4" s="1182"/>
      <c r="S4" s="1182"/>
      <c r="T4" s="1182"/>
      <c r="U4" s="1182"/>
      <c r="V4" s="1182"/>
      <c r="W4" s="1182"/>
      <c r="X4" s="1182"/>
      <c r="Y4" s="1182"/>
      <c r="Z4" s="1182"/>
      <c r="AA4" s="1182"/>
      <c r="AB4" s="1182"/>
      <c r="AC4" s="1182"/>
      <c r="AD4" s="1182"/>
      <c r="AE4" s="1182"/>
      <c r="AF4" s="1182"/>
      <c r="AG4" s="1182"/>
      <c r="AH4" s="1182"/>
      <c r="AI4" s="1182"/>
    </row>
    <row r="5" spans="1:51" s="1185" customFormat="1">
      <c r="A5" s="1182"/>
      <c r="B5" s="1182"/>
      <c r="C5" s="1182"/>
      <c r="D5" s="1182"/>
      <c r="E5" s="1182"/>
      <c r="F5" s="1182"/>
      <c r="G5" s="1182"/>
      <c r="H5" s="1182"/>
      <c r="I5" s="1182"/>
      <c r="J5" s="1182"/>
      <c r="K5" s="1182"/>
      <c r="L5" s="1182"/>
      <c r="M5" s="1182"/>
      <c r="N5" s="1182"/>
      <c r="O5" s="1182"/>
      <c r="P5" s="1182"/>
      <c r="Q5" s="1182"/>
      <c r="R5" s="1182"/>
      <c r="S5" s="1182"/>
      <c r="T5" s="1182"/>
      <c r="U5" s="1182"/>
      <c r="V5" s="1182"/>
      <c r="W5" s="1182"/>
      <c r="X5" s="1182"/>
      <c r="Y5" s="1182"/>
      <c r="Z5" s="1182"/>
      <c r="AA5" s="1182"/>
      <c r="AB5" s="1182"/>
      <c r="AC5" s="1182"/>
      <c r="AD5" s="1182"/>
      <c r="AE5" s="1182"/>
      <c r="AF5" s="1182"/>
      <c r="AG5" s="1182"/>
      <c r="AH5" s="1182"/>
      <c r="AI5" s="1182"/>
    </row>
    <row r="6" spans="1:51" s="1185" customFormat="1">
      <c r="A6" s="1182"/>
      <c r="B6" s="1182"/>
      <c r="C6" s="1182"/>
      <c r="D6" s="1182"/>
      <c r="E6" s="1182"/>
      <c r="F6" s="1182"/>
      <c r="G6" s="1182"/>
      <c r="H6" s="1182"/>
      <c r="I6" s="1182"/>
      <c r="J6" s="1182"/>
      <c r="K6" s="1182"/>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row>
    <row r="7" spans="1:51" s="1185" customFormat="1">
      <c r="A7" s="1182"/>
      <c r="B7" s="1182"/>
      <c r="C7" s="1182"/>
      <c r="D7" s="1182"/>
      <c r="E7" s="1182"/>
      <c r="F7" s="1182"/>
      <c r="G7" s="1182"/>
      <c r="H7" s="1182"/>
      <c r="I7" s="1182"/>
      <c r="J7" s="1182"/>
      <c r="K7" s="1182"/>
      <c r="L7" s="1182"/>
      <c r="M7" s="1182"/>
      <c r="N7" s="1182"/>
      <c r="O7" s="1182"/>
      <c r="P7" s="1182"/>
      <c r="Q7" s="1182"/>
      <c r="R7" s="1182"/>
      <c r="S7" s="1182"/>
      <c r="T7" s="1182"/>
      <c r="U7" s="1182"/>
      <c r="V7" s="1182"/>
      <c r="W7" s="1182"/>
      <c r="X7" s="1182"/>
      <c r="Y7" s="1182"/>
      <c r="Z7" s="1182"/>
      <c r="AA7" s="1182"/>
      <c r="AB7" s="1182"/>
      <c r="AC7" s="1182"/>
      <c r="AD7" s="1182"/>
      <c r="AE7" s="1182"/>
      <c r="AF7" s="1182"/>
      <c r="AG7" s="1182"/>
      <c r="AH7" s="1182"/>
      <c r="AI7" s="1182"/>
    </row>
    <row r="8" spans="1:51" s="1185" customFormat="1">
      <c r="A8" s="1182"/>
      <c r="B8" s="1182"/>
      <c r="C8" s="1182"/>
      <c r="D8" s="1182"/>
      <c r="E8" s="1182"/>
      <c r="F8" s="1182"/>
      <c r="G8" s="1182"/>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2"/>
      <c r="AF8" s="1182"/>
      <c r="AG8" s="1182"/>
      <c r="AH8" s="1182"/>
      <c r="AI8" s="1182"/>
    </row>
    <row r="9" spans="1:51" s="1185" customFormat="1">
      <c r="A9" s="1182"/>
      <c r="B9" s="1182"/>
      <c r="C9" s="1182"/>
      <c r="D9" s="1182"/>
      <c r="E9" s="1182"/>
      <c r="F9" s="1182"/>
      <c r="G9" s="1182"/>
      <c r="H9" s="1182"/>
      <c r="I9" s="1182"/>
      <c r="J9" s="1182"/>
      <c r="K9" s="1182"/>
      <c r="L9" s="1182"/>
      <c r="M9" s="1182"/>
      <c r="N9" s="1182"/>
      <c r="O9" s="1182"/>
      <c r="P9" s="1182"/>
      <c r="Q9" s="1182"/>
      <c r="R9" s="1182"/>
      <c r="S9" s="1182"/>
      <c r="T9" s="1182"/>
      <c r="U9" s="1182"/>
      <c r="V9" s="1182"/>
      <c r="W9" s="1182"/>
      <c r="X9" s="1182"/>
      <c r="Y9" s="1182"/>
      <c r="Z9" s="1182"/>
      <c r="AA9" s="1182"/>
      <c r="AB9" s="1182"/>
      <c r="AC9" s="1182"/>
      <c r="AD9" s="1182"/>
      <c r="AE9" s="1182"/>
      <c r="AF9" s="1182"/>
      <c r="AG9" s="1182"/>
      <c r="AH9" s="1182"/>
      <c r="AI9" s="1182"/>
    </row>
    <row r="10" spans="1:51" s="1185" customFormat="1">
      <c r="A10" s="1182"/>
      <c r="B10" s="1182"/>
      <c r="C10" s="1182"/>
      <c r="D10" s="1182"/>
      <c r="E10" s="1182"/>
      <c r="F10" s="1182"/>
      <c r="G10" s="1182"/>
      <c r="H10" s="1182"/>
      <c r="I10" s="1182"/>
      <c r="J10" s="1182"/>
      <c r="K10" s="1182"/>
      <c r="L10" s="1182"/>
      <c r="M10" s="1182"/>
      <c r="N10" s="1182"/>
      <c r="O10" s="1182"/>
      <c r="P10" s="1182"/>
      <c r="Q10" s="1182"/>
      <c r="R10" s="1182"/>
      <c r="S10" s="1182"/>
      <c r="T10" s="1182"/>
      <c r="U10" s="1182"/>
      <c r="V10" s="1182"/>
      <c r="W10" s="1182"/>
      <c r="X10" s="1182"/>
      <c r="Y10" s="1182"/>
      <c r="Z10" s="1182"/>
      <c r="AA10" s="1182"/>
      <c r="AB10" s="1182"/>
      <c r="AC10" s="1182"/>
      <c r="AD10" s="1182"/>
      <c r="AE10" s="1182"/>
      <c r="AF10" s="1182"/>
      <c r="AG10" s="1182"/>
      <c r="AH10" s="1182"/>
      <c r="AI10" s="1182"/>
      <c r="AY10" s="1185" t="s">
        <v>
539</v>
      </c>
    </row>
    <row r="11" spans="1:51" s="1185" customFormat="1">
      <c r="A11" s="1182"/>
      <c r="B11" s="1182"/>
      <c r="C11" s="1182"/>
      <c r="D11" s="1182"/>
      <c r="E11" s="1182"/>
      <c r="F11" s="1182"/>
      <c r="G11" s="1182"/>
      <c r="H11" s="1182"/>
      <c r="I11" s="1182"/>
      <c r="J11" s="1182"/>
      <c r="K11" s="1182"/>
      <c r="L11" s="1182"/>
      <c r="M11" s="1182"/>
      <c r="N11" s="1182"/>
      <c r="O11" s="1182"/>
      <c r="P11" s="1182"/>
      <c r="Q11" s="1182"/>
      <c r="R11" s="1182"/>
      <c r="S11" s="1182"/>
      <c r="T11" s="1182"/>
      <c r="U11" s="1182"/>
      <c r="V11" s="1182"/>
      <c r="W11" s="1182"/>
      <c r="X11" s="1182"/>
      <c r="Y11" s="1182"/>
      <c r="Z11" s="1182"/>
      <c r="AA11" s="1182"/>
      <c r="AB11" s="1182"/>
      <c r="AC11" s="1182"/>
      <c r="AD11" s="1182"/>
      <c r="AE11" s="1182"/>
      <c r="AF11" s="1182"/>
      <c r="AG11" s="1182"/>
      <c r="AH11" s="1182"/>
      <c r="AI11" s="1182"/>
    </row>
    <row r="12" spans="1:51" s="1185" customFormat="1">
      <c r="A12" s="1182"/>
      <c r="B12" s="1182"/>
      <c r="C12" s="1182"/>
      <c r="D12" s="1182"/>
      <c r="E12" s="1182"/>
      <c r="F12" s="1182"/>
      <c r="G12" s="1182"/>
      <c r="H12" s="1182"/>
      <c r="I12" s="1182"/>
      <c r="J12" s="1182"/>
      <c r="K12" s="1182"/>
      <c r="L12" s="1182"/>
      <c r="M12" s="1182"/>
      <c r="N12" s="1182"/>
      <c r="O12" s="1182"/>
      <c r="P12" s="1182"/>
      <c r="Q12" s="1182"/>
      <c r="R12" s="1182"/>
      <c r="S12" s="1182"/>
      <c r="T12" s="1182"/>
      <c r="U12" s="1182"/>
      <c r="V12" s="1182"/>
      <c r="W12" s="1182"/>
      <c r="X12" s="1182"/>
      <c r="Y12" s="1182"/>
      <c r="Z12" s="1182"/>
      <c r="AA12" s="1182"/>
      <c r="AB12" s="1182"/>
      <c r="AC12" s="1182"/>
      <c r="AD12" s="1182"/>
      <c r="AE12" s="1182"/>
      <c r="AF12" s="1182"/>
      <c r="AG12" s="1182"/>
      <c r="AH12" s="1182"/>
      <c r="AI12" s="1182"/>
      <c r="AY12" s="1185" t="s">
        <v>
539</v>
      </c>
    </row>
    <row r="13" spans="1:51" s="1185" customFormat="1">
      <c r="A13" s="1182"/>
      <c r="B13" s="1182"/>
      <c r="C13" s="1182"/>
      <c r="D13" s="1182"/>
      <c r="E13" s="1182"/>
      <c r="F13" s="1182"/>
      <c r="G13" s="1182"/>
      <c r="H13" s="1182"/>
      <c r="I13" s="1182"/>
      <c r="J13" s="1182"/>
      <c r="K13" s="1182"/>
      <c r="L13" s="1182"/>
      <c r="M13" s="1182"/>
      <c r="N13" s="1182"/>
      <c r="O13" s="1182"/>
      <c r="P13" s="1182"/>
      <c r="Q13" s="1182"/>
      <c r="R13" s="1182"/>
      <c r="S13" s="1182"/>
      <c r="T13" s="1182"/>
      <c r="U13" s="1182"/>
      <c r="V13" s="1182"/>
      <c r="W13" s="1182"/>
      <c r="X13" s="1182"/>
      <c r="Y13" s="1182"/>
      <c r="Z13" s="1182"/>
      <c r="AA13" s="1182"/>
      <c r="AB13" s="1182"/>
      <c r="AC13" s="1182"/>
      <c r="AD13" s="1182"/>
      <c r="AE13" s="1182"/>
      <c r="AF13" s="1182"/>
      <c r="AG13" s="1182"/>
      <c r="AH13" s="1182"/>
      <c r="AI13" s="1182"/>
    </row>
    <row r="14" spans="1:51" s="1185" customFormat="1" ht="14.25" customHeight="1">
      <c r="A14" s="1182"/>
      <c r="B14" s="1182"/>
      <c r="C14" s="1182"/>
      <c r="D14" s="1182"/>
      <c r="E14" s="1182"/>
      <c r="F14" s="1182"/>
      <c r="G14" s="1182"/>
      <c r="H14" s="1182"/>
      <c r="I14" s="1182"/>
      <c r="J14" s="1182"/>
      <c r="K14" s="1182"/>
      <c r="L14" s="1182"/>
      <c r="M14" s="1182"/>
      <c r="N14" s="1182"/>
      <c r="O14" s="1182"/>
      <c r="P14" s="1182"/>
      <c r="Q14" s="1182"/>
      <c r="R14" s="1182"/>
      <c r="S14" s="1182"/>
      <c r="T14" s="1182"/>
      <c r="U14" s="1182"/>
      <c r="V14" s="1182"/>
      <c r="W14" s="1182"/>
      <c r="X14" s="1182"/>
      <c r="Y14" s="1182"/>
      <c r="Z14" s="1182"/>
      <c r="AA14" s="1182"/>
      <c r="AB14" s="1182"/>
      <c r="AC14" s="1182"/>
      <c r="AD14" s="1182"/>
      <c r="AE14" s="1182"/>
      <c r="AF14" s="1182"/>
      <c r="AG14" s="1182"/>
      <c r="AH14" s="1182"/>
      <c r="AI14" s="1182"/>
    </row>
    <row r="15" spans="1:51" s="1185" customFormat="1">
      <c r="A15" s="243"/>
      <c r="B15" s="1182"/>
      <c r="C15" s="1182"/>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2"/>
    </row>
    <row r="16" spans="1:51" s="1185" customFormat="1">
      <c r="A16" s="243"/>
      <c r="B16" s="1182"/>
      <c r="C16" s="1182"/>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2"/>
    </row>
    <row r="17" spans="1:259" s="1185" customFormat="1">
      <c r="A17" s="243"/>
      <c r="B17" s="1182"/>
      <c r="C17" s="1182"/>
      <c r="D17" s="1182"/>
      <c r="E17" s="1182"/>
      <c r="F17" s="1182"/>
      <c r="G17" s="1182"/>
      <c r="H17" s="1182"/>
      <c r="I17" s="1182"/>
      <c r="J17" s="1182"/>
      <c r="K17" s="1182"/>
      <c r="L17" s="1182"/>
      <c r="M17" s="1182"/>
      <c r="N17" s="1182"/>
      <c r="O17" s="1182"/>
      <c r="P17" s="1182"/>
      <c r="Q17" s="1182"/>
      <c r="R17" s="1182"/>
      <c r="S17" s="1182"/>
      <c r="T17" s="1182"/>
      <c r="U17" s="1182"/>
      <c r="V17" s="1182"/>
      <c r="W17" s="1182"/>
      <c r="X17" s="1182"/>
      <c r="Y17" s="1182"/>
      <c r="Z17" s="1182"/>
      <c r="AA17" s="1182"/>
      <c r="AB17" s="1182"/>
      <c r="AC17" s="1182"/>
      <c r="AD17" s="1182"/>
      <c r="AE17" s="1182"/>
      <c r="AF17" s="1182"/>
      <c r="AG17" s="1182"/>
      <c r="AH17" s="1182"/>
      <c r="AI17" s="1182"/>
    </row>
    <row r="18" spans="1:259" s="1185" customFormat="1">
      <c r="A18" s="243"/>
      <c r="B18" s="1182"/>
      <c r="C18" s="1182"/>
      <c r="D18" s="1182"/>
      <c r="E18" s="1182"/>
      <c r="F18" s="1182"/>
      <c r="G18" s="1182"/>
      <c r="H18" s="1182"/>
      <c r="I18" s="1182"/>
      <c r="J18" s="1182"/>
      <c r="K18" s="1182"/>
      <c r="L18" s="1182"/>
      <c r="M18" s="1182"/>
      <c r="N18" s="1182"/>
      <c r="O18" s="1182"/>
      <c r="P18" s="1182"/>
      <c r="Q18" s="1182"/>
      <c r="R18" s="1182"/>
      <c r="S18" s="1182"/>
      <c r="T18" s="1182"/>
      <c r="U18" s="1182"/>
      <c r="V18" s="1182"/>
      <c r="W18" s="1182"/>
      <c r="X18" s="1182"/>
      <c r="Y18" s="1182"/>
      <c r="Z18" s="1182"/>
      <c r="AA18" s="1182"/>
      <c r="AB18" s="1182"/>
      <c r="AC18" s="1182"/>
      <c r="AD18" s="1182"/>
      <c r="AE18" s="1182"/>
      <c r="AF18" s="1182"/>
      <c r="AG18" s="1182"/>
      <c r="AH18" s="1182"/>
      <c r="AI18" s="1182"/>
    </row>
    <row r="19" spans="1:259">
      <c r="P19" s="244"/>
      <c r="Q19" s="244"/>
    </row>
    <row r="20" spans="1:259">
      <c r="P20" s="244"/>
      <c r="Q20" s="244"/>
    </row>
    <row r="21" spans="1:259" ht="17.25">
      <c r="B21" s="1186"/>
      <c r="C21" s="246"/>
      <c r="D21" s="246"/>
      <c r="E21" s="246"/>
      <c r="F21" s="246"/>
      <c r="G21" s="246"/>
      <c r="H21" s="246"/>
      <c r="I21" s="246"/>
      <c r="J21" s="246"/>
      <c r="K21" s="246"/>
      <c r="L21" s="246"/>
      <c r="M21" s="246"/>
      <c r="N21" s="1187"/>
      <c r="O21" s="246"/>
      <c r="P21" s="247"/>
      <c r="Q21" s="244"/>
      <c r="IY21" s="1188"/>
    </row>
    <row r="22" spans="1:259" ht="17.25">
      <c r="B22" s="248"/>
      <c r="IY22" s="118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0"/>
      <c r="C40" s="244"/>
      <c r="D40" s="244"/>
      <c r="E40" s="244"/>
      <c r="F40" s="244"/>
      <c r="G40" s="244"/>
      <c r="H40" s="244"/>
      <c r="I40" s="244"/>
      <c r="J40" s="244"/>
      <c r="K40" s="244"/>
      <c r="L40" s="244"/>
      <c r="M40" s="244"/>
      <c r="N40" s="244"/>
      <c r="O40" s="244"/>
      <c r="P40" s="1190"/>
      <c r="Q40" s="244"/>
    </row>
    <row r="41" spans="2:17" ht="17.25">
      <c r="B41" s="245" t="s">
        <v>
540</v>
      </c>
      <c r="C41" s="246"/>
      <c r="D41" s="246"/>
      <c r="E41" s="246"/>
      <c r="F41" s="246"/>
      <c r="G41" s="246"/>
      <c r="H41" s="246"/>
      <c r="I41" s="246"/>
      <c r="J41" s="246"/>
      <c r="K41" s="246"/>
      <c r="L41" s="246"/>
      <c r="M41" s="246"/>
      <c r="N41" s="246"/>
      <c r="O41" s="246"/>
      <c r="P41" s="247"/>
    </row>
    <row r="42" spans="2:17">
      <c r="B42" s="248"/>
      <c r="C42" s="244"/>
      <c r="D42" s="244"/>
      <c r="E42" s="244"/>
      <c r="F42" s="244"/>
      <c r="G42" s="1191" t="s">
        <v>
541</v>
      </c>
      <c r="I42" s="1192"/>
      <c r="J42" s="1192"/>
      <c r="K42" s="1192"/>
      <c r="L42" s="244"/>
      <c r="M42" s="244"/>
      <c r="N42" s="244"/>
      <c r="O42" s="244"/>
    </row>
    <row r="43" spans="2:17">
      <c r="B43" s="248"/>
      <c r="C43" s="244"/>
      <c r="D43" s="244"/>
      <c r="E43" s="244"/>
      <c r="F43" s="244"/>
      <c r="G43" s="1193" t="s">
        <v>
542</v>
      </c>
      <c r="H43" s="1194"/>
      <c r="I43" s="1194"/>
      <c r="J43" s="1194"/>
      <c r="K43" s="1194"/>
      <c r="L43" s="1194"/>
      <c r="M43" s="1194"/>
      <c r="N43" s="1194"/>
      <c r="O43" s="1195"/>
    </row>
    <row r="44" spans="2:17">
      <c r="B44" s="248"/>
      <c r="C44" s="244"/>
      <c r="D44" s="244"/>
      <c r="E44" s="244"/>
      <c r="F44" s="244"/>
      <c r="G44" s="1196"/>
      <c r="H44" s="1197"/>
      <c r="I44" s="1197"/>
      <c r="J44" s="1197"/>
      <c r="K44" s="1197"/>
      <c r="L44" s="1197"/>
      <c r="M44" s="1197"/>
      <c r="N44" s="1197"/>
      <c r="O44" s="1198"/>
    </row>
    <row r="45" spans="2:17">
      <c r="B45" s="248"/>
      <c r="C45" s="244"/>
      <c r="D45" s="244"/>
      <c r="E45" s="244"/>
      <c r="F45" s="244"/>
      <c r="G45" s="1196"/>
      <c r="H45" s="1197"/>
      <c r="I45" s="1197"/>
      <c r="J45" s="1197"/>
      <c r="K45" s="1197"/>
      <c r="L45" s="1197"/>
      <c r="M45" s="1197"/>
      <c r="N45" s="1197"/>
      <c r="O45" s="1198"/>
    </row>
    <row r="46" spans="2:17">
      <c r="B46" s="248"/>
      <c r="C46" s="244"/>
      <c r="D46" s="244"/>
      <c r="E46" s="244"/>
      <c r="F46" s="244"/>
      <c r="G46" s="1196"/>
      <c r="H46" s="1197"/>
      <c r="I46" s="1197"/>
      <c r="J46" s="1197"/>
      <c r="K46" s="1197"/>
      <c r="L46" s="1197"/>
      <c r="M46" s="1197"/>
      <c r="N46" s="1197"/>
      <c r="O46" s="1198"/>
    </row>
    <row r="47" spans="2:17">
      <c r="B47" s="248"/>
      <c r="C47" s="244"/>
      <c r="D47" s="244"/>
      <c r="E47" s="244"/>
      <c r="F47" s="244"/>
      <c r="G47" s="1199"/>
      <c r="H47" s="1200"/>
      <c r="I47" s="1200"/>
      <c r="J47" s="1200"/>
      <c r="K47" s="1200"/>
      <c r="L47" s="1200"/>
      <c r="M47" s="1200"/>
      <c r="N47" s="1200"/>
      <c r="O47" s="1201"/>
    </row>
    <row r="48" spans="2:17">
      <c r="B48" s="248"/>
      <c r="C48" s="244"/>
      <c r="D48" s="244"/>
      <c r="E48" s="244"/>
      <c r="F48" s="244"/>
      <c r="G48" s="244"/>
      <c r="H48" s="1202"/>
      <c r="I48" s="1202"/>
      <c r="J48" s="1202"/>
    </row>
    <row r="49" spans="1:17">
      <c r="B49" s="248"/>
      <c r="C49" s="244"/>
      <c r="D49" s="244"/>
      <c r="E49" s="244"/>
      <c r="F49" s="244"/>
      <c r="G49" s="243" t="s">
        <v>
543</v>
      </c>
    </row>
    <row r="50" spans="1:17">
      <c r="B50" s="248"/>
      <c r="C50" s="244"/>
      <c r="D50" s="244"/>
      <c r="E50" s="244"/>
      <c r="F50" s="244"/>
      <c r="G50" s="1203"/>
      <c r="H50" s="1204"/>
      <c r="I50" s="1204"/>
      <c r="J50" s="1205"/>
      <c r="K50" s="1206" t="s">
        <v>
514</v>
      </c>
      <c r="L50" s="1206" t="s">
        <v>
515</v>
      </c>
      <c r="M50" s="1206" t="s">
        <v>
516</v>
      </c>
      <c r="N50" s="1206" t="s">
        <v>
517</v>
      </c>
      <c r="O50" s="1206" t="s">
        <v>
518</v>
      </c>
    </row>
    <row r="51" spans="1:17">
      <c r="B51" s="248"/>
      <c r="C51" s="244"/>
      <c r="D51" s="244"/>
      <c r="E51" s="244"/>
      <c r="F51" s="244"/>
      <c r="G51" s="1207" t="s">
        <v>
544</v>
      </c>
      <c r="H51" s="1208"/>
      <c r="I51" s="1209" t="s">
        <v>
545</v>
      </c>
      <c r="J51" s="1209"/>
      <c r="K51" s="1210"/>
      <c r="L51" s="1210"/>
      <c r="M51" s="1210"/>
      <c r="N51" s="1210"/>
      <c r="O51" s="1211"/>
    </row>
    <row r="52" spans="1:17">
      <c r="B52" s="248"/>
      <c r="C52" s="244"/>
      <c r="D52" s="244"/>
      <c r="E52" s="244"/>
      <c r="F52" s="244"/>
      <c r="G52" s="1212"/>
      <c r="H52" s="1213"/>
      <c r="I52" s="1214"/>
      <c r="J52" s="1214"/>
      <c r="K52" s="1211"/>
      <c r="L52" s="1211"/>
      <c r="M52" s="1211"/>
      <c r="N52" s="1211"/>
      <c r="O52" s="1211"/>
    </row>
    <row r="53" spans="1:17">
      <c r="A53" s="1215"/>
      <c r="B53" s="248"/>
      <c r="C53" s="244"/>
      <c r="D53" s="244"/>
      <c r="E53" s="244"/>
      <c r="F53" s="244"/>
      <c r="G53" s="1212"/>
      <c r="H53" s="1213"/>
      <c r="I53" s="1216" t="s">
        <v>
546</v>
      </c>
      <c r="J53" s="1216"/>
      <c r="K53" s="1217"/>
      <c r="L53" s="1217"/>
      <c r="M53" s="1217"/>
      <c r="N53" s="1217"/>
      <c r="O53" s="1218">
        <v>
66.8</v>
      </c>
    </row>
    <row r="54" spans="1:17">
      <c r="A54" s="1215"/>
      <c r="B54" s="248"/>
      <c r="C54" s="244"/>
      <c r="D54" s="244"/>
      <c r="E54" s="244"/>
      <c r="F54" s="244"/>
      <c r="G54" s="1219"/>
      <c r="H54" s="1220"/>
      <c r="I54" s="1216"/>
      <c r="J54" s="1216"/>
      <c r="K54" s="1221"/>
      <c r="L54" s="1221"/>
      <c r="M54" s="1221"/>
      <c r="N54" s="1221"/>
      <c r="O54" s="1221"/>
    </row>
    <row r="55" spans="1:17">
      <c r="A55" s="1215"/>
      <c r="B55" s="248"/>
      <c r="C55" s="244"/>
      <c r="D55" s="244"/>
      <c r="E55" s="244"/>
      <c r="F55" s="244"/>
      <c r="G55" s="1222" t="s">
        <v>
547</v>
      </c>
      <c r="H55" s="1223"/>
      <c r="I55" s="1216" t="s">
        <v>
545</v>
      </c>
      <c r="J55" s="1216"/>
      <c r="K55" s="1210"/>
      <c r="L55" s="1210"/>
      <c r="M55" s="1210"/>
      <c r="N55" s="1210"/>
      <c r="O55" s="1211">
        <v>
0</v>
      </c>
    </row>
    <row r="56" spans="1:17">
      <c r="A56" s="1215"/>
      <c r="B56" s="248"/>
      <c r="C56" s="244"/>
      <c r="D56" s="244"/>
      <c r="E56" s="244"/>
      <c r="F56" s="244"/>
      <c r="G56" s="1224"/>
      <c r="H56" s="1225"/>
      <c r="I56" s="1216"/>
      <c r="J56" s="1216"/>
      <c r="K56" s="1211"/>
      <c r="L56" s="1211"/>
      <c r="M56" s="1211"/>
      <c r="N56" s="1211"/>
      <c r="O56" s="1211"/>
    </row>
    <row r="57" spans="1:17" s="1215" customFormat="1">
      <c r="B57" s="1226"/>
      <c r="C57" s="1192"/>
      <c r="D57" s="1192"/>
      <c r="E57" s="1192"/>
      <c r="F57" s="1192"/>
      <c r="G57" s="1224"/>
      <c r="H57" s="1225"/>
      <c r="I57" s="1227" t="s">
        <v>
546</v>
      </c>
      <c r="J57" s="1227"/>
      <c r="K57" s="1217"/>
      <c r="L57" s="1217"/>
      <c r="M57" s="1217"/>
      <c r="N57" s="1217"/>
      <c r="O57" s="1218">
        <v>
58.9</v>
      </c>
      <c r="P57" s="1228"/>
      <c r="Q57" s="1226"/>
    </row>
    <row r="58" spans="1:17" s="1215" customFormat="1">
      <c r="A58" s="243"/>
      <c r="B58" s="1226"/>
      <c r="C58" s="1192"/>
      <c r="D58" s="1192"/>
      <c r="E58" s="1192"/>
      <c r="F58" s="1192"/>
      <c r="G58" s="1229"/>
      <c r="H58" s="1230"/>
      <c r="I58" s="1227"/>
      <c r="J58" s="1227"/>
      <c r="K58" s="1221"/>
      <c r="L58" s="1221"/>
      <c r="M58" s="1221"/>
      <c r="N58" s="1221"/>
      <c r="O58" s="1221"/>
      <c r="P58" s="1228"/>
      <c r="Q58" s="1226"/>
    </row>
    <row r="59" spans="1:17" s="1215" customFormat="1">
      <c r="A59" s="243"/>
      <c r="B59" s="1226"/>
      <c r="C59" s="1192"/>
      <c r="D59" s="1192"/>
      <c r="E59" s="1192"/>
      <c r="F59" s="1192"/>
      <c r="G59" s="1192"/>
      <c r="H59" s="1192"/>
      <c r="I59" s="1192"/>
      <c r="J59" s="1192"/>
      <c r="K59" s="1231"/>
      <c r="L59" s="1231"/>
      <c r="M59" s="1231"/>
      <c r="N59" s="1231"/>
      <c r="O59" s="1231"/>
      <c r="P59" s="1228"/>
      <c r="Q59" s="1226"/>
    </row>
    <row r="60" spans="1:17" s="1215" customFormat="1">
      <c r="A60" s="243"/>
      <c r="B60" s="1226"/>
      <c r="C60" s="1192"/>
      <c r="D60" s="1192"/>
      <c r="E60" s="1192"/>
      <c r="F60" s="1192"/>
      <c r="G60" s="1192"/>
      <c r="H60" s="1192"/>
      <c r="I60" s="1192"/>
      <c r="J60" s="1192"/>
      <c r="K60" s="1231"/>
      <c r="L60" s="1231"/>
      <c r="M60" s="1231"/>
      <c r="N60" s="1231"/>
      <c r="O60" s="1231"/>
      <c r="P60" s="1228"/>
      <c r="Q60" s="1226"/>
    </row>
    <row r="61" spans="1:17" s="1215" customFormat="1">
      <c r="A61" s="243"/>
      <c r="B61" s="1232"/>
      <c r="C61" s="1233"/>
      <c r="D61" s="1233"/>
      <c r="E61" s="1233"/>
      <c r="F61" s="1233"/>
      <c r="G61" s="1233"/>
      <c r="H61" s="1233"/>
      <c r="I61" s="1233"/>
      <c r="J61" s="1233"/>
      <c r="K61" s="1233"/>
      <c r="L61" s="1233"/>
      <c r="M61" s="1234"/>
      <c r="N61" s="1234"/>
      <c r="O61" s="1234"/>
      <c r="P61" s="1235"/>
      <c r="Q61" s="1226"/>
    </row>
    <row r="62" spans="1:17">
      <c r="B62" s="1190"/>
      <c r="C62" s="1190"/>
      <c r="D62" s="1190"/>
      <c r="E62" s="1190"/>
      <c r="F62" s="1190"/>
      <c r="G62" s="1190"/>
      <c r="H62" s="1190"/>
      <c r="I62" s="1190"/>
      <c r="J62" s="1190"/>
      <c r="K62" s="1190"/>
      <c r="L62" s="1190"/>
      <c r="M62" s="1190"/>
      <c r="N62" s="1190"/>
      <c r="O62" s="1190"/>
      <c r="P62" s="1190"/>
      <c r="Q62" s="244"/>
    </row>
    <row r="63" spans="1:17" ht="17.25">
      <c r="B63" s="307" t="s">
        <v>
548</v>
      </c>
      <c r="C63" s="244"/>
      <c r="D63" s="244"/>
      <c r="E63" s="244"/>
      <c r="F63" s="244"/>
      <c r="G63" s="244"/>
      <c r="H63" s="244"/>
      <c r="I63" s="244"/>
      <c r="J63" s="244"/>
      <c r="K63" s="244"/>
      <c r="L63" s="244"/>
      <c r="M63" s="244"/>
      <c r="N63" s="244"/>
      <c r="O63" s="244"/>
    </row>
    <row r="64" spans="1:17">
      <c r="B64" s="248"/>
      <c r="C64" s="244"/>
      <c r="D64" s="244"/>
      <c r="E64" s="244"/>
      <c r="F64" s="244"/>
      <c r="G64" s="1191" t="s">
        <v>
541</v>
      </c>
      <c r="I64" s="1192"/>
      <c r="J64" s="1192"/>
      <c r="K64" s="1192"/>
      <c r="L64" s="244"/>
      <c r="M64" s="244"/>
      <c r="N64" s="244"/>
      <c r="O64" s="244"/>
    </row>
    <row r="65" spans="2:30">
      <c r="B65" s="248"/>
      <c r="C65" s="244"/>
      <c r="D65" s="244"/>
      <c r="E65" s="244"/>
      <c r="F65" s="244"/>
      <c r="G65" s="1193" t="s">
        <v>
549</v>
      </c>
      <c r="H65" s="1194"/>
      <c r="I65" s="1194"/>
      <c r="J65" s="1194"/>
      <c r="K65" s="1194"/>
      <c r="L65" s="1194"/>
      <c r="M65" s="1194"/>
      <c r="N65" s="1194"/>
      <c r="O65" s="1195"/>
    </row>
    <row r="66" spans="2:30">
      <c r="B66" s="248"/>
      <c r="C66" s="244"/>
      <c r="D66" s="244"/>
      <c r="E66" s="244"/>
      <c r="F66" s="244"/>
      <c r="G66" s="1196"/>
      <c r="H66" s="1197"/>
      <c r="I66" s="1197"/>
      <c r="J66" s="1197"/>
      <c r="K66" s="1197"/>
      <c r="L66" s="1197"/>
      <c r="M66" s="1197"/>
      <c r="N66" s="1197"/>
      <c r="O66" s="1198"/>
    </row>
    <row r="67" spans="2:30">
      <c r="B67" s="248"/>
      <c r="C67" s="244"/>
      <c r="D67" s="244"/>
      <c r="E67" s="244"/>
      <c r="F67" s="244"/>
      <c r="G67" s="1196"/>
      <c r="H67" s="1197"/>
      <c r="I67" s="1197"/>
      <c r="J67" s="1197"/>
      <c r="K67" s="1197"/>
      <c r="L67" s="1197"/>
      <c r="M67" s="1197"/>
      <c r="N67" s="1197"/>
      <c r="O67" s="1198"/>
    </row>
    <row r="68" spans="2:30">
      <c r="B68" s="248"/>
      <c r="C68" s="244"/>
      <c r="D68" s="244"/>
      <c r="E68" s="244"/>
      <c r="F68" s="244"/>
      <c r="G68" s="1196"/>
      <c r="H68" s="1197"/>
      <c r="I68" s="1197"/>
      <c r="J68" s="1197"/>
      <c r="K68" s="1197"/>
      <c r="L68" s="1197"/>
      <c r="M68" s="1197"/>
      <c r="N68" s="1197"/>
      <c r="O68" s="1198"/>
    </row>
    <row r="69" spans="2:30">
      <c r="B69" s="248"/>
      <c r="C69" s="244"/>
      <c r="D69" s="244"/>
      <c r="E69" s="244"/>
      <c r="F69" s="244"/>
      <c r="G69" s="1199"/>
      <c r="H69" s="1200"/>
      <c r="I69" s="1200"/>
      <c r="J69" s="1200"/>
      <c r="K69" s="1200"/>
      <c r="L69" s="1200"/>
      <c r="M69" s="1200"/>
      <c r="N69" s="1200"/>
      <c r="O69" s="1201"/>
    </row>
    <row r="70" spans="2:30">
      <c r="B70" s="248"/>
      <c r="C70" s="244"/>
      <c r="D70" s="244"/>
      <c r="E70" s="244"/>
      <c r="F70" s="244"/>
      <c r="G70" s="244"/>
      <c r="H70" s="1236"/>
      <c r="I70" s="1236"/>
      <c r="J70" s="1237"/>
      <c r="K70" s="1237"/>
      <c r="L70" s="1238"/>
      <c r="M70" s="1237"/>
      <c r="N70" s="1238"/>
      <c r="O70" s="1239"/>
    </row>
    <row r="71" spans="2:30">
      <c r="B71" s="248"/>
      <c r="C71" s="244"/>
      <c r="D71" s="244"/>
      <c r="E71" s="244"/>
      <c r="F71" s="244"/>
      <c r="G71" s="1240" t="s">
        <v>
550</v>
      </c>
      <c r="I71" s="1241"/>
      <c r="J71" s="1237"/>
      <c r="K71" s="1237"/>
      <c r="L71" s="1238"/>
      <c r="M71" s="1237"/>
      <c r="N71" s="1238"/>
      <c r="O71" s="1239"/>
    </row>
    <row r="72" spans="2:30">
      <c r="B72" s="248"/>
      <c r="C72" s="244"/>
      <c r="D72" s="244"/>
      <c r="E72" s="244"/>
      <c r="F72" s="244"/>
      <c r="G72" s="1203"/>
      <c r="H72" s="1204"/>
      <c r="I72" s="1204"/>
      <c r="J72" s="1205"/>
      <c r="K72" s="1206" t="s">
        <v>
514</v>
      </c>
      <c r="L72" s="1206" t="s">
        <v>
515</v>
      </c>
      <c r="M72" s="1206" t="s">
        <v>
516</v>
      </c>
      <c r="N72" s="1206" t="s">
        <v>
517</v>
      </c>
      <c r="O72" s="1206" t="s">
        <v>
518</v>
      </c>
    </row>
    <row r="73" spans="2:30">
      <c r="B73" s="248"/>
      <c r="C73" s="244"/>
      <c r="D73" s="244"/>
      <c r="E73" s="244"/>
      <c r="F73" s="244"/>
      <c r="G73" s="1207" t="s">
        <v>
544</v>
      </c>
      <c r="H73" s="1208"/>
      <c r="I73" s="1209" t="s">
        <v>
545</v>
      </c>
      <c r="J73" s="1209"/>
      <c r="K73" s="1242"/>
      <c r="L73" s="1242"/>
      <c r="M73" s="1211"/>
      <c r="N73" s="1211"/>
      <c r="O73" s="1211"/>
      <c r="S73" s="243">
        <v>
9.9</v>
      </c>
    </row>
    <row r="74" spans="2:30">
      <c r="B74" s="248"/>
      <c r="C74" s="244"/>
      <c r="D74" s="244"/>
      <c r="E74" s="244"/>
      <c r="F74" s="244"/>
      <c r="G74" s="1212"/>
      <c r="H74" s="1213"/>
      <c r="I74" s="1214"/>
      <c r="J74" s="1214"/>
      <c r="K74" s="1242"/>
      <c r="L74" s="1242"/>
      <c r="M74" s="1211"/>
      <c r="N74" s="1211"/>
      <c r="O74" s="1211"/>
    </row>
    <row r="75" spans="2:30">
      <c r="B75" s="248"/>
      <c r="C75" s="244"/>
      <c r="D75" s="244"/>
      <c r="E75" s="244"/>
      <c r="F75" s="244"/>
      <c r="G75" s="1212"/>
      <c r="H75" s="1213"/>
      <c r="I75" s="1216" t="s">
        <v>
551</v>
      </c>
      <c r="J75" s="1216"/>
      <c r="K75" s="1218">
        <v>
3.8</v>
      </c>
      <c r="L75" s="1218">
        <v>
4.7</v>
      </c>
      <c r="M75" s="1218">
        <v>
5.8</v>
      </c>
      <c r="N75" s="1218">
        <v>
5</v>
      </c>
      <c r="O75" s="1218">
        <v>
2.9</v>
      </c>
      <c r="U75" s="243">
        <v>
81.2</v>
      </c>
      <c r="W75" s="243">
        <v>
87.2</v>
      </c>
      <c r="Y75" s="243">
        <v>
99.8</v>
      </c>
      <c r="AA75" s="243">
        <v>
109.5</v>
      </c>
      <c r="AC75" s="243">
        <v>
115.2</v>
      </c>
    </row>
    <row r="76" spans="2:30">
      <c r="B76" s="248"/>
      <c r="C76" s="244"/>
      <c r="D76" s="244"/>
      <c r="E76" s="244"/>
      <c r="F76" s="244"/>
      <c r="G76" s="1219"/>
      <c r="H76" s="1220"/>
      <c r="I76" s="1216"/>
      <c r="J76" s="1216"/>
      <c r="K76" s="1221"/>
      <c r="L76" s="1221"/>
      <c r="M76" s="1221"/>
      <c r="N76" s="1221"/>
      <c r="O76" s="1221"/>
    </row>
    <row r="77" spans="2:30">
      <c r="B77" s="248"/>
      <c r="C77" s="244"/>
      <c r="D77" s="244"/>
      <c r="E77" s="244"/>
      <c r="F77" s="244"/>
      <c r="G77" s="1222" t="s">
        <v>
547</v>
      </c>
      <c r="H77" s="1223"/>
      <c r="I77" s="1216" t="s">
        <v>
545</v>
      </c>
      <c r="J77" s="1216"/>
      <c r="K77" s="1242">
        <v>
0</v>
      </c>
      <c r="L77" s="1242">
        <v>
0</v>
      </c>
      <c r="M77" s="1211">
        <v>
0</v>
      </c>
      <c r="N77" s="1211">
        <v>
0</v>
      </c>
      <c r="O77" s="1211">
        <v>
0</v>
      </c>
      <c r="R77" s="243">
        <v>
12.3</v>
      </c>
      <c r="T77" s="243">
        <v>
11.1</v>
      </c>
    </row>
    <row r="78" spans="2:30">
      <c r="B78" s="248"/>
      <c r="C78" s="244"/>
      <c r="D78" s="244"/>
      <c r="E78" s="244"/>
      <c r="F78" s="244"/>
      <c r="G78" s="1224"/>
      <c r="H78" s="1225"/>
      <c r="I78" s="1216"/>
      <c r="J78" s="1216"/>
      <c r="K78" s="1242"/>
      <c r="L78" s="1242"/>
      <c r="M78" s="1211"/>
      <c r="N78" s="1211"/>
      <c r="O78" s="1211"/>
    </row>
    <row r="79" spans="2:30">
      <c r="B79" s="248"/>
      <c r="C79" s="244"/>
      <c r="D79" s="244"/>
      <c r="E79" s="244"/>
      <c r="F79" s="244"/>
      <c r="G79" s="1224"/>
      <c r="H79" s="1225"/>
      <c r="I79" s="1243" t="s">
        <v>
551</v>
      </c>
      <c r="J79" s="1227"/>
      <c r="K79" s="1244">
        <v>
0</v>
      </c>
      <c r="L79" s="1244">
        <v>
-0.7</v>
      </c>
      <c r="M79" s="1244">
        <v>
-1.3</v>
      </c>
      <c r="N79" s="1244">
        <v>
-1.8</v>
      </c>
      <c r="O79" s="1244">
        <v>
-2.2999999999999998</v>
      </c>
      <c r="V79" s="243">
        <v>
53.5</v>
      </c>
      <c r="X79" s="243">
        <v>
48.2</v>
      </c>
      <c r="Z79" s="243">
        <v>
34.200000000000003</v>
      </c>
      <c r="AB79" s="243">
        <v>
30.3</v>
      </c>
      <c r="AD79" s="243">
        <v>
28.9</v>
      </c>
    </row>
    <row r="80" spans="2:30">
      <c r="B80" s="248"/>
      <c r="C80" s="244"/>
      <c r="D80" s="244"/>
      <c r="E80" s="244"/>
      <c r="F80" s="244"/>
      <c r="G80" s="1229"/>
      <c r="H80" s="1230"/>
      <c r="I80" s="1227"/>
      <c r="J80" s="1227"/>
      <c r="K80" s="1244"/>
      <c r="L80" s="1244"/>
      <c r="M80" s="1244"/>
      <c r="N80" s="1244"/>
      <c r="O80" s="1244"/>
    </row>
    <row r="81" spans="2:17">
      <c r="B81" s="248"/>
      <c r="C81" s="244"/>
      <c r="D81" s="244"/>
      <c r="E81" s="244"/>
      <c r="F81" s="244"/>
      <c r="G81" s="244"/>
      <c r="H81" s="244"/>
      <c r="I81" s="244"/>
      <c r="J81" s="244"/>
      <c r="K81" s="1245"/>
      <c r="L81" s="244"/>
      <c r="M81" s="244"/>
      <c r="N81" s="244"/>
      <c r="O81" s="244"/>
    </row>
    <row r="82" spans="2:17" ht="17.25">
      <c r="B82" s="248"/>
      <c r="C82" s="244"/>
      <c r="D82" s="244"/>
      <c r="E82" s="244"/>
      <c r="F82" s="244"/>
      <c r="G82" s="244"/>
      <c r="H82" s="244"/>
      <c r="I82" s="244"/>
      <c r="J82" s="244"/>
      <c r="K82" s="1246"/>
      <c r="L82" s="1246"/>
      <c r="M82" s="1246"/>
      <c r="N82" s="1246"/>
      <c r="O82" s="1246"/>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47"/>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26233</v>
      </c>
      <c r="E3" s="116"/>
      <c r="F3" s="117">
        <v>39651</v>
      </c>
      <c r="G3" s="118"/>
      <c r="H3" s="119"/>
    </row>
    <row r="4" spans="1:8">
      <c r="A4" s="120"/>
      <c r="B4" s="121"/>
      <c r="C4" s="122"/>
      <c r="D4" s="123">
        <v>19602</v>
      </c>
      <c r="E4" s="124"/>
      <c r="F4" s="125">
        <v>28525</v>
      </c>
      <c r="G4" s="126"/>
      <c r="H4" s="127"/>
    </row>
    <row r="5" spans="1:8">
      <c r="A5" s="108" t="s">
        <v>508</v>
      </c>
      <c r="B5" s="113"/>
      <c r="C5" s="114"/>
      <c r="D5" s="115">
        <v>40634</v>
      </c>
      <c r="E5" s="116"/>
      <c r="F5" s="117">
        <v>37665</v>
      </c>
      <c r="G5" s="118"/>
      <c r="H5" s="119"/>
    </row>
    <row r="6" spans="1:8">
      <c r="A6" s="120"/>
      <c r="B6" s="121"/>
      <c r="C6" s="122"/>
      <c r="D6" s="123">
        <v>21104</v>
      </c>
      <c r="E6" s="124"/>
      <c r="F6" s="125">
        <v>25730</v>
      </c>
      <c r="G6" s="126"/>
      <c r="H6" s="127"/>
    </row>
    <row r="7" spans="1:8">
      <c r="A7" s="108" t="s">
        <v>509</v>
      </c>
      <c r="B7" s="113"/>
      <c r="C7" s="114"/>
      <c r="D7" s="115">
        <v>30191</v>
      </c>
      <c r="E7" s="116"/>
      <c r="F7" s="117">
        <v>36861</v>
      </c>
      <c r="G7" s="118"/>
      <c r="H7" s="119"/>
    </row>
    <row r="8" spans="1:8">
      <c r="A8" s="120"/>
      <c r="B8" s="121"/>
      <c r="C8" s="122"/>
      <c r="D8" s="123">
        <v>20872</v>
      </c>
      <c r="E8" s="124"/>
      <c r="F8" s="125">
        <v>23990</v>
      </c>
      <c r="G8" s="126"/>
      <c r="H8" s="127"/>
    </row>
    <row r="9" spans="1:8">
      <c r="A9" s="108" t="s">
        <v>510</v>
      </c>
      <c r="B9" s="113"/>
      <c r="C9" s="114"/>
      <c r="D9" s="115">
        <v>63748</v>
      </c>
      <c r="E9" s="116"/>
      <c r="F9" s="117">
        <v>47064</v>
      </c>
      <c r="G9" s="118"/>
      <c r="H9" s="119"/>
    </row>
    <row r="10" spans="1:8">
      <c r="A10" s="120"/>
      <c r="B10" s="121"/>
      <c r="C10" s="122"/>
      <c r="D10" s="123">
        <v>40130</v>
      </c>
      <c r="E10" s="124"/>
      <c r="F10" s="125">
        <v>32508</v>
      </c>
      <c r="G10" s="126"/>
      <c r="H10" s="127"/>
    </row>
    <row r="11" spans="1:8">
      <c r="A11" s="108" t="s">
        <v>511</v>
      </c>
      <c r="B11" s="113"/>
      <c r="C11" s="114"/>
      <c r="D11" s="115">
        <v>50557</v>
      </c>
      <c r="E11" s="116"/>
      <c r="F11" s="117">
        <v>43773</v>
      </c>
      <c r="G11" s="118"/>
      <c r="H11" s="119"/>
    </row>
    <row r="12" spans="1:8">
      <c r="A12" s="120"/>
      <c r="B12" s="121"/>
      <c r="C12" s="128"/>
      <c r="D12" s="123">
        <v>25233</v>
      </c>
      <c r="E12" s="124"/>
      <c r="F12" s="125">
        <v>30346</v>
      </c>
      <c r="G12" s="126"/>
      <c r="H12" s="127"/>
    </row>
    <row r="13" spans="1:8">
      <c r="A13" s="108"/>
      <c r="B13" s="113"/>
      <c r="C13" s="129"/>
      <c r="D13" s="130">
        <v>42273</v>
      </c>
      <c r="E13" s="131"/>
      <c r="F13" s="132">
        <v>41003</v>
      </c>
      <c r="G13" s="133"/>
      <c r="H13" s="119"/>
    </row>
    <row r="14" spans="1:8">
      <c r="A14" s="120"/>
      <c r="B14" s="121"/>
      <c r="C14" s="122"/>
      <c r="D14" s="123">
        <v>25388</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2.39</v>
      </c>
      <c r="C19" s="134">
        <f>ROUND(VALUE(SUBSTITUTE(実質収支比率等に係る経年分析!G$48,"▲","-")),2)</f>
        <v>2.46</v>
      </c>
      <c r="D19" s="134">
        <f>ROUND(VALUE(SUBSTITUTE(実質収支比率等に係る経年分析!H$48,"▲","-")),2)</f>
        <v>2.74</v>
      </c>
      <c r="E19" s="134">
        <f>ROUND(VALUE(SUBSTITUTE(実質収支比率等に係る経年分析!I$48,"▲","-")),2)</f>
        <v>6.21</v>
      </c>
      <c r="F19" s="134">
        <f>ROUND(VALUE(SUBSTITUTE(実質収支比率等に係る経年分析!J$48,"▲","-")),2)</f>
        <v>3.71</v>
      </c>
    </row>
    <row r="20" spans="1:11">
      <c r="A20" s="134" t="s">
        <v>43</v>
      </c>
      <c r="B20" s="134">
        <f>ROUND(VALUE(SUBSTITUTE(実質収支比率等に係る経年分析!F$47,"▲","-")),2)</f>
        <v>29.31</v>
      </c>
      <c r="C20" s="134">
        <f>ROUND(VALUE(SUBSTITUTE(実質収支比率等に係る経年分析!G$47,"▲","-")),2)</f>
        <v>29.64</v>
      </c>
      <c r="D20" s="134">
        <f>ROUND(VALUE(SUBSTITUTE(実質収支比率等に係る経年分析!H$47,"▲","-")),2)</f>
        <v>30.98</v>
      </c>
      <c r="E20" s="134">
        <f>ROUND(VALUE(SUBSTITUTE(実質収支比率等に係る経年分析!I$47,"▲","-")),2)</f>
        <v>32.409999999999997</v>
      </c>
      <c r="F20" s="134">
        <f>ROUND(VALUE(SUBSTITUTE(実質収支比率等に係る経年分析!J$47,"▲","-")),2)</f>
        <v>33.78</v>
      </c>
    </row>
    <row r="21" spans="1:11">
      <c r="A21" s="134" t="s">
        <v>44</v>
      </c>
      <c r="B21" s="134">
        <f>IF(ISNUMBER(VALUE(SUBSTITUTE(実質収支比率等に係る経年分析!F$49,"▲","-"))),ROUND(VALUE(SUBSTITUTE(実質収支比率等に係る経年分析!F$49,"▲","-")),2),NA())</f>
        <v>-0.36</v>
      </c>
      <c r="C21" s="134">
        <f>IF(ISNUMBER(VALUE(SUBSTITUTE(実質収支比率等に係る経年分析!G$49,"▲","-"))),ROUND(VALUE(SUBSTITUTE(実質収支比率等に係る経年分析!G$49,"▲","-")),2),NA())</f>
        <v>-0.67</v>
      </c>
      <c r="D21" s="134">
        <f>IF(ISNUMBER(VALUE(SUBSTITUTE(実質収支比率等に係る経年分析!H$49,"▲","-"))),ROUND(VALUE(SUBSTITUTE(実質収支比率等に係る経年分析!H$49,"▲","-")),2),NA())</f>
        <v>1.2</v>
      </c>
      <c r="E21" s="134">
        <f>IF(ISNUMBER(VALUE(SUBSTITUTE(実質収支比率等に係る経年分析!I$49,"▲","-"))),ROUND(VALUE(SUBSTITUTE(実質収支比率等に係る経年分析!I$49,"▲","-")),2),NA())</f>
        <v>7.04</v>
      </c>
      <c r="F21" s="134">
        <f>IF(ISNUMBER(VALUE(SUBSTITUTE(実質収支比率等に係る経年分析!J$49,"▲","-"))),ROUND(VALUE(SUBSTITUTE(実質収支比率等に係る経年分析!J$49,"▲","-")),2),NA())</f>
        <v>1.41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用地特別会計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0.36</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2.4500000000000002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6651</v>
      </c>
      <c r="E42" s="136"/>
      <c r="F42" s="136"/>
      <c r="G42" s="136">
        <f>'実質公債費比率（分子）の構造'!L$52</f>
        <v>7082</v>
      </c>
      <c r="H42" s="136"/>
      <c r="I42" s="136"/>
      <c r="J42" s="136">
        <f>'実質公債費比率（分子）の構造'!M$52</f>
        <v>7317</v>
      </c>
      <c r="K42" s="136"/>
      <c r="L42" s="136"/>
      <c r="M42" s="136">
        <f>'実質公債費比率（分子）の構造'!N$52</f>
        <v>7571</v>
      </c>
      <c r="N42" s="136"/>
      <c r="O42" s="136"/>
      <c r="P42" s="136">
        <f>'実質公債費比率（分子）の構造'!O$52</f>
        <v>7088</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521</v>
      </c>
      <c r="C44" s="136"/>
      <c r="D44" s="136"/>
      <c r="E44" s="136">
        <f>'実質公債費比率（分子）の構造'!L$50</f>
        <v>380</v>
      </c>
      <c r="F44" s="136"/>
      <c r="G44" s="136"/>
      <c r="H44" s="136">
        <f>'実質公債費比率（分子）の構造'!M$50</f>
        <v>306</v>
      </c>
      <c r="I44" s="136"/>
      <c r="J44" s="136"/>
      <c r="K44" s="136">
        <f>'実質公債費比率（分子）の構造'!N$50</f>
        <v>259</v>
      </c>
      <c r="L44" s="136"/>
      <c r="M44" s="136"/>
      <c r="N44" s="136">
        <f>'実質公債費比率（分子）の構造'!O$50</f>
        <v>219</v>
      </c>
      <c r="O44" s="136"/>
      <c r="P44" s="136"/>
    </row>
    <row r="45" spans="1:16">
      <c r="A45" s="136" t="s">
        <v>54</v>
      </c>
      <c r="B45" s="136">
        <f>'実質公債費比率（分子）の構造'!K$49</f>
        <v>258</v>
      </c>
      <c r="C45" s="136"/>
      <c r="D45" s="136"/>
      <c r="E45" s="136">
        <f>'実質公債費比率（分子）の構造'!L$49</f>
        <v>255</v>
      </c>
      <c r="F45" s="136"/>
      <c r="G45" s="136"/>
      <c r="H45" s="136">
        <f>'実質公債費比率（分子）の構造'!M$49</f>
        <v>200</v>
      </c>
      <c r="I45" s="136"/>
      <c r="J45" s="136"/>
      <c r="K45" s="136">
        <f>'実質公債費比率（分子）の構造'!N$49</f>
        <v>165</v>
      </c>
      <c r="L45" s="136"/>
      <c r="M45" s="136"/>
      <c r="N45" s="136">
        <f>'実質公債費比率（分子）の構造'!O$49</f>
        <v>160</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56</v>
      </c>
      <c r="B47" s="136">
        <f>'実質公債費比率（分子）の構造'!K$47</f>
        <v>325</v>
      </c>
      <c r="C47" s="136"/>
      <c r="D47" s="136"/>
      <c r="E47" s="136">
        <f>'実質公債費比率（分子）の構造'!L$47</f>
        <v>325</v>
      </c>
      <c r="F47" s="136"/>
      <c r="G47" s="136"/>
      <c r="H47" s="136">
        <f>'実質公債費比率（分子）の構造'!M$47</f>
        <v>260</v>
      </c>
      <c r="I47" s="136"/>
      <c r="J47" s="136"/>
      <c r="K47" s="136">
        <f>'実質公債費比率（分子）の構造'!N$47</f>
        <v>208</v>
      </c>
      <c r="L47" s="136"/>
      <c r="M47" s="136"/>
      <c r="N47" s="136">
        <f>'実質公債費比率（分子）の構造'!O$47</f>
        <v>158</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9460</v>
      </c>
      <c r="C49" s="136"/>
      <c r="D49" s="136"/>
      <c r="E49" s="136">
        <f>'実質公債費比率（分子）の構造'!L$45</f>
        <v>9518</v>
      </c>
      <c r="F49" s="136"/>
      <c r="G49" s="136"/>
      <c r="H49" s="136">
        <f>'実質公債費比率（分子）の構造'!M$45</f>
        <v>9839</v>
      </c>
      <c r="I49" s="136"/>
      <c r="J49" s="136"/>
      <c r="K49" s="136">
        <f>'実質公債費比率（分子）の構造'!N$45</f>
        <v>9531</v>
      </c>
      <c r="L49" s="136"/>
      <c r="M49" s="136"/>
      <c r="N49" s="136">
        <f>'実質公債費比率（分子）の構造'!O$45</f>
        <v>5957</v>
      </c>
      <c r="O49" s="136"/>
      <c r="P49" s="136"/>
    </row>
    <row r="50" spans="1:16">
      <c r="A50" s="136" t="s">
        <v>59</v>
      </c>
      <c r="B50" s="136" t="e">
        <f>NA()</f>
        <v>#N/A</v>
      </c>
      <c r="C50" s="136">
        <f>IF(ISNUMBER('実質公債費比率（分子）の構造'!K$53),'実質公債費比率（分子）の構造'!K$53,NA())</f>
        <v>3913</v>
      </c>
      <c r="D50" s="136" t="e">
        <f>NA()</f>
        <v>#N/A</v>
      </c>
      <c r="E50" s="136" t="e">
        <f>NA()</f>
        <v>#N/A</v>
      </c>
      <c r="F50" s="136">
        <f>IF(ISNUMBER('実質公債費比率（分子）の構造'!L$53),'実質公債費比率（分子）の構造'!L$53,NA())</f>
        <v>3396</v>
      </c>
      <c r="G50" s="136" t="e">
        <f>NA()</f>
        <v>#N/A</v>
      </c>
      <c r="H50" s="136" t="e">
        <f>NA()</f>
        <v>#N/A</v>
      </c>
      <c r="I50" s="136">
        <f>IF(ISNUMBER('実質公債費比率（分子）の構造'!M$53),'実質公債費比率（分子）の構造'!M$53,NA())</f>
        <v>3288</v>
      </c>
      <c r="J50" s="136" t="e">
        <f>NA()</f>
        <v>#N/A</v>
      </c>
      <c r="K50" s="136" t="e">
        <f>NA()</f>
        <v>#N/A</v>
      </c>
      <c r="L50" s="136">
        <f>IF(ISNUMBER('実質公債費比率（分子）の構造'!N$53),'実質公債費比率（分子）の構造'!N$53,NA())</f>
        <v>2592</v>
      </c>
      <c r="M50" s="136" t="e">
        <f>NA()</f>
        <v>#N/A</v>
      </c>
      <c r="N50" s="136" t="e">
        <f>NA()</f>
        <v>#N/A</v>
      </c>
      <c r="O50" s="136">
        <f>IF(ISNUMBER('実質公債費比率（分子）の構造'!O$53),'実質公債費比率（分子）の構造'!O$53,NA())</f>
        <v>-594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87188</v>
      </c>
      <c r="E56" s="135"/>
      <c r="F56" s="135"/>
      <c r="G56" s="135">
        <f>'将来負担比率（分子）の構造'!J$51</f>
        <v>83783</v>
      </c>
      <c r="H56" s="135"/>
      <c r="I56" s="135"/>
      <c r="J56" s="135">
        <f>'将来負担比率（分子）の構造'!K$51</f>
        <v>76751</v>
      </c>
      <c r="K56" s="135"/>
      <c r="L56" s="135"/>
      <c r="M56" s="135">
        <f>'将来負担比率（分子）の構造'!L$51</f>
        <v>74119</v>
      </c>
      <c r="N56" s="135"/>
      <c r="O56" s="135"/>
      <c r="P56" s="135">
        <f>'将来負担比率（分子）の構造'!M$51</f>
        <v>67936</v>
      </c>
    </row>
    <row r="57" spans="1:16">
      <c r="A57" s="135" t="s">
        <v>35</v>
      </c>
      <c r="B57" s="135"/>
      <c r="C57" s="135"/>
      <c r="D57" s="135">
        <f>'将来負担比率（分子）の構造'!I$50</f>
        <v>1</v>
      </c>
      <c r="E57" s="135"/>
      <c r="F57" s="135"/>
      <c r="G57" s="135">
        <f>'将来負担比率（分子）の構造'!J$50</f>
        <v>0</v>
      </c>
      <c r="H57" s="135"/>
      <c r="I57" s="135"/>
      <c r="J57" s="135">
        <f>'将来負担比率（分子）の構造'!K$50</f>
        <v>0</v>
      </c>
      <c r="K57" s="135"/>
      <c r="L57" s="135"/>
      <c r="M57" s="135">
        <f>'将来負担比率（分子）の構造'!L$50</f>
        <v>0</v>
      </c>
      <c r="N57" s="135"/>
      <c r="O57" s="135"/>
      <c r="P57" s="135" t="str">
        <f>'将来負担比率（分子）の構造'!M$50</f>
        <v>-</v>
      </c>
    </row>
    <row r="58" spans="1:16">
      <c r="A58" s="135" t="s">
        <v>34</v>
      </c>
      <c r="B58" s="135"/>
      <c r="C58" s="135"/>
      <c r="D58" s="135">
        <f>'将来負担比率（分子）の構造'!I$49</f>
        <v>43383</v>
      </c>
      <c r="E58" s="135"/>
      <c r="F58" s="135"/>
      <c r="G58" s="135">
        <f>'将来負担比率（分子）の構造'!J$49</f>
        <v>45514</v>
      </c>
      <c r="H58" s="135"/>
      <c r="I58" s="135"/>
      <c r="J58" s="135">
        <f>'将来負担比率（分子）の構造'!K$49</f>
        <v>45366</v>
      </c>
      <c r="K58" s="135"/>
      <c r="L58" s="135"/>
      <c r="M58" s="135">
        <f>'将来負担比率（分子）の構造'!L$49</f>
        <v>54264</v>
      </c>
      <c r="N58" s="135"/>
      <c r="O58" s="135"/>
      <c r="P58" s="135">
        <f>'将来負担比率（分子）の構造'!M$49</f>
        <v>64592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68</v>
      </c>
      <c r="C61" s="135"/>
      <c r="D61" s="135"/>
      <c r="E61" s="135">
        <f>'将来負担比率（分子）の構造'!J$46</f>
        <v>64</v>
      </c>
      <c r="F61" s="135"/>
      <c r="G61" s="135"/>
      <c r="H61" s="135">
        <f>'将来負担比率（分子）の構造'!K$46</f>
        <v>59</v>
      </c>
      <c r="I61" s="135"/>
      <c r="J61" s="135"/>
      <c r="K61" s="135">
        <f>'将来負担比率（分子）の構造'!L$46</f>
        <v>55</v>
      </c>
      <c r="L61" s="135"/>
      <c r="M61" s="135"/>
      <c r="N61" s="135">
        <f>'将来負担比率（分子）の構造'!M$46</f>
        <v>50</v>
      </c>
      <c r="O61" s="135"/>
      <c r="P61" s="135"/>
    </row>
    <row r="62" spans="1:16">
      <c r="A62" s="135" t="s">
        <v>29</v>
      </c>
      <c r="B62" s="135">
        <f>'将来負担比率（分子）の構造'!I$45</f>
        <v>23360</v>
      </c>
      <c r="C62" s="135"/>
      <c r="D62" s="135"/>
      <c r="E62" s="135">
        <f>'将来負担比率（分子）の構造'!J$45</f>
        <v>22729</v>
      </c>
      <c r="F62" s="135"/>
      <c r="G62" s="135"/>
      <c r="H62" s="135">
        <f>'将来負担比率（分子）の構造'!K$45</f>
        <v>21423</v>
      </c>
      <c r="I62" s="135"/>
      <c r="J62" s="135"/>
      <c r="K62" s="135">
        <f>'将来負担比率（分子）の構造'!L$45</f>
        <v>21504</v>
      </c>
      <c r="L62" s="135"/>
      <c r="M62" s="135"/>
      <c r="N62" s="135">
        <f>'将来負担比率（分子）の構造'!M$45</f>
        <v>18511</v>
      </c>
      <c r="O62" s="135"/>
      <c r="P62" s="135"/>
    </row>
    <row r="63" spans="1:16">
      <c r="A63" s="135" t="s">
        <v>28</v>
      </c>
      <c r="B63" s="135">
        <f>'将来負担比率（分子）の構造'!I$44</f>
        <v>1150</v>
      </c>
      <c r="C63" s="135"/>
      <c r="D63" s="135"/>
      <c r="E63" s="135">
        <f>'将来負担比率（分子）の構造'!J$44</f>
        <v>935</v>
      </c>
      <c r="F63" s="135"/>
      <c r="G63" s="135"/>
      <c r="H63" s="135">
        <f>'将来負担比率（分子）の構造'!K$44</f>
        <v>975</v>
      </c>
      <c r="I63" s="135"/>
      <c r="J63" s="135"/>
      <c r="K63" s="135">
        <f>'将来負担比率（分子）の構造'!L$44</f>
        <v>967</v>
      </c>
      <c r="L63" s="135"/>
      <c r="M63" s="135"/>
      <c r="N63" s="135">
        <f>'将来負担比率（分子）の構造'!M$44</f>
        <v>935</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15041</v>
      </c>
      <c r="C65" s="135"/>
      <c r="D65" s="135"/>
      <c r="E65" s="135">
        <f>'将来負担比率（分子）の構造'!J$42</f>
        <v>15392</v>
      </c>
      <c r="F65" s="135"/>
      <c r="G65" s="135"/>
      <c r="H65" s="135">
        <f>'将来負担比率（分子）の構造'!K$42</f>
        <v>15084</v>
      </c>
      <c r="I65" s="135"/>
      <c r="J65" s="135"/>
      <c r="K65" s="135">
        <f>'将来負担比率（分子）の構造'!L$42</f>
        <v>11551</v>
      </c>
      <c r="L65" s="135"/>
      <c r="M65" s="135"/>
      <c r="N65" s="135">
        <f>'将来負担比率（分子）の構造'!M$42</f>
        <v>5076</v>
      </c>
      <c r="O65" s="135"/>
      <c r="P65" s="135"/>
    </row>
    <row r="66" spans="1:16">
      <c r="A66" s="135" t="s">
        <v>25</v>
      </c>
      <c r="B66" s="135">
        <f>'将来負担比率（分子）の構造'!I$41</f>
        <v>49952</v>
      </c>
      <c r="C66" s="135"/>
      <c r="D66" s="135"/>
      <c r="E66" s="135">
        <f>'将来負担比率（分子）の構造'!J$41</f>
        <v>44411</v>
      </c>
      <c r="F66" s="135"/>
      <c r="G66" s="135"/>
      <c r="H66" s="135">
        <f>'将来負担比率（分子）の構造'!K$41</f>
        <v>36817</v>
      </c>
      <c r="I66" s="135"/>
      <c r="J66" s="135"/>
      <c r="K66" s="135">
        <f>'将来負担比率（分子）の構造'!L$41</f>
        <v>39302</v>
      </c>
      <c r="L66" s="135"/>
      <c r="M66" s="135"/>
      <c r="N66" s="135">
        <f>'将来負担比率（分子）の構造'!M$41</f>
        <v>32220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
193</v>
      </c>
      <c r="DI1" s="702"/>
      <c r="DJ1" s="702"/>
      <c r="DK1" s="702"/>
      <c r="DL1" s="702"/>
      <c r="DM1" s="702"/>
      <c r="DN1" s="703"/>
      <c r="DP1" s="701" t="s">
        <v>
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
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
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
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
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
1</v>
      </c>
      <c r="C4" s="649"/>
      <c r="D4" s="649"/>
      <c r="E4" s="649"/>
      <c r="F4" s="649"/>
      <c r="G4" s="649"/>
      <c r="H4" s="649"/>
      <c r="I4" s="649"/>
      <c r="J4" s="649"/>
      <c r="K4" s="649"/>
      <c r="L4" s="649"/>
      <c r="M4" s="649"/>
      <c r="N4" s="649"/>
      <c r="O4" s="649"/>
      <c r="P4" s="649"/>
      <c r="Q4" s="650"/>
      <c r="R4" s="648" t="s">
        <v>
199</v>
      </c>
      <c r="S4" s="649"/>
      <c r="T4" s="649"/>
      <c r="U4" s="649"/>
      <c r="V4" s="649"/>
      <c r="W4" s="649"/>
      <c r="X4" s="649"/>
      <c r="Y4" s="650"/>
      <c r="Z4" s="648" t="s">
        <v>
200</v>
      </c>
      <c r="AA4" s="649"/>
      <c r="AB4" s="649"/>
      <c r="AC4" s="650"/>
      <c r="AD4" s="648" t="s">
        <v>
201</v>
      </c>
      <c r="AE4" s="649"/>
      <c r="AF4" s="649"/>
      <c r="AG4" s="649"/>
      <c r="AH4" s="649"/>
      <c r="AI4" s="649"/>
      <c r="AJ4" s="649"/>
      <c r="AK4" s="650"/>
      <c r="AL4" s="648" t="s">
        <v>
200</v>
      </c>
      <c r="AM4" s="649"/>
      <c r="AN4" s="649"/>
      <c r="AO4" s="650"/>
      <c r="AP4" s="704" t="s">
        <v>
202</v>
      </c>
      <c r="AQ4" s="704"/>
      <c r="AR4" s="704"/>
      <c r="AS4" s="704"/>
      <c r="AT4" s="704"/>
      <c r="AU4" s="704"/>
      <c r="AV4" s="704"/>
      <c r="AW4" s="704"/>
      <c r="AX4" s="704"/>
      <c r="AY4" s="704"/>
      <c r="AZ4" s="704"/>
      <c r="BA4" s="704"/>
      <c r="BB4" s="704"/>
      <c r="BC4" s="704"/>
      <c r="BD4" s="704"/>
      <c r="BE4" s="704"/>
      <c r="BF4" s="704"/>
      <c r="BG4" s="704" t="s">
        <v>
203</v>
      </c>
      <c r="BH4" s="704"/>
      <c r="BI4" s="704"/>
      <c r="BJ4" s="704"/>
      <c r="BK4" s="704"/>
      <c r="BL4" s="704"/>
      <c r="BM4" s="704"/>
      <c r="BN4" s="704"/>
      <c r="BO4" s="704" t="s">
        <v>
200</v>
      </c>
      <c r="BP4" s="704"/>
      <c r="BQ4" s="704"/>
      <c r="BR4" s="704"/>
      <c r="BS4" s="704" t="s">
        <v>
204</v>
      </c>
      <c r="BT4" s="704"/>
      <c r="BU4" s="704"/>
      <c r="BV4" s="704"/>
      <c r="BW4" s="704"/>
      <c r="BX4" s="704"/>
      <c r="BY4" s="704"/>
      <c r="BZ4" s="704"/>
      <c r="CA4" s="704"/>
      <c r="CB4" s="704"/>
      <c r="CD4" s="693" t="s">
        <v>
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
206</v>
      </c>
      <c r="C5" s="676"/>
      <c r="D5" s="676"/>
      <c r="E5" s="676"/>
      <c r="F5" s="676"/>
      <c r="G5" s="676"/>
      <c r="H5" s="676"/>
      <c r="I5" s="676"/>
      <c r="J5" s="676"/>
      <c r="K5" s="676"/>
      <c r="L5" s="676"/>
      <c r="M5" s="676"/>
      <c r="N5" s="676"/>
      <c r="O5" s="676"/>
      <c r="P5" s="676"/>
      <c r="Q5" s="677"/>
      <c r="R5" s="638">
        <v>
32334953</v>
      </c>
      <c r="S5" s="639"/>
      <c r="T5" s="639"/>
      <c r="U5" s="639"/>
      <c r="V5" s="639"/>
      <c r="W5" s="639"/>
      <c r="X5" s="639"/>
      <c r="Y5" s="686"/>
      <c r="Z5" s="699">
        <v>
24.3</v>
      </c>
      <c r="AA5" s="699"/>
      <c r="AB5" s="699"/>
      <c r="AC5" s="699"/>
      <c r="AD5" s="700">
        <v>
32334953</v>
      </c>
      <c r="AE5" s="700"/>
      <c r="AF5" s="700"/>
      <c r="AG5" s="700"/>
      <c r="AH5" s="700"/>
      <c r="AI5" s="700"/>
      <c r="AJ5" s="700"/>
      <c r="AK5" s="700"/>
      <c r="AL5" s="687">
        <v>
41.4</v>
      </c>
      <c r="AM5" s="656"/>
      <c r="AN5" s="656"/>
      <c r="AO5" s="688"/>
      <c r="AP5" s="675" t="s">
        <v>
207</v>
      </c>
      <c r="AQ5" s="676"/>
      <c r="AR5" s="676"/>
      <c r="AS5" s="676"/>
      <c r="AT5" s="676"/>
      <c r="AU5" s="676"/>
      <c r="AV5" s="676"/>
      <c r="AW5" s="676"/>
      <c r="AX5" s="676"/>
      <c r="AY5" s="676"/>
      <c r="AZ5" s="676"/>
      <c r="BA5" s="676"/>
      <c r="BB5" s="676"/>
      <c r="BC5" s="676"/>
      <c r="BD5" s="676"/>
      <c r="BE5" s="676"/>
      <c r="BF5" s="677"/>
      <c r="BG5" s="588">
        <v>
32334953</v>
      </c>
      <c r="BH5" s="589"/>
      <c r="BI5" s="589"/>
      <c r="BJ5" s="589"/>
      <c r="BK5" s="589"/>
      <c r="BL5" s="589"/>
      <c r="BM5" s="589"/>
      <c r="BN5" s="590"/>
      <c r="BO5" s="641">
        <v>
100</v>
      </c>
      <c r="BP5" s="641"/>
      <c r="BQ5" s="641"/>
      <c r="BR5" s="641"/>
      <c r="BS5" s="642" t="s">
        <v>
208</v>
      </c>
      <c r="BT5" s="642"/>
      <c r="BU5" s="642"/>
      <c r="BV5" s="642"/>
      <c r="BW5" s="642"/>
      <c r="BX5" s="642"/>
      <c r="BY5" s="642"/>
      <c r="BZ5" s="642"/>
      <c r="CA5" s="642"/>
      <c r="CB5" s="678"/>
      <c r="CD5" s="693" t="s">
        <v>
202</v>
      </c>
      <c r="CE5" s="694"/>
      <c r="CF5" s="694"/>
      <c r="CG5" s="694"/>
      <c r="CH5" s="694"/>
      <c r="CI5" s="694"/>
      <c r="CJ5" s="694"/>
      <c r="CK5" s="694"/>
      <c r="CL5" s="694"/>
      <c r="CM5" s="694"/>
      <c r="CN5" s="694"/>
      <c r="CO5" s="694"/>
      <c r="CP5" s="694"/>
      <c r="CQ5" s="695"/>
      <c r="CR5" s="693" t="s">
        <v>
209</v>
      </c>
      <c r="CS5" s="694"/>
      <c r="CT5" s="694"/>
      <c r="CU5" s="694"/>
      <c r="CV5" s="694"/>
      <c r="CW5" s="694"/>
      <c r="CX5" s="694"/>
      <c r="CY5" s="695"/>
      <c r="CZ5" s="693" t="s">
        <v>
200</v>
      </c>
      <c r="DA5" s="694"/>
      <c r="DB5" s="694"/>
      <c r="DC5" s="695"/>
      <c r="DD5" s="693" t="s">
        <v>
210</v>
      </c>
      <c r="DE5" s="694"/>
      <c r="DF5" s="694"/>
      <c r="DG5" s="694"/>
      <c r="DH5" s="694"/>
      <c r="DI5" s="694"/>
      <c r="DJ5" s="694"/>
      <c r="DK5" s="694"/>
      <c r="DL5" s="694"/>
      <c r="DM5" s="694"/>
      <c r="DN5" s="694"/>
      <c r="DO5" s="694"/>
      <c r="DP5" s="695"/>
      <c r="DQ5" s="693" t="s">
        <v>
211</v>
      </c>
      <c r="DR5" s="694"/>
      <c r="DS5" s="694"/>
      <c r="DT5" s="694"/>
      <c r="DU5" s="694"/>
      <c r="DV5" s="694"/>
      <c r="DW5" s="694"/>
      <c r="DX5" s="694"/>
      <c r="DY5" s="694"/>
      <c r="DZ5" s="694"/>
      <c r="EA5" s="694"/>
      <c r="EB5" s="694"/>
      <c r="EC5" s="695"/>
    </row>
    <row r="6" spans="2:143" ht="11.25" customHeight="1">
      <c r="B6" s="585" t="s">
        <v>
212</v>
      </c>
      <c r="C6" s="586"/>
      <c r="D6" s="586"/>
      <c r="E6" s="586"/>
      <c r="F6" s="586"/>
      <c r="G6" s="586"/>
      <c r="H6" s="586"/>
      <c r="I6" s="586"/>
      <c r="J6" s="586"/>
      <c r="K6" s="586"/>
      <c r="L6" s="586"/>
      <c r="M6" s="586"/>
      <c r="N6" s="586"/>
      <c r="O6" s="586"/>
      <c r="P6" s="586"/>
      <c r="Q6" s="587"/>
      <c r="R6" s="588">
        <v>
409235</v>
      </c>
      <c r="S6" s="589"/>
      <c r="T6" s="589"/>
      <c r="U6" s="589"/>
      <c r="V6" s="589"/>
      <c r="W6" s="589"/>
      <c r="X6" s="589"/>
      <c r="Y6" s="590"/>
      <c r="Z6" s="641">
        <v>
0.3</v>
      </c>
      <c r="AA6" s="641"/>
      <c r="AB6" s="641"/>
      <c r="AC6" s="641"/>
      <c r="AD6" s="642">
        <v>
409235</v>
      </c>
      <c r="AE6" s="642"/>
      <c r="AF6" s="642"/>
      <c r="AG6" s="642"/>
      <c r="AH6" s="642"/>
      <c r="AI6" s="642"/>
      <c r="AJ6" s="642"/>
      <c r="AK6" s="642"/>
      <c r="AL6" s="611">
        <v>
0.5</v>
      </c>
      <c r="AM6" s="643"/>
      <c r="AN6" s="643"/>
      <c r="AO6" s="644"/>
      <c r="AP6" s="585" t="s">
        <v>
213</v>
      </c>
      <c r="AQ6" s="586"/>
      <c r="AR6" s="586"/>
      <c r="AS6" s="586"/>
      <c r="AT6" s="586"/>
      <c r="AU6" s="586"/>
      <c r="AV6" s="586"/>
      <c r="AW6" s="586"/>
      <c r="AX6" s="586"/>
      <c r="AY6" s="586"/>
      <c r="AZ6" s="586"/>
      <c r="BA6" s="586"/>
      <c r="BB6" s="586"/>
      <c r="BC6" s="586"/>
      <c r="BD6" s="586"/>
      <c r="BE6" s="586"/>
      <c r="BF6" s="587"/>
      <c r="BG6" s="588">
        <v>
32334953</v>
      </c>
      <c r="BH6" s="589"/>
      <c r="BI6" s="589"/>
      <c r="BJ6" s="589"/>
      <c r="BK6" s="589"/>
      <c r="BL6" s="589"/>
      <c r="BM6" s="589"/>
      <c r="BN6" s="590"/>
      <c r="BO6" s="641">
        <v>
100</v>
      </c>
      <c r="BP6" s="641"/>
      <c r="BQ6" s="641"/>
      <c r="BR6" s="641"/>
      <c r="BS6" s="642" t="s">
        <v>
208</v>
      </c>
      <c r="BT6" s="642"/>
      <c r="BU6" s="642"/>
      <c r="BV6" s="642"/>
      <c r="BW6" s="642"/>
      <c r="BX6" s="642"/>
      <c r="BY6" s="642"/>
      <c r="BZ6" s="642"/>
      <c r="CA6" s="642"/>
      <c r="CB6" s="678"/>
      <c r="CD6" s="645" t="s">
        <v>
214</v>
      </c>
      <c r="CE6" s="646"/>
      <c r="CF6" s="646"/>
      <c r="CG6" s="646"/>
      <c r="CH6" s="646"/>
      <c r="CI6" s="646"/>
      <c r="CJ6" s="646"/>
      <c r="CK6" s="646"/>
      <c r="CL6" s="646"/>
      <c r="CM6" s="646"/>
      <c r="CN6" s="646"/>
      <c r="CO6" s="646"/>
      <c r="CP6" s="646"/>
      <c r="CQ6" s="647"/>
      <c r="CR6" s="588">
        <v>
907325</v>
      </c>
      <c r="CS6" s="589"/>
      <c r="CT6" s="589"/>
      <c r="CU6" s="589"/>
      <c r="CV6" s="589"/>
      <c r="CW6" s="589"/>
      <c r="CX6" s="589"/>
      <c r="CY6" s="590"/>
      <c r="CZ6" s="641">
        <v>
0.7</v>
      </c>
      <c r="DA6" s="641"/>
      <c r="DB6" s="641"/>
      <c r="DC6" s="641"/>
      <c r="DD6" s="594">
        <v>
3520</v>
      </c>
      <c r="DE6" s="589"/>
      <c r="DF6" s="589"/>
      <c r="DG6" s="589"/>
      <c r="DH6" s="589"/>
      <c r="DI6" s="589"/>
      <c r="DJ6" s="589"/>
      <c r="DK6" s="589"/>
      <c r="DL6" s="589"/>
      <c r="DM6" s="589"/>
      <c r="DN6" s="589"/>
      <c r="DO6" s="589"/>
      <c r="DP6" s="590"/>
      <c r="DQ6" s="594">
        <v>
907325</v>
      </c>
      <c r="DR6" s="589"/>
      <c r="DS6" s="589"/>
      <c r="DT6" s="589"/>
      <c r="DU6" s="589"/>
      <c r="DV6" s="589"/>
      <c r="DW6" s="589"/>
      <c r="DX6" s="589"/>
      <c r="DY6" s="589"/>
      <c r="DZ6" s="589"/>
      <c r="EA6" s="589"/>
      <c r="EB6" s="589"/>
      <c r="EC6" s="624"/>
    </row>
    <row r="7" spans="2:143" ht="11.25" customHeight="1">
      <c r="B7" s="585" t="s">
        <v>
215</v>
      </c>
      <c r="C7" s="586"/>
      <c r="D7" s="586"/>
      <c r="E7" s="586"/>
      <c r="F7" s="586"/>
      <c r="G7" s="586"/>
      <c r="H7" s="586"/>
      <c r="I7" s="586"/>
      <c r="J7" s="586"/>
      <c r="K7" s="586"/>
      <c r="L7" s="586"/>
      <c r="M7" s="586"/>
      <c r="N7" s="586"/>
      <c r="O7" s="586"/>
      <c r="P7" s="586"/>
      <c r="Q7" s="587"/>
      <c r="R7" s="588">
        <v>
432421</v>
      </c>
      <c r="S7" s="589"/>
      <c r="T7" s="589"/>
      <c r="U7" s="589"/>
      <c r="V7" s="589"/>
      <c r="W7" s="589"/>
      <c r="X7" s="589"/>
      <c r="Y7" s="590"/>
      <c r="Z7" s="641">
        <v>
0.3</v>
      </c>
      <c r="AA7" s="641"/>
      <c r="AB7" s="641"/>
      <c r="AC7" s="641"/>
      <c r="AD7" s="642">
        <v>
432421</v>
      </c>
      <c r="AE7" s="642"/>
      <c r="AF7" s="642"/>
      <c r="AG7" s="642"/>
      <c r="AH7" s="642"/>
      <c r="AI7" s="642"/>
      <c r="AJ7" s="642"/>
      <c r="AK7" s="642"/>
      <c r="AL7" s="611">
        <v>
0.6</v>
      </c>
      <c r="AM7" s="643"/>
      <c r="AN7" s="643"/>
      <c r="AO7" s="644"/>
      <c r="AP7" s="585" t="s">
        <v>
216</v>
      </c>
      <c r="AQ7" s="586"/>
      <c r="AR7" s="586"/>
      <c r="AS7" s="586"/>
      <c r="AT7" s="586"/>
      <c r="AU7" s="586"/>
      <c r="AV7" s="586"/>
      <c r="AW7" s="586"/>
      <c r="AX7" s="586"/>
      <c r="AY7" s="586"/>
      <c r="AZ7" s="586"/>
      <c r="BA7" s="586"/>
      <c r="BB7" s="586"/>
      <c r="BC7" s="586"/>
      <c r="BD7" s="586"/>
      <c r="BE7" s="586"/>
      <c r="BF7" s="587"/>
      <c r="BG7" s="588">
        <v>
30138235</v>
      </c>
      <c r="BH7" s="589"/>
      <c r="BI7" s="589"/>
      <c r="BJ7" s="589"/>
      <c r="BK7" s="589"/>
      <c r="BL7" s="589"/>
      <c r="BM7" s="589"/>
      <c r="BN7" s="590"/>
      <c r="BO7" s="641">
        <v>
93.2</v>
      </c>
      <c r="BP7" s="641"/>
      <c r="BQ7" s="641"/>
      <c r="BR7" s="641"/>
      <c r="BS7" s="642" t="s">
        <v>
208</v>
      </c>
      <c r="BT7" s="642"/>
      <c r="BU7" s="642"/>
      <c r="BV7" s="642"/>
      <c r="BW7" s="642"/>
      <c r="BX7" s="642"/>
      <c r="BY7" s="642"/>
      <c r="BZ7" s="642"/>
      <c r="CA7" s="642"/>
      <c r="CB7" s="678"/>
      <c r="CD7" s="625" t="s">
        <v>
217</v>
      </c>
      <c r="CE7" s="622"/>
      <c r="CF7" s="622"/>
      <c r="CG7" s="622"/>
      <c r="CH7" s="622"/>
      <c r="CI7" s="622"/>
      <c r="CJ7" s="622"/>
      <c r="CK7" s="622"/>
      <c r="CL7" s="622"/>
      <c r="CM7" s="622"/>
      <c r="CN7" s="622"/>
      <c r="CO7" s="622"/>
      <c r="CP7" s="622"/>
      <c r="CQ7" s="623"/>
      <c r="CR7" s="588">
        <v>
23543850</v>
      </c>
      <c r="CS7" s="589"/>
      <c r="CT7" s="589"/>
      <c r="CU7" s="589"/>
      <c r="CV7" s="589"/>
      <c r="CW7" s="589"/>
      <c r="CX7" s="589"/>
      <c r="CY7" s="590"/>
      <c r="CZ7" s="641">
        <v>
18.100000000000001</v>
      </c>
      <c r="DA7" s="641"/>
      <c r="DB7" s="641"/>
      <c r="DC7" s="641"/>
      <c r="DD7" s="594">
        <v>
4852672</v>
      </c>
      <c r="DE7" s="589"/>
      <c r="DF7" s="589"/>
      <c r="DG7" s="589"/>
      <c r="DH7" s="589"/>
      <c r="DI7" s="589"/>
      <c r="DJ7" s="589"/>
      <c r="DK7" s="589"/>
      <c r="DL7" s="589"/>
      <c r="DM7" s="589"/>
      <c r="DN7" s="589"/>
      <c r="DO7" s="589"/>
      <c r="DP7" s="590"/>
      <c r="DQ7" s="594">
        <v>
22133321</v>
      </c>
      <c r="DR7" s="589"/>
      <c r="DS7" s="589"/>
      <c r="DT7" s="589"/>
      <c r="DU7" s="589"/>
      <c r="DV7" s="589"/>
      <c r="DW7" s="589"/>
      <c r="DX7" s="589"/>
      <c r="DY7" s="589"/>
      <c r="DZ7" s="589"/>
      <c r="EA7" s="589"/>
      <c r="EB7" s="589"/>
      <c r="EC7" s="624"/>
    </row>
    <row r="8" spans="2:143" ht="11.25" customHeight="1">
      <c r="B8" s="585" t="s">
        <v>
218</v>
      </c>
      <c r="C8" s="586"/>
      <c r="D8" s="586"/>
      <c r="E8" s="586"/>
      <c r="F8" s="586"/>
      <c r="G8" s="586"/>
      <c r="H8" s="586"/>
      <c r="I8" s="586"/>
      <c r="J8" s="586"/>
      <c r="K8" s="586"/>
      <c r="L8" s="586"/>
      <c r="M8" s="586"/>
      <c r="N8" s="586"/>
      <c r="O8" s="586"/>
      <c r="P8" s="586"/>
      <c r="Q8" s="587"/>
      <c r="R8" s="588">
        <v>
522752</v>
      </c>
      <c r="S8" s="589"/>
      <c r="T8" s="589"/>
      <c r="U8" s="589"/>
      <c r="V8" s="589"/>
      <c r="W8" s="589"/>
      <c r="X8" s="589"/>
      <c r="Y8" s="590"/>
      <c r="Z8" s="641">
        <v>
0.4</v>
      </c>
      <c r="AA8" s="641"/>
      <c r="AB8" s="641"/>
      <c r="AC8" s="641"/>
      <c r="AD8" s="642">
        <v>
522752</v>
      </c>
      <c r="AE8" s="642"/>
      <c r="AF8" s="642"/>
      <c r="AG8" s="642"/>
      <c r="AH8" s="642"/>
      <c r="AI8" s="642"/>
      <c r="AJ8" s="642"/>
      <c r="AK8" s="642"/>
      <c r="AL8" s="611">
        <v>
0.7</v>
      </c>
      <c r="AM8" s="643"/>
      <c r="AN8" s="643"/>
      <c r="AO8" s="644"/>
      <c r="AP8" s="585" t="s">
        <v>
219</v>
      </c>
      <c r="AQ8" s="586"/>
      <c r="AR8" s="586"/>
      <c r="AS8" s="586"/>
      <c r="AT8" s="586"/>
      <c r="AU8" s="586"/>
      <c r="AV8" s="586"/>
      <c r="AW8" s="586"/>
      <c r="AX8" s="586"/>
      <c r="AY8" s="586"/>
      <c r="AZ8" s="586"/>
      <c r="BA8" s="586"/>
      <c r="BB8" s="586"/>
      <c r="BC8" s="586"/>
      <c r="BD8" s="586"/>
      <c r="BE8" s="586"/>
      <c r="BF8" s="587"/>
      <c r="BG8" s="588">
        <v>
634967</v>
      </c>
      <c r="BH8" s="589"/>
      <c r="BI8" s="589"/>
      <c r="BJ8" s="589"/>
      <c r="BK8" s="589"/>
      <c r="BL8" s="589"/>
      <c r="BM8" s="589"/>
      <c r="BN8" s="590"/>
      <c r="BO8" s="641">
        <v>
2</v>
      </c>
      <c r="BP8" s="641"/>
      <c r="BQ8" s="641"/>
      <c r="BR8" s="641"/>
      <c r="BS8" s="594" t="s">
        <v>
109</v>
      </c>
      <c r="BT8" s="589"/>
      <c r="BU8" s="589"/>
      <c r="BV8" s="589"/>
      <c r="BW8" s="589"/>
      <c r="BX8" s="589"/>
      <c r="BY8" s="589"/>
      <c r="BZ8" s="589"/>
      <c r="CA8" s="589"/>
      <c r="CB8" s="624"/>
      <c r="CD8" s="625" t="s">
        <v>
220</v>
      </c>
      <c r="CE8" s="622"/>
      <c r="CF8" s="622"/>
      <c r="CG8" s="622"/>
      <c r="CH8" s="622"/>
      <c r="CI8" s="622"/>
      <c r="CJ8" s="622"/>
      <c r="CK8" s="622"/>
      <c r="CL8" s="622"/>
      <c r="CM8" s="622"/>
      <c r="CN8" s="622"/>
      <c r="CO8" s="622"/>
      <c r="CP8" s="622"/>
      <c r="CQ8" s="623"/>
      <c r="CR8" s="588">
        <v>
58457167</v>
      </c>
      <c r="CS8" s="589"/>
      <c r="CT8" s="589"/>
      <c r="CU8" s="589"/>
      <c r="CV8" s="589"/>
      <c r="CW8" s="589"/>
      <c r="CX8" s="589"/>
      <c r="CY8" s="590"/>
      <c r="CZ8" s="641">
        <v>
44.9</v>
      </c>
      <c r="DA8" s="641"/>
      <c r="DB8" s="641"/>
      <c r="DC8" s="641"/>
      <c r="DD8" s="594">
        <v>
881058</v>
      </c>
      <c r="DE8" s="589"/>
      <c r="DF8" s="589"/>
      <c r="DG8" s="589"/>
      <c r="DH8" s="589"/>
      <c r="DI8" s="589"/>
      <c r="DJ8" s="589"/>
      <c r="DK8" s="589"/>
      <c r="DL8" s="589"/>
      <c r="DM8" s="589"/>
      <c r="DN8" s="589"/>
      <c r="DO8" s="589"/>
      <c r="DP8" s="590"/>
      <c r="DQ8" s="594">
        <v>
33424542</v>
      </c>
      <c r="DR8" s="589"/>
      <c r="DS8" s="589"/>
      <c r="DT8" s="589"/>
      <c r="DU8" s="589"/>
      <c r="DV8" s="589"/>
      <c r="DW8" s="589"/>
      <c r="DX8" s="589"/>
      <c r="DY8" s="589"/>
      <c r="DZ8" s="589"/>
      <c r="EA8" s="589"/>
      <c r="EB8" s="589"/>
      <c r="EC8" s="624"/>
    </row>
    <row r="9" spans="2:143" ht="11.25" customHeight="1">
      <c r="B9" s="585" t="s">
        <v>
221</v>
      </c>
      <c r="C9" s="586"/>
      <c r="D9" s="586"/>
      <c r="E9" s="586"/>
      <c r="F9" s="586"/>
      <c r="G9" s="586"/>
      <c r="H9" s="586"/>
      <c r="I9" s="586"/>
      <c r="J9" s="586"/>
      <c r="K9" s="586"/>
      <c r="L9" s="586"/>
      <c r="M9" s="586"/>
      <c r="N9" s="586"/>
      <c r="O9" s="586"/>
      <c r="P9" s="586"/>
      <c r="Q9" s="587"/>
      <c r="R9" s="588">
        <v>
517113</v>
      </c>
      <c r="S9" s="589"/>
      <c r="T9" s="589"/>
      <c r="U9" s="589"/>
      <c r="V9" s="589"/>
      <c r="W9" s="589"/>
      <c r="X9" s="589"/>
      <c r="Y9" s="590"/>
      <c r="Z9" s="641">
        <v>
0.4</v>
      </c>
      <c r="AA9" s="641"/>
      <c r="AB9" s="641"/>
      <c r="AC9" s="641"/>
      <c r="AD9" s="642">
        <v>
517113</v>
      </c>
      <c r="AE9" s="642"/>
      <c r="AF9" s="642"/>
      <c r="AG9" s="642"/>
      <c r="AH9" s="642"/>
      <c r="AI9" s="642"/>
      <c r="AJ9" s="642"/>
      <c r="AK9" s="642"/>
      <c r="AL9" s="611">
        <v>
0.7</v>
      </c>
      <c r="AM9" s="643"/>
      <c r="AN9" s="643"/>
      <c r="AO9" s="644"/>
      <c r="AP9" s="585" t="s">
        <v>
222</v>
      </c>
      <c r="AQ9" s="586"/>
      <c r="AR9" s="586"/>
      <c r="AS9" s="586"/>
      <c r="AT9" s="586"/>
      <c r="AU9" s="586"/>
      <c r="AV9" s="586"/>
      <c r="AW9" s="586"/>
      <c r="AX9" s="586"/>
      <c r="AY9" s="586"/>
      <c r="AZ9" s="586"/>
      <c r="BA9" s="586"/>
      <c r="BB9" s="586"/>
      <c r="BC9" s="586"/>
      <c r="BD9" s="586"/>
      <c r="BE9" s="586"/>
      <c r="BF9" s="587"/>
      <c r="BG9" s="588">
        <v>
29503268</v>
      </c>
      <c r="BH9" s="589"/>
      <c r="BI9" s="589"/>
      <c r="BJ9" s="589"/>
      <c r="BK9" s="589"/>
      <c r="BL9" s="589"/>
      <c r="BM9" s="589"/>
      <c r="BN9" s="590"/>
      <c r="BO9" s="641">
        <v>
91.2</v>
      </c>
      <c r="BP9" s="641"/>
      <c r="BQ9" s="641"/>
      <c r="BR9" s="641"/>
      <c r="BS9" s="594" t="s">
        <v>
109</v>
      </c>
      <c r="BT9" s="589"/>
      <c r="BU9" s="589"/>
      <c r="BV9" s="589"/>
      <c r="BW9" s="589"/>
      <c r="BX9" s="589"/>
      <c r="BY9" s="589"/>
      <c r="BZ9" s="589"/>
      <c r="CA9" s="589"/>
      <c r="CB9" s="624"/>
      <c r="CD9" s="625" t="s">
        <v>
223</v>
      </c>
      <c r="CE9" s="622"/>
      <c r="CF9" s="622"/>
      <c r="CG9" s="622"/>
      <c r="CH9" s="622"/>
      <c r="CI9" s="622"/>
      <c r="CJ9" s="622"/>
      <c r="CK9" s="622"/>
      <c r="CL9" s="622"/>
      <c r="CM9" s="622"/>
      <c r="CN9" s="622"/>
      <c r="CO9" s="622"/>
      <c r="CP9" s="622"/>
      <c r="CQ9" s="623"/>
      <c r="CR9" s="588">
        <v>
10058790</v>
      </c>
      <c r="CS9" s="589"/>
      <c r="CT9" s="589"/>
      <c r="CU9" s="589"/>
      <c r="CV9" s="589"/>
      <c r="CW9" s="589"/>
      <c r="CX9" s="589"/>
      <c r="CY9" s="590"/>
      <c r="CZ9" s="641">
        <v>
7.7</v>
      </c>
      <c r="DA9" s="641"/>
      <c r="DB9" s="641"/>
      <c r="DC9" s="641"/>
      <c r="DD9" s="594">
        <v>
2176977</v>
      </c>
      <c r="DE9" s="589"/>
      <c r="DF9" s="589"/>
      <c r="DG9" s="589"/>
      <c r="DH9" s="589"/>
      <c r="DI9" s="589"/>
      <c r="DJ9" s="589"/>
      <c r="DK9" s="589"/>
      <c r="DL9" s="589"/>
      <c r="DM9" s="589"/>
      <c r="DN9" s="589"/>
      <c r="DO9" s="589"/>
      <c r="DP9" s="590"/>
      <c r="DQ9" s="594">
        <v>
8605354</v>
      </c>
      <c r="DR9" s="589"/>
      <c r="DS9" s="589"/>
      <c r="DT9" s="589"/>
      <c r="DU9" s="589"/>
      <c r="DV9" s="589"/>
      <c r="DW9" s="589"/>
      <c r="DX9" s="589"/>
      <c r="DY9" s="589"/>
      <c r="DZ9" s="589"/>
      <c r="EA9" s="589"/>
      <c r="EB9" s="589"/>
      <c r="EC9" s="624"/>
    </row>
    <row r="10" spans="2:143" ht="11.25" customHeight="1">
      <c r="B10" s="585" t="s">
        <v>
224</v>
      </c>
      <c r="C10" s="586"/>
      <c r="D10" s="586"/>
      <c r="E10" s="586"/>
      <c r="F10" s="586"/>
      <c r="G10" s="586"/>
      <c r="H10" s="586"/>
      <c r="I10" s="586"/>
      <c r="J10" s="586"/>
      <c r="K10" s="586"/>
      <c r="L10" s="586"/>
      <c r="M10" s="586"/>
      <c r="N10" s="586"/>
      <c r="O10" s="586"/>
      <c r="P10" s="586"/>
      <c r="Q10" s="587"/>
      <c r="R10" s="588">
        <v>
7276396</v>
      </c>
      <c r="S10" s="589"/>
      <c r="T10" s="589"/>
      <c r="U10" s="589"/>
      <c r="V10" s="589"/>
      <c r="W10" s="589"/>
      <c r="X10" s="589"/>
      <c r="Y10" s="590"/>
      <c r="Z10" s="641">
        <v>
5.5</v>
      </c>
      <c r="AA10" s="641"/>
      <c r="AB10" s="641"/>
      <c r="AC10" s="641"/>
      <c r="AD10" s="642">
        <v>
7276396</v>
      </c>
      <c r="AE10" s="642"/>
      <c r="AF10" s="642"/>
      <c r="AG10" s="642"/>
      <c r="AH10" s="642"/>
      <c r="AI10" s="642"/>
      <c r="AJ10" s="642"/>
      <c r="AK10" s="642"/>
      <c r="AL10" s="611">
        <v>
9.3000000000000007</v>
      </c>
      <c r="AM10" s="643"/>
      <c r="AN10" s="643"/>
      <c r="AO10" s="644"/>
      <c r="AP10" s="585" t="s">
        <v>
225</v>
      </c>
      <c r="AQ10" s="586"/>
      <c r="AR10" s="586"/>
      <c r="AS10" s="586"/>
      <c r="AT10" s="586"/>
      <c r="AU10" s="586"/>
      <c r="AV10" s="586"/>
      <c r="AW10" s="586"/>
      <c r="AX10" s="586"/>
      <c r="AY10" s="586"/>
      <c r="AZ10" s="586"/>
      <c r="BA10" s="586"/>
      <c r="BB10" s="586"/>
      <c r="BC10" s="586"/>
      <c r="BD10" s="586"/>
      <c r="BE10" s="586"/>
      <c r="BF10" s="587"/>
      <c r="BG10" s="588" t="s">
        <v>
109</v>
      </c>
      <c r="BH10" s="589"/>
      <c r="BI10" s="589"/>
      <c r="BJ10" s="589"/>
      <c r="BK10" s="589"/>
      <c r="BL10" s="589"/>
      <c r="BM10" s="589"/>
      <c r="BN10" s="590"/>
      <c r="BO10" s="641" t="s">
        <v>
109</v>
      </c>
      <c r="BP10" s="641"/>
      <c r="BQ10" s="641"/>
      <c r="BR10" s="641"/>
      <c r="BS10" s="594" t="s">
        <v>
109</v>
      </c>
      <c r="BT10" s="589"/>
      <c r="BU10" s="589"/>
      <c r="BV10" s="589"/>
      <c r="BW10" s="589"/>
      <c r="BX10" s="589"/>
      <c r="BY10" s="589"/>
      <c r="BZ10" s="589"/>
      <c r="CA10" s="589"/>
      <c r="CB10" s="624"/>
      <c r="CD10" s="625" t="s">
        <v>
226</v>
      </c>
      <c r="CE10" s="622"/>
      <c r="CF10" s="622"/>
      <c r="CG10" s="622"/>
      <c r="CH10" s="622"/>
      <c r="CI10" s="622"/>
      <c r="CJ10" s="622"/>
      <c r="CK10" s="622"/>
      <c r="CL10" s="622"/>
      <c r="CM10" s="622"/>
      <c r="CN10" s="622"/>
      <c r="CO10" s="622"/>
      <c r="CP10" s="622"/>
      <c r="CQ10" s="623"/>
      <c r="CR10" s="588">
        <v>
67889</v>
      </c>
      <c r="CS10" s="589"/>
      <c r="CT10" s="589"/>
      <c r="CU10" s="589"/>
      <c r="CV10" s="589"/>
      <c r="CW10" s="589"/>
      <c r="CX10" s="589"/>
      <c r="CY10" s="590"/>
      <c r="CZ10" s="641">
        <v>
0.1</v>
      </c>
      <c r="DA10" s="641"/>
      <c r="DB10" s="641"/>
      <c r="DC10" s="641"/>
      <c r="DD10" s="594" t="s">
        <v>
109</v>
      </c>
      <c r="DE10" s="589"/>
      <c r="DF10" s="589"/>
      <c r="DG10" s="589"/>
      <c r="DH10" s="589"/>
      <c r="DI10" s="589"/>
      <c r="DJ10" s="589"/>
      <c r="DK10" s="589"/>
      <c r="DL10" s="589"/>
      <c r="DM10" s="589"/>
      <c r="DN10" s="589"/>
      <c r="DO10" s="589"/>
      <c r="DP10" s="590"/>
      <c r="DQ10" s="594">
        <v>
54336</v>
      </c>
      <c r="DR10" s="589"/>
      <c r="DS10" s="589"/>
      <c r="DT10" s="589"/>
      <c r="DU10" s="589"/>
      <c r="DV10" s="589"/>
      <c r="DW10" s="589"/>
      <c r="DX10" s="589"/>
      <c r="DY10" s="589"/>
      <c r="DZ10" s="589"/>
      <c r="EA10" s="589"/>
      <c r="EB10" s="589"/>
      <c r="EC10" s="624"/>
    </row>
    <row r="11" spans="2:143" ht="11.25" customHeight="1">
      <c r="B11" s="585" t="s">
        <v>
227</v>
      </c>
      <c r="C11" s="586"/>
      <c r="D11" s="586"/>
      <c r="E11" s="586"/>
      <c r="F11" s="586"/>
      <c r="G11" s="586"/>
      <c r="H11" s="586"/>
      <c r="I11" s="586"/>
      <c r="J11" s="586"/>
      <c r="K11" s="586"/>
      <c r="L11" s="586"/>
      <c r="M11" s="586"/>
      <c r="N11" s="586"/>
      <c r="O11" s="586"/>
      <c r="P11" s="586"/>
      <c r="Q11" s="587"/>
      <c r="R11" s="588" t="s">
        <v>
109</v>
      </c>
      <c r="S11" s="589"/>
      <c r="T11" s="589"/>
      <c r="U11" s="589"/>
      <c r="V11" s="589"/>
      <c r="W11" s="589"/>
      <c r="X11" s="589"/>
      <c r="Y11" s="590"/>
      <c r="Z11" s="641" t="s">
        <v>
109</v>
      </c>
      <c r="AA11" s="641"/>
      <c r="AB11" s="641"/>
      <c r="AC11" s="641"/>
      <c r="AD11" s="642" t="s">
        <v>
109</v>
      </c>
      <c r="AE11" s="642"/>
      <c r="AF11" s="642"/>
      <c r="AG11" s="642"/>
      <c r="AH11" s="642"/>
      <c r="AI11" s="642"/>
      <c r="AJ11" s="642"/>
      <c r="AK11" s="642"/>
      <c r="AL11" s="611" t="s">
        <v>
109</v>
      </c>
      <c r="AM11" s="643"/>
      <c r="AN11" s="643"/>
      <c r="AO11" s="644"/>
      <c r="AP11" s="585" t="s">
        <v>
228</v>
      </c>
      <c r="AQ11" s="586"/>
      <c r="AR11" s="586"/>
      <c r="AS11" s="586"/>
      <c r="AT11" s="586"/>
      <c r="AU11" s="586"/>
      <c r="AV11" s="586"/>
      <c r="AW11" s="586"/>
      <c r="AX11" s="586"/>
      <c r="AY11" s="586"/>
      <c r="AZ11" s="586"/>
      <c r="BA11" s="586"/>
      <c r="BB11" s="586"/>
      <c r="BC11" s="586"/>
      <c r="BD11" s="586"/>
      <c r="BE11" s="586"/>
      <c r="BF11" s="587"/>
      <c r="BG11" s="588" t="s">
        <v>
109</v>
      </c>
      <c r="BH11" s="589"/>
      <c r="BI11" s="589"/>
      <c r="BJ11" s="589"/>
      <c r="BK11" s="589"/>
      <c r="BL11" s="589"/>
      <c r="BM11" s="589"/>
      <c r="BN11" s="590"/>
      <c r="BO11" s="641" t="s">
        <v>
109</v>
      </c>
      <c r="BP11" s="641"/>
      <c r="BQ11" s="641"/>
      <c r="BR11" s="641"/>
      <c r="BS11" s="594" t="s">
        <v>
109</v>
      </c>
      <c r="BT11" s="589"/>
      <c r="BU11" s="589"/>
      <c r="BV11" s="589"/>
      <c r="BW11" s="589"/>
      <c r="BX11" s="589"/>
      <c r="BY11" s="589"/>
      <c r="BZ11" s="589"/>
      <c r="CA11" s="589"/>
      <c r="CB11" s="624"/>
      <c r="CD11" s="625" t="s">
        <v>
229</v>
      </c>
      <c r="CE11" s="622"/>
      <c r="CF11" s="622"/>
      <c r="CG11" s="622"/>
      <c r="CH11" s="622"/>
      <c r="CI11" s="622"/>
      <c r="CJ11" s="622"/>
      <c r="CK11" s="622"/>
      <c r="CL11" s="622"/>
      <c r="CM11" s="622"/>
      <c r="CN11" s="622"/>
      <c r="CO11" s="622"/>
      <c r="CP11" s="622"/>
      <c r="CQ11" s="623"/>
      <c r="CR11" s="588">
        <v>
790</v>
      </c>
      <c r="CS11" s="589"/>
      <c r="CT11" s="589"/>
      <c r="CU11" s="589"/>
      <c r="CV11" s="589"/>
      <c r="CW11" s="589"/>
      <c r="CX11" s="589"/>
      <c r="CY11" s="590"/>
      <c r="CZ11" s="641">
        <v>
0</v>
      </c>
      <c r="DA11" s="641"/>
      <c r="DB11" s="641"/>
      <c r="DC11" s="641"/>
      <c r="DD11" s="594" t="s">
        <v>
109</v>
      </c>
      <c r="DE11" s="589"/>
      <c r="DF11" s="589"/>
      <c r="DG11" s="589"/>
      <c r="DH11" s="589"/>
      <c r="DI11" s="589"/>
      <c r="DJ11" s="589"/>
      <c r="DK11" s="589"/>
      <c r="DL11" s="589"/>
      <c r="DM11" s="589"/>
      <c r="DN11" s="589"/>
      <c r="DO11" s="589"/>
      <c r="DP11" s="590"/>
      <c r="DQ11" s="594">
        <v>
720</v>
      </c>
      <c r="DR11" s="589"/>
      <c r="DS11" s="589"/>
      <c r="DT11" s="589"/>
      <c r="DU11" s="589"/>
      <c r="DV11" s="589"/>
      <c r="DW11" s="589"/>
      <c r="DX11" s="589"/>
      <c r="DY11" s="589"/>
      <c r="DZ11" s="589"/>
      <c r="EA11" s="589"/>
      <c r="EB11" s="589"/>
      <c r="EC11" s="624"/>
    </row>
    <row r="12" spans="2:143" ht="11.25" customHeight="1">
      <c r="B12" s="585" t="s">
        <v>
230</v>
      </c>
      <c r="C12" s="586"/>
      <c r="D12" s="586"/>
      <c r="E12" s="586"/>
      <c r="F12" s="586"/>
      <c r="G12" s="586"/>
      <c r="H12" s="586"/>
      <c r="I12" s="586"/>
      <c r="J12" s="586"/>
      <c r="K12" s="586"/>
      <c r="L12" s="586"/>
      <c r="M12" s="586"/>
      <c r="N12" s="586"/>
      <c r="O12" s="586"/>
      <c r="P12" s="586"/>
      <c r="Q12" s="587"/>
      <c r="R12" s="588" t="s">
        <v>
109</v>
      </c>
      <c r="S12" s="589"/>
      <c r="T12" s="589"/>
      <c r="U12" s="589"/>
      <c r="V12" s="589"/>
      <c r="W12" s="589"/>
      <c r="X12" s="589"/>
      <c r="Y12" s="590"/>
      <c r="Z12" s="641" t="s">
        <v>
109</v>
      </c>
      <c r="AA12" s="641"/>
      <c r="AB12" s="641"/>
      <c r="AC12" s="641"/>
      <c r="AD12" s="642" t="s">
        <v>
109</v>
      </c>
      <c r="AE12" s="642"/>
      <c r="AF12" s="642"/>
      <c r="AG12" s="642"/>
      <c r="AH12" s="642"/>
      <c r="AI12" s="642"/>
      <c r="AJ12" s="642"/>
      <c r="AK12" s="642"/>
      <c r="AL12" s="611" t="s">
        <v>
109</v>
      </c>
      <c r="AM12" s="643"/>
      <c r="AN12" s="643"/>
      <c r="AO12" s="644"/>
      <c r="AP12" s="585" t="s">
        <v>
231</v>
      </c>
      <c r="AQ12" s="586"/>
      <c r="AR12" s="586"/>
      <c r="AS12" s="586"/>
      <c r="AT12" s="586"/>
      <c r="AU12" s="586"/>
      <c r="AV12" s="586"/>
      <c r="AW12" s="586"/>
      <c r="AX12" s="586"/>
      <c r="AY12" s="586"/>
      <c r="AZ12" s="586"/>
      <c r="BA12" s="586"/>
      <c r="BB12" s="586"/>
      <c r="BC12" s="586"/>
      <c r="BD12" s="586"/>
      <c r="BE12" s="586"/>
      <c r="BF12" s="587"/>
      <c r="BG12" s="588" t="s">
        <v>
109</v>
      </c>
      <c r="BH12" s="589"/>
      <c r="BI12" s="589"/>
      <c r="BJ12" s="589"/>
      <c r="BK12" s="589"/>
      <c r="BL12" s="589"/>
      <c r="BM12" s="589"/>
      <c r="BN12" s="590"/>
      <c r="BO12" s="641" t="s">
        <v>
109</v>
      </c>
      <c r="BP12" s="641"/>
      <c r="BQ12" s="641"/>
      <c r="BR12" s="641"/>
      <c r="BS12" s="594" t="s">
        <v>
109</v>
      </c>
      <c r="BT12" s="589"/>
      <c r="BU12" s="589"/>
      <c r="BV12" s="589"/>
      <c r="BW12" s="589"/>
      <c r="BX12" s="589"/>
      <c r="BY12" s="589"/>
      <c r="BZ12" s="589"/>
      <c r="CA12" s="589"/>
      <c r="CB12" s="624"/>
      <c r="CD12" s="625" t="s">
        <v>
232</v>
      </c>
      <c r="CE12" s="622"/>
      <c r="CF12" s="622"/>
      <c r="CG12" s="622"/>
      <c r="CH12" s="622"/>
      <c r="CI12" s="622"/>
      <c r="CJ12" s="622"/>
      <c r="CK12" s="622"/>
      <c r="CL12" s="622"/>
      <c r="CM12" s="622"/>
      <c r="CN12" s="622"/>
      <c r="CO12" s="622"/>
      <c r="CP12" s="622"/>
      <c r="CQ12" s="623"/>
      <c r="CR12" s="588">
        <v>
837919</v>
      </c>
      <c r="CS12" s="589"/>
      <c r="CT12" s="589"/>
      <c r="CU12" s="589"/>
      <c r="CV12" s="589"/>
      <c r="CW12" s="589"/>
      <c r="CX12" s="589"/>
      <c r="CY12" s="590"/>
      <c r="CZ12" s="641">
        <v>
0.6</v>
      </c>
      <c r="DA12" s="641"/>
      <c r="DB12" s="641"/>
      <c r="DC12" s="641"/>
      <c r="DD12" s="594">
        <v>
55030</v>
      </c>
      <c r="DE12" s="589"/>
      <c r="DF12" s="589"/>
      <c r="DG12" s="589"/>
      <c r="DH12" s="589"/>
      <c r="DI12" s="589"/>
      <c r="DJ12" s="589"/>
      <c r="DK12" s="589"/>
      <c r="DL12" s="589"/>
      <c r="DM12" s="589"/>
      <c r="DN12" s="589"/>
      <c r="DO12" s="589"/>
      <c r="DP12" s="590"/>
      <c r="DQ12" s="594">
        <v>
769580</v>
      </c>
      <c r="DR12" s="589"/>
      <c r="DS12" s="589"/>
      <c r="DT12" s="589"/>
      <c r="DU12" s="589"/>
      <c r="DV12" s="589"/>
      <c r="DW12" s="589"/>
      <c r="DX12" s="589"/>
      <c r="DY12" s="589"/>
      <c r="DZ12" s="589"/>
      <c r="EA12" s="589"/>
      <c r="EB12" s="589"/>
      <c r="EC12" s="624"/>
    </row>
    <row r="13" spans="2:143" ht="11.25" customHeight="1">
      <c r="B13" s="585" t="s">
        <v>
233</v>
      </c>
      <c r="C13" s="586"/>
      <c r="D13" s="586"/>
      <c r="E13" s="586"/>
      <c r="F13" s="586"/>
      <c r="G13" s="586"/>
      <c r="H13" s="586"/>
      <c r="I13" s="586"/>
      <c r="J13" s="586"/>
      <c r="K13" s="586"/>
      <c r="L13" s="586"/>
      <c r="M13" s="586"/>
      <c r="N13" s="586"/>
      <c r="O13" s="586"/>
      <c r="P13" s="586"/>
      <c r="Q13" s="587"/>
      <c r="R13" s="588">
        <v>
183215</v>
      </c>
      <c r="S13" s="589"/>
      <c r="T13" s="589"/>
      <c r="U13" s="589"/>
      <c r="V13" s="589"/>
      <c r="W13" s="589"/>
      <c r="X13" s="589"/>
      <c r="Y13" s="590"/>
      <c r="Z13" s="641">
        <v>
0.1</v>
      </c>
      <c r="AA13" s="641"/>
      <c r="AB13" s="641"/>
      <c r="AC13" s="641"/>
      <c r="AD13" s="642">
        <v>
183215</v>
      </c>
      <c r="AE13" s="642"/>
      <c r="AF13" s="642"/>
      <c r="AG13" s="642"/>
      <c r="AH13" s="642"/>
      <c r="AI13" s="642"/>
      <c r="AJ13" s="642"/>
      <c r="AK13" s="642"/>
      <c r="AL13" s="611">
        <v>
0.2</v>
      </c>
      <c r="AM13" s="643"/>
      <c r="AN13" s="643"/>
      <c r="AO13" s="644"/>
      <c r="AP13" s="585" t="s">
        <v>
234</v>
      </c>
      <c r="AQ13" s="586"/>
      <c r="AR13" s="586"/>
      <c r="AS13" s="586"/>
      <c r="AT13" s="586"/>
      <c r="AU13" s="586"/>
      <c r="AV13" s="586"/>
      <c r="AW13" s="586"/>
      <c r="AX13" s="586"/>
      <c r="AY13" s="586"/>
      <c r="AZ13" s="586"/>
      <c r="BA13" s="586"/>
      <c r="BB13" s="586"/>
      <c r="BC13" s="586"/>
      <c r="BD13" s="586"/>
      <c r="BE13" s="586"/>
      <c r="BF13" s="587"/>
      <c r="BG13" s="588" t="s">
        <v>
109</v>
      </c>
      <c r="BH13" s="589"/>
      <c r="BI13" s="589"/>
      <c r="BJ13" s="589"/>
      <c r="BK13" s="589"/>
      <c r="BL13" s="589"/>
      <c r="BM13" s="589"/>
      <c r="BN13" s="590"/>
      <c r="BO13" s="641" t="s">
        <v>
109</v>
      </c>
      <c r="BP13" s="641"/>
      <c r="BQ13" s="641"/>
      <c r="BR13" s="641"/>
      <c r="BS13" s="594" t="s">
        <v>
109</v>
      </c>
      <c r="BT13" s="589"/>
      <c r="BU13" s="589"/>
      <c r="BV13" s="589"/>
      <c r="BW13" s="589"/>
      <c r="BX13" s="589"/>
      <c r="BY13" s="589"/>
      <c r="BZ13" s="589"/>
      <c r="CA13" s="589"/>
      <c r="CB13" s="624"/>
      <c r="CD13" s="625" t="s">
        <v>
235</v>
      </c>
      <c r="CE13" s="622"/>
      <c r="CF13" s="622"/>
      <c r="CG13" s="622"/>
      <c r="CH13" s="622"/>
      <c r="CI13" s="622"/>
      <c r="CJ13" s="622"/>
      <c r="CK13" s="622"/>
      <c r="CL13" s="622"/>
      <c r="CM13" s="622"/>
      <c r="CN13" s="622"/>
      <c r="CO13" s="622"/>
      <c r="CP13" s="622"/>
      <c r="CQ13" s="623"/>
      <c r="CR13" s="588">
        <v>
13822427</v>
      </c>
      <c r="CS13" s="589"/>
      <c r="CT13" s="589"/>
      <c r="CU13" s="589"/>
      <c r="CV13" s="589"/>
      <c r="CW13" s="589"/>
      <c r="CX13" s="589"/>
      <c r="CY13" s="590"/>
      <c r="CZ13" s="641">
        <v>
10.6</v>
      </c>
      <c r="DA13" s="641"/>
      <c r="DB13" s="641"/>
      <c r="DC13" s="641"/>
      <c r="DD13" s="594">
        <v>
6483174</v>
      </c>
      <c r="DE13" s="589"/>
      <c r="DF13" s="589"/>
      <c r="DG13" s="589"/>
      <c r="DH13" s="589"/>
      <c r="DI13" s="589"/>
      <c r="DJ13" s="589"/>
      <c r="DK13" s="589"/>
      <c r="DL13" s="589"/>
      <c r="DM13" s="589"/>
      <c r="DN13" s="589"/>
      <c r="DO13" s="589"/>
      <c r="DP13" s="590"/>
      <c r="DQ13" s="594">
        <v>
8529869</v>
      </c>
      <c r="DR13" s="589"/>
      <c r="DS13" s="589"/>
      <c r="DT13" s="589"/>
      <c r="DU13" s="589"/>
      <c r="DV13" s="589"/>
      <c r="DW13" s="589"/>
      <c r="DX13" s="589"/>
      <c r="DY13" s="589"/>
      <c r="DZ13" s="589"/>
      <c r="EA13" s="589"/>
      <c r="EB13" s="589"/>
      <c r="EC13" s="624"/>
    </row>
    <row r="14" spans="2:143" ht="11.25" customHeight="1">
      <c r="B14" s="585" t="s">
        <v>
236</v>
      </c>
      <c r="C14" s="586"/>
      <c r="D14" s="586"/>
      <c r="E14" s="586"/>
      <c r="F14" s="586"/>
      <c r="G14" s="586"/>
      <c r="H14" s="586"/>
      <c r="I14" s="586"/>
      <c r="J14" s="586"/>
      <c r="K14" s="586"/>
      <c r="L14" s="586"/>
      <c r="M14" s="586"/>
      <c r="N14" s="586"/>
      <c r="O14" s="586"/>
      <c r="P14" s="586"/>
      <c r="Q14" s="587"/>
      <c r="R14" s="588" t="s">
        <v>
109</v>
      </c>
      <c r="S14" s="589"/>
      <c r="T14" s="589"/>
      <c r="U14" s="589"/>
      <c r="V14" s="589"/>
      <c r="W14" s="589"/>
      <c r="X14" s="589"/>
      <c r="Y14" s="590"/>
      <c r="Z14" s="641" t="s">
        <v>
109</v>
      </c>
      <c r="AA14" s="641"/>
      <c r="AB14" s="641"/>
      <c r="AC14" s="641"/>
      <c r="AD14" s="642" t="s">
        <v>
109</v>
      </c>
      <c r="AE14" s="642"/>
      <c r="AF14" s="642"/>
      <c r="AG14" s="642"/>
      <c r="AH14" s="642"/>
      <c r="AI14" s="642"/>
      <c r="AJ14" s="642"/>
      <c r="AK14" s="642"/>
      <c r="AL14" s="611" t="s">
        <v>
109</v>
      </c>
      <c r="AM14" s="643"/>
      <c r="AN14" s="643"/>
      <c r="AO14" s="644"/>
      <c r="AP14" s="585" t="s">
        <v>
237</v>
      </c>
      <c r="AQ14" s="586"/>
      <c r="AR14" s="586"/>
      <c r="AS14" s="586"/>
      <c r="AT14" s="586"/>
      <c r="AU14" s="586"/>
      <c r="AV14" s="586"/>
      <c r="AW14" s="586"/>
      <c r="AX14" s="586"/>
      <c r="AY14" s="586"/>
      <c r="AZ14" s="586"/>
      <c r="BA14" s="586"/>
      <c r="BB14" s="586"/>
      <c r="BC14" s="586"/>
      <c r="BD14" s="586"/>
      <c r="BE14" s="586"/>
      <c r="BF14" s="587"/>
      <c r="BG14" s="588">
        <v>
78610</v>
      </c>
      <c r="BH14" s="589"/>
      <c r="BI14" s="589"/>
      <c r="BJ14" s="589"/>
      <c r="BK14" s="589"/>
      <c r="BL14" s="589"/>
      <c r="BM14" s="589"/>
      <c r="BN14" s="590"/>
      <c r="BO14" s="641">
        <v>
0.2</v>
      </c>
      <c r="BP14" s="641"/>
      <c r="BQ14" s="641"/>
      <c r="BR14" s="641"/>
      <c r="BS14" s="594" t="s">
        <v>
109</v>
      </c>
      <c r="BT14" s="589"/>
      <c r="BU14" s="589"/>
      <c r="BV14" s="589"/>
      <c r="BW14" s="589"/>
      <c r="BX14" s="589"/>
      <c r="BY14" s="589"/>
      <c r="BZ14" s="589"/>
      <c r="CA14" s="589"/>
      <c r="CB14" s="624"/>
      <c r="CD14" s="625" t="s">
        <v>
238</v>
      </c>
      <c r="CE14" s="622"/>
      <c r="CF14" s="622"/>
      <c r="CG14" s="622"/>
      <c r="CH14" s="622"/>
      <c r="CI14" s="622"/>
      <c r="CJ14" s="622"/>
      <c r="CK14" s="622"/>
      <c r="CL14" s="622"/>
      <c r="CM14" s="622"/>
      <c r="CN14" s="622"/>
      <c r="CO14" s="622"/>
      <c r="CP14" s="622"/>
      <c r="CQ14" s="623"/>
      <c r="CR14" s="588">
        <v>
783601</v>
      </c>
      <c r="CS14" s="589"/>
      <c r="CT14" s="589"/>
      <c r="CU14" s="589"/>
      <c r="CV14" s="589"/>
      <c r="CW14" s="589"/>
      <c r="CX14" s="589"/>
      <c r="CY14" s="590"/>
      <c r="CZ14" s="641">
        <v>
0.6</v>
      </c>
      <c r="DA14" s="641"/>
      <c r="DB14" s="641"/>
      <c r="DC14" s="641"/>
      <c r="DD14" s="594">
        <v>
313252</v>
      </c>
      <c r="DE14" s="589"/>
      <c r="DF14" s="589"/>
      <c r="DG14" s="589"/>
      <c r="DH14" s="589"/>
      <c r="DI14" s="589"/>
      <c r="DJ14" s="589"/>
      <c r="DK14" s="589"/>
      <c r="DL14" s="589"/>
      <c r="DM14" s="589"/>
      <c r="DN14" s="589"/>
      <c r="DO14" s="589"/>
      <c r="DP14" s="590"/>
      <c r="DQ14" s="594">
        <v>
586704</v>
      </c>
      <c r="DR14" s="589"/>
      <c r="DS14" s="589"/>
      <c r="DT14" s="589"/>
      <c r="DU14" s="589"/>
      <c r="DV14" s="589"/>
      <c r="DW14" s="589"/>
      <c r="DX14" s="589"/>
      <c r="DY14" s="589"/>
      <c r="DZ14" s="589"/>
      <c r="EA14" s="589"/>
      <c r="EB14" s="589"/>
      <c r="EC14" s="624"/>
    </row>
    <row r="15" spans="2:143" ht="11.25" customHeight="1">
      <c r="B15" s="585" t="s">
        <v>
239</v>
      </c>
      <c r="C15" s="586"/>
      <c r="D15" s="586"/>
      <c r="E15" s="586"/>
      <c r="F15" s="586"/>
      <c r="G15" s="586"/>
      <c r="H15" s="586"/>
      <c r="I15" s="586"/>
      <c r="J15" s="586"/>
      <c r="K15" s="586"/>
      <c r="L15" s="586"/>
      <c r="M15" s="586"/>
      <c r="N15" s="586"/>
      <c r="O15" s="586"/>
      <c r="P15" s="586"/>
      <c r="Q15" s="587"/>
      <c r="R15" s="588">
        <v>
101700</v>
      </c>
      <c r="S15" s="589"/>
      <c r="T15" s="589"/>
      <c r="U15" s="589"/>
      <c r="V15" s="589"/>
      <c r="W15" s="589"/>
      <c r="X15" s="589"/>
      <c r="Y15" s="590"/>
      <c r="Z15" s="641">
        <v>
0.1</v>
      </c>
      <c r="AA15" s="641"/>
      <c r="AB15" s="641"/>
      <c r="AC15" s="641"/>
      <c r="AD15" s="642">
        <v>
101700</v>
      </c>
      <c r="AE15" s="642"/>
      <c r="AF15" s="642"/>
      <c r="AG15" s="642"/>
      <c r="AH15" s="642"/>
      <c r="AI15" s="642"/>
      <c r="AJ15" s="642"/>
      <c r="AK15" s="642"/>
      <c r="AL15" s="611">
        <v>
0.1</v>
      </c>
      <c r="AM15" s="643"/>
      <c r="AN15" s="643"/>
      <c r="AO15" s="644"/>
      <c r="AP15" s="585" t="s">
        <v>
240</v>
      </c>
      <c r="AQ15" s="586"/>
      <c r="AR15" s="586"/>
      <c r="AS15" s="586"/>
      <c r="AT15" s="586"/>
      <c r="AU15" s="586"/>
      <c r="AV15" s="586"/>
      <c r="AW15" s="586"/>
      <c r="AX15" s="586"/>
      <c r="AY15" s="586"/>
      <c r="AZ15" s="586"/>
      <c r="BA15" s="586"/>
      <c r="BB15" s="586"/>
      <c r="BC15" s="586"/>
      <c r="BD15" s="586"/>
      <c r="BE15" s="586"/>
      <c r="BF15" s="587"/>
      <c r="BG15" s="588">
        <v>
2118108</v>
      </c>
      <c r="BH15" s="589"/>
      <c r="BI15" s="589"/>
      <c r="BJ15" s="589"/>
      <c r="BK15" s="589"/>
      <c r="BL15" s="589"/>
      <c r="BM15" s="589"/>
      <c r="BN15" s="590"/>
      <c r="BO15" s="641">
        <v>
6.6</v>
      </c>
      <c r="BP15" s="641"/>
      <c r="BQ15" s="641"/>
      <c r="BR15" s="641"/>
      <c r="BS15" s="594" t="s">
        <v>
109</v>
      </c>
      <c r="BT15" s="589"/>
      <c r="BU15" s="589"/>
      <c r="BV15" s="589"/>
      <c r="BW15" s="589"/>
      <c r="BX15" s="589"/>
      <c r="BY15" s="589"/>
      <c r="BZ15" s="589"/>
      <c r="CA15" s="589"/>
      <c r="CB15" s="624"/>
      <c r="CD15" s="625" t="s">
        <v>
241</v>
      </c>
      <c r="CE15" s="622"/>
      <c r="CF15" s="622"/>
      <c r="CG15" s="622"/>
      <c r="CH15" s="622"/>
      <c r="CI15" s="622"/>
      <c r="CJ15" s="622"/>
      <c r="CK15" s="622"/>
      <c r="CL15" s="622"/>
      <c r="CM15" s="622"/>
      <c r="CN15" s="622"/>
      <c r="CO15" s="622"/>
      <c r="CP15" s="622"/>
      <c r="CQ15" s="623"/>
      <c r="CR15" s="588">
        <v>
11972458</v>
      </c>
      <c r="CS15" s="589"/>
      <c r="CT15" s="589"/>
      <c r="CU15" s="589"/>
      <c r="CV15" s="589"/>
      <c r="CW15" s="589"/>
      <c r="CX15" s="589"/>
      <c r="CY15" s="590"/>
      <c r="CZ15" s="641">
        <v>
9.1999999999999993</v>
      </c>
      <c r="DA15" s="641"/>
      <c r="DB15" s="641"/>
      <c r="DC15" s="641"/>
      <c r="DD15" s="594">
        <v>
1500088</v>
      </c>
      <c r="DE15" s="589"/>
      <c r="DF15" s="589"/>
      <c r="DG15" s="589"/>
      <c r="DH15" s="589"/>
      <c r="DI15" s="589"/>
      <c r="DJ15" s="589"/>
      <c r="DK15" s="589"/>
      <c r="DL15" s="589"/>
      <c r="DM15" s="589"/>
      <c r="DN15" s="589"/>
      <c r="DO15" s="589"/>
      <c r="DP15" s="590"/>
      <c r="DQ15" s="594">
        <v>
11412215</v>
      </c>
      <c r="DR15" s="589"/>
      <c r="DS15" s="589"/>
      <c r="DT15" s="589"/>
      <c r="DU15" s="589"/>
      <c r="DV15" s="589"/>
      <c r="DW15" s="589"/>
      <c r="DX15" s="589"/>
      <c r="DY15" s="589"/>
      <c r="DZ15" s="589"/>
      <c r="EA15" s="589"/>
      <c r="EB15" s="589"/>
      <c r="EC15" s="624"/>
    </row>
    <row r="16" spans="2:143" ht="11.25" customHeight="1">
      <c r="B16" s="585" t="s">
        <v>
242</v>
      </c>
      <c r="C16" s="586"/>
      <c r="D16" s="586"/>
      <c r="E16" s="586"/>
      <c r="F16" s="586"/>
      <c r="G16" s="586"/>
      <c r="H16" s="586"/>
      <c r="I16" s="586"/>
      <c r="J16" s="586"/>
      <c r="K16" s="586"/>
      <c r="L16" s="586"/>
      <c r="M16" s="586"/>
      <c r="N16" s="586"/>
      <c r="O16" s="586"/>
      <c r="P16" s="586"/>
      <c r="Q16" s="587"/>
      <c r="R16" s="588" t="s">
        <v>
109</v>
      </c>
      <c r="S16" s="589"/>
      <c r="T16" s="589"/>
      <c r="U16" s="589"/>
      <c r="V16" s="589"/>
      <c r="W16" s="589"/>
      <c r="X16" s="589"/>
      <c r="Y16" s="590"/>
      <c r="Z16" s="641" t="s">
        <v>
109</v>
      </c>
      <c r="AA16" s="641"/>
      <c r="AB16" s="641"/>
      <c r="AC16" s="641"/>
      <c r="AD16" s="642" t="s">
        <v>
109</v>
      </c>
      <c r="AE16" s="642"/>
      <c r="AF16" s="642"/>
      <c r="AG16" s="642"/>
      <c r="AH16" s="642"/>
      <c r="AI16" s="642"/>
      <c r="AJ16" s="642"/>
      <c r="AK16" s="642"/>
      <c r="AL16" s="611" t="s">
        <v>
109</v>
      </c>
      <c r="AM16" s="643"/>
      <c r="AN16" s="643"/>
      <c r="AO16" s="644"/>
      <c r="AP16" s="585" t="s">
        <v>
243</v>
      </c>
      <c r="AQ16" s="586"/>
      <c r="AR16" s="586"/>
      <c r="AS16" s="586"/>
      <c r="AT16" s="586"/>
      <c r="AU16" s="586"/>
      <c r="AV16" s="586"/>
      <c r="AW16" s="586"/>
      <c r="AX16" s="586"/>
      <c r="AY16" s="586"/>
      <c r="AZ16" s="586"/>
      <c r="BA16" s="586"/>
      <c r="BB16" s="586"/>
      <c r="BC16" s="586"/>
      <c r="BD16" s="586"/>
      <c r="BE16" s="586"/>
      <c r="BF16" s="587"/>
      <c r="BG16" s="588" t="s">
        <v>
109</v>
      </c>
      <c r="BH16" s="589"/>
      <c r="BI16" s="589"/>
      <c r="BJ16" s="589"/>
      <c r="BK16" s="589"/>
      <c r="BL16" s="589"/>
      <c r="BM16" s="589"/>
      <c r="BN16" s="590"/>
      <c r="BO16" s="641" t="s">
        <v>
109</v>
      </c>
      <c r="BP16" s="641"/>
      <c r="BQ16" s="641"/>
      <c r="BR16" s="641"/>
      <c r="BS16" s="594" t="s">
        <v>
109</v>
      </c>
      <c r="BT16" s="589"/>
      <c r="BU16" s="589"/>
      <c r="BV16" s="589"/>
      <c r="BW16" s="589"/>
      <c r="BX16" s="589"/>
      <c r="BY16" s="589"/>
      <c r="BZ16" s="589"/>
      <c r="CA16" s="589"/>
      <c r="CB16" s="624"/>
      <c r="CD16" s="625" t="s">
        <v>
244</v>
      </c>
      <c r="CE16" s="622"/>
      <c r="CF16" s="622"/>
      <c r="CG16" s="622"/>
      <c r="CH16" s="622"/>
      <c r="CI16" s="622"/>
      <c r="CJ16" s="622"/>
      <c r="CK16" s="622"/>
      <c r="CL16" s="622"/>
      <c r="CM16" s="622"/>
      <c r="CN16" s="622"/>
      <c r="CO16" s="622"/>
      <c r="CP16" s="622"/>
      <c r="CQ16" s="623"/>
      <c r="CR16" s="588" t="s">
        <v>
109</v>
      </c>
      <c r="CS16" s="589"/>
      <c r="CT16" s="589"/>
      <c r="CU16" s="589"/>
      <c r="CV16" s="589"/>
      <c r="CW16" s="589"/>
      <c r="CX16" s="589"/>
      <c r="CY16" s="590"/>
      <c r="CZ16" s="641" t="s">
        <v>
109</v>
      </c>
      <c r="DA16" s="641"/>
      <c r="DB16" s="641"/>
      <c r="DC16" s="641"/>
      <c r="DD16" s="594" t="s">
        <v>
109</v>
      </c>
      <c r="DE16" s="589"/>
      <c r="DF16" s="589"/>
      <c r="DG16" s="589"/>
      <c r="DH16" s="589"/>
      <c r="DI16" s="589"/>
      <c r="DJ16" s="589"/>
      <c r="DK16" s="589"/>
      <c r="DL16" s="589"/>
      <c r="DM16" s="589"/>
      <c r="DN16" s="589"/>
      <c r="DO16" s="589"/>
      <c r="DP16" s="590"/>
      <c r="DQ16" s="594" t="s">
        <v>
109</v>
      </c>
      <c r="DR16" s="589"/>
      <c r="DS16" s="589"/>
      <c r="DT16" s="589"/>
      <c r="DU16" s="589"/>
      <c r="DV16" s="589"/>
      <c r="DW16" s="589"/>
      <c r="DX16" s="589"/>
      <c r="DY16" s="589"/>
      <c r="DZ16" s="589"/>
      <c r="EA16" s="589"/>
      <c r="EB16" s="589"/>
      <c r="EC16" s="624"/>
    </row>
    <row r="17" spans="2:133" ht="11.25" customHeight="1">
      <c r="B17" s="585" t="s">
        <v>
245</v>
      </c>
      <c r="C17" s="586"/>
      <c r="D17" s="586"/>
      <c r="E17" s="586"/>
      <c r="F17" s="586"/>
      <c r="G17" s="586"/>
      <c r="H17" s="586"/>
      <c r="I17" s="586"/>
      <c r="J17" s="586"/>
      <c r="K17" s="586"/>
      <c r="L17" s="586"/>
      <c r="M17" s="586"/>
      <c r="N17" s="586"/>
      <c r="O17" s="586"/>
      <c r="P17" s="586"/>
      <c r="Q17" s="587"/>
      <c r="R17" s="588" t="s">
        <v>
109</v>
      </c>
      <c r="S17" s="589"/>
      <c r="T17" s="589"/>
      <c r="U17" s="589"/>
      <c r="V17" s="589"/>
      <c r="W17" s="589"/>
      <c r="X17" s="589"/>
      <c r="Y17" s="590"/>
      <c r="Z17" s="641" t="s">
        <v>
109</v>
      </c>
      <c r="AA17" s="641"/>
      <c r="AB17" s="641"/>
      <c r="AC17" s="641"/>
      <c r="AD17" s="642" t="s">
        <v>
109</v>
      </c>
      <c r="AE17" s="642"/>
      <c r="AF17" s="642"/>
      <c r="AG17" s="642"/>
      <c r="AH17" s="642"/>
      <c r="AI17" s="642"/>
      <c r="AJ17" s="642"/>
      <c r="AK17" s="642"/>
      <c r="AL17" s="611" t="s">
        <v>
109</v>
      </c>
      <c r="AM17" s="643"/>
      <c r="AN17" s="643"/>
      <c r="AO17" s="644"/>
      <c r="AP17" s="585" t="s">
        <v>
246</v>
      </c>
      <c r="AQ17" s="586"/>
      <c r="AR17" s="586"/>
      <c r="AS17" s="586"/>
      <c r="AT17" s="586"/>
      <c r="AU17" s="586"/>
      <c r="AV17" s="586"/>
      <c r="AW17" s="586"/>
      <c r="AX17" s="586"/>
      <c r="AY17" s="586"/>
      <c r="AZ17" s="586"/>
      <c r="BA17" s="586"/>
      <c r="BB17" s="586"/>
      <c r="BC17" s="586"/>
      <c r="BD17" s="586"/>
      <c r="BE17" s="586"/>
      <c r="BF17" s="587"/>
      <c r="BG17" s="588" t="s">
        <v>
109</v>
      </c>
      <c r="BH17" s="589"/>
      <c r="BI17" s="589"/>
      <c r="BJ17" s="589"/>
      <c r="BK17" s="589"/>
      <c r="BL17" s="589"/>
      <c r="BM17" s="589"/>
      <c r="BN17" s="590"/>
      <c r="BO17" s="641" t="s">
        <v>
109</v>
      </c>
      <c r="BP17" s="641"/>
      <c r="BQ17" s="641"/>
      <c r="BR17" s="641"/>
      <c r="BS17" s="594" t="s">
        <v>
109</v>
      </c>
      <c r="BT17" s="589"/>
      <c r="BU17" s="589"/>
      <c r="BV17" s="589"/>
      <c r="BW17" s="589"/>
      <c r="BX17" s="589"/>
      <c r="BY17" s="589"/>
      <c r="BZ17" s="589"/>
      <c r="CA17" s="589"/>
      <c r="CB17" s="624"/>
      <c r="CD17" s="625" t="s">
        <v>
247</v>
      </c>
      <c r="CE17" s="622"/>
      <c r="CF17" s="622"/>
      <c r="CG17" s="622"/>
      <c r="CH17" s="622"/>
      <c r="CI17" s="622"/>
      <c r="CJ17" s="622"/>
      <c r="CK17" s="622"/>
      <c r="CL17" s="622"/>
      <c r="CM17" s="622"/>
      <c r="CN17" s="622"/>
      <c r="CO17" s="622"/>
      <c r="CP17" s="622"/>
      <c r="CQ17" s="623"/>
      <c r="CR17" s="588">
        <v>
9666425</v>
      </c>
      <c r="CS17" s="589"/>
      <c r="CT17" s="589"/>
      <c r="CU17" s="589"/>
      <c r="CV17" s="589"/>
      <c r="CW17" s="589"/>
      <c r="CX17" s="589"/>
      <c r="CY17" s="590"/>
      <c r="CZ17" s="641">
        <v>
7.4</v>
      </c>
      <c r="DA17" s="641"/>
      <c r="DB17" s="641"/>
      <c r="DC17" s="641"/>
      <c r="DD17" s="594" t="s">
        <v>
109</v>
      </c>
      <c r="DE17" s="589"/>
      <c r="DF17" s="589"/>
      <c r="DG17" s="589"/>
      <c r="DH17" s="589"/>
      <c r="DI17" s="589"/>
      <c r="DJ17" s="589"/>
      <c r="DK17" s="589"/>
      <c r="DL17" s="589"/>
      <c r="DM17" s="589"/>
      <c r="DN17" s="589"/>
      <c r="DO17" s="589"/>
      <c r="DP17" s="590"/>
      <c r="DQ17" s="594">
        <v>
9666293</v>
      </c>
      <c r="DR17" s="589"/>
      <c r="DS17" s="589"/>
      <c r="DT17" s="589"/>
      <c r="DU17" s="589"/>
      <c r="DV17" s="589"/>
      <c r="DW17" s="589"/>
      <c r="DX17" s="589"/>
      <c r="DY17" s="589"/>
      <c r="DZ17" s="589"/>
      <c r="EA17" s="589"/>
      <c r="EB17" s="589"/>
      <c r="EC17" s="624"/>
    </row>
    <row r="18" spans="2:133" ht="11.25" customHeight="1">
      <c r="B18" s="585" t="s">
        <v>
248</v>
      </c>
      <c r="C18" s="586"/>
      <c r="D18" s="586"/>
      <c r="E18" s="586"/>
      <c r="F18" s="586"/>
      <c r="G18" s="586"/>
      <c r="H18" s="586"/>
      <c r="I18" s="586"/>
      <c r="J18" s="586"/>
      <c r="K18" s="586"/>
      <c r="L18" s="586"/>
      <c r="M18" s="586"/>
      <c r="N18" s="586"/>
      <c r="O18" s="586"/>
      <c r="P18" s="586"/>
      <c r="Q18" s="587"/>
      <c r="R18" s="588" t="s">
        <v>
109</v>
      </c>
      <c r="S18" s="589"/>
      <c r="T18" s="589"/>
      <c r="U18" s="589"/>
      <c r="V18" s="589"/>
      <c r="W18" s="589"/>
      <c r="X18" s="589"/>
      <c r="Y18" s="590"/>
      <c r="Z18" s="641" t="s">
        <v>
109</v>
      </c>
      <c r="AA18" s="641"/>
      <c r="AB18" s="641"/>
      <c r="AC18" s="641"/>
      <c r="AD18" s="642" t="s">
        <v>
109</v>
      </c>
      <c r="AE18" s="642"/>
      <c r="AF18" s="642"/>
      <c r="AG18" s="642"/>
      <c r="AH18" s="642"/>
      <c r="AI18" s="642"/>
      <c r="AJ18" s="642"/>
      <c r="AK18" s="642"/>
      <c r="AL18" s="611" t="s">
        <v>
109</v>
      </c>
      <c r="AM18" s="643"/>
      <c r="AN18" s="643"/>
      <c r="AO18" s="644"/>
      <c r="AP18" s="585" t="s">
        <v>
249</v>
      </c>
      <c r="AQ18" s="586"/>
      <c r="AR18" s="586"/>
      <c r="AS18" s="586"/>
      <c r="AT18" s="586"/>
      <c r="AU18" s="586"/>
      <c r="AV18" s="586"/>
      <c r="AW18" s="586"/>
      <c r="AX18" s="586"/>
      <c r="AY18" s="586"/>
      <c r="AZ18" s="586"/>
      <c r="BA18" s="586"/>
      <c r="BB18" s="586"/>
      <c r="BC18" s="586"/>
      <c r="BD18" s="586"/>
      <c r="BE18" s="586"/>
      <c r="BF18" s="587"/>
      <c r="BG18" s="588" t="s">
        <v>
109</v>
      </c>
      <c r="BH18" s="589"/>
      <c r="BI18" s="589"/>
      <c r="BJ18" s="589"/>
      <c r="BK18" s="589"/>
      <c r="BL18" s="589"/>
      <c r="BM18" s="589"/>
      <c r="BN18" s="590"/>
      <c r="BO18" s="641" t="s">
        <v>
109</v>
      </c>
      <c r="BP18" s="641"/>
      <c r="BQ18" s="641"/>
      <c r="BR18" s="641"/>
      <c r="BS18" s="594" t="s">
        <v>
109</v>
      </c>
      <c r="BT18" s="589"/>
      <c r="BU18" s="589"/>
      <c r="BV18" s="589"/>
      <c r="BW18" s="589"/>
      <c r="BX18" s="589"/>
      <c r="BY18" s="589"/>
      <c r="BZ18" s="589"/>
      <c r="CA18" s="589"/>
      <c r="CB18" s="624"/>
      <c r="CD18" s="625" t="s">
        <v>
250</v>
      </c>
      <c r="CE18" s="622"/>
      <c r="CF18" s="622"/>
      <c r="CG18" s="622"/>
      <c r="CH18" s="622"/>
      <c r="CI18" s="622"/>
      <c r="CJ18" s="622"/>
      <c r="CK18" s="622"/>
      <c r="CL18" s="622"/>
      <c r="CM18" s="622"/>
      <c r="CN18" s="622"/>
      <c r="CO18" s="622"/>
      <c r="CP18" s="622"/>
      <c r="CQ18" s="623"/>
      <c r="CR18" s="588" t="s">
        <v>
109</v>
      </c>
      <c r="CS18" s="589"/>
      <c r="CT18" s="589"/>
      <c r="CU18" s="589"/>
      <c r="CV18" s="589"/>
      <c r="CW18" s="589"/>
      <c r="CX18" s="589"/>
      <c r="CY18" s="590"/>
      <c r="CZ18" s="641" t="s">
        <v>
109</v>
      </c>
      <c r="DA18" s="641"/>
      <c r="DB18" s="641"/>
      <c r="DC18" s="641"/>
      <c r="DD18" s="594" t="s">
        <v>
109</v>
      </c>
      <c r="DE18" s="589"/>
      <c r="DF18" s="589"/>
      <c r="DG18" s="589"/>
      <c r="DH18" s="589"/>
      <c r="DI18" s="589"/>
      <c r="DJ18" s="589"/>
      <c r="DK18" s="589"/>
      <c r="DL18" s="589"/>
      <c r="DM18" s="589"/>
      <c r="DN18" s="589"/>
      <c r="DO18" s="589"/>
      <c r="DP18" s="590"/>
      <c r="DQ18" s="594" t="s">
        <v>
109</v>
      </c>
      <c r="DR18" s="589"/>
      <c r="DS18" s="589"/>
      <c r="DT18" s="589"/>
      <c r="DU18" s="589"/>
      <c r="DV18" s="589"/>
      <c r="DW18" s="589"/>
      <c r="DX18" s="589"/>
      <c r="DY18" s="589"/>
      <c r="DZ18" s="589"/>
      <c r="EA18" s="589"/>
      <c r="EB18" s="589"/>
      <c r="EC18" s="624"/>
    </row>
    <row r="19" spans="2:133" ht="11.25" customHeight="1">
      <c r="B19" s="585" t="s">
        <v>
251</v>
      </c>
      <c r="C19" s="586"/>
      <c r="D19" s="586"/>
      <c r="E19" s="586"/>
      <c r="F19" s="586"/>
      <c r="G19" s="586"/>
      <c r="H19" s="586"/>
      <c r="I19" s="586"/>
      <c r="J19" s="586"/>
      <c r="K19" s="586"/>
      <c r="L19" s="586"/>
      <c r="M19" s="586"/>
      <c r="N19" s="586"/>
      <c r="O19" s="586"/>
      <c r="P19" s="586"/>
      <c r="Q19" s="587"/>
      <c r="R19" s="588" t="s">
        <v>
109</v>
      </c>
      <c r="S19" s="589"/>
      <c r="T19" s="589"/>
      <c r="U19" s="589"/>
      <c r="V19" s="589"/>
      <c r="W19" s="589"/>
      <c r="X19" s="589"/>
      <c r="Y19" s="590"/>
      <c r="Z19" s="641" t="s">
        <v>
109</v>
      </c>
      <c r="AA19" s="641"/>
      <c r="AB19" s="641"/>
      <c r="AC19" s="641"/>
      <c r="AD19" s="642" t="s">
        <v>
109</v>
      </c>
      <c r="AE19" s="642"/>
      <c r="AF19" s="642"/>
      <c r="AG19" s="642"/>
      <c r="AH19" s="642"/>
      <c r="AI19" s="642"/>
      <c r="AJ19" s="642"/>
      <c r="AK19" s="642"/>
      <c r="AL19" s="611" t="s">
        <v>
109</v>
      </c>
      <c r="AM19" s="643"/>
      <c r="AN19" s="643"/>
      <c r="AO19" s="644"/>
      <c r="AP19" s="585" t="s">
        <v>
252</v>
      </c>
      <c r="AQ19" s="586"/>
      <c r="AR19" s="586"/>
      <c r="AS19" s="586"/>
      <c r="AT19" s="586"/>
      <c r="AU19" s="586"/>
      <c r="AV19" s="586"/>
      <c r="AW19" s="586"/>
      <c r="AX19" s="586"/>
      <c r="AY19" s="586"/>
      <c r="AZ19" s="586"/>
      <c r="BA19" s="586"/>
      <c r="BB19" s="586"/>
      <c r="BC19" s="586"/>
      <c r="BD19" s="586"/>
      <c r="BE19" s="586"/>
      <c r="BF19" s="587"/>
      <c r="BG19" s="588" t="s">
        <v>
109</v>
      </c>
      <c r="BH19" s="589"/>
      <c r="BI19" s="589"/>
      <c r="BJ19" s="589"/>
      <c r="BK19" s="589"/>
      <c r="BL19" s="589"/>
      <c r="BM19" s="589"/>
      <c r="BN19" s="590"/>
      <c r="BO19" s="641" t="s">
        <v>
109</v>
      </c>
      <c r="BP19" s="641"/>
      <c r="BQ19" s="641"/>
      <c r="BR19" s="641"/>
      <c r="BS19" s="594" t="s">
        <v>
109</v>
      </c>
      <c r="BT19" s="589"/>
      <c r="BU19" s="589"/>
      <c r="BV19" s="589"/>
      <c r="BW19" s="589"/>
      <c r="BX19" s="589"/>
      <c r="BY19" s="589"/>
      <c r="BZ19" s="589"/>
      <c r="CA19" s="589"/>
      <c r="CB19" s="624"/>
      <c r="CD19" s="625" t="s">
        <v>
253</v>
      </c>
      <c r="CE19" s="622"/>
      <c r="CF19" s="622"/>
      <c r="CG19" s="622"/>
      <c r="CH19" s="622"/>
      <c r="CI19" s="622"/>
      <c r="CJ19" s="622"/>
      <c r="CK19" s="622"/>
      <c r="CL19" s="622"/>
      <c r="CM19" s="622"/>
      <c r="CN19" s="622"/>
      <c r="CO19" s="622"/>
      <c r="CP19" s="622"/>
      <c r="CQ19" s="623"/>
      <c r="CR19" s="588" t="s">
        <v>
109</v>
      </c>
      <c r="CS19" s="589"/>
      <c r="CT19" s="589"/>
      <c r="CU19" s="589"/>
      <c r="CV19" s="589"/>
      <c r="CW19" s="589"/>
      <c r="CX19" s="589"/>
      <c r="CY19" s="590"/>
      <c r="CZ19" s="641" t="s">
        <v>
109</v>
      </c>
      <c r="DA19" s="641"/>
      <c r="DB19" s="641"/>
      <c r="DC19" s="641"/>
      <c r="DD19" s="594" t="s">
        <v>
109</v>
      </c>
      <c r="DE19" s="589"/>
      <c r="DF19" s="589"/>
      <c r="DG19" s="589"/>
      <c r="DH19" s="589"/>
      <c r="DI19" s="589"/>
      <c r="DJ19" s="589"/>
      <c r="DK19" s="589"/>
      <c r="DL19" s="589"/>
      <c r="DM19" s="589"/>
      <c r="DN19" s="589"/>
      <c r="DO19" s="589"/>
      <c r="DP19" s="590"/>
      <c r="DQ19" s="594" t="s">
        <v>
109</v>
      </c>
      <c r="DR19" s="589"/>
      <c r="DS19" s="589"/>
      <c r="DT19" s="589"/>
      <c r="DU19" s="589"/>
      <c r="DV19" s="589"/>
      <c r="DW19" s="589"/>
      <c r="DX19" s="589"/>
      <c r="DY19" s="589"/>
      <c r="DZ19" s="589"/>
      <c r="EA19" s="589"/>
      <c r="EB19" s="589"/>
      <c r="EC19" s="624"/>
    </row>
    <row r="20" spans="2:133" ht="11.25" customHeight="1">
      <c r="B20" s="585" t="s">
        <v>
254</v>
      </c>
      <c r="C20" s="586"/>
      <c r="D20" s="586"/>
      <c r="E20" s="586"/>
      <c r="F20" s="586"/>
      <c r="G20" s="586"/>
      <c r="H20" s="586"/>
      <c r="I20" s="586"/>
      <c r="J20" s="586"/>
      <c r="K20" s="586"/>
      <c r="L20" s="586"/>
      <c r="M20" s="586"/>
      <c r="N20" s="586"/>
      <c r="O20" s="586"/>
      <c r="P20" s="586"/>
      <c r="Q20" s="587"/>
      <c r="R20" s="588">
        <v>
41777785</v>
      </c>
      <c r="S20" s="589"/>
      <c r="T20" s="589"/>
      <c r="U20" s="589"/>
      <c r="V20" s="589"/>
      <c r="W20" s="589"/>
      <c r="X20" s="589"/>
      <c r="Y20" s="590"/>
      <c r="Z20" s="641">
        <v>
31.3</v>
      </c>
      <c r="AA20" s="641"/>
      <c r="AB20" s="641"/>
      <c r="AC20" s="641"/>
      <c r="AD20" s="642">
        <v>
41777785</v>
      </c>
      <c r="AE20" s="642"/>
      <c r="AF20" s="642"/>
      <c r="AG20" s="642"/>
      <c r="AH20" s="642"/>
      <c r="AI20" s="642"/>
      <c r="AJ20" s="642"/>
      <c r="AK20" s="642"/>
      <c r="AL20" s="611">
        <v>
53.4</v>
      </c>
      <c r="AM20" s="643"/>
      <c r="AN20" s="643"/>
      <c r="AO20" s="644"/>
      <c r="AP20" s="585" t="s">
        <v>
255</v>
      </c>
      <c r="AQ20" s="586"/>
      <c r="AR20" s="586"/>
      <c r="AS20" s="586"/>
      <c r="AT20" s="586"/>
      <c r="AU20" s="586"/>
      <c r="AV20" s="586"/>
      <c r="AW20" s="586"/>
      <c r="AX20" s="586"/>
      <c r="AY20" s="586"/>
      <c r="AZ20" s="586"/>
      <c r="BA20" s="586"/>
      <c r="BB20" s="586"/>
      <c r="BC20" s="586"/>
      <c r="BD20" s="586"/>
      <c r="BE20" s="586"/>
      <c r="BF20" s="587"/>
      <c r="BG20" s="588" t="s">
        <v>
109</v>
      </c>
      <c r="BH20" s="589"/>
      <c r="BI20" s="589"/>
      <c r="BJ20" s="589"/>
      <c r="BK20" s="589"/>
      <c r="BL20" s="589"/>
      <c r="BM20" s="589"/>
      <c r="BN20" s="590"/>
      <c r="BO20" s="641" t="s">
        <v>
109</v>
      </c>
      <c r="BP20" s="641"/>
      <c r="BQ20" s="641"/>
      <c r="BR20" s="641"/>
      <c r="BS20" s="594" t="s">
        <v>
109</v>
      </c>
      <c r="BT20" s="589"/>
      <c r="BU20" s="589"/>
      <c r="BV20" s="589"/>
      <c r="BW20" s="589"/>
      <c r="BX20" s="589"/>
      <c r="BY20" s="589"/>
      <c r="BZ20" s="589"/>
      <c r="CA20" s="589"/>
      <c r="CB20" s="624"/>
      <c r="CD20" s="625" t="s">
        <v>
256</v>
      </c>
      <c r="CE20" s="622"/>
      <c r="CF20" s="622"/>
      <c r="CG20" s="622"/>
      <c r="CH20" s="622"/>
      <c r="CI20" s="622"/>
      <c r="CJ20" s="622"/>
      <c r="CK20" s="622"/>
      <c r="CL20" s="622"/>
      <c r="CM20" s="622"/>
      <c r="CN20" s="622"/>
      <c r="CO20" s="622"/>
      <c r="CP20" s="622"/>
      <c r="CQ20" s="623"/>
      <c r="CR20" s="588">
        <v>
130118641</v>
      </c>
      <c r="CS20" s="589"/>
      <c r="CT20" s="589"/>
      <c r="CU20" s="589"/>
      <c r="CV20" s="589"/>
      <c r="CW20" s="589"/>
      <c r="CX20" s="589"/>
      <c r="CY20" s="590"/>
      <c r="CZ20" s="641">
        <v>
100</v>
      </c>
      <c r="DA20" s="641"/>
      <c r="DB20" s="641"/>
      <c r="DC20" s="641"/>
      <c r="DD20" s="594">
        <v>
16265771</v>
      </c>
      <c r="DE20" s="589"/>
      <c r="DF20" s="589"/>
      <c r="DG20" s="589"/>
      <c r="DH20" s="589"/>
      <c r="DI20" s="589"/>
      <c r="DJ20" s="589"/>
      <c r="DK20" s="589"/>
      <c r="DL20" s="589"/>
      <c r="DM20" s="589"/>
      <c r="DN20" s="589"/>
      <c r="DO20" s="589"/>
      <c r="DP20" s="590"/>
      <c r="DQ20" s="594">
        <v>
96090259</v>
      </c>
      <c r="DR20" s="589"/>
      <c r="DS20" s="589"/>
      <c r="DT20" s="589"/>
      <c r="DU20" s="589"/>
      <c r="DV20" s="589"/>
      <c r="DW20" s="589"/>
      <c r="DX20" s="589"/>
      <c r="DY20" s="589"/>
      <c r="DZ20" s="589"/>
      <c r="EA20" s="589"/>
      <c r="EB20" s="589"/>
      <c r="EC20" s="624"/>
    </row>
    <row r="21" spans="2:133" ht="11.25" customHeight="1">
      <c r="B21" s="585" t="s">
        <v>
257</v>
      </c>
      <c r="C21" s="586"/>
      <c r="D21" s="586"/>
      <c r="E21" s="586"/>
      <c r="F21" s="586"/>
      <c r="G21" s="586"/>
      <c r="H21" s="586"/>
      <c r="I21" s="586"/>
      <c r="J21" s="586"/>
      <c r="K21" s="586"/>
      <c r="L21" s="586"/>
      <c r="M21" s="586"/>
      <c r="N21" s="586"/>
      <c r="O21" s="586"/>
      <c r="P21" s="586"/>
      <c r="Q21" s="587"/>
      <c r="R21" s="588">
        <v>
25920</v>
      </c>
      <c r="S21" s="589"/>
      <c r="T21" s="589"/>
      <c r="U21" s="589"/>
      <c r="V21" s="589"/>
      <c r="W21" s="589"/>
      <c r="X21" s="589"/>
      <c r="Y21" s="590"/>
      <c r="Z21" s="641">
        <v>
0</v>
      </c>
      <c r="AA21" s="641"/>
      <c r="AB21" s="641"/>
      <c r="AC21" s="641"/>
      <c r="AD21" s="642">
        <v>
25920</v>
      </c>
      <c r="AE21" s="642"/>
      <c r="AF21" s="642"/>
      <c r="AG21" s="642"/>
      <c r="AH21" s="642"/>
      <c r="AI21" s="642"/>
      <c r="AJ21" s="642"/>
      <c r="AK21" s="642"/>
      <c r="AL21" s="611">
        <v>
0</v>
      </c>
      <c r="AM21" s="643"/>
      <c r="AN21" s="643"/>
      <c r="AO21" s="644"/>
      <c r="AP21" s="679" t="s">
        <v>
258</v>
      </c>
      <c r="AQ21" s="689"/>
      <c r="AR21" s="689"/>
      <c r="AS21" s="689"/>
      <c r="AT21" s="689"/>
      <c r="AU21" s="689"/>
      <c r="AV21" s="689"/>
      <c r="AW21" s="689"/>
      <c r="AX21" s="689"/>
      <c r="AY21" s="689"/>
      <c r="AZ21" s="689"/>
      <c r="BA21" s="689"/>
      <c r="BB21" s="689"/>
      <c r="BC21" s="689"/>
      <c r="BD21" s="689"/>
      <c r="BE21" s="689"/>
      <c r="BF21" s="681"/>
      <c r="BG21" s="588" t="s">
        <v>
109</v>
      </c>
      <c r="BH21" s="589"/>
      <c r="BI21" s="589"/>
      <c r="BJ21" s="589"/>
      <c r="BK21" s="589"/>
      <c r="BL21" s="589"/>
      <c r="BM21" s="589"/>
      <c r="BN21" s="590"/>
      <c r="BO21" s="641" t="s">
        <v>
109</v>
      </c>
      <c r="BP21" s="641"/>
      <c r="BQ21" s="641"/>
      <c r="BR21" s="641"/>
      <c r="BS21" s="594" t="s">
        <v>
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
259</v>
      </c>
      <c r="C22" s="586"/>
      <c r="D22" s="586"/>
      <c r="E22" s="586"/>
      <c r="F22" s="586"/>
      <c r="G22" s="586"/>
      <c r="H22" s="586"/>
      <c r="I22" s="586"/>
      <c r="J22" s="586"/>
      <c r="K22" s="586"/>
      <c r="L22" s="586"/>
      <c r="M22" s="586"/>
      <c r="N22" s="586"/>
      <c r="O22" s="586"/>
      <c r="P22" s="586"/>
      <c r="Q22" s="587"/>
      <c r="R22" s="588">
        <v>
742033</v>
      </c>
      <c r="S22" s="589"/>
      <c r="T22" s="589"/>
      <c r="U22" s="589"/>
      <c r="V22" s="589"/>
      <c r="W22" s="589"/>
      <c r="X22" s="589"/>
      <c r="Y22" s="590"/>
      <c r="Z22" s="641">
        <v>
0.6</v>
      </c>
      <c r="AA22" s="641"/>
      <c r="AB22" s="641"/>
      <c r="AC22" s="641"/>
      <c r="AD22" s="642" t="s">
        <v>
109</v>
      </c>
      <c r="AE22" s="642"/>
      <c r="AF22" s="642"/>
      <c r="AG22" s="642"/>
      <c r="AH22" s="642"/>
      <c r="AI22" s="642"/>
      <c r="AJ22" s="642"/>
      <c r="AK22" s="642"/>
      <c r="AL22" s="611" t="s">
        <v>
109</v>
      </c>
      <c r="AM22" s="643"/>
      <c r="AN22" s="643"/>
      <c r="AO22" s="644"/>
      <c r="AP22" s="679" t="s">
        <v>
260</v>
      </c>
      <c r="AQ22" s="689"/>
      <c r="AR22" s="689"/>
      <c r="AS22" s="689"/>
      <c r="AT22" s="689"/>
      <c r="AU22" s="689"/>
      <c r="AV22" s="689"/>
      <c r="AW22" s="689"/>
      <c r="AX22" s="689"/>
      <c r="AY22" s="689"/>
      <c r="AZ22" s="689"/>
      <c r="BA22" s="689"/>
      <c r="BB22" s="689"/>
      <c r="BC22" s="689"/>
      <c r="BD22" s="689"/>
      <c r="BE22" s="689"/>
      <c r="BF22" s="681"/>
      <c r="BG22" s="588" t="s">
        <v>
109</v>
      </c>
      <c r="BH22" s="589"/>
      <c r="BI22" s="589"/>
      <c r="BJ22" s="589"/>
      <c r="BK22" s="589"/>
      <c r="BL22" s="589"/>
      <c r="BM22" s="589"/>
      <c r="BN22" s="590"/>
      <c r="BO22" s="641" t="s">
        <v>
109</v>
      </c>
      <c r="BP22" s="641"/>
      <c r="BQ22" s="641"/>
      <c r="BR22" s="641"/>
      <c r="BS22" s="594" t="s">
        <v>
109</v>
      </c>
      <c r="BT22" s="589"/>
      <c r="BU22" s="589"/>
      <c r="BV22" s="589"/>
      <c r="BW22" s="589"/>
      <c r="BX22" s="589"/>
      <c r="BY22" s="589"/>
      <c r="BZ22" s="589"/>
      <c r="CA22" s="589"/>
      <c r="CB22" s="624"/>
      <c r="CD22" s="693" t="s">
        <v>
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
262</v>
      </c>
      <c r="C23" s="586"/>
      <c r="D23" s="586"/>
      <c r="E23" s="586"/>
      <c r="F23" s="586"/>
      <c r="G23" s="586"/>
      <c r="H23" s="586"/>
      <c r="I23" s="586"/>
      <c r="J23" s="586"/>
      <c r="K23" s="586"/>
      <c r="L23" s="586"/>
      <c r="M23" s="586"/>
      <c r="N23" s="586"/>
      <c r="O23" s="586"/>
      <c r="P23" s="586"/>
      <c r="Q23" s="587"/>
      <c r="R23" s="588">
        <v>
1878464</v>
      </c>
      <c r="S23" s="589"/>
      <c r="T23" s="589"/>
      <c r="U23" s="589"/>
      <c r="V23" s="589"/>
      <c r="W23" s="589"/>
      <c r="X23" s="589"/>
      <c r="Y23" s="590"/>
      <c r="Z23" s="641">
        <v>
1.4</v>
      </c>
      <c r="AA23" s="641"/>
      <c r="AB23" s="641"/>
      <c r="AC23" s="641"/>
      <c r="AD23" s="642">
        <v>
697647</v>
      </c>
      <c r="AE23" s="642"/>
      <c r="AF23" s="642"/>
      <c r="AG23" s="642"/>
      <c r="AH23" s="642"/>
      <c r="AI23" s="642"/>
      <c r="AJ23" s="642"/>
      <c r="AK23" s="642"/>
      <c r="AL23" s="611">
        <v>
0.9</v>
      </c>
      <c r="AM23" s="643"/>
      <c r="AN23" s="643"/>
      <c r="AO23" s="644"/>
      <c r="AP23" s="679" t="s">
        <v>
263</v>
      </c>
      <c r="AQ23" s="689"/>
      <c r="AR23" s="689"/>
      <c r="AS23" s="689"/>
      <c r="AT23" s="689"/>
      <c r="AU23" s="689"/>
      <c r="AV23" s="689"/>
      <c r="AW23" s="689"/>
      <c r="AX23" s="689"/>
      <c r="AY23" s="689"/>
      <c r="AZ23" s="689"/>
      <c r="BA23" s="689"/>
      <c r="BB23" s="689"/>
      <c r="BC23" s="689"/>
      <c r="BD23" s="689"/>
      <c r="BE23" s="689"/>
      <c r="BF23" s="681"/>
      <c r="BG23" s="588" t="s">
        <v>
109</v>
      </c>
      <c r="BH23" s="589"/>
      <c r="BI23" s="589"/>
      <c r="BJ23" s="589"/>
      <c r="BK23" s="589"/>
      <c r="BL23" s="589"/>
      <c r="BM23" s="589"/>
      <c r="BN23" s="590"/>
      <c r="BO23" s="641" t="s">
        <v>
109</v>
      </c>
      <c r="BP23" s="641"/>
      <c r="BQ23" s="641"/>
      <c r="BR23" s="641"/>
      <c r="BS23" s="594" t="s">
        <v>
109</v>
      </c>
      <c r="BT23" s="589"/>
      <c r="BU23" s="589"/>
      <c r="BV23" s="589"/>
      <c r="BW23" s="589"/>
      <c r="BX23" s="589"/>
      <c r="BY23" s="589"/>
      <c r="BZ23" s="589"/>
      <c r="CA23" s="589"/>
      <c r="CB23" s="624"/>
      <c r="CD23" s="693" t="s">
        <v>
202</v>
      </c>
      <c r="CE23" s="694"/>
      <c r="CF23" s="694"/>
      <c r="CG23" s="694"/>
      <c r="CH23" s="694"/>
      <c r="CI23" s="694"/>
      <c r="CJ23" s="694"/>
      <c r="CK23" s="694"/>
      <c r="CL23" s="694"/>
      <c r="CM23" s="694"/>
      <c r="CN23" s="694"/>
      <c r="CO23" s="694"/>
      <c r="CP23" s="694"/>
      <c r="CQ23" s="695"/>
      <c r="CR23" s="693" t="s">
        <v>
264</v>
      </c>
      <c r="CS23" s="694"/>
      <c r="CT23" s="694"/>
      <c r="CU23" s="694"/>
      <c r="CV23" s="694"/>
      <c r="CW23" s="694"/>
      <c r="CX23" s="694"/>
      <c r="CY23" s="695"/>
      <c r="CZ23" s="693" t="s">
        <v>
265</v>
      </c>
      <c r="DA23" s="694"/>
      <c r="DB23" s="694"/>
      <c r="DC23" s="695"/>
      <c r="DD23" s="693" t="s">
        <v>
266</v>
      </c>
      <c r="DE23" s="694"/>
      <c r="DF23" s="694"/>
      <c r="DG23" s="694"/>
      <c r="DH23" s="694"/>
      <c r="DI23" s="694"/>
      <c r="DJ23" s="694"/>
      <c r="DK23" s="695"/>
      <c r="DL23" s="696" t="s">
        <v>
267</v>
      </c>
      <c r="DM23" s="697"/>
      <c r="DN23" s="697"/>
      <c r="DO23" s="697"/>
      <c r="DP23" s="697"/>
      <c r="DQ23" s="697"/>
      <c r="DR23" s="697"/>
      <c r="DS23" s="697"/>
      <c r="DT23" s="697"/>
      <c r="DU23" s="697"/>
      <c r="DV23" s="698"/>
      <c r="DW23" s="693" t="s">
        <v>
268</v>
      </c>
      <c r="DX23" s="694"/>
      <c r="DY23" s="694"/>
      <c r="DZ23" s="694"/>
      <c r="EA23" s="694"/>
      <c r="EB23" s="694"/>
      <c r="EC23" s="695"/>
    </row>
    <row r="24" spans="2:133" ht="11.25" customHeight="1">
      <c r="B24" s="585" t="s">
        <v>
269</v>
      </c>
      <c r="C24" s="586"/>
      <c r="D24" s="586"/>
      <c r="E24" s="586"/>
      <c r="F24" s="586"/>
      <c r="G24" s="586"/>
      <c r="H24" s="586"/>
      <c r="I24" s="586"/>
      <c r="J24" s="586"/>
      <c r="K24" s="586"/>
      <c r="L24" s="586"/>
      <c r="M24" s="586"/>
      <c r="N24" s="586"/>
      <c r="O24" s="586"/>
      <c r="P24" s="586"/>
      <c r="Q24" s="587"/>
      <c r="R24" s="588">
        <v>
531234</v>
      </c>
      <c r="S24" s="589"/>
      <c r="T24" s="589"/>
      <c r="U24" s="589"/>
      <c r="V24" s="589"/>
      <c r="W24" s="589"/>
      <c r="X24" s="589"/>
      <c r="Y24" s="590"/>
      <c r="Z24" s="641">
        <v>
0.4</v>
      </c>
      <c r="AA24" s="641"/>
      <c r="AB24" s="641"/>
      <c r="AC24" s="641"/>
      <c r="AD24" s="642">
        <v>
58</v>
      </c>
      <c r="AE24" s="642"/>
      <c r="AF24" s="642"/>
      <c r="AG24" s="642"/>
      <c r="AH24" s="642"/>
      <c r="AI24" s="642"/>
      <c r="AJ24" s="642"/>
      <c r="AK24" s="642"/>
      <c r="AL24" s="611">
        <v>
0</v>
      </c>
      <c r="AM24" s="643"/>
      <c r="AN24" s="643"/>
      <c r="AO24" s="644"/>
      <c r="AP24" s="679" t="s">
        <v>
270</v>
      </c>
      <c r="AQ24" s="689"/>
      <c r="AR24" s="689"/>
      <c r="AS24" s="689"/>
      <c r="AT24" s="689"/>
      <c r="AU24" s="689"/>
      <c r="AV24" s="689"/>
      <c r="AW24" s="689"/>
      <c r="AX24" s="689"/>
      <c r="AY24" s="689"/>
      <c r="AZ24" s="689"/>
      <c r="BA24" s="689"/>
      <c r="BB24" s="689"/>
      <c r="BC24" s="689"/>
      <c r="BD24" s="689"/>
      <c r="BE24" s="689"/>
      <c r="BF24" s="681"/>
      <c r="BG24" s="588" t="s">
        <v>
109</v>
      </c>
      <c r="BH24" s="589"/>
      <c r="BI24" s="589"/>
      <c r="BJ24" s="589"/>
      <c r="BK24" s="589"/>
      <c r="BL24" s="589"/>
      <c r="BM24" s="589"/>
      <c r="BN24" s="590"/>
      <c r="BO24" s="641" t="s">
        <v>
109</v>
      </c>
      <c r="BP24" s="641"/>
      <c r="BQ24" s="641"/>
      <c r="BR24" s="641"/>
      <c r="BS24" s="594" t="s">
        <v>
109</v>
      </c>
      <c r="BT24" s="589"/>
      <c r="BU24" s="589"/>
      <c r="BV24" s="589"/>
      <c r="BW24" s="589"/>
      <c r="BX24" s="589"/>
      <c r="BY24" s="589"/>
      <c r="BZ24" s="589"/>
      <c r="CA24" s="589"/>
      <c r="CB24" s="624"/>
      <c r="CD24" s="645" t="s">
        <v>
271</v>
      </c>
      <c r="CE24" s="646"/>
      <c r="CF24" s="646"/>
      <c r="CG24" s="646"/>
      <c r="CH24" s="646"/>
      <c r="CI24" s="646"/>
      <c r="CJ24" s="646"/>
      <c r="CK24" s="646"/>
      <c r="CL24" s="646"/>
      <c r="CM24" s="646"/>
      <c r="CN24" s="646"/>
      <c r="CO24" s="646"/>
      <c r="CP24" s="646"/>
      <c r="CQ24" s="647"/>
      <c r="CR24" s="638">
        <v>
64191052</v>
      </c>
      <c r="CS24" s="639"/>
      <c r="CT24" s="639"/>
      <c r="CU24" s="639"/>
      <c r="CV24" s="639"/>
      <c r="CW24" s="639"/>
      <c r="CX24" s="639"/>
      <c r="CY24" s="686"/>
      <c r="CZ24" s="690">
        <v>
49.3</v>
      </c>
      <c r="DA24" s="691"/>
      <c r="DB24" s="691"/>
      <c r="DC24" s="692"/>
      <c r="DD24" s="685">
        <v>
41344647</v>
      </c>
      <c r="DE24" s="639"/>
      <c r="DF24" s="639"/>
      <c r="DG24" s="639"/>
      <c r="DH24" s="639"/>
      <c r="DI24" s="639"/>
      <c r="DJ24" s="639"/>
      <c r="DK24" s="686"/>
      <c r="DL24" s="685">
        <v>
37662332</v>
      </c>
      <c r="DM24" s="639"/>
      <c r="DN24" s="639"/>
      <c r="DO24" s="639"/>
      <c r="DP24" s="639"/>
      <c r="DQ24" s="639"/>
      <c r="DR24" s="639"/>
      <c r="DS24" s="639"/>
      <c r="DT24" s="639"/>
      <c r="DU24" s="639"/>
      <c r="DV24" s="686"/>
      <c r="DW24" s="687">
        <v>
48.2</v>
      </c>
      <c r="DX24" s="656"/>
      <c r="DY24" s="656"/>
      <c r="DZ24" s="656"/>
      <c r="EA24" s="656"/>
      <c r="EB24" s="656"/>
      <c r="EC24" s="688"/>
    </row>
    <row r="25" spans="2:133" ht="11.25" customHeight="1">
      <c r="B25" s="585" t="s">
        <v>
272</v>
      </c>
      <c r="C25" s="586"/>
      <c r="D25" s="586"/>
      <c r="E25" s="586"/>
      <c r="F25" s="586"/>
      <c r="G25" s="586"/>
      <c r="H25" s="586"/>
      <c r="I25" s="586"/>
      <c r="J25" s="586"/>
      <c r="K25" s="586"/>
      <c r="L25" s="586"/>
      <c r="M25" s="586"/>
      <c r="N25" s="586"/>
      <c r="O25" s="586"/>
      <c r="P25" s="586"/>
      <c r="Q25" s="587"/>
      <c r="R25" s="588">
        <v>
23321411</v>
      </c>
      <c r="S25" s="589"/>
      <c r="T25" s="589"/>
      <c r="U25" s="589"/>
      <c r="V25" s="589"/>
      <c r="W25" s="589"/>
      <c r="X25" s="589"/>
      <c r="Y25" s="590"/>
      <c r="Z25" s="641">
        <v>
17.5</v>
      </c>
      <c r="AA25" s="641"/>
      <c r="AB25" s="641"/>
      <c r="AC25" s="641"/>
      <c r="AD25" s="642" t="s">
        <v>
109</v>
      </c>
      <c r="AE25" s="642"/>
      <c r="AF25" s="642"/>
      <c r="AG25" s="642"/>
      <c r="AH25" s="642"/>
      <c r="AI25" s="642"/>
      <c r="AJ25" s="642"/>
      <c r="AK25" s="642"/>
      <c r="AL25" s="611" t="s">
        <v>
109</v>
      </c>
      <c r="AM25" s="643"/>
      <c r="AN25" s="643"/>
      <c r="AO25" s="644"/>
      <c r="AP25" s="679" t="s">
        <v>
273</v>
      </c>
      <c r="AQ25" s="689"/>
      <c r="AR25" s="689"/>
      <c r="AS25" s="689"/>
      <c r="AT25" s="689"/>
      <c r="AU25" s="689"/>
      <c r="AV25" s="689"/>
      <c r="AW25" s="689"/>
      <c r="AX25" s="689"/>
      <c r="AY25" s="689"/>
      <c r="AZ25" s="689"/>
      <c r="BA25" s="689"/>
      <c r="BB25" s="689"/>
      <c r="BC25" s="689"/>
      <c r="BD25" s="689"/>
      <c r="BE25" s="689"/>
      <c r="BF25" s="681"/>
      <c r="BG25" s="588" t="s">
        <v>
109</v>
      </c>
      <c r="BH25" s="589"/>
      <c r="BI25" s="589"/>
      <c r="BJ25" s="589"/>
      <c r="BK25" s="589"/>
      <c r="BL25" s="589"/>
      <c r="BM25" s="589"/>
      <c r="BN25" s="590"/>
      <c r="BO25" s="641" t="s">
        <v>
109</v>
      </c>
      <c r="BP25" s="641"/>
      <c r="BQ25" s="641"/>
      <c r="BR25" s="641"/>
      <c r="BS25" s="594" t="s">
        <v>
109</v>
      </c>
      <c r="BT25" s="589"/>
      <c r="BU25" s="589"/>
      <c r="BV25" s="589"/>
      <c r="BW25" s="589"/>
      <c r="BX25" s="589"/>
      <c r="BY25" s="589"/>
      <c r="BZ25" s="589"/>
      <c r="CA25" s="589"/>
      <c r="CB25" s="624"/>
      <c r="CD25" s="625" t="s">
        <v>
274</v>
      </c>
      <c r="CE25" s="622"/>
      <c r="CF25" s="622"/>
      <c r="CG25" s="622"/>
      <c r="CH25" s="622"/>
      <c r="CI25" s="622"/>
      <c r="CJ25" s="622"/>
      <c r="CK25" s="622"/>
      <c r="CL25" s="622"/>
      <c r="CM25" s="622"/>
      <c r="CN25" s="622"/>
      <c r="CO25" s="622"/>
      <c r="CP25" s="622"/>
      <c r="CQ25" s="623"/>
      <c r="CR25" s="588">
        <v>
19983539</v>
      </c>
      <c r="CS25" s="607"/>
      <c r="CT25" s="607"/>
      <c r="CU25" s="607"/>
      <c r="CV25" s="607"/>
      <c r="CW25" s="607"/>
      <c r="CX25" s="607"/>
      <c r="CY25" s="608"/>
      <c r="CZ25" s="591">
        <v>
15.4</v>
      </c>
      <c r="DA25" s="609"/>
      <c r="DB25" s="609"/>
      <c r="DC25" s="610"/>
      <c r="DD25" s="594">
        <v>
18889614</v>
      </c>
      <c r="DE25" s="607"/>
      <c r="DF25" s="607"/>
      <c r="DG25" s="607"/>
      <c r="DH25" s="607"/>
      <c r="DI25" s="607"/>
      <c r="DJ25" s="607"/>
      <c r="DK25" s="608"/>
      <c r="DL25" s="594">
        <v>
18470862</v>
      </c>
      <c r="DM25" s="607"/>
      <c r="DN25" s="607"/>
      <c r="DO25" s="607"/>
      <c r="DP25" s="607"/>
      <c r="DQ25" s="607"/>
      <c r="DR25" s="607"/>
      <c r="DS25" s="607"/>
      <c r="DT25" s="607"/>
      <c r="DU25" s="607"/>
      <c r="DV25" s="608"/>
      <c r="DW25" s="611">
        <v>
23.6</v>
      </c>
      <c r="DX25" s="612"/>
      <c r="DY25" s="612"/>
      <c r="DZ25" s="612"/>
      <c r="EA25" s="612"/>
      <c r="EB25" s="612"/>
      <c r="EC25" s="613"/>
    </row>
    <row r="26" spans="2:133" ht="11.25" customHeight="1">
      <c r="B26" s="682" t="s">
        <v>
275</v>
      </c>
      <c r="C26" s="683"/>
      <c r="D26" s="683"/>
      <c r="E26" s="683"/>
      <c r="F26" s="683"/>
      <c r="G26" s="683"/>
      <c r="H26" s="683"/>
      <c r="I26" s="683"/>
      <c r="J26" s="683"/>
      <c r="K26" s="683"/>
      <c r="L26" s="683"/>
      <c r="M26" s="683"/>
      <c r="N26" s="683"/>
      <c r="O26" s="683"/>
      <c r="P26" s="683"/>
      <c r="Q26" s="684"/>
      <c r="R26" s="588">
        <v>
37425592</v>
      </c>
      <c r="S26" s="589"/>
      <c r="T26" s="589"/>
      <c r="U26" s="589"/>
      <c r="V26" s="589"/>
      <c r="W26" s="589"/>
      <c r="X26" s="589"/>
      <c r="Y26" s="590"/>
      <c r="Z26" s="641">
        <v>
28.1</v>
      </c>
      <c r="AA26" s="641"/>
      <c r="AB26" s="641"/>
      <c r="AC26" s="641"/>
      <c r="AD26" s="642">
        <v>
35390470</v>
      </c>
      <c r="AE26" s="642"/>
      <c r="AF26" s="642"/>
      <c r="AG26" s="642"/>
      <c r="AH26" s="642"/>
      <c r="AI26" s="642"/>
      <c r="AJ26" s="642"/>
      <c r="AK26" s="642"/>
      <c r="AL26" s="611">
        <v>
45.3</v>
      </c>
      <c r="AM26" s="643"/>
      <c r="AN26" s="643"/>
      <c r="AO26" s="644"/>
      <c r="AP26" s="679" t="s">
        <v>
276</v>
      </c>
      <c r="AQ26" s="680"/>
      <c r="AR26" s="680"/>
      <c r="AS26" s="680"/>
      <c r="AT26" s="680"/>
      <c r="AU26" s="680"/>
      <c r="AV26" s="680"/>
      <c r="AW26" s="680"/>
      <c r="AX26" s="680"/>
      <c r="AY26" s="680"/>
      <c r="AZ26" s="680"/>
      <c r="BA26" s="680"/>
      <c r="BB26" s="680"/>
      <c r="BC26" s="680"/>
      <c r="BD26" s="680"/>
      <c r="BE26" s="680"/>
      <c r="BF26" s="681"/>
      <c r="BG26" s="588" t="s">
        <v>
109</v>
      </c>
      <c r="BH26" s="589"/>
      <c r="BI26" s="589"/>
      <c r="BJ26" s="589"/>
      <c r="BK26" s="589"/>
      <c r="BL26" s="589"/>
      <c r="BM26" s="589"/>
      <c r="BN26" s="590"/>
      <c r="BO26" s="641" t="s">
        <v>
109</v>
      </c>
      <c r="BP26" s="641"/>
      <c r="BQ26" s="641"/>
      <c r="BR26" s="641"/>
      <c r="BS26" s="594" t="s">
        <v>
109</v>
      </c>
      <c r="BT26" s="589"/>
      <c r="BU26" s="589"/>
      <c r="BV26" s="589"/>
      <c r="BW26" s="589"/>
      <c r="BX26" s="589"/>
      <c r="BY26" s="589"/>
      <c r="BZ26" s="589"/>
      <c r="CA26" s="589"/>
      <c r="CB26" s="624"/>
      <c r="CD26" s="625" t="s">
        <v>
277</v>
      </c>
      <c r="CE26" s="622"/>
      <c r="CF26" s="622"/>
      <c r="CG26" s="622"/>
      <c r="CH26" s="622"/>
      <c r="CI26" s="622"/>
      <c r="CJ26" s="622"/>
      <c r="CK26" s="622"/>
      <c r="CL26" s="622"/>
      <c r="CM26" s="622"/>
      <c r="CN26" s="622"/>
      <c r="CO26" s="622"/>
      <c r="CP26" s="622"/>
      <c r="CQ26" s="623"/>
      <c r="CR26" s="588">
        <v>
14226727</v>
      </c>
      <c r="CS26" s="589"/>
      <c r="CT26" s="589"/>
      <c r="CU26" s="589"/>
      <c r="CV26" s="589"/>
      <c r="CW26" s="589"/>
      <c r="CX26" s="589"/>
      <c r="CY26" s="590"/>
      <c r="CZ26" s="591">
        <v>
10.9</v>
      </c>
      <c r="DA26" s="609"/>
      <c r="DB26" s="609"/>
      <c r="DC26" s="610"/>
      <c r="DD26" s="594">
        <v>
13341141</v>
      </c>
      <c r="DE26" s="589"/>
      <c r="DF26" s="589"/>
      <c r="DG26" s="589"/>
      <c r="DH26" s="589"/>
      <c r="DI26" s="589"/>
      <c r="DJ26" s="589"/>
      <c r="DK26" s="590"/>
      <c r="DL26" s="594" t="s">
        <v>
208</v>
      </c>
      <c r="DM26" s="589"/>
      <c r="DN26" s="589"/>
      <c r="DO26" s="589"/>
      <c r="DP26" s="589"/>
      <c r="DQ26" s="589"/>
      <c r="DR26" s="589"/>
      <c r="DS26" s="589"/>
      <c r="DT26" s="589"/>
      <c r="DU26" s="589"/>
      <c r="DV26" s="590"/>
      <c r="DW26" s="611" t="s">
        <v>
208</v>
      </c>
      <c r="DX26" s="612"/>
      <c r="DY26" s="612"/>
      <c r="DZ26" s="612"/>
      <c r="EA26" s="612"/>
      <c r="EB26" s="612"/>
      <c r="EC26" s="613"/>
    </row>
    <row r="27" spans="2:133" ht="11.25" customHeight="1">
      <c r="B27" s="585" t="s">
        <v>
278</v>
      </c>
      <c r="C27" s="586"/>
      <c r="D27" s="586"/>
      <c r="E27" s="586"/>
      <c r="F27" s="586"/>
      <c r="G27" s="586"/>
      <c r="H27" s="586"/>
      <c r="I27" s="586"/>
      <c r="J27" s="586"/>
      <c r="K27" s="586"/>
      <c r="L27" s="586"/>
      <c r="M27" s="586"/>
      <c r="N27" s="586"/>
      <c r="O27" s="586"/>
      <c r="P27" s="586"/>
      <c r="Q27" s="587"/>
      <c r="R27" s="588">
        <v>
8161814</v>
      </c>
      <c r="S27" s="589"/>
      <c r="T27" s="589"/>
      <c r="U27" s="589"/>
      <c r="V27" s="589"/>
      <c r="W27" s="589"/>
      <c r="X27" s="589"/>
      <c r="Y27" s="590"/>
      <c r="Z27" s="641">
        <v>
6.1</v>
      </c>
      <c r="AA27" s="641"/>
      <c r="AB27" s="641"/>
      <c r="AC27" s="641"/>
      <c r="AD27" s="642" t="s">
        <v>
109</v>
      </c>
      <c r="AE27" s="642"/>
      <c r="AF27" s="642"/>
      <c r="AG27" s="642"/>
      <c r="AH27" s="642"/>
      <c r="AI27" s="642"/>
      <c r="AJ27" s="642"/>
      <c r="AK27" s="642"/>
      <c r="AL27" s="611" t="s">
        <v>
109</v>
      </c>
      <c r="AM27" s="643"/>
      <c r="AN27" s="643"/>
      <c r="AO27" s="644"/>
      <c r="AP27" s="585" t="s">
        <v>
279</v>
      </c>
      <c r="AQ27" s="586"/>
      <c r="AR27" s="586"/>
      <c r="AS27" s="586"/>
      <c r="AT27" s="586"/>
      <c r="AU27" s="586"/>
      <c r="AV27" s="586"/>
      <c r="AW27" s="586"/>
      <c r="AX27" s="586"/>
      <c r="AY27" s="586"/>
      <c r="AZ27" s="586"/>
      <c r="BA27" s="586"/>
      <c r="BB27" s="586"/>
      <c r="BC27" s="586"/>
      <c r="BD27" s="586"/>
      <c r="BE27" s="586"/>
      <c r="BF27" s="587"/>
      <c r="BG27" s="588">
        <v>
32334953</v>
      </c>
      <c r="BH27" s="589"/>
      <c r="BI27" s="589"/>
      <c r="BJ27" s="589"/>
      <c r="BK27" s="589"/>
      <c r="BL27" s="589"/>
      <c r="BM27" s="589"/>
      <c r="BN27" s="590"/>
      <c r="BO27" s="641">
        <v>
100</v>
      </c>
      <c r="BP27" s="641"/>
      <c r="BQ27" s="641"/>
      <c r="BR27" s="641"/>
      <c r="BS27" s="594" t="s">
        <v>
109</v>
      </c>
      <c r="BT27" s="589"/>
      <c r="BU27" s="589"/>
      <c r="BV27" s="589"/>
      <c r="BW27" s="589"/>
      <c r="BX27" s="589"/>
      <c r="BY27" s="589"/>
      <c r="BZ27" s="589"/>
      <c r="CA27" s="589"/>
      <c r="CB27" s="624"/>
      <c r="CD27" s="625" t="s">
        <v>
280</v>
      </c>
      <c r="CE27" s="622"/>
      <c r="CF27" s="622"/>
      <c r="CG27" s="622"/>
      <c r="CH27" s="622"/>
      <c r="CI27" s="622"/>
      <c r="CJ27" s="622"/>
      <c r="CK27" s="622"/>
      <c r="CL27" s="622"/>
      <c r="CM27" s="622"/>
      <c r="CN27" s="622"/>
      <c r="CO27" s="622"/>
      <c r="CP27" s="622"/>
      <c r="CQ27" s="623"/>
      <c r="CR27" s="588">
        <v>
34542293</v>
      </c>
      <c r="CS27" s="607"/>
      <c r="CT27" s="607"/>
      <c r="CU27" s="607"/>
      <c r="CV27" s="607"/>
      <c r="CW27" s="607"/>
      <c r="CX27" s="607"/>
      <c r="CY27" s="608"/>
      <c r="CZ27" s="591">
        <v>
26.5</v>
      </c>
      <c r="DA27" s="609"/>
      <c r="DB27" s="609"/>
      <c r="DC27" s="610"/>
      <c r="DD27" s="594">
        <v>
12789945</v>
      </c>
      <c r="DE27" s="607"/>
      <c r="DF27" s="607"/>
      <c r="DG27" s="607"/>
      <c r="DH27" s="607"/>
      <c r="DI27" s="607"/>
      <c r="DJ27" s="607"/>
      <c r="DK27" s="608"/>
      <c r="DL27" s="594">
        <v>
12768618</v>
      </c>
      <c r="DM27" s="607"/>
      <c r="DN27" s="607"/>
      <c r="DO27" s="607"/>
      <c r="DP27" s="607"/>
      <c r="DQ27" s="607"/>
      <c r="DR27" s="607"/>
      <c r="DS27" s="607"/>
      <c r="DT27" s="607"/>
      <c r="DU27" s="607"/>
      <c r="DV27" s="608"/>
      <c r="DW27" s="611">
        <v>
16.3</v>
      </c>
      <c r="DX27" s="612"/>
      <c r="DY27" s="612"/>
      <c r="DZ27" s="612"/>
      <c r="EA27" s="612"/>
      <c r="EB27" s="612"/>
      <c r="EC27" s="613"/>
    </row>
    <row r="28" spans="2:133" ht="11.25" customHeight="1">
      <c r="B28" s="585" t="s">
        <v>
281</v>
      </c>
      <c r="C28" s="586"/>
      <c r="D28" s="586"/>
      <c r="E28" s="586"/>
      <c r="F28" s="586"/>
      <c r="G28" s="586"/>
      <c r="H28" s="586"/>
      <c r="I28" s="586"/>
      <c r="J28" s="586"/>
      <c r="K28" s="586"/>
      <c r="L28" s="586"/>
      <c r="M28" s="586"/>
      <c r="N28" s="586"/>
      <c r="O28" s="586"/>
      <c r="P28" s="586"/>
      <c r="Q28" s="587"/>
      <c r="R28" s="588">
        <v>
2656384</v>
      </c>
      <c r="S28" s="589"/>
      <c r="T28" s="589"/>
      <c r="U28" s="589"/>
      <c r="V28" s="589"/>
      <c r="W28" s="589"/>
      <c r="X28" s="589"/>
      <c r="Y28" s="590"/>
      <c r="Z28" s="641">
        <v>
2</v>
      </c>
      <c r="AA28" s="641"/>
      <c r="AB28" s="641"/>
      <c r="AC28" s="641"/>
      <c r="AD28" s="642">
        <v>
270800</v>
      </c>
      <c r="AE28" s="642"/>
      <c r="AF28" s="642"/>
      <c r="AG28" s="642"/>
      <c r="AH28" s="642"/>
      <c r="AI28" s="642"/>
      <c r="AJ28" s="642"/>
      <c r="AK28" s="642"/>
      <c r="AL28" s="611">
        <v>
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
282</v>
      </c>
      <c r="CE28" s="622"/>
      <c r="CF28" s="622"/>
      <c r="CG28" s="622"/>
      <c r="CH28" s="622"/>
      <c r="CI28" s="622"/>
      <c r="CJ28" s="622"/>
      <c r="CK28" s="622"/>
      <c r="CL28" s="622"/>
      <c r="CM28" s="622"/>
      <c r="CN28" s="622"/>
      <c r="CO28" s="622"/>
      <c r="CP28" s="622"/>
      <c r="CQ28" s="623"/>
      <c r="CR28" s="588">
        <v>
9665220</v>
      </c>
      <c r="CS28" s="589"/>
      <c r="CT28" s="589"/>
      <c r="CU28" s="589"/>
      <c r="CV28" s="589"/>
      <c r="CW28" s="589"/>
      <c r="CX28" s="589"/>
      <c r="CY28" s="590"/>
      <c r="CZ28" s="591">
        <v>
7.4</v>
      </c>
      <c r="DA28" s="609"/>
      <c r="DB28" s="609"/>
      <c r="DC28" s="610"/>
      <c r="DD28" s="594">
        <v>
9665088</v>
      </c>
      <c r="DE28" s="589"/>
      <c r="DF28" s="589"/>
      <c r="DG28" s="589"/>
      <c r="DH28" s="589"/>
      <c r="DI28" s="589"/>
      <c r="DJ28" s="589"/>
      <c r="DK28" s="590"/>
      <c r="DL28" s="594">
        <v>
6422852</v>
      </c>
      <c r="DM28" s="589"/>
      <c r="DN28" s="589"/>
      <c r="DO28" s="589"/>
      <c r="DP28" s="589"/>
      <c r="DQ28" s="589"/>
      <c r="DR28" s="589"/>
      <c r="DS28" s="589"/>
      <c r="DT28" s="589"/>
      <c r="DU28" s="589"/>
      <c r="DV28" s="590"/>
      <c r="DW28" s="611">
        <v>
8.1999999999999993</v>
      </c>
      <c r="DX28" s="612"/>
      <c r="DY28" s="612"/>
      <c r="DZ28" s="612"/>
      <c r="EA28" s="612"/>
      <c r="EB28" s="612"/>
      <c r="EC28" s="613"/>
    </row>
    <row r="29" spans="2:133" ht="11.25" customHeight="1">
      <c r="B29" s="585" t="s">
        <v>
283</v>
      </c>
      <c r="C29" s="586"/>
      <c r="D29" s="586"/>
      <c r="E29" s="586"/>
      <c r="F29" s="586"/>
      <c r="G29" s="586"/>
      <c r="H29" s="586"/>
      <c r="I29" s="586"/>
      <c r="J29" s="586"/>
      <c r="K29" s="586"/>
      <c r="L29" s="586"/>
      <c r="M29" s="586"/>
      <c r="N29" s="586"/>
      <c r="O29" s="586"/>
      <c r="P29" s="586"/>
      <c r="Q29" s="587"/>
      <c r="R29" s="588">
        <v>
86607</v>
      </c>
      <c r="S29" s="589"/>
      <c r="T29" s="589"/>
      <c r="U29" s="589"/>
      <c r="V29" s="589"/>
      <c r="W29" s="589"/>
      <c r="X29" s="589"/>
      <c r="Y29" s="590"/>
      <c r="Z29" s="641">
        <v>
0.1</v>
      </c>
      <c r="AA29" s="641"/>
      <c r="AB29" s="641"/>
      <c r="AC29" s="641"/>
      <c r="AD29" s="642" t="s">
        <v>
109</v>
      </c>
      <c r="AE29" s="642"/>
      <c r="AF29" s="642"/>
      <c r="AG29" s="642"/>
      <c r="AH29" s="642"/>
      <c r="AI29" s="642"/>
      <c r="AJ29" s="642"/>
      <c r="AK29" s="642"/>
      <c r="AL29" s="611" t="s">
        <v>
109</v>
      </c>
      <c r="AM29" s="643"/>
      <c r="AN29" s="643"/>
      <c r="AO29" s="644"/>
      <c r="AP29" s="648" t="s">
        <v>
202</v>
      </c>
      <c r="AQ29" s="649"/>
      <c r="AR29" s="649"/>
      <c r="AS29" s="649"/>
      <c r="AT29" s="649"/>
      <c r="AU29" s="649"/>
      <c r="AV29" s="649"/>
      <c r="AW29" s="649"/>
      <c r="AX29" s="649"/>
      <c r="AY29" s="649"/>
      <c r="AZ29" s="649"/>
      <c r="BA29" s="649"/>
      <c r="BB29" s="649"/>
      <c r="BC29" s="649"/>
      <c r="BD29" s="649"/>
      <c r="BE29" s="649"/>
      <c r="BF29" s="650"/>
      <c r="BG29" s="648" t="s">
        <v>
284</v>
      </c>
      <c r="BH29" s="664"/>
      <c r="BI29" s="664"/>
      <c r="BJ29" s="664"/>
      <c r="BK29" s="664"/>
      <c r="BL29" s="664"/>
      <c r="BM29" s="664"/>
      <c r="BN29" s="664"/>
      <c r="BO29" s="664"/>
      <c r="BP29" s="664"/>
      <c r="BQ29" s="665"/>
      <c r="BR29" s="648" t="s">
        <v>
285</v>
      </c>
      <c r="BS29" s="664"/>
      <c r="BT29" s="664"/>
      <c r="BU29" s="664"/>
      <c r="BV29" s="664"/>
      <c r="BW29" s="664"/>
      <c r="BX29" s="664"/>
      <c r="BY29" s="664"/>
      <c r="BZ29" s="664"/>
      <c r="CA29" s="664"/>
      <c r="CB29" s="665"/>
      <c r="CD29" s="658" t="s">
        <v>
286</v>
      </c>
      <c r="CE29" s="659"/>
      <c r="CF29" s="625" t="s">
        <v>
287</v>
      </c>
      <c r="CG29" s="622"/>
      <c r="CH29" s="622"/>
      <c r="CI29" s="622"/>
      <c r="CJ29" s="622"/>
      <c r="CK29" s="622"/>
      <c r="CL29" s="622"/>
      <c r="CM29" s="622"/>
      <c r="CN29" s="622"/>
      <c r="CO29" s="622"/>
      <c r="CP29" s="622"/>
      <c r="CQ29" s="623"/>
      <c r="CR29" s="588">
        <v>
9665220</v>
      </c>
      <c r="CS29" s="607"/>
      <c r="CT29" s="607"/>
      <c r="CU29" s="607"/>
      <c r="CV29" s="607"/>
      <c r="CW29" s="607"/>
      <c r="CX29" s="607"/>
      <c r="CY29" s="608"/>
      <c r="CZ29" s="591">
        <v>
7.4</v>
      </c>
      <c r="DA29" s="609"/>
      <c r="DB29" s="609"/>
      <c r="DC29" s="610"/>
      <c r="DD29" s="594">
        <v>
9665088</v>
      </c>
      <c r="DE29" s="607"/>
      <c r="DF29" s="607"/>
      <c r="DG29" s="607"/>
      <c r="DH29" s="607"/>
      <c r="DI29" s="607"/>
      <c r="DJ29" s="607"/>
      <c r="DK29" s="608"/>
      <c r="DL29" s="594">
        <v>
6422852</v>
      </c>
      <c r="DM29" s="607"/>
      <c r="DN29" s="607"/>
      <c r="DO29" s="607"/>
      <c r="DP29" s="607"/>
      <c r="DQ29" s="607"/>
      <c r="DR29" s="607"/>
      <c r="DS29" s="607"/>
      <c r="DT29" s="607"/>
      <c r="DU29" s="607"/>
      <c r="DV29" s="608"/>
      <c r="DW29" s="611">
        <v>
8.1999999999999993</v>
      </c>
      <c r="DX29" s="612"/>
      <c r="DY29" s="612"/>
      <c r="DZ29" s="612"/>
      <c r="EA29" s="612"/>
      <c r="EB29" s="612"/>
      <c r="EC29" s="613"/>
    </row>
    <row r="30" spans="2:133" ht="11.25" customHeight="1">
      <c r="B30" s="585" t="s">
        <v>
288</v>
      </c>
      <c r="C30" s="586"/>
      <c r="D30" s="586"/>
      <c r="E30" s="586"/>
      <c r="F30" s="586"/>
      <c r="G30" s="586"/>
      <c r="H30" s="586"/>
      <c r="I30" s="586"/>
      <c r="J30" s="586"/>
      <c r="K30" s="586"/>
      <c r="L30" s="586"/>
      <c r="M30" s="586"/>
      <c r="N30" s="586"/>
      <c r="O30" s="586"/>
      <c r="P30" s="586"/>
      <c r="Q30" s="587"/>
      <c r="R30" s="588">
        <v>
6310122</v>
      </c>
      <c r="S30" s="589"/>
      <c r="T30" s="589"/>
      <c r="U30" s="589"/>
      <c r="V30" s="589"/>
      <c r="W30" s="589"/>
      <c r="X30" s="589"/>
      <c r="Y30" s="590"/>
      <c r="Z30" s="641">
        <v>
4.7</v>
      </c>
      <c r="AA30" s="641"/>
      <c r="AB30" s="641"/>
      <c r="AC30" s="641"/>
      <c r="AD30" s="642" t="s">
        <v>
109</v>
      </c>
      <c r="AE30" s="642"/>
      <c r="AF30" s="642"/>
      <c r="AG30" s="642"/>
      <c r="AH30" s="642"/>
      <c r="AI30" s="642"/>
      <c r="AJ30" s="642"/>
      <c r="AK30" s="642"/>
      <c r="AL30" s="611" t="s">
        <v>
109</v>
      </c>
      <c r="AM30" s="643"/>
      <c r="AN30" s="643"/>
      <c r="AO30" s="644"/>
      <c r="AP30" s="666" t="s">
        <v>
289</v>
      </c>
      <c r="AQ30" s="667"/>
      <c r="AR30" s="667"/>
      <c r="AS30" s="667"/>
      <c r="AT30" s="672" t="s">
        <v>
290</v>
      </c>
      <c r="AU30" s="182"/>
      <c r="AV30" s="182"/>
      <c r="AW30" s="182"/>
      <c r="AX30" s="675" t="s">
        <v>
168</v>
      </c>
      <c r="AY30" s="676"/>
      <c r="AZ30" s="676"/>
      <c r="BA30" s="676"/>
      <c r="BB30" s="676"/>
      <c r="BC30" s="676"/>
      <c r="BD30" s="676"/>
      <c r="BE30" s="676"/>
      <c r="BF30" s="677"/>
      <c r="BG30" s="654">
        <v>
97.9</v>
      </c>
      <c r="BH30" s="655"/>
      <c r="BI30" s="655"/>
      <c r="BJ30" s="655"/>
      <c r="BK30" s="655"/>
      <c r="BL30" s="655"/>
      <c r="BM30" s="656">
        <v>
93.6</v>
      </c>
      <c r="BN30" s="655"/>
      <c r="BO30" s="655"/>
      <c r="BP30" s="655"/>
      <c r="BQ30" s="657"/>
      <c r="BR30" s="654">
        <v>
97.7</v>
      </c>
      <c r="BS30" s="655"/>
      <c r="BT30" s="655"/>
      <c r="BU30" s="655"/>
      <c r="BV30" s="655"/>
      <c r="BW30" s="655"/>
      <c r="BX30" s="656">
        <v>
92.1</v>
      </c>
      <c r="BY30" s="655"/>
      <c r="BZ30" s="655"/>
      <c r="CA30" s="655"/>
      <c r="CB30" s="657"/>
      <c r="CD30" s="660"/>
      <c r="CE30" s="661"/>
      <c r="CF30" s="625" t="s">
        <v>
291</v>
      </c>
      <c r="CG30" s="622"/>
      <c r="CH30" s="622"/>
      <c r="CI30" s="622"/>
      <c r="CJ30" s="622"/>
      <c r="CK30" s="622"/>
      <c r="CL30" s="622"/>
      <c r="CM30" s="622"/>
      <c r="CN30" s="622"/>
      <c r="CO30" s="622"/>
      <c r="CP30" s="622"/>
      <c r="CQ30" s="623"/>
      <c r="CR30" s="588">
        <v>
9279452</v>
      </c>
      <c r="CS30" s="589"/>
      <c r="CT30" s="589"/>
      <c r="CU30" s="589"/>
      <c r="CV30" s="589"/>
      <c r="CW30" s="589"/>
      <c r="CX30" s="589"/>
      <c r="CY30" s="590"/>
      <c r="CZ30" s="591">
        <v>
7.1</v>
      </c>
      <c r="DA30" s="609"/>
      <c r="DB30" s="609"/>
      <c r="DC30" s="610"/>
      <c r="DD30" s="594">
        <v>
9279320</v>
      </c>
      <c r="DE30" s="589"/>
      <c r="DF30" s="589"/>
      <c r="DG30" s="589"/>
      <c r="DH30" s="589"/>
      <c r="DI30" s="589"/>
      <c r="DJ30" s="589"/>
      <c r="DK30" s="590"/>
      <c r="DL30" s="594">
        <v>
6037084</v>
      </c>
      <c r="DM30" s="589"/>
      <c r="DN30" s="589"/>
      <c r="DO30" s="589"/>
      <c r="DP30" s="589"/>
      <c r="DQ30" s="589"/>
      <c r="DR30" s="589"/>
      <c r="DS30" s="589"/>
      <c r="DT30" s="589"/>
      <c r="DU30" s="589"/>
      <c r="DV30" s="590"/>
      <c r="DW30" s="611">
        <v>
7.7</v>
      </c>
      <c r="DX30" s="612"/>
      <c r="DY30" s="612"/>
      <c r="DZ30" s="612"/>
      <c r="EA30" s="612"/>
      <c r="EB30" s="612"/>
      <c r="EC30" s="613"/>
    </row>
    <row r="31" spans="2:133" ht="11.25" customHeight="1">
      <c r="B31" s="585" t="s">
        <v>
292</v>
      </c>
      <c r="C31" s="586"/>
      <c r="D31" s="586"/>
      <c r="E31" s="586"/>
      <c r="F31" s="586"/>
      <c r="G31" s="586"/>
      <c r="H31" s="586"/>
      <c r="I31" s="586"/>
      <c r="J31" s="586"/>
      <c r="K31" s="586"/>
      <c r="L31" s="586"/>
      <c r="M31" s="586"/>
      <c r="N31" s="586"/>
      <c r="O31" s="586"/>
      <c r="P31" s="586"/>
      <c r="Q31" s="587"/>
      <c r="R31" s="588">
        <v>
4947552</v>
      </c>
      <c r="S31" s="589"/>
      <c r="T31" s="589"/>
      <c r="U31" s="589"/>
      <c r="V31" s="589"/>
      <c r="W31" s="589"/>
      <c r="X31" s="589"/>
      <c r="Y31" s="590"/>
      <c r="Z31" s="641">
        <v>
3.7</v>
      </c>
      <c r="AA31" s="641"/>
      <c r="AB31" s="641"/>
      <c r="AC31" s="641"/>
      <c r="AD31" s="642" t="s">
        <v>
109</v>
      </c>
      <c r="AE31" s="642"/>
      <c r="AF31" s="642"/>
      <c r="AG31" s="642"/>
      <c r="AH31" s="642"/>
      <c r="AI31" s="642"/>
      <c r="AJ31" s="642"/>
      <c r="AK31" s="642"/>
      <c r="AL31" s="611" t="s">
        <v>
109</v>
      </c>
      <c r="AM31" s="643"/>
      <c r="AN31" s="643"/>
      <c r="AO31" s="644"/>
      <c r="AP31" s="668"/>
      <c r="AQ31" s="669"/>
      <c r="AR31" s="669"/>
      <c r="AS31" s="669"/>
      <c r="AT31" s="673"/>
      <c r="AU31" s="181" t="s">
        <v>
293</v>
      </c>
      <c r="AV31" s="181"/>
      <c r="AW31" s="181"/>
      <c r="AX31" s="585" t="s">
        <v>
294</v>
      </c>
      <c r="AY31" s="586"/>
      <c r="AZ31" s="586"/>
      <c r="BA31" s="586"/>
      <c r="BB31" s="586"/>
      <c r="BC31" s="586"/>
      <c r="BD31" s="586"/>
      <c r="BE31" s="586"/>
      <c r="BF31" s="587"/>
      <c r="BG31" s="652">
        <v>
97.8</v>
      </c>
      <c r="BH31" s="607"/>
      <c r="BI31" s="607"/>
      <c r="BJ31" s="607"/>
      <c r="BK31" s="607"/>
      <c r="BL31" s="607"/>
      <c r="BM31" s="643">
        <v>
93.2</v>
      </c>
      <c r="BN31" s="653"/>
      <c r="BO31" s="653"/>
      <c r="BP31" s="653"/>
      <c r="BQ31" s="617"/>
      <c r="BR31" s="652">
        <v>
97.5</v>
      </c>
      <c r="BS31" s="607"/>
      <c r="BT31" s="607"/>
      <c r="BU31" s="607"/>
      <c r="BV31" s="607"/>
      <c r="BW31" s="607"/>
      <c r="BX31" s="643">
        <v>
91.6</v>
      </c>
      <c r="BY31" s="653"/>
      <c r="BZ31" s="653"/>
      <c r="CA31" s="653"/>
      <c r="CB31" s="617"/>
      <c r="CD31" s="660"/>
      <c r="CE31" s="661"/>
      <c r="CF31" s="625" t="s">
        <v>
295</v>
      </c>
      <c r="CG31" s="622"/>
      <c r="CH31" s="622"/>
      <c r="CI31" s="622"/>
      <c r="CJ31" s="622"/>
      <c r="CK31" s="622"/>
      <c r="CL31" s="622"/>
      <c r="CM31" s="622"/>
      <c r="CN31" s="622"/>
      <c r="CO31" s="622"/>
      <c r="CP31" s="622"/>
      <c r="CQ31" s="623"/>
      <c r="CR31" s="588">
        <v>
385768</v>
      </c>
      <c r="CS31" s="607"/>
      <c r="CT31" s="607"/>
      <c r="CU31" s="607"/>
      <c r="CV31" s="607"/>
      <c r="CW31" s="607"/>
      <c r="CX31" s="607"/>
      <c r="CY31" s="608"/>
      <c r="CZ31" s="591">
        <v>
0.3</v>
      </c>
      <c r="DA31" s="609"/>
      <c r="DB31" s="609"/>
      <c r="DC31" s="610"/>
      <c r="DD31" s="594">
        <v>
385768</v>
      </c>
      <c r="DE31" s="607"/>
      <c r="DF31" s="607"/>
      <c r="DG31" s="607"/>
      <c r="DH31" s="607"/>
      <c r="DI31" s="607"/>
      <c r="DJ31" s="607"/>
      <c r="DK31" s="608"/>
      <c r="DL31" s="594">
        <v>
385768</v>
      </c>
      <c r="DM31" s="607"/>
      <c r="DN31" s="607"/>
      <c r="DO31" s="607"/>
      <c r="DP31" s="607"/>
      <c r="DQ31" s="607"/>
      <c r="DR31" s="607"/>
      <c r="DS31" s="607"/>
      <c r="DT31" s="607"/>
      <c r="DU31" s="607"/>
      <c r="DV31" s="608"/>
      <c r="DW31" s="611">
        <v>
0.5</v>
      </c>
      <c r="DX31" s="612"/>
      <c r="DY31" s="612"/>
      <c r="DZ31" s="612"/>
      <c r="EA31" s="612"/>
      <c r="EB31" s="612"/>
      <c r="EC31" s="613"/>
    </row>
    <row r="32" spans="2:133" ht="11.25" customHeight="1">
      <c r="B32" s="585" t="s">
        <v>
296</v>
      </c>
      <c r="C32" s="586"/>
      <c r="D32" s="586"/>
      <c r="E32" s="586"/>
      <c r="F32" s="586"/>
      <c r="G32" s="586"/>
      <c r="H32" s="586"/>
      <c r="I32" s="586"/>
      <c r="J32" s="586"/>
      <c r="K32" s="586"/>
      <c r="L32" s="586"/>
      <c r="M32" s="586"/>
      <c r="N32" s="586"/>
      <c r="O32" s="586"/>
      <c r="P32" s="586"/>
      <c r="Q32" s="587"/>
      <c r="R32" s="588">
        <v>
2773101</v>
      </c>
      <c r="S32" s="589"/>
      <c r="T32" s="589"/>
      <c r="U32" s="589"/>
      <c r="V32" s="589"/>
      <c r="W32" s="589"/>
      <c r="X32" s="589"/>
      <c r="Y32" s="590"/>
      <c r="Z32" s="641">
        <v>
2.1</v>
      </c>
      <c r="AA32" s="641"/>
      <c r="AB32" s="641"/>
      <c r="AC32" s="641"/>
      <c r="AD32" s="642">
        <v>
7695</v>
      </c>
      <c r="AE32" s="642"/>
      <c r="AF32" s="642"/>
      <c r="AG32" s="642"/>
      <c r="AH32" s="642"/>
      <c r="AI32" s="642"/>
      <c r="AJ32" s="642"/>
      <c r="AK32" s="642"/>
      <c r="AL32" s="611">
        <v>
0</v>
      </c>
      <c r="AM32" s="643"/>
      <c r="AN32" s="643"/>
      <c r="AO32" s="644"/>
      <c r="AP32" s="670"/>
      <c r="AQ32" s="671"/>
      <c r="AR32" s="671"/>
      <c r="AS32" s="671"/>
      <c r="AT32" s="674"/>
      <c r="AU32" s="183"/>
      <c r="AV32" s="183"/>
      <c r="AW32" s="183"/>
      <c r="AX32" s="569" t="s">
        <v>
297</v>
      </c>
      <c r="AY32" s="570"/>
      <c r="AZ32" s="570"/>
      <c r="BA32" s="570"/>
      <c r="BB32" s="570"/>
      <c r="BC32" s="570"/>
      <c r="BD32" s="570"/>
      <c r="BE32" s="570"/>
      <c r="BF32" s="571"/>
      <c r="BG32" s="651" t="s">
        <v>
208</v>
      </c>
      <c r="BH32" s="573"/>
      <c r="BI32" s="573"/>
      <c r="BJ32" s="573"/>
      <c r="BK32" s="573"/>
      <c r="BL32" s="573"/>
      <c r="BM32" s="636" t="s">
        <v>
208</v>
      </c>
      <c r="BN32" s="573"/>
      <c r="BO32" s="573"/>
      <c r="BP32" s="573"/>
      <c r="BQ32" s="630"/>
      <c r="BR32" s="651" t="s">
        <v>
208</v>
      </c>
      <c r="BS32" s="573"/>
      <c r="BT32" s="573"/>
      <c r="BU32" s="573"/>
      <c r="BV32" s="573"/>
      <c r="BW32" s="573"/>
      <c r="BX32" s="636" t="s">
        <v>
208</v>
      </c>
      <c r="BY32" s="573"/>
      <c r="BZ32" s="573"/>
      <c r="CA32" s="573"/>
      <c r="CB32" s="630"/>
      <c r="CD32" s="662"/>
      <c r="CE32" s="663"/>
      <c r="CF32" s="625" t="s">
        <v>
298</v>
      </c>
      <c r="CG32" s="622"/>
      <c r="CH32" s="622"/>
      <c r="CI32" s="622"/>
      <c r="CJ32" s="622"/>
      <c r="CK32" s="622"/>
      <c r="CL32" s="622"/>
      <c r="CM32" s="622"/>
      <c r="CN32" s="622"/>
      <c r="CO32" s="622"/>
      <c r="CP32" s="622"/>
      <c r="CQ32" s="623"/>
      <c r="CR32" s="588" t="s">
        <v>
109</v>
      </c>
      <c r="CS32" s="589"/>
      <c r="CT32" s="589"/>
      <c r="CU32" s="589"/>
      <c r="CV32" s="589"/>
      <c r="CW32" s="589"/>
      <c r="CX32" s="589"/>
      <c r="CY32" s="590"/>
      <c r="CZ32" s="591" t="s">
        <v>
109</v>
      </c>
      <c r="DA32" s="609"/>
      <c r="DB32" s="609"/>
      <c r="DC32" s="610"/>
      <c r="DD32" s="594" t="s">
        <v>
109</v>
      </c>
      <c r="DE32" s="589"/>
      <c r="DF32" s="589"/>
      <c r="DG32" s="589"/>
      <c r="DH32" s="589"/>
      <c r="DI32" s="589"/>
      <c r="DJ32" s="589"/>
      <c r="DK32" s="590"/>
      <c r="DL32" s="594" t="s">
        <v>
109</v>
      </c>
      <c r="DM32" s="589"/>
      <c r="DN32" s="589"/>
      <c r="DO32" s="589"/>
      <c r="DP32" s="589"/>
      <c r="DQ32" s="589"/>
      <c r="DR32" s="589"/>
      <c r="DS32" s="589"/>
      <c r="DT32" s="589"/>
      <c r="DU32" s="589"/>
      <c r="DV32" s="590"/>
      <c r="DW32" s="611" t="s">
        <v>
109</v>
      </c>
      <c r="DX32" s="612"/>
      <c r="DY32" s="612"/>
      <c r="DZ32" s="612"/>
      <c r="EA32" s="612"/>
      <c r="EB32" s="612"/>
      <c r="EC32" s="613"/>
    </row>
    <row r="33" spans="2:133" ht="11.25" customHeight="1">
      <c r="B33" s="585" t="s">
        <v>
299</v>
      </c>
      <c r="C33" s="586"/>
      <c r="D33" s="586"/>
      <c r="E33" s="586"/>
      <c r="F33" s="586"/>
      <c r="G33" s="586"/>
      <c r="H33" s="586"/>
      <c r="I33" s="586"/>
      <c r="J33" s="586"/>
      <c r="K33" s="586"/>
      <c r="L33" s="586"/>
      <c r="M33" s="586"/>
      <c r="N33" s="586"/>
      <c r="O33" s="586"/>
      <c r="P33" s="586"/>
      <c r="Q33" s="587"/>
      <c r="R33" s="588">
        <v>
2648000</v>
      </c>
      <c r="S33" s="589"/>
      <c r="T33" s="589"/>
      <c r="U33" s="589"/>
      <c r="V33" s="589"/>
      <c r="W33" s="589"/>
      <c r="X33" s="589"/>
      <c r="Y33" s="590"/>
      <c r="Z33" s="641">
        <v>
2</v>
      </c>
      <c r="AA33" s="641"/>
      <c r="AB33" s="641"/>
      <c r="AC33" s="641"/>
      <c r="AD33" s="642" t="s">
        <v>
109</v>
      </c>
      <c r="AE33" s="642"/>
      <c r="AF33" s="642"/>
      <c r="AG33" s="642"/>
      <c r="AH33" s="642"/>
      <c r="AI33" s="642"/>
      <c r="AJ33" s="642"/>
      <c r="AK33" s="642"/>
      <c r="AL33" s="611" t="s">
        <v>
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
300</v>
      </c>
      <c r="CE33" s="622"/>
      <c r="CF33" s="622"/>
      <c r="CG33" s="622"/>
      <c r="CH33" s="622"/>
      <c r="CI33" s="622"/>
      <c r="CJ33" s="622"/>
      <c r="CK33" s="622"/>
      <c r="CL33" s="622"/>
      <c r="CM33" s="622"/>
      <c r="CN33" s="622"/>
      <c r="CO33" s="622"/>
      <c r="CP33" s="622"/>
      <c r="CQ33" s="623"/>
      <c r="CR33" s="588">
        <v>
49661818</v>
      </c>
      <c r="CS33" s="607"/>
      <c r="CT33" s="607"/>
      <c r="CU33" s="607"/>
      <c r="CV33" s="607"/>
      <c r="CW33" s="607"/>
      <c r="CX33" s="607"/>
      <c r="CY33" s="608"/>
      <c r="CZ33" s="591">
        <v>
38.200000000000003</v>
      </c>
      <c r="DA33" s="609"/>
      <c r="DB33" s="609"/>
      <c r="DC33" s="610"/>
      <c r="DD33" s="594">
        <v>
44422476</v>
      </c>
      <c r="DE33" s="607"/>
      <c r="DF33" s="607"/>
      <c r="DG33" s="607"/>
      <c r="DH33" s="607"/>
      <c r="DI33" s="607"/>
      <c r="DJ33" s="607"/>
      <c r="DK33" s="608"/>
      <c r="DL33" s="594">
        <v>
22159445</v>
      </c>
      <c r="DM33" s="607"/>
      <c r="DN33" s="607"/>
      <c r="DO33" s="607"/>
      <c r="DP33" s="607"/>
      <c r="DQ33" s="607"/>
      <c r="DR33" s="607"/>
      <c r="DS33" s="607"/>
      <c r="DT33" s="607"/>
      <c r="DU33" s="607"/>
      <c r="DV33" s="608"/>
      <c r="DW33" s="611">
        <v>
28.3</v>
      </c>
      <c r="DX33" s="612"/>
      <c r="DY33" s="612"/>
      <c r="DZ33" s="612"/>
      <c r="EA33" s="612"/>
      <c r="EB33" s="612"/>
      <c r="EC33" s="613"/>
    </row>
    <row r="34" spans="2:133" ht="11.25" customHeight="1">
      <c r="B34" s="585" t="s">
        <v>
301</v>
      </c>
      <c r="C34" s="586"/>
      <c r="D34" s="586"/>
      <c r="E34" s="586"/>
      <c r="F34" s="586"/>
      <c r="G34" s="586"/>
      <c r="H34" s="586"/>
      <c r="I34" s="586"/>
      <c r="J34" s="586"/>
      <c r="K34" s="586"/>
      <c r="L34" s="586"/>
      <c r="M34" s="586"/>
      <c r="N34" s="586"/>
      <c r="O34" s="586"/>
      <c r="P34" s="586"/>
      <c r="Q34" s="587"/>
      <c r="R34" s="588" t="s">
        <v>
109</v>
      </c>
      <c r="S34" s="589"/>
      <c r="T34" s="589"/>
      <c r="U34" s="589"/>
      <c r="V34" s="589"/>
      <c r="W34" s="589"/>
      <c r="X34" s="589"/>
      <c r="Y34" s="590"/>
      <c r="Z34" s="641" t="s">
        <v>
109</v>
      </c>
      <c r="AA34" s="641"/>
      <c r="AB34" s="641"/>
      <c r="AC34" s="641"/>
      <c r="AD34" s="642" t="s">
        <v>
109</v>
      </c>
      <c r="AE34" s="642"/>
      <c r="AF34" s="642"/>
      <c r="AG34" s="642"/>
      <c r="AH34" s="642"/>
      <c r="AI34" s="642"/>
      <c r="AJ34" s="642"/>
      <c r="AK34" s="642"/>
      <c r="AL34" s="611" t="s">
        <v>
109</v>
      </c>
      <c r="AM34" s="643"/>
      <c r="AN34" s="643"/>
      <c r="AO34" s="644"/>
      <c r="AP34" s="186"/>
      <c r="AQ34" s="648" t="s">
        <v>
302</v>
      </c>
      <c r="AR34" s="649"/>
      <c r="AS34" s="649"/>
      <c r="AT34" s="649"/>
      <c r="AU34" s="649"/>
      <c r="AV34" s="649"/>
      <c r="AW34" s="649"/>
      <c r="AX34" s="649"/>
      <c r="AY34" s="649"/>
      <c r="AZ34" s="649"/>
      <c r="BA34" s="649"/>
      <c r="BB34" s="649"/>
      <c r="BC34" s="649"/>
      <c r="BD34" s="649"/>
      <c r="BE34" s="649"/>
      <c r="BF34" s="650"/>
      <c r="BG34" s="648" t="s">
        <v>
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
304</v>
      </c>
      <c r="CE34" s="622"/>
      <c r="CF34" s="622"/>
      <c r="CG34" s="622"/>
      <c r="CH34" s="622"/>
      <c r="CI34" s="622"/>
      <c r="CJ34" s="622"/>
      <c r="CK34" s="622"/>
      <c r="CL34" s="622"/>
      <c r="CM34" s="622"/>
      <c r="CN34" s="622"/>
      <c r="CO34" s="622"/>
      <c r="CP34" s="622"/>
      <c r="CQ34" s="623"/>
      <c r="CR34" s="588">
        <v>
15027328</v>
      </c>
      <c r="CS34" s="589"/>
      <c r="CT34" s="589"/>
      <c r="CU34" s="589"/>
      <c r="CV34" s="589"/>
      <c r="CW34" s="589"/>
      <c r="CX34" s="589"/>
      <c r="CY34" s="590"/>
      <c r="CZ34" s="591">
        <v>
11.5</v>
      </c>
      <c r="DA34" s="609"/>
      <c r="DB34" s="609"/>
      <c r="DC34" s="610"/>
      <c r="DD34" s="594">
        <v>
12599653</v>
      </c>
      <c r="DE34" s="589"/>
      <c r="DF34" s="589"/>
      <c r="DG34" s="589"/>
      <c r="DH34" s="589"/>
      <c r="DI34" s="589"/>
      <c r="DJ34" s="589"/>
      <c r="DK34" s="590"/>
      <c r="DL34" s="594">
        <v>
11887211</v>
      </c>
      <c r="DM34" s="589"/>
      <c r="DN34" s="589"/>
      <c r="DO34" s="589"/>
      <c r="DP34" s="589"/>
      <c r="DQ34" s="589"/>
      <c r="DR34" s="589"/>
      <c r="DS34" s="589"/>
      <c r="DT34" s="589"/>
      <c r="DU34" s="589"/>
      <c r="DV34" s="590"/>
      <c r="DW34" s="611">
        <v>
15.2</v>
      </c>
      <c r="DX34" s="612"/>
      <c r="DY34" s="612"/>
      <c r="DZ34" s="612"/>
      <c r="EA34" s="612"/>
      <c r="EB34" s="612"/>
      <c r="EC34" s="613"/>
    </row>
    <row r="35" spans="2:133" ht="11.25" customHeight="1">
      <c r="B35" s="585" t="s">
        <v>
305</v>
      </c>
      <c r="C35" s="586"/>
      <c r="D35" s="586"/>
      <c r="E35" s="586"/>
      <c r="F35" s="586"/>
      <c r="G35" s="586"/>
      <c r="H35" s="586"/>
      <c r="I35" s="586"/>
      <c r="J35" s="586"/>
      <c r="K35" s="586"/>
      <c r="L35" s="586"/>
      <c r="M35" s="586"/>
      <c r="N35" s="586"/>
      <c r="O35" s="586"/>
      <c r="P35" s="586"/>
      <c r="Q35" s="587"/>
      <c r="R35" s="588" t="s">
        <v>
109</v>
      </c>
      <c r="S35" s="589"/>
      <c r="T35" s="589"/>
      <c r="U35" s="589"/>
      <c r="V35" s="589"/>
      <c r="W35" s="589"/>
      <c r="X35" s="589"/>
      <c r="Y35" s="590"/>
      <c r="Z35" s="641" t="s">
        <v>
109</v>
      </c>
      <c r="AA35" s="641"/>
      <c r="AB35" s="641"/>
      <c r="AC35" s="641"/>
      <c r="AD35" s="642" t="s">
        <v>
109</v>
      </c>
      <c r="AE35" s="642"/>
      <c r="AF35" s="642"/>
      <c r="AG35" s="642"/>
      <c r="AH35" s="642"/>
      <c r="AI35" s="642"/>
      <c r="AJ35" s="642"/>
      <c r="AK35" s="642"/>
      <c r="AL35" s="611" t="s">
        <v>
109</v>
      </c>
      <c r="AM35" s="643"/>
      <c r="AN35" s="643"/>
      <c r="AO35" s="644"/>
      <c r="AP35" s="186"/>
      <c r="AQ35" s="645" t="s">
        <v>
306</v>
      </c>
      <c r="AR35" s="646"/>
      <c r="AS35" s="646"/>
      <c r="AT35" s="646"/>
      <c r="AU35" s="646"/>
      <c r="AV35" s="646"/>
      <c r="AW35" s="646"/>
      <c r="AX35" s="646"/>
      <c r="AY35" s="647"/>
      <c r="AZ35" s="638">
        <v>
11849223</v>
      </c>
      <c r="BA35" s="639"/>
      <c r="BB35" s="639"/>
      <c r="BC35" s="639"/>
      <c r="BD35" s="639"/>
      <c r="BE35" s="639"/>
      <c r="BF35" s="640"/>
      <c r="BG35" s="645" t="s">
        <v>
307</v>
      </c>
      <c r="BH35" s="646"/>
      <c r="BI35" s="646"/>
      <c r="BJ35" s="646"/>
      <c r="BK35" s="646"/>
      <c r="BL35" s="646"/>
      <c r="BM35" s="646"/>
      <c r="BN35" s="646"/>
      <c r="BO35" s="646"/>
      <c r="BP35" s="646"/>
      <c r="BQ35" s="646"/>
      <c r="BR35" s="646"/>
      <c r="BS35" s="646"/>
      <c r="BT35" s="646"/>
      <c r="BU35" s="647"/>
      <c r="BV35" s="638">
        <v>
279099</v>
      </c>
      <c r="BW35" s="639"/>
      <c r="BX35" s="639"/>
      <c r="BY35" s="639"/>
      <c r="BZ35" s="639"/>
      <c r="CA35" s="639"/>
      <c r="CB35" s="640"/>
      <c r="CD35" s="625" t="s">
        <v>
308</v>
      </c>
      <c r="CE35" s="622"/>
      <c r="CF35" s="622"/>
      <c r="CG35" s="622"/>
      <c r="CH35" s="622"/>
      <c r="CI35" s="622"/>
      <c r="CJ35" s="622"/>
      <c r="CK35" s="622"/>
      <c r="CL35" s="622"/>
      <c r="CM35" s="622"/>
      <c r="CN35" s="622"/>
      <c r="CO35" s="622"/>
      <c r="CP35" s="622"/>
      <c r="CQ35" s="623"/>
      <c r="CR35" s="588">
        <v>
878531</v>
      </c>
      <c r="CS35" s="607"/>
      <c r="CT35" s="607"/>
      <c r="CU35" s="607"/>
      <c r="CV35" s="607"/>
      <c r="CW35" s="607"/>
      <c r="CX35" s="607"/>
      <c r="CY35" s="608"/>
      <c r="CZ35" s="591">
        <v>
0.7</v>
      </c>
      <c r="DA35" s="609"/>
      <c r="DB35" s="609"/>
      <c r="DC35" s="610"/>
      <c r="DD35" s="594">
        <v>
803425</v>
      </c>
      <c r="DE35" s="607"/>
      <c r="DF35" s="607"/>
      <c r="DG35" s="607"/>
      <c r="DH35" s="607"/>
      <c r="DI35" s="607"/>
      <c r="DJ35" s="607"/>
      <c r="DK35" s="608"/>
      <c r="DL35" s="594">
        <v>
801042</v>
      </c>
      <c r="DM35" s="607"/>
      <c r="DN35" s="607"/>
      <c r="DO35" s="607"/>
      <c r="DP35" s="607"/>
      <c r="DQ35" s="607"/>
      <c r="DR35" s="607"/>
      <c r="DS35" s="607"/>
      <c r="DT35" s="607"/>
      <c r="DU35" s="607"/>
      <c r="DV35" s="608"/>
      <c r="DW35" s="611">
        <v>
1</v>
      </c>
      <c r="DX35" s="612"/>
      <c r="DY35" s="612"/>
      <c r="DZ35" s="612"/>
      <c r="EA35" s="612"/>
      <c r="EB35" s="612"/>
      <c r="EC35" s="613"/>
    </row>
    <row r="36" spans="2:133" ht="11.25" customHeight="1">
      <c r="B36" s="569" t="s">
        <v>
309</v>
      </c>
      <c r="C36" s="570"/>
      <c r="D36" s="570"/>
      <c r="E36" s="570"/>
      <c r="F36" s="570"/>
      <c r="G36" s="570"/>
      <c r="H36" s="570"/>
      <c r="I36" s="570"/>
      <c r="J36" s="570"/>
      <c r="K36" s="570"/>
      <c r="L36" s="570"/>
      <c r="M36" s="570"/>
      <c r="N36" s="570"/>
      <c r="O36" s="570"/>
      <c r="P36" s="570"/>
      <c r="Q36" s="571"/>
      <c r="R36" s="572">
        <v>
133286019</v>
      </c>
      <c r="S36" s="629"/>
      <c r="T36" s="629"/>
      <c r="U36" s="629"/>
      <c r="V36" s="629"/>
      <c r="W36" s="629"/>
      <c r="X36" s="629"/>
      <c r="Y36" s="632"/>
      <c r="Z36" s="633">
        <v>
100</v>
      </c>
      <c r="AA36" s="633"/>
      <c r="AB36" s="633"/>
      <c r="AC36" s="633"/>
      <c r="AD36" s="634">
        <v>
78170375</v>
      </c>
      <c r="AE36" s="634"/>
      <c r="AF36" s="634"/>
      <c r="AG36" s="634"/>
      <c r="AH36" s="634"/>
      <c r="AI36" s="634"/>
      <c r="AJ36" s="634"/>
      <c r="AK36" s="634"/>
      <c r="AL36" s="635">
        <v>
100</v>
      </c>
      <c r="AM36" s="636"/>
      <c r="AN36" s="636"/>
      <c r="AO36" s="637"/>
      <c r="AQ36" s="614" t="s">
        <v>
310</v>
      </c>
      <c r="AR36" s="615"/>
      <c r="AS36" s="615"/>
      <c r="AT36" s="615"/>
      <c r="AU36" s="615"/>
      <c r="AV36" s="615"/>
      <c r="AW36" s="615"/>
      <c r="AX36" s="615"/>
      <c r="AY36" s="616"/>
      <c r="AZ36" s="588" t="s">
        <v>
208</v>
      </c>
      <c r="BA36" s="589"/>
      <c r="BB36" s="589"/>
      <c r="BC36" s="589"/>
      <c r="BD36" s="607"/>
      <c r="BE36" s="607"/>
      <c r="BF36" s="617"/>
      <c r="BG36" s="625" t="s">
        <v>
311</v>
      </c>
      <c r="BH36" s="622"/>
      <c r="BI36" s="622"/>
      <c r="BJ36" s="622"/>
      <c r="BK36" s="622"/>
      <c r="BL36" s="622"/>
      <c r="BM36" s="622"/>
      <c r="BN36" s="622"/>
      <c r="BO36" s="622"/>
      <c r="BP36" s="622"/>
      <c r="BQ36" s="622"/>
      <c r="BR36" s="622"/>
      <c r="BS36" s="622"/>
      <c r="BT36" s="622"/>
      <c r="BU36" s="623"/>
      <c r="BV36" s="588">
        <v>
17126</v>
      </c>
      <c r="BW36" s="589"/>
      <c r="BX36" s="589"/>
      <c r="BY36" s="589"/>
      <c r="BZ36" s="589"/>
      <c r="CA36" s="589"/>
      <c r="CB36" s="624"/>
      <c r="CD36" s="625" t="s">
        <v>
312</v>
      </c>
      <c r="CE36" s="622"/>
      <c r="CF36" s="622"/>
      <c r="CG36" s="622"/>
      <c r="CH36" s="622"/>
      <c r="CI36" s="622"/>
      <c r="CJ36" s="622"/>
      <c r="CK36" s="622"/>
      <c r="CL36" s="622"/>
      <c r="CM36" s="622"/>
      <c r="CN36" s="622"/>
      <c r="CO36" s="622"/>
      <c r="CP36" s="622"/>
      <c r="CQ36" s="623"/>
      <c r="CR36" s="588">
        <v>
4961631</v>
      </c>
      <c r="CS36" s="589"/>
      <c r="CT36" s="589"/>
      <c r="CU36" s="589"/>
      <c r="CV36" s="589"/>
      <c r="CW36" s="589"/>
      <c r="CX36" s="589"/>
      <c r="CY36" s="590"/>
      <c r="CZ36" s="591">
        <v>
3.8</v>
      </c>
      <c r="DA36" s="609"/>
      <c r="DB36" s="609"/>
      <c r="DC36" s="610"/>
      <c r="DD36" s="594">
        <v>
3919572</v>
      </c>
      <c r="DE36" s="589"/>
      <c r="DF36" s="589"/>
      <c r="DG36" s="589"/>
      <c r="DH36" s="589"/>
      <c r="DI36" s="589"/>
      <c r="DJ36" s="589"/>
      <c r="DK36" s="590"/>
      <c r="DL36" s="594">
        <v>
2735028</v>
      </c>
      <c r="DM36" s="589"/>
      <c r="DN36" s="589"/>
      <c r="DO36" s="589"/>
      <c r="DP36" s="589"/>
      <c r="DQ36" s="589"/>
      <c r="DR36" s="589"/>
      <c r="DS36" s="589"/>
      <c r="DT36" s="589"/>
      <c r="DU36" s="589"/>
      <c r="DV36" s="590"/>
      <c r="DW36" s="611">
        <v>
3.5</v>
      </c>
      <c r="DX36" s="612"/>
      <c r="DY36" s="612"/>
      <c r="DZ36" s="612"/>
      <c r="EA36" s="612"/>
      <c r="EB36" s="612"/>
      <c r="EC36" s="613"/>
    </row>
    <row r="37" spans="2:133" ht="11.25" customHeight="1">
      <c r="AQ37" s="614" t="s">
        <v>
313</v>
      </c>
      <c r="AR37" s="615"/>
      <c r="AS37" s="615"/>
      <c r="AT37" s="615"/>
      <c r="AU37" s="615"/>
      <c r="AV37" s="615"/>
      <c r="AW37" s="615"/>
      <c r="AX37" s="615"/>
      <c r="AY37" s="616"/>
      <c r="AZ37" s="588" t="s">
        <v>
208</v>
      </c>
      <c r="BA37" s="589"/>
      <c r="BB37" s="589"/>
      <c r="BC37" s="589"/>
      <c r="BD37" s="607"/>
      <c r="BE37" s="607"/>
      <c r="BF37" s="617"/>
      <c r="BG37" s="625" t="s">
        <v>
314</v>
      </c>
      <c r="BH37" s="622"/>
      <c r="BI37" s="622"/>
      <c r="BJ37" s="622"/>
      <c r="BK37" s="622"/>
      <c r="BL37" s="622"/>
      <c r="BM37" s="622"/>
      <c r="BN37" s="622"/>
      <c r="BO37" s="622"/>
      <c r="BP37" s="622"/>
      <c r="BQ37" s="622"/>
      <c r="BR37" s="622"/>
      <c r="BS37" s="622"/>
      <c r="BT37" s="622"/>
      <c r="BU37" s="623"/>
      <c r="BV37" s="588">
        <v>
66954</v>
      </c>
      <c r="BW37" s="589"/>
      <c r="BX37" s="589"/>
      <c r="BY37" s="589"/>
      <c r="BZ37" s="589"/>
      <c r="CA37" s="589"/>
      <c r="CB37" s="624"/>
      <c r="CD37" s="625" t="s">
        <v>
315</v>
      </c>
      <c r="CE37" s="622"/>
      <c r="CF37" s="622"/>
      <c r="CG37" s="622"/>
      <c r="CH37" s="622"/>
      <c r="CI37" s="622"/>
      <c r="CJ37" s="622"/>
      <c r="CK37" s="622"/>
      <c r="CL37" s="622"/>
      <c r="CM37" s="622"/>
      <c r="CN37" s="622"/>
      <c r="CO37" s="622"/>
      <c r="CP37" s="622"/>
      <c r="CQ37" s="623"/>
      <c r="CR37" s="588">
        <v>
1267077</v>
      </c>
      <c r="CS37" s="607"/>
      <c r="CT37" s="607"/>
      <c r="CU37" s="607"/>
      <c r="CV37" s="607"/>
      <c r="CW37" s="607"/>
      <c r="CX37" s="607"/>
      <c r="CY37" s="608"/>
      <c r="CZ37" s="591">
        <v>
1</v>
      </c>
      <c r="DA37" s="609"/>
      <c r="DB37" s="609"/>
      <c r="DC37" s="610"/>
      <c r="DD37" s="594">
        <v>
1267077</v>
      </c>
      <c r="DE37" s="607"/>
      <c r="DF37" s="607"/>
      <c r="DG37" s="607"/>
      <c r="DH37" s="607"/>
      <c r="DI37" s="607"/>
      <c r="DJ37" s="607"/>
      <c r="DK37" s="608"/>
      <c r="DL37" s="594">
        <v>
997206</v>
      </c>
      <c r="DM37" s="607"/>
      <c r="DN37" s="607"/>
      <c r="DO37" s="607"/>
      <c r="DP37" s="607"/>
      <c r="DQ37" s="607"/>
      <c r="DR37" s="607"/>
      <c r="DS37" s="607"/>
      <c r="DT37" s="607"/>
      <c r="DU37" s="607"/>
      <c r="DV37" s="608"/>
      <c r="DW37" s="611">
        <v>
1.3</v>
      </c>
      <c r="DX37" s="612"/>
      <c r="DY37" s="612"/>
      <c r="DZ37" s="612"/>
      <c r="EA37" s="612"/>
      <c r="EB37" s="612"/>
      <c r="EC37" s="613"/>
    </row>
    <row r="38" spans="2:133" ht="11.25" customHeight="1">
      <c r="AQ38" s="614" t="s">
        <v>
316</v>
      </c>
      <c r="AR38" s="615"/>
      <c r="AS38" s="615"/>
      <c r="AT38" s="615"/>
      <c r="AU38" s="615"/>
      <c r="AV38" s="615"/>
      <c r="AW38" s="615"/>
      <c r="AX38" s="615"/>
      <c r="AY38" s="616"/>
      <c r="AZ38" s="588" t="s">
        <v>
109</v>
      </c>
      <c r="BA38" s="589"/>
      <c r="BB38" s="589"/>
      <c r="BC38" s="589"/>
      <c r="BD38" s="607"/>
      <c r="BE38" s="607"/>
      <c r="BF38" s="617"/>
      <c r="BG38" s="625" t="s">
        <v>
317</v>
      </c>
      <c r="BH38" s="622"/>
      <c r="BI38" s="622"/>
      <c r="BJ38" s="622"/>
      <c r="BK38" s="622"/>
      <c r="BL38" s="622"/>
      <c r="BM38" s="622"/>
      <c r="BN38" s="622"/>
      <c r="BO38" s="622"/>
      <c r="BP38" s="622"/>
      <c r="BQ38" s="622"/>
      <c r="BR38" s="622"/>
      <c r="BS38" s="622"/>
      <c r="BT38" s="622"/>
      <c r="BU38" s="623"/>
      <c r="BV38" s="588">
        <v>
90063</v>
      </c>
      <c r="BW38" s="589"/>
      <c r="BX38" s="589"/>
      <c r="BY38" s="589"/>
      <c r="BZ38" s="589"/>
      <c r="CA38" s="589"/>
      <c r="CB38" s="624"/>
      <c r="CD38" s="625" t="s">
        <v>
318</v>
      </c>
      <c r="CE38" s="622"/>
      <c r="CF38" s="622"/>
      <c r="CG38" s="622"/>
      <c r="CH38" s="622"/>
      <c r="CI38" s="622"/>
      <c r="CJ38" s="622"/>
      <c r="CK38" s="622"/>
      <c r="CL38" s="622"/>
      <c r="CM38" s="622"/>
      <c r="CN38" s="622"/>
      <c r="CO38" s="622"/>
      <c r="CP38" s="622"/>
      <c r="CQ38" s="623"/>
      <c r="CR38" s="588">
        <v>
11849223</v>
      </c>
      <c r="CS38" s="589"/>
      <c r="CT38" s="589"/>
      <c r="CU38" s="589"/>
      <c r="CV38" s="589"/>
      <c r="CW38" s="589"/>
      <c r="CX38" s="589"/>
      <c r="CY38" s="590"/>
      <c r="CZ38" s="591">
        <v>
9.1</v>
      </c>
      <c r="DA38" s="609"/>
      <c r="DB38" s="609"/>
      <c r="DC38" s="610"/>
      <c r="DD38" s="594">
        <v>
10315972</v>
      </c>
      <c r="DE38" s="589"/>
      <c r="DF38" s="589"/>
      <c r="DG38" s="589"/>
      <c r="DH38" s="589"/>
      <c r="DI38" s="589"/>
      <c r="DJ38" s="589"/>
      <c r="DK38" s="590"/>
      <c r="DL38" s="594">
        <v>
6736164</v>
      </c>
      <c r="DM38" s="589"/>
      <c r="DN38" s="589"/>
      <c r="DO38" s="589"/>
      <c r="DP38" s="589"/>
      <c r="DQ38" s="589"/>
      <c r="DR38" s="589"/>
      <c r="DS38" s="589"/>
      <c r="DT38" s="589"/>
      <c r="DU38" s="589"/>
      <c r="DV38" s="590"/>
      <c r="DW38" s="611">
        <v>
8.6</v>
      </c>
      <c r="DX38" s="612"/>
      <c r="DY38" s="612"/>
      <c r="DZ38" s="612"/>
      <c r="EA38" s="612"/>
      <c r="EB38" s="612"/>
      <c r="EC38" s="613"/>
    </row>
    <row r="39" spans="2:133" ht="11.25" customHeight="1">
      <c r="AQ39" s="614" t="s">
        <v>
319</v>
      </c>
      <c r="AR39" s="615"/>
      <c r="AS39" s="615"/>
      <c r="AT39" s="615"/>
      <c r="AU39" s="615"/>
      <c r="AV39" s="615"/>
      <c r="AW39" s="615"/>
      <c r="AX39" s="615"/>
      <c r="AY39" s="616"/>
      <c r="AZ39" s="588" t="s">
        <v>
109</v>
      </c>
      <c r="BA39" s="589"/>
      <c r="BB39" s="589"/>
      <c r="BC39" s="589"/>
      <c r="BD39" s="607"/>
      <c r="BE39" s="607"/>
      <c r="BF39" s="617"/>
      <c r="BG39" s="618" t="s">
        <v>
320</v>
      </c>
      <c r="BH39" s="619"/>
      <c r="BI39" s="619"/>
      <c r="BJ39" s="619"/>
      <c r="BK39" s="619"/>
      <c r="BL39" s="187"/>
      <c r="BM39" s="622" t="s">
        <v>
321</v>
      </c>
      <c r="BN39" s="622"/>
      <c r="BO39" s="622"/>
      <c r="BP39" s="622"/>
      <c r="BQ39" s="622"/>
      <c r="BR39" s="622"/>
      <c r="BS39" s="622"/>
      <c r="BT39" s="622"/>
      <c r="BU39" s="623"/>
      <c r="BV39" s="588">
        <v>
101</v>
      </c>
      <c r="BW39" s="589"/>
      <c r="BX39" s="589"/>
      <c r="BY39" s="589"/>
      <c r="BZ39" s="589"/>
      <c r="CA39" s="589"/>
      <c r="CB39" s="624"/>
      <c r="CD39" s="625" t="s">
        <v>
322</v>
      </c>
      <c r="CE39" s="622"/>
      <c r="CF39" s="622"/>
      <c r="CG39" s="622"/>
      <c r="CH39" s="622"/>
      <c r="CI39" s="622"/>
      <c r="CJ39" s="622"/>
      <c r="CK39" s="622"/>
      <c r="CL39" s="622"/>
      <c r="CM39" s="622"/>
      <c r="CN39" s="622"/>
      <c r="CO39" s="622"/>
      <c r="CP39" s="622"/>
      <c r="CQ39" s="623"/>
      <c r="CR39" s="588">
        <v>
16940818</v>
      </c>
      <c r="CS39" s="607"/>
      <c r="CT39" s="607"/>
      <c r="CU39" s="607"/>
      <c r="CV39" s="607"/>
      <c r="CW39" s="607"/>
      <c r="CX39" s="607"/>
      <c r="CY39" s="608"/>
      <c r="CZ39" s="591">
        <v>
13</v>
      </c>
      <c r="DA39" s="609"/>
      <c r="DB39" s="609"/>
      <c r="DC39" s="610"/>
      <c r="DD39" s="594">
        <v>
16783854</v>
      </c>
      <c r="DE39" s="607"/>
      <c r="DF39" s="607"/>
      <c r="DG39" s="607"/>
      <c r="DH39" s="607"/>
      <c r="DI39" s="607"/>
      <c r="DJ39" s="607"/>
      <c r="DK39" s="608"/>
      <c r="DL39" s="594" t="s">
        <v>
109</v>
      </c>
      <c r="DM39" s="607"/>
      <c r="DN39" s="607"/>
      <c r="DO39" s="607"/>
      <c r="DP39" s="607"/>
      <c r="DQ39" s="607"/>
      <c r="DR39" s="607"/>
      <c r="DS39" s="607"/>
      <c r="DT39" s="607"/>
      <c r="DU39" s="607"/>
      <c r="DV39" s="608"/>
      <c r="DW39" s="611" t="s">
        <v>
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
323</v>
      </c>
      <c r="AR40" s="615"/>
      <c r="AS40" s="615"/>
      <c r="AT40" s="615"/>
      <c r="AU40" s="615"/>
      <c r="AV40" s="615"/>
      <c r="AW40" s="615"/>
      <c r="AX40" s="615"/>
      <c r="AY40" s="616"/>
      <c r="AZ40" s="588">
        <v>
5614821</v>
      </c>
      <c r="BA40" s="589"/>
      <c r="BB40" s="589"/>
      <c r="BC40" s="589"/>
      <c r="BD40" s="607"/>
      <c r="BE40" s="607"/>
      <c r="BF40" s="617"/>
      <c r="BG40" s="618"/>
      <c r="BH40" s="619"/>
      <c r="BI40" s="619"/>
      <c r="BJ40" s="619"/>
      <c r="BK40" s="619"/>
      <c r="BL40" s="187"/>
      <c r="BM40" s="622" t="s">
        <v>
324</v>
      </c>
      <c r="BN40" s="622"/>
      <c r="BO40" s="622"/>
      <c r="BP40" s="622"/>
      <c r="BQ40" s="622"/>
      <c r="BR40" s="622"/>
      <c r="BS40" s="622"/>
      <c r="BT40" s="622"/>
      <c r="BU40" s="623"/>
      <c r="BV40" s="588">
        <v>
87</v>
      </c>
      <c r="BW40" s="589"/>
      <c r="BX40" s="589"/>
      <c r="BY40" s="589"/>
      <c r="BZ40" s="589"/>
      <c r="CA40" s="589"/>
      <c r="CB40" s="624"/>
      <c r="CD40" s="625" t="s">
        <v>
325</v>
      </c>
      <c r="CE40" s="622"/>
      <c r="CF40" s="622"/>
      <c r="CG40" s="622"/>
      <c r="CH40" s="622"/>
      <c r="CI40" s="622"/>
      <c r="CJ40" s="622"/>
      <c r="CK40" s="622"/>
      <c r="CL40" s="622"/>
      <c r="CM40" s="622"/>
      <c r="CN40" s="622"/>
      <c r="CO40" s="622"/>
      <c r="CP40" s="622"/>
      <c r="CQ40" s="623"/>
      <c r="CR40" s="588">
        <v>
4287</v>
      </c>
      <c r="CS40" s="589"/>
      <c r="CT40" s="589"/>
      <c r="CU40" s="589"/>
      <c r="CV40" s="589"/>
      <c r="CW40" s="589"/>
      <c r="CX40" s="589"/>
      <c r="CY40" s="590"/>
      <c r="CZ40" s="591">
        <v>
0</v>
      </c>
      <c r="DA40" s="609"/>
      <c r="DB40" s="609"/>
      <c r="DC40" s="610"/>
      <c r="DD40" s="594" t="s">
        <v>
109</v>
      </c>
      <c r="DE40" s="589"/>
      <c r="DF40" s="589"/>
      <c r="DG40" s="589"/>
      <c r="DH40" s="589"/>
      <c r="DI40" s="589"/>
      <c r="DJ40" s="589"/>
      <c r="DK40" s="590"/>
      <c r="DL40" s="594" t="s">
        <v>
109</v>
      </c>
      <c r="DM40" s="589"/>
      <c r="DN40" s="589"/>
      <c r="DO40" s="589"/>
      <c r="DP40" s="589"/>
      <c r="DQ40" s="589"/>
      <c r="DR40" s="589"/>
      <c r="DS40" s="589"/>
      <c r="DT40" s="589"/>
      <c r="DU40" s="589"/>
      <c r="DV40" s="590"/>
      <c r="DW40" s="611" t="s">
        <v>
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
326</v>
      </c>
      <c r="AR41" s="627"/>
      <c r="AS41" s="627"/>
      <c r="AT41" s="627"/>
      <c r="AU41" s="627"/>
      <c r="AV41" s="627"/>
      <c r="AW41" s="627"/>
      <c r="AX41" s="627"/>
      <c r="AY41" s="628"/>
      <c r="AZ41" s="572">
        <v>
6234402</v>
      </c>
      <c r="BA41" s="629"/>
      <c r="BB41" s="629"/>
      <c r="BC41" s="629"/>
      <c r="BD41" s="573"/>
      <c r="BE41" s="573"/>
      <c r="BF41" s="630"/>
      <c r="BG41" s="620"/>
      <c r="BH41" s="621"/>
      <c r="BI41" s="621"/>
      <c r="BJ41" s="621"/>
      <c r="BK41" s="621"/>
      <c r="BL41" s="189"/>
      <c r="BM41" s="627" t="s">
        <v>
327</v>
      </c>
      <c r="BN41" s="627"/>
      <c r="BO41" s="627"/>
      <c r="BP41" s="627"/>
      <c r="BQ41" s="627"/>
      <c r="BR41" s="627"/>
      <c r="BS41" s="627"/>
      <c r="BT41" s="627"/>
      <c r="BU41" s="628"/>
      <c r="BV41" s="572">
        <v>
237</v>
      </c>
      <c r="BW41" s="629"/>
      <c r="BX41" s="629"/>
      <c r="BY41" s="629"/>
      <c r="BZ41" s="629"/>
      <c r="CA41" s="629"/>
      <c r="CB41" s="631"/>
      <c r="CD41" s="625" t="s">
        <v>
328</v>
      </c>
      <c r="CE41" s="622"/>
      <c r="CF41" s="622"/>
      <c r="CG41" s="622"/>
      <c r="CH41" s="622"/>
      <c r="CI41" s="622"/>
      <c r="CJ41" s="622"/>
      <c r="CK41" s="622"/>
      <c r="CL41" s="622"/>
      <c r="CM41" s="622"/>
      <c r="CN41" s="622"/>
      <c r="CO41" s="622"/>
      <c r="CP41" s="622"/>
      <c r="CQ41" s="623"/>
      <c r="CR41" s="588" t="s">
        <v>
208</v>
      </c>
      <c r="CS41" s="607"/>
      <c r="CT41" s="607"/>
      <c r="CU41" s="607"/>
      <c r="CV41" s="607"/>
      <c r="CW41" s="607"/>
      <c r="CX41" s="607"/>
      <c r="CY41" s="608"/>
      <c r="CZ41" s="591" t="s">
        <v>
208</v>
      </c>
      <c r="DA41" s="609"/>
      <c r="DB41" s="609"/>
      <c r="DC41" s="610"/>
      <c r="DD41" s="594" t="s">
        <v>
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
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
330</v>
      </c>
      <c r="CE42" s="586"/>
      <c r="CF42" s="586"/>
      <c r="CG42" s="586"/>
      <c r="CH42" s="586"/>
      <c r="CI42" s="586"/>
      <c r="CJ42" s="586"/>
      <c r="CK42" s="586"/>
      <c r="CL42" s="586"/>
      <c r="CM42" s="586"/>
      <c r="CN42" s="586"/>
      <c r="CO42" s="586"/>
      <c r="CP42" s="586"/>
      <c r="CQ42" s="587"/>
      <c r="CR42" s="588">
        <v>
16265771</v>
      </c>
      <c r="CS42" s="589"/>
      <c r="CT42" s="589"/>
      <c r="CU42" s="589"/>
      <c r="CV42" s="589"/>
      <c r="CW42" s="589"/>
      <c r="CX42" s="589"/>
      <c r="CY42" s="590"/>
      <c r="CZ42" s="591">
        <v>
12.5</v>
      </c>
      <c r="DA42" s="592"/>
      <c r="DB42" s="592"/>
      <c r="DC42" s="593"/>
      <c r="DD42" s="594">
        <v>
10323136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
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
332</v>
      </c>
      <c r="CE43" s="586"/>
      <c r="CF43" s="586"/>
      <c r="CG43" s="586"/>
      <c r="CH43" s="586"/>
      <c r="CI43" s="586"/>
      <c r="CJ43" s="586"/>
      <c r="CK43" s="586"/>
      <c r="CL43" s="586"/>
      <c r="CM43" s="586"/>
      <c r="CN43" s="586"/>
      <c r="CO43" s="586"/>
      <c r="CP43" s="586"/>
      <c r="CQ43" s="587"/>
      <c r="CR43" s="588">
        <v>
257701</v>
      </c>
      <c r="CS43" s="607"/>
      <c r="CT43" s="607"/>
      <c r="CU43" s="607"/>
      <c r="CV43" s="607"/>
      <c r="CW43" s="607"/>
      <c r="CX43" s="607"/>
      <c r="CY43" s="608"/>
      <c r="CZ43" s="591">
        <v>
0.2</v>
      </c>
      <c r="DA43" s="609"/>
      <c r="DB43" s="609"/>
      <c r="DC43" s="610"/>
      <c r="DD43" s="594">
        <v>
253229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
333</v>
      </c>
      <c r="CD44" s="601" t="s">
        <v>
286</v>
      </c>
      <c r="CE44" s="602"/>
      <c r="CF44" s="585" t="s">
        <v>
334</v>
      </c>
      <c r="CG44" s="586"/>
      <c r="CH44" s="586"/>
      <c r="CI44" s="586"/>
      <c r="CJ44" s="586"/>
      <c r="CK44" s="586"/>
      <c r="CL44" s="586"/>
      <c r="CM44" s="586"/>
      <c r="CN44" s="586"/>
      <c r="CO44" s="586"/>
      <c r="CP44" s="586"/>
      <c r="CQ44" s="587"/>
      <c r="CR44" s="588">
        <v>
16265771</v>
      </c>
      <c r="CS44" s="589"/>
      <c r="CT44" s="589"/>
      <c r="CU44" s="589"/>
      <c r="CV44" s="589"/>
      <c r="CW44" s="589"/>
      <c r="CX44" s="589"/>
      <c r="CY44" s="590"/>
      <c r="CZ44" s="591">
        <v>
12.5</v>
      </c>
      <c r="DA44" s="592"/>
      <c r="DB44" s="592"/>
      <c r="DC44" s="593"/>
      <c r="DD44" s="594">
        <v>
10323136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
335</v>
      </c>
      <c r="CG45" s="586"/>
      <c r="CH45" s="586"/>
      <c r="CI45" s="586"/>
      <c r="CJ45" s="586"/>
      <c r="CK45" s="586"/>
      <c r="CL45" s="586"/>
      <c r="CM45" s="586"/>
      <c r="CN45" s="586"/>
      <c r="CO45" s="586"/>
      <c r="CP45" s="586"/>
      <c r="CQ45" s="587"/>
      <c r="CR45" s="588">
        <v>
8070257</v>
      </c>
      <c r="CS45" s="607"/>
      <c r="CT45" s="607"/>
      <c r="CU45" s="607"/>
      <c r="CV45" s="607"/>
      <c r="CW45" s="607"/>
      <c r="CX45" s="607"/>
      <c r="CY45" s="608"/>
      <c r="CZ45" s="591">
        <v>
6.2</v>
      </c>
      <c r="DA45" s="609"/>
      <c r="DB45" s="609"/>
      <c r="DC45" s="610"/>
      <c r="DD45" s="594">
        <v>
3083238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
336</v>
      </c>
      <c r="CG46" s="586"/>
      <c r="CH46" s="586"/>
      <c r="CI46" s="586"/>
      <c r="CJ46" s="586"/>
      <c r="CK46" s="586"/>
      <c r="CL46" s="586"/>
      <c r="CM46" s="586"/>
      <c r="CN46" s="586"/>
      <c r="CO46" s="586"/>
      <c r="CP46" s="586"/>
      <c r="CQ46" s="587"/>
      <c r="CR46" s="588">
        <v>
8118242</v>
      </c>
      <c r="CS46" s="589"/>
      <c r="CT46" s="589"/>
      <c r="CU46" s="589"/>
      <c r="CV46" s="589"/>
      <c r="CW46" s="589"/>
      <c r="CX46" s="589"/>
      <c r="CY46" s="590"/>
      <c r="CZ46" s="591">
        <v>
6.2</v>
      </c>
      <c r="DA46" s="592"/>
      <c r="DB46" s="592"/>
      <c r="DC46" s="593"/>
      <c r="DD46" s="594">
        <v>
7162626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
337</v>
      </c>
      <c r="CG47" s="586"/>
      <c r="CH47" s="586"/>
      <c r="CI47" s="586"/>
      <c r="CJ47" s="586"/>
      <c r="CK47" s="586"/>
      <c r="CL47" s="586"/>
      <c r="CM47" s="586"/>
      <c r="CN47" s="586"/>
      <c r="CO47" s="586"/>
      <c r="CP47" s="586"/>
      <c r="CQ47" s="587"/>
      <c r="CR47" s="588" t="s">
        <v>
118</v>
      </c>
      <c r="CS47" s="607"/>
      <c r="CT47" s="607"/>
      <c r="CU47" s="607"/>
      <c r="CV47" s="607"/>
      <c r="CW47" s="607"/>
      <c r="CX47" s="607"/>
      <c r="CY47" s="608"/>
      <c r="CZ47" s="591" t="s">
        <v>
118</v>
      </c>
      <c r="DA47" s="609"/>
      <c r="DB47" s="609"/>
      <c r="DC47" s="610"/>
      <c r="DD47" s="594" t="s">
        <v>
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
338</v>
      </c>
      <c r="CG48" s="586"/>
      <c r="CH48" s="586"/>
      <c r="CI48" s="586"/>
      <c r="CJ48" s="586"/>
      <c r="CK48" s="586"/>
      <c r="CL48" s="586"/>
      <c r="CM48" s="586"/>
      <c r="CN48" s="586"/>
      <c r="CO48" s="586"/>
      <c r="CP48" s="586"/>
      <c r="CQ48" s="587"/>
      <c r="CR48" s="588" t="s">
        <v>
118</v>
      </c>
      <c r="CS48" s="589"/>
      <c r="CT48" s="589"/>
      <c r="CU48" s="589"/>
      <c r="CV48" s="589"/>
      <c r="CW48" s="589"/>
      <c r="CX48" s="589"/>
      <c r="CY48" s="590"/>
      <c r="CZ48" s="591" t="s">
        <v>
118</v>
      </c>
      <c r="DA48" s="592"/>
      <c r="DB48" s="592"/>
      <c r="DC48" s="593"/>
      <c r="DD48" s="594" t="s">
        <v>
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
339</v>
      </c>
      <c r="CE49" s="570"/>
      <c r="CF49" s="570"/>
      <c r="CG49" s="570"/>
      <c r="CH49" s="570"/>
      <c r="CI49" s="570"/>
      <c r="CJ49" s="570"/>
      <c r="CK49" s="570"/>
      <c r="CL49" s="570"/>
      <c r="CM49" s="570"/>
      <c r="CN49" s="570"/>
      <c r="CO49" s="570"/>
      <c r="CP49" s="570"/>
      <c r="CQ49" s="571"/>
      <c r="CR49" s="572">
        <v>
130118641</v>
      </c>
      <c r="CS49" s="573"/>
      <c r="CT49" s="573"/>
      <c r="CU49" s="573"/>
      <c r="CV49" s="573"/>
      <c r="CW49" s="573"/>
      <c r="CX49" s="573"/>
      <c r="CY49" s="574"/>
      <c r="CZ49" s="575">
        <v>
100</v>
      </c>
      <c r="DA49" s="576"/>
      <c r="DB49" s="576"/>
      <c r="DC49" s="577"/>
      <c r="DD49" s="578">
        <v>
96090259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
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3" t="s">
        <v>
341</v>
      </c>
      <c r="DK2" s="1104"/>
      <c r="DL2" s="1104"/>
      <c r="DM2" s="1104"/>
      <c r="DN2" s="1104"/>
      <c r="DO2" s="1105"/>
      <c r="DP2" s="200"/>
      <c r="DQ2" s="1103" t="s">
        <v>
342</v>
      </c>
      <c r="DR2" s="1104"/>
      <c r="DS2" s="1104"/>
      <c r="DT2" s="1104"/>
      <c r="DU2" s="1104"/>
      <c r="DV2" s="1104"/>
      <c r="DW2" s="1104"/>
      <c r="DX2" s="1104"/>
      <c r="DY2" s="1104"/>
      <c r="DZ2" s="110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6" t="s">
        <v>
343</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
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
345</v>
      </c>
      <c r="B5" s="995"/>
      <c r="C5" s="995"/>
      <c r="D5" s="995"/>
      <c r="E5" s="995"/>
      <c r="F5" s="995"/>
      <c r="G5" s="995"/>
      <c r="H5" s="995"/>
      <c r="I5" s="995"/>
      <c r="J5" s="995"/>
      <c r="K5" s="995"/>
      <c r="L5" s="995"/>
      <c r="M5" s="995"/>
      <c r="N5" s="995"/>
      <c r="O5" s="995"/>
      <c r="P5" s="996"/>
      <c r="Q5" s="1000" t="s">
        <v>
346</v>
      </c>
      <c r="R5" s="1001"/>
      <c r="S5" s="1001"/>
      <c r="T5" s="1001"/>
      <c r="U5" s="1002"/>
      <c r="V5" s="1000" t="s">
        <v>
347</v>
      </c>
      <c r="W5" s="1001"/>
      <c r="X5" s="1001"/>
      <c r="Y5" s="1001"/>
      <c r="Z5" s="1002"/>
      <c r="AA5" s="1000" t="s">
        <v>
348</v>
      </c>
      <c r="AB5" s="1001"/>
      <c r="AC5" s="1001"/>
      <c r="AD5" s="1001"/>
      <c r="AE5" s="1001"/>
      <c r="AF5" s="1106" t="s">
        <v>
349</v>
      </c>
      <c r="AG5" s="1001"/>
      <c r="AH5" s="1001"/>
      <c r="AI5" s="1001"/>
      <c r="AJ5" s="1016"/>
      <c r="AK5" s="1001" t="s">
        <v>
350</v>
      </c>
      <c r="AL5" s="1001"/>
      <c r="AM5" s="1001"/>
      <c r="AN5" s="1001"/>
      <c r="AO5" s="1002"/>
      <c r="AP5" s="1000" t="s">
        <v>
351</v>
      </c>
      <c r="AQ5" s="1001"/>
      <c r="AR5" s="1001"/>
      <c r="AS5" s="1001"/>
      <c r="AT5" s="1002"/>
      <c r="AU5" s="1000" t="s">
        <v>
352</v>
      </c>
      <c r="AV5" s="1001"/>
      <c r="AW5" s="1001"/>
      <c r="AX5" s="1001"/>
      <c r="AY5" s="1016"/>
      <c r="AZ5" s="207"/>
      <c r="BA5" s="207"/>
      <c r="BB5" s="207"/>
      <c r="BC5" s="207"/>
      <c r="BD5" s="207"/>
      <c r="BE5" s="208"/>
      <c r="BF5" s="208"/>
      <c r="BG5" s="208"/>
      <c r="BH5" s="208"/>
      <c r="BI5" s="208"/>
      <c r="BJ5" s="208"/>
      <c r="BK5" s="208"/>
      <c r="BL5" s="208"/>
      <c r="BM5" s="208"/>
      <c r="BN5" s="208"/>
      <c r="BO5" s="208"/>
      <c r="BP5" s="208"/>
      <c r="BQ5" s="994" t="s">
        <v>
353</v>
      </c>
      <c r="BR5" s="995"/>
      <c r="BS5" s="995"/>
      <c r="BT5" s="995"/>
      <c r="BU5" s="995"/>
      <c r="BV5" s="995"/>
      <c r="BW5" s="995"/>
      <c r="BX5" s="995"/>
      <c r="BY5" s="995"/>
      <c r="BZ5" s="995"/>
      <c r="CA5" s="995"/>
      <c r="CB5" s="995"/>
      <c r="CC5" s="995"/>
      <c r="CD5" s="995"/>
      <c r="CE5" s="995"/>
      <c r="CF5" s="995"/>
      <c r="CG5" s="996"/>
      <c r="CH5" s="1000" t="s">
        <v>
354</v>
      </c>
      <c r="CI5" s="1001"/>
      <c r="CJ5" s="1001"/>
      <c r="CK5" s="1001"/>
      <c r="CL5" s="1002"/>
      <c r="CM5" s="1000" t="s">
        <v>
355</v>
      </c>
      <c r="CN5" s="1001"/>
      <c r="CO5" s="1001"/>
      <c r="CP5" s="1001"/>
      <c r="CQ5" s="1002"/>
      <c r="CR5" s="1000" t="s">
        <v>
356</v>
      </c>
      <c r="CS5" s="1001"/>
      <c r="CT5" s="1001"/>
      <c r="CU5" s="1001"/>
      <c r="CV5" s="1002"/>
      <c r="CW5" s="1000" t="s">
        <v>
357</v>
      </c>
      <c r="CX5" s="1001"/>
      <c r="CY5" s="1001"/>
      <c r="CZ5" s="1001"/>
      <c r="DA5" s="1002"/>
      <c r="DB5" s="1000" t="s">
        <v>
358</v>
      </c>
      <c r="DC5" s="1001"/>
      <c r="DD5" s="1001"/>
      <c r="DE5" s="1001"/>
      <c r="DF5" s="1002"/>
      <c r="DG5" s="1091" t="s">
        <v>
359</v>
      </c>
      <c r="DH5" s="1092"/>
      <c r="DI5" s="1092"/>
      <c r="DJ5" s="1092"/>
      <c r="DK5" s="1093"/>
      <c r="DL5" s="1091" t="s">
        <v>
360</v>
      </c>
      <c r="DM5" s="1092"/>
      <c r="DN5" s="1092"/>
      <c r="DO5" s="1092"/>
      <c r="DP5" s="1093"/>
      <c r="DQ5" s="1000" t="s">
        <v>
361</v>
      </c>
      <c r="DR5" s="1001"/>
      <c r="DS5" s="1001"/>
      <c r="DT5" s="1001"/>
      <c r="DU5" s="1002"/>
      <c r="DV5" s="1000" t="s">
        <v>
352</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07"/>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94"/>
      <c r="DH6" s="1095"/>
      <c r="DI6" s="1095"/>
      <c r="DJ6" s="1095"/>
      <c r="DK6" s="1096"/>
      <c r="DL6" s="1094"/>
      <c r="DM6" s="1095"/>
      <c r="DN6" s="1095"/>
      <c r="DO6" s="1095"/>
      <c r="DP6" s="1096"/>
      <c r="DQ6" s="1003"/>
      <c r="DR6" s="1004"/>
      <c r="DS6" s="1004"/>
      <c r="DT6" s="1004"/>
      <c r="DU6" s="1005"/>
      <c r="DV6" s="1003"/>
      <c r="DW6" s="1004"/>
      <c r="DX6" s="1004"/>
      <c r="DY6" s="1004"/>
      <c r="DZ6" s="1017"/>
      <c r="EA6" s="205"/>
    </row>
    <row r="7" spans="1:131" s="206" customFormat="1" ht="26.25" customHeight="1" thickTop="1">
      <c r="A7" s="209">
        <v>
1</v>
      </c>
      <c r="B7" s="984" t="s">
        <v>
362</v>
      </c>
      <c r="C7" s="985"/>
      <c r="D7" s="985"/>
      <c r="E7" s="985"/>
      <c r="F7" s="985"/>
      <c r="G7" s="985"/>
      <c r="H7" s="985"/>
      <c r="I7" s="985"/>
      <c r="J7" s="985"/>
      <c r="K7" s="985"/>
      <c r="L7" s="985"/>
      <c r="M7" s="985"/>
      <c r="N7" s="985"/>
      <c r="O7" s="985"/>
      <c r="P7" s="986"/>
      <c r="Q7" s="1097">
        <v>
134491</v>
      </c>
      <c r="R7" s="1098"/>
      <c r="S7" s="1098"/>
      <c r="T7" s="1098"/>
      <c r="U7" s="1098"/>
      <c r="V7" s="1098">
        <v>
131324</v>
      </c>
      <c r="W7" s="1098"/>
      <c r="X7" s="1098"/>
      <c r="Y7" s="1098"/>
      <c r="Z7" s="1098"/>
      <c r="AA7" s="1098">
        <v>
3167</v>
      </c>
      <c r="AB7" s="1098"/>
      <c r="AC7" s="1098"/>
      <c r="AD7" s="1098"/>
      <c r="AE7" s="1099"/>
      <c r="AF7" s="1100">
        <v>
2818</v>
      </c>
      <c r="AG7" s="1101"/>
      <c r="AH7" s="1101"/>
      <c r="AI7" s="1101"/>
      <c r="AJ7" s="1102"/>
      <c r="AK7" s="1084">
        <v>
7387</v>
      </c>
      <c r="AL7" s="1085"/>
      <c r="AM7" s="1085"/>
      <c r="AN7" s="1085"/>
      <c r="AO7" s="1085"/>
      <c r="AP7" s="1085">
        <v>
26536</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
1</v>
      </c>
      <c r="BR7" s="211" t="s">
        <v>
538</v>
      </c>
      <c r="BS7" s="1088" t="s">
        <v>
534</v>
      </c>
      <c r="BT7" s="1089"/>
      <c r="BU7" s="1089"/>
      <c r="BV7" s="1089"/>
      <c r="BW7" s="1089"/>
      <c r="BX7" s="1089"/>
      <c r="BY7" s="1089"/>
      <c r="BZ7" s="1089"/>
      <c r="CA7" s="1089"/>
      <c r="CB7" s="1089"/>
      <c r="CC7" s="1089"/>
      <c r="CD7" s="1089"/>
      <c r="CE7" s="1089"/>
      <c r="CF7" s="1089"/>
      <c r="CG7" s="1090"/>
      <c r="CH7" s="1081">
        <v>
0</v>
      </c>
      <c r="CI7" s="1082"/>
      <c r="CJ7" s="1082"/>
      <c r="CK7" s="1082"/>
      <c r="CL7" s="1083"/>
      <c r="CM7" s="1081">
        <v>
9</v>
      </c>
      <c r="CN7" s="1082"/>
      <c r="CO7" s="1082"/>
      <c r="CP7" s="1082"/>
      <c r="CQ7" s="1083"/>
      <c r="CR7" s="1081">
        <v>
5</v>
      </c>
      <c r="CS7" s="1082"/>
      <c r="CT7" s="1082"/>
      <c r="CU7" s="1082"/>
      <c r="CV7" s="1083"/>
      <c r="CW7" s="1081">
        <v>
10</v>
      </c>
      <c r="CX7" s="1082"/>
      <c r="CY7" s="1082"/>
      <c r="CZ7" s="1082"/>
      <c r="DA7" s="1083"/>
      <c r="DB7" s="1081">
        <v>
1773</v>
      </c>
      <c r="DC7" s="1082"/>
      <c r="DD7" s="1082"/>
      <c r="DE7" s="1082"/>
      <c r="DF7" s="1083"/>
      <c r="DG7" s="1081">
        <v>
2855</v>
      </c>
      <c r="DH7" s="1082"/>
      <c r="DI7" s="1082"/>
      <c r="DJ7" s="1082"/>
      <c r="DK7" s="1083"/>
      <c r="DL7" s="1081" t="s">
        <v>
474</v>
      </c>
      <c r="DM7" s="1082"/>
      <c r="DN7" s="1082"/>
      <c r="DO7" s="1082"/>
      <c r="DP7" s="1083"/>
      <c r="DQ7" s="1081" t="s">
        <v>
474</v>
      </c>
      <c r="DR7" s="1082"/>
      <c r="DS7" s="1082"/>
      <c r="DT7" s="1082"/>
      <c r="DU7" s="1083"/>
      <c r="DV7" s="1108"/>
      <c r="DW7" s="1109"/>
      <c r="DX7" s="1109"/>
      <c r="DY7" s="1109"/>
      <c r="DZ7" s="1110"/>
      <c r="EA7" s="205"/>
    </row>
    <row r="8" spans="1:131" s="206" customFormat="1" ht="26.25" customHeight="1">
      <c r="A8" s="212">
        <v>
2</v>
      </c>
      <c r="B8" s="978" t="s">
        <v>
363</v>
      </c>
      <c r="C8" s="979"/>
      <c r="D8" s="979"/>
      <c r="E8" s="979"/>
      <c r="F8" s="979"/>
      <c r="G8" s="979"/>
      <c r="H8" s="979"/>
      <c r="I8" s="979"/>
      <c r="J8" s="979"/>
      <c r="K8" s="979"/>
      <c r="L8" s="979"/>
      <c r="M8" s="979"/>
      <c r="N8" s="979"/>
      <c r="O8" s="979"/>
      <c r="P8" s="980"/>
      <c r="Q8" s="1039">
        <v>
4856</v>
      </c>
      <c r="R8" s="1040"/>
      <c r="S8" s="1040"/>
      <c r="T8" s="1040"/>
      <c r="U8" s="1040"/>
      <c r="V8" s="1040">
        <v>
4856</v>
      </c>
      <c r="W8" s="1040"/>
      <c r="X8" s="1040"/>
      <c r="Y8" s="1040"/>
      <c r="Z8" s="1040"/>
      <c r="AA8" s="1040" t="s">
        <v>
474</v>
      </c>
      <c r="AB8" s="1040"/>
      <c r="AC8" s="1040"/>
      <c r="AD8" s="1040"/>
      <c r="AE8" s="1041"/>
      <c r="AF8" s="1018" t="s">
        <v>
474</v>
      </c>
      <c r="AG8" s="1019"/>
      <c r="AH8" s="1019"/>
      <c r="AI8" s="1019"/>
      <c r="AJ8" s="1020"/>
      <c r="AK8" s="1079">
        <v>
190</v>
      </c>
      <c r="AL8" s="1080"/>
      <c r="AM8" s="1080"/>
      <c r="AN8" s="1080"/>
      <c r="AO8" s="1080"/>
      <c r="AP8" s="1080">
        <v>
5684</v>
      </c>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
2</v>
      </c>
      <c r="BR8" s="214"/>
      <c r="BS8" s="1013" t="s">
        <v>
535</v>
      </c>
      <c r="BT8" s="1014"/>
      <c r="BU8" s="1014"/>
      <c r="BV8" s="1014"/>
      <c r="BW8" s="1014"/>
      <c r="BX8" s="1014"/>
      <c r="BY8" s="1014"/>
      <c r="BZ8" s="1014"/>
      <c r="CA8" s="1014"/>
      <c r="CB8" s="1014"/>
      <c r="CC8" s="1014"/>
      <c r="CD8" s="1014"/>
      <c r="CE8" s="1014"/>
      <c r="CF8" s="1014"/>
      <c r="CG8" s="1015"/>
      <c r="CH8" s="988">
        <v>
118</v>
      </c>
      <c r="CI8" s="989"/>
      <c r="CJ8" s="989"/>
      <c r="CK8" s="989"/>
      <c r="CL8" s="990"/>
      <c r="CM8" s="988">
        <v>
1168</v>
      </c>
      <c r="CN8" s="989"/>
      <c r="CO8" s="989"/>
      <c r="CP8" s="989"/>
      <c r="CQ8" s="990"/>
      <c r="CR8" s="988">
        <v>
1377</v>
      </c>
      <c r="CS8" s="989"/>
      <c r="CT8" s="989"/>
      <c r="CU8" s="989"/>
      <c r="CV8" s="990"/>
      <c r="CW8" s="988" t="s">
        <v>
474</v>
      </c>
      <c r="CX8" s="989"/>
      <c r="CY8" s="989"/>
      <c r="CZ8" s="989"/>
      <c r="DA8" s="990"/>
      <c r="DB8" s="988" t="s">
        <v>
474</v>
      </c>
      <c r="DC8" s="989"/>
      <c r="DD8" s="989"/>
      <c r="DE8" s="989"/>
      <c r="DF8" s="990"/>
      <c r="DG8" s="988" t="s">
        <v>
474</v>
      </c>
      <c r="DH8" s="989"/>
      <c r="DI8" s="989"/>
      <c r="DJ8" s="989"/>
      <c r="DK8" s="990"/>
      <c r="DL8" s="988" t="s">
        <v>
474</v>
      </c>
      <c r="DM8" s="989"/>
      <c r="DN8" s="989"/>
      <c r="DO8" s="989"/>
      <c r="DP8" s="990"/>
      <c r="DQ8" s="988" t="s">
        <v>
474</v>
      </c>
      <c r="DR8" s="989"/>
      <c r="DS8" s="989"/>
      <c r="DT8" s="989"/>
      <c r="DU8" s="990"/>
      <c r="DV8" s="991"/>
      <c r="DW8" s="992"/>
      <c r="DX8" s="992"/>
      <c r="DY8" s="992"/>
      <c r="DZ8" s="993"/>
      <c r="EA8" s="205"/>
    </row>
    <row r="9" spans="1:131" s="206" customFormat="1" ht="26.25" customHeight="1">
      <c r="A9" s="212">
        <v>
3</v>
      </c>
      <c r="B9" s="978"/>
      <c r="C9" s="979"/>
      <c r="D9" s="979"/>
      <c r="E9" s="979"/>
      <c r="F9" s="979"/>
      <c r="G9" s="979"/>
      <c r="H9" s="979"/>
      <c r="I9" s="979"/>
      <c r="J9" s="979"/>
      <c r="K9" s="979"/>
      <c r="L9" s="979"/>
      <c r="M9" s="979"/>
      <c r="N9" s="979"/>
      <c r="O9" s="979"/>
      <c r="P9" s="980"/>
      <c r="Q9" s="1039"/>
      <c r="R9" s="1040"/>
      <c r="S9" s="1040"/>
      <c r="T9" s="1040"/>
      <c r="U9" s="1040"/>
      <c r="V9" s="1040"/>
      <c r="W9" s="1040"/>
      <c r="X9" s="1040"/>
      <c r="Y9" s="1040"/>
      <c r="Z9" s="1040"/>
      <c r="AA9" s="1040"/>
      <c r="AB9" s="1040"/>
      <c r="AC9" s="1040"/>
      <c r="AD9" s="1040"/>
      <c r="AE9" s="1041"/>
      <c r="AF9" s="1018"/>
      <c r="AG9" s="1019"/>
      <c r="AH9" s="1019"/>
      <c r="AI9" s="1019"/>
      <c r="AJ9" s="1020"/>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
3</v>
      </c>
      <c r="BR9" s="214"/>
      <c r="BS9" s="1013" t="s">
        <v>
536</v>
      </c>
      <c r="BT9" s="1014"/>
      <c r="BU9" s="1014"/>
      <c r="BV9" s="1014"/>
      <c r="BW9" s="1014"/>
      <c r="BX9" s="1014"/>
      <c r="BY9" s="1014"/>
      <c r="BZ9" s="1014"/>
      <c r="CA9" s="1014"/>
      <c r="CB9" s="1014"/>
      <c r="CC9" s="1014"/>
      <c r="CD9" s="1014"/>
      <c r="CE9" s="1014"/>
      <c r="CF9" s="1014"/>
      <c r="CG9" s="1015"/>
      <c r="CH9" s="988">
        <v>
0</v>
      </c>
      <c r="CI9" s="989"/>
      <c r="CJ9" s="989"/>
      <c r="CK9" s="989"/>
      <c r="CL9" s="990"/>
      <c r="CM9" s="988">
        <v>
7</v>
      </c>
      <c r="CN9" s="989"/>
      <c r="CO9" s="989"/>
      <c r="CP9" s="989"/>
      <c r="CQ9" s="990"/>
      <c r="CR9" s="988">
        <v>
3</v>
      </c>
      <c r="CS9" s="989"/>
      <c r="CT9" s="989"/>
      <c r="CU9" s="989"/>
      <c r="CV9" s="990"/>
      <c r="CW9" s="988" t="s">
        <v>
474</v>
      </c>
      <c r="CX9" s="989"/>
      <c r="CY9" s="989"/>
      <c r="CZ9" s="989"/>
      <c r="DA9" s="990"/>
      <c r="DB9" s="988" t="s">
        <v>
474</v>
      </c>
      <c r="DC9" s="989"/>
      <c r="DD9" s="989"/>
      <c r="DE9" s="989"/>
      <c r="DF9" s="990"/>
      <c r="DG9" s="988" t="s">
        <v>
474</v>
      </c>
      <c r="DH9" s="989"/>
      <c r="DI9" s="989"/>
      <c r="DJ9" s="989"/>
      <c r="DK9" s="990"/>
      <c r="DL9" s="988" t="s">
        <v>
474</v>
      </c>
      <c r="DM9" s="989"/>
      <c r="DN9" s="989"/>
      <c r="DO9" s="989"/>
      <c r="DP9" s="990"/>
      <c r="DQ9" s="988" t="s">
        <v>
474</v>
      </c>
      <c r="DR9" s="989"/>
      <c r="DS9" s="989"/>
      <c r="DT9" s="989"/>
      <c r="DU9" s="990"/>
      <c r="DV9" s="991"/>
      <c r="DW9" s="992"/>
      <c r="DX9" s="992"/>
      <c r="DY9" s="992"/>
      <c r="DZ9" s="993"/>
      <c r="EA9" s="205"/>
    </row>
    <row r="10" spans="1:131" s="206" customFormat="1" ht="26.25" customHeight="1">
      <c r="A10" s="212">
        <v>
4</v>
      </c>
      <c r="B10" s="978"/>
      <c r="C10" s="979"/>
      <c r="D10" s="979"/>
      <c r="E10" s="979"/>
      <c r="F10" s="979"/>
      <c r="G10" s="979"/>
      <c r="H10" s="979"/>
      <c r="I10" s="979"/>
      <c r="J10" s="979"/>
      <c r="K10" s="979"/>
      <c r="L10" s="979"/>
      <c r="M10" s="979"/>
      <c r="N10" s="979"/>
      <c r="O10" s="979"/>
      <c r="P10" s="980"/>
      <c r="Q10" s="1039"/>
      <c r="R10" s="1040"/>
      <c r="S10" s="1040"/>
      <c r="T10" s="1040"/>
      <c r="U10" s="1040"/>
      <c r="V10" s="1040"/>
      <c r="W10" s="1040"/>
      <c r="X10" s="1040"/>
      <c r="Y10" s="1040"/>
      <c r="Z10" s="1040"/>
      <c r="AA10" s="1040"/>
      <c r="AB10" s="1040"/>
      <c r="AC10" s="1040"/>
      <c r="AD10" s="1040"/>
      <c r="AE10" s="1041"/>
      <c r="AF10" s="1018"/>
      <c r="AG10" s="1019"/>
      <c r="AH10" s="1019"/>
      <c r="AI10" s="1019"/>
      <c r="AJ10" s="1020"/>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
4</v>
      </c>
      <c r="BR10" s="214" t="s">
        <v>
538</v>
      </c>
      <c r="BS10" s="1013" t="s">
        <v>
537</v>
      </c>
      <c r="BT10" s="1014"/>
      <c r="BU10" s="1014"/>
      <c r="BV10" s="1014"/>
      <c r="BW10" s="1014"/>
      <c r="BX10" s="1014"/>
      <c r="BY10" s="1014"/>
      <c r="BZ10" s="1014"/>
      <c r="CA10" s="1014"/>
      <c r="CB10" s="1014"/>
      <c r="CC10" s="1014"/>
      <c r="CD10" s="1014"/>
      <c r="CE10" s="1014"/>
      <c r="CF10" s="1014"/>
      <c r="CG10" s="1015"/>
      <c r="CH10" s="988">
        <v>
381</v>
      </c>
      <c r="CI10" s="989"/>
      <c r="CJ10" s="989"/>
      <c r="CK10" s="989"/>
      <c r="CL10" s="990"/>
      <c r="CM10" s="988">
        <v>
6489</v>
      </c>
      <c r="CN10" s="989"/>
      <c r="CO10" s="989"/>
      <c r="CP10" s="989"/>
      <c r="CQ10" s="990"/>
      <c r="CR10" s="988" t="s">
        <v>
474</v>
      </c>
      <c r="CS10" s="989"/>
      <c r="CT10" s="989"/>
      <c r="CU10" s="989"/>
      <c r="CV10" s="990"/>
      <c r="CW10" s="988" t="s">
        <v>
474</v>
      </c>
      <c r="CX10" s="989"/>
      <c r="CY10" s="989"/>
      <c r="CZ10" s="989"/>
      <c r="DA10" s="990"/>
      <c r="DB10" s="988" t="s">
        <v>
474</v>
      </c>
      <c r="DC10" s="989"/>
      <c r="DD10" s="989"/>
      <c r="DE10" s="989"/>
      <c r="DF10" s="990"/>
      <c r="DG10" s="988" t="s">
        <v>
474</v>
      </c>
      <c r="DH10" s="989"/>
      <c r="DI10" s="989"/>
      <c r="DJ10" s="989"/>
      <c r="DK10" s="990"/>
      <c r="DL10" s="988">
        <v>
502</v>
      </c>
      <c r="DM10" s="989"/>
      <c r="DN10" s="989"/>
      <c r="DO10" s="989"/>
      <c r="DP10" s="990"/>
      <c r="DQ10" s="988">
        <v>
50</v>
      </c>
      <c r="DR10" s="989"/>
      <c r="DS10" s="989"/>
      <c r="DT10" s="989"/>
      <c r="DU10" s="990"/>
      <c r="DV10" s="991"/>
      <c r="DW10" s="992"/>
      <c r="DX10" s="992"/>
      <c r="DY10" s="992"/>
      <c r="DZ10" s="993"/>
      <c r="EA10" s="205"/>
    </row>
    <row r="11" spans="1:131" s="206" customFormat="1" ht="26.25" customHeight="1">
      <c r="A11" s="212">
        <v>
5</v>
      </c>
      <c r="B11" s="978"/>
      <c r="C11" s="979"/>
      <c r="D11" s="979"/>
      <c r="E11" s="979"/>
      <c r="F11" s="979"/>
      <c r="G11" s="979"/>
      <c r="H11" s="979"/>
      <c r="I11" s="979"/>
      <c r="J11" s="979"/>
      <c r="K11" s="979"/>
      <c r="L11" s="979"/>
      <c r="M11" s="979"/>
      <c r="N11" s="979"/>
      <c r="O11" s="979"/>
      <c r="P11" s="980"/>
      <c r="Q11" s="1039"/>
      <c r="R11" s="1040"/>
      <c r="S11" s="1040"/>
      <c r="T11" s="1040"/>
      <c r="U11" s="1040"/>
      <c r="V11" s="1040"/>
      <c r="W11" s="1040"/>
      <c r="X11" s="1040"/>
      <c r="Y11" s="1040"/>
      <c r="Z11" s="1040"/>
      <c r="AA11" s="1040"/>
      <c r="AB11" s="1040"/>
      <c r="AC11" s="1040"/>
      <c r="AD11" s="1040"/>
      <c r="AE11" s="1041"/>
      <c r="AF11" s="1018"/>
      <c r="AG11" s="1019"/>
      <c r="AH11" s="1019"/>
      <c r="AI11" s="1019"/>
      <c r="AJ11" s="1020"/>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
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
6</v>
      </c>
      <c r="B12" s="978"/>
      <c r="C12" s="979"/>
      <c r="D12" s="979"/>
      <c r="E12" s="979"/>
      <c r="F12" s="979"/>
      <c r="G12" s="979"/>
      <c r="H12" s="979"/>
      <c r="I12" s="979"/>
      <c r="J12" s="979"/>
      <c r="K12" s="979"/>
      <c r="L12" s="979"/>
      <c r="M12" s="979"/>
      <c r="N12" s="979"/>
      <c r="O12" s="979"/>
      <c r="P12" s="980"/>
      <c r="Q12" s="1039"/>
      <c r="R12" s="1040"/>
      <c r="S12" s="1040"/>
      <c r="T12" s="1040"/>
      <c r="U12" s="1040"/>
      <c r="V12" s="1040"/>
      <c r="W12" s="1040"/>
      <c r="X12" s="1040"/>
      <c r="Y12" s="1040"/>
      <c r="Z12" s="1040"/>
      <c r="AA12" s="1040"/>
      <c r="AB12" s="1040"/>
      <c r="AC12" s="1040"/>
      <c r="AD12" s="1040"/>
      <c r="AE12" s="1041"/>
      <c r="AF12" s="1018"/>
      <c r="AG12" s="1019"/>
      <c r="AH12" s="1019"/>
      <c r="AI12" s="1019"/>
      <c r="AJ12" s="1020"/>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
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
7</v>
      </c>
      <c r="B13" s="978"/>
      <c r="C13" s="979"/>
      <c r="D13" s="979"/>
      <c r="E13" s="979"/>
      <c r="F13" s="979"/>
      <c r="G13" s="979"/>
      <c r="H13" s="979"/>
      <c r="I13" s="979"/>
      <c r="J13" s="979"/>
      <c r="K13" s="979"/>
      <c r="L13" s="979"/>
      <c r="M13" s="979"/>
      <c r="N13" s="979"/>
      <c r="O13" s="979"/>
      <c r="P13" s="980"/>
      <c r="Q13" s="1039"/>
      <c r="R13" s="1040"/>
      <c r="S13" s="1040"/>
      <c r="T13" s="1040"/>
      <c r="U13" s="1040"/>
      <c r="V13" s="1040"/>
      <c r="W13" s="1040"/>
      <c r="X13" s="1040"/>
      <c r="Y13" s="1040"/>
      <c r="Z13" s="1040"/>
      <c r="AA13" s="1040"/>
      <c r="AB13" s="1040"/>
      <c r="AC13" s="1040"/>
      <c r="AD13" s="1040"/>
      <c r="AE13" s="1041"/>
      <c r="AF13" s="1018"/>
      <c r="AG13" s="1019"/>
      <c r="AH13" s="1019"/>
      <c r="AI13" s="1019"/>
      <c r="AJ13" s="1020"/>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
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
8</v>
      </c>
      <c r="B14" s="978"/>
      <c r="C14" s="979"/>
      <c r="D14" s="979"/>
      <c r="E14" s="979"/>
      <c r="F14" s="979"/>
      <c r="G14" s="979"/>
      <c r="H14" s="979"/>
      <c r="I14" s="979"/>
      <c r="J14" s="979"/>
      <c r="K14" s="979"/>
      <c r="L14" s="979"/>
      <c r="M14" s="979"/>
      <c r="N14" s="979"/>
      <c r="O14" s="979"/>
      <c r="P14" s="980"/>
      <c r="Q14" s="1039"/>
      <c r="R14" s="1040"/>
      <c r="S14" s="1040"/>
      <c r="T14" s="1040"/>
      <c r="U14" s="1040"/>
      <c r="V14" s="1040"/>
      <c r="W14" s="1040"/>
      <c r="X14" s="1040"/>
      <c r="Y14" s="1040"/>
      <c r="Z14" s="1040"/>
      <c r="AA14" s="1040"/>
      <c r="AB14" s="1040"/>
      <c r="AC14" s="1040"/>
      <c r="AD14" s="1040"/>
      <c r="AE14" s="1041"/>
      <c r="AF14" s="1018"/>
      <c r="AG14" s="1019"/>
      <c r="AH14" s="1019"/>
      <c r="AI14" s="1019"/>
      <c r="AJ14" s="1020"/>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
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
9</v>
      </c>
      <c r="B15" s="978"/>
      <c r="C15" s="979"/>
      <c r="D15" s="979"/>
      <c r="E15" s="979"/>
      <c r="F15" s="979"/>
      <c r="G15" s="979"/>
      <c r="H15" s="979"/>
      <c r="I15" s="979"/>
      <c r="J15" s="979"/>
      <c r="K15" s="979"/>
      <c r="L15" s="979"/>
      <c r="M15" s="979"/>
      <c r="N15" s="979"/>
      <c r="O15" s="979"/>
      <c r="P15" s="980"/>
      <c r="Q15" s="1039"/>
      <c r="R15" s="1040"/>
      <c r="S15" s="1040"/>
      <c r="T15" s="1040"/>
      <c r="U15" s="1040"/>
      <c r="V15" s="1040"/>
      <c r="W15" s="1040"/>
      <c r="X15" s="1040"/>
      <c r="Y15" s="1040"/>
      <c r="Z15" s="1040"/>
      <c r="AA15" s="1040"/>
      <c r="AB15" s="1040"/>
      <c r="AC15" s="1040"/>
      <c r="AD15" s="1040"/>
      <c r="AE15" s="1041"/>
      <c r="AF15" s="1018"/>
      <c r="AG15" s="1019"/>
      <c r="AH15" s="1019"/>
      <c r="AI15" s="1019"/>
      <c r="AJ15" s="1020"/>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
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
10</v>
      </c>
      <c r="B16" s="978"/>
      <c r="C16" s="979"/>
      <c r="D16" s="979"/>
      <c r="E16" s="979"/>
      <c r="F16" s="979"/>
      <c r="G16" s="979"/>
      <c r="H16" s="979"/>
      <c r="I16" s="979"/>
      <c r="J16" s="979"/>
      <c r="K16" s="979"/>
      <c r="L16" s="979"/>
      <c r="M16" s="979"/>
      <c r="N16" s="979"/>
      <c r="O16" s="979"/>
      <c r="P16" s="980"/>
      <c r="Q16" s="1039"/>
      <c r="R16" s="1040"/>
      <c r="S16" s="1040"/>
      <c r="T16" s="1040"/>
      <c r="U16" s="1040"/>
      <c r="V16" s="1040"/>
      <c r="W16" s="1040"/>
      <c r="X16" s="1040"/>
      <c r="Y16" s="1040"/>
      <c r="Z16" s="1040"/>
      <c r="AA16" s="1040"/>
      <c r="AB16" s="1040"/>
      <c r="AC16" s="1040"/>
      <c r="AD16" s="1040"/>
      <c r="AE16" s="1041"/>
      <c r="AF16" s="1018"/>
      <c r="AG16" s="1019"/>
      <c r="AH16" s="1019"/>
      <c r="AI16" s="1019"/>
      <c r="AJ16" s="1020"/>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
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
11</v>
      </c>
      <c r="B17" s="978"/>
      <c r="C17" s="979"/>
      <c r="D17" s="979"/>
      <c r="E17" s="979"/>
      <c r="F17" s="979"/>
      <c r="G17" s="979"/>
      <c r="H17" s="979"/>
      <c r="I17" s="979"/>
      <c r="J17" s="979"/>
      <c r="K17" s="979"/>
      <c r="L17" s="979"/>
      <c r="M17" s="979"/>
      <c r="N17" s="979"/>
      <c r="O17" s="979"/>
      <c r="P17" s="980"/>
      <c r="Q17" s="1039"/>
      <c r="R17" s="1040"/>
      <c r="S17" s="1040"/>
      <c r="T17" s="1040"/>
      <c r="U17" s="1040"/>
      <c r="V17" s="1040"/>
      <c r="W17" s="1040"/>
      <c r="X17" s="1040"/>
      <c r="Y17" s="1040"/>
      <c r="Z17" s="1040"/>
      <c r="AA17" s="1040"/>
      <c r="AB17" s="1040"/>
      <c r="AC17" s="1040"/>
      <c r="AD17" s="1040"/>
      <c r="AE17" s="1041"/>
      <c r="AF17" s="1018"/>
      <c r="AG17" s="1019"/>
      <c r="AH17" s="1019"/>
      <c r="AI17" s="1019"/>
      <c r="AJ17" s="1020"/>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
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
12</v>
      </c>
      <c r="B18" s="978"/>
      <c r="C18" s="979"/>
      <c r="D18" s="979"/>
      <c r="E18" s="979"/>
      <c r="F18" s="979"/>
      <c r="G18" s="979"/>
      <c r="H18" s="979"/>
      <c r="I18" s="979"/>
      <c r="J18" s="979"/>
      <c r="K18" s="979"/>
      <c r="L18" s="979"/>
      <c r="M18" s="979"/>
      <c r="N18" s="979"/>
      <c r="O18" s="979"/>
      <c r="P18" s="980"/>
      <c r="Q18" s="1039"/>
      <c r="R18" s="1040"/>
      <c r="S18" s="1040"/>
      <c r="T18" s="1040"/>
      <c r="U18" s="1040"/>
      <c r="V18" s="1040"/>
      <c r="W18" s="1040"/>
      <c r="X18" s="1040"/>
      <c r="Y18" s="1040"/>
      <c r="Z18" s="1040"/>
      <c r="AA18" s="1040"/>
      <c r="AB18" s="1040"/>
      <c r="AC18" s="1040"/>
      <c r="AD18" s="1040"/>
      <c r="AE18" s="1041"/>
      <c r="AF18" s="1018"/>
      <c r="AG18" s="1019"/>
      <c r="AH18" s="1019"/>
      <c r="AI18" s="1019"/>
      <c r="AJ18" s="1020"/>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
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
13</v>
      </c>
      <c r="B19" s="978"/>
      <c r="C19" s="979"/>
      <c r="D19" s="979"/>
      <c r="E19" s="979"/>
      <c r="F19" s="979"/>
      <c r="G19" s="979"/>
      <c r="H19" s="979"/>
      <c r="I19" s="979"/>
      <c r="J19" s="979"/>
      <c r="K19" s="979"/>
      <c r="L19" s="979"/>
      <c r="M19" s="979"/>
      <c r="N19" s="979"/>
      <c r="O19" s="979"/>
      <c r="P19" s="980"/>
      <c r="Q19" s="1039"/>
      <c r="R19" s="1040"/>
      <c r="S19" s="1040"/>
      <c r="T19" s="1040"/>
      <c r="U19" s="1040"/>
      <c r="V19" s="1040"/>
      <c r="W19" s="1040"/>
      <c r="X19" s="1040"/>
      <c r="Y19" s="1040"/>
      <c r="Z19" s="1040"/>
      <c r="AA19" s="1040"/>
      <c r="AB19" s="1040"/>
      <c r="AC19" s="1040"/>
      <c r="AD19" s="1040"/>
      <c r="AE19" s="1041"/>
      <c r="AF19" s="1018"/>
      <c r="AG19" s="1019"/>
      <c r="AH19" s="1019"/>
      <c r="AI19" s="1019"/>
      <c r="AJ19" s="1020"/>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
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
14</v>
      </c>
      <c r="B20" s="978"/>
      <c r="C20" s="979"/>
      <c r="D20" s="979"/>
      <c r="E20" s="979"/>
      <c r="F20" s="979"/>
      <c r="G20" s="979"/>
      <c r="H20" s="979"/>
      <c r="I20" s="979"/>
      <c r="J20" s="979"/>
      <c r="K20" s="979"/>
      <c r="L20" s="979"/>
      <c r="M20" s="979"/>
      <c r="N20" s="979"/>
      <c r="O20" s="979"/>
      <c r="P20" s="980"/>
      <c r="Q20" s="1039"/>
      <c r="R20" s="1040"/>
      <c r="S20" s="1040"/>
      <c r="T20" s="1040"/>
      <c r="U20" s="1040"/>
      <c r="V20" s="1040"/>
      <c r="W20" s="1040"/>
      <c r="X20" s="1040"/>
      <c r="Y20" s="1040"/>
      <c r="Z20" s="1040"/>
      <c r="AA20" s="1040"/>
      <c r="AB20" s="1040"/>
      <c r="AC20" s="1040"/>
      <c r="AD20" s="1040"/>
      <c r="AE20" s="1041"/>
      <c r="AF20" s="1018"/>
      <c r="AG20" s="1019"/>
      <c r="AH20" s="1019"/>
      <c r="AI20" s="1019"/>
      <c r="AJ20" s="1020"/>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
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
15</v>
      </c>
      <c r="B21" s="978"/>
      <c r="C21" s="979"/>
      <c r="D21" s="979"/>
      <c r="E21" s="979"/>
      <c r="F21" s="979"/>
      <c r="G21" s="979"/>
      <c r="H21" s="979"/>
      <c r="I21" s="979"/>
      <c r="J21" s="979"/>
      <c r="K21" s="979"/>
      <c r="L21" s="979"/>
      <c r="M21" s="979"/>
      <c r="N21" s="979"/>
      <c r="O21" s="979"/>
      <c r="P21" s="980"/>
      <c r="Q21" s="1039"/>
      <c r="R21" s="1040"/>
      <c r="S21" s="1040"/>
      <c r="T21" s="1040"/>
      <c r="U21" s="1040"/>
      <c r="V21" s="1040"/>
      <c r="W21" s="1040"/>
      <c r="X21" s="1040"/>
      <c r="Y21" s="1040"/>
      <c r="Z21" s="1040"/>
      <c r="AA21" s="1040"/>
      <c r="AB21" s="1040"/>
      <c r="AC21" s="1040"/>
      <c r="AD21" s="1040"/>
      <c r="AE21" s="1041"/>
      <c r="AF21" s="1018"/>
      <c r="AG21" s="1019"/>
      <c r="AH21" s="1019"/>
      <c r="AI21" s="1019"/>
      <c r="AJ21" s="1020"/>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
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
16</v>
      </c>
      <c r="B22" s="978"/>
      <c r="C22" s="979"/>
      <c r="D22" s="979"/>
      <c r="E22" s="979"/>
      <c r="F22" s="979"/>
      <c r="G22" s="979"/>
      <c r="H22" s="979"/>
      <c r="I22" s="979"/>
      <c r="J22" s="979"/>
      <c r="K22" s="979"/>
      <c r="L22" s="979"/>
      <c r="M22" s="979"/>
      <c r="N22" s="979"/>
      <c r="O22" s="979"/>
      <c r="P22" s="980"/>
      <c r="Q22" s="1074"/>
      <c r="R22" s="1075"/>
      <c r="S22" s="1075"/>
      <c r="T22" s="1075"/>
      <c r="U22" s="1075"/>
      <c r="V22" s="1075"/>
      <c r="W22" s="1075"/>
      <c r="X22" s="1075"/>
      <c r="Y22" s="1075"/>
      <c r="Z22" s="1075"/>
      <c r="AA22" s="1075"/>
      <c r="AB22" s="1075"/>
      <c r="AC22" s="1075"/>
      <c r="AD22" s="1075"/>
      <c r="AE22" s="1076"/>
      <c r="AF22" s="1018"/>
      <c r="AG22" s="1019"/>
      <c r="AH22" s="1019"/>
      <c r="AI22" s="1019"/>
      <c r="AJ22" s="1020"/>
      <c r="AK22" s="1070"/>
      <c r="AL22" s="1071"/>
      <c r="AM22" s="1071"/>
      <c r="AN22" s="1071"/>
      <c r="AO22" s="1071"/>
      <c r="AP22" s="1071"/>
      <c r="AQ22" s="1071"/>
      <c r="AR22" s="1071"/>
      <c r="AS22" s="1071"/>
      <c r="AT22" s="1071"/>
      <c r="AU22" s="1072"/>
      <c r="AV22" s="1072"/>
      <c r="AW22" s="1072"/>
      <c r="AX22" s="1072"/>
      <c r="AY22" s="1073"/>
      <c r="AZ22" s="1034" t="s">
        <v>
364</v>
      </c>
      <c r="BA22" s="1034"/>
      <c r="BB22" s="1034"/>
      <c r="BC22" s="1034"/>
      <c r="BD22" s="1035"/>
      <c r="BE22" s="204"/>
      <c r="BF22" s="204"/>
      <c r="BG22" s="204"/>
      <c r="BH22" s="204"/>
      <c r="BI22" s="204"/>
      <c r="BJ22" s="204"/>
      <c r="BK22" s="204"/>
      <c r="BL22" s="204"/>
      <c r="BM22" s="204"/>
      <c r="BN22" s="204"/>
      <c r="BO22" s="204"/>
      <c r="BP22" s="204"/>
      <c r="BQ22" s="213">
        <v>
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
365</v>
      </c>
      <c r="B23" s="940" t="s">
        <v>
366</v>
      </c>
      <c r="C23" s="941"/>
      <c r="D23" s="941"/>
      <c r="E23" s="941"/>
      <c r="F23" s="941"/>
      <c r="G23" s="941"/>
      <c r="H23" s="941"/>
      <c r="I23" s="941"/>
      <c r="J23" s="941"/>
      <c r="K23" s="941"/>
      <c r="L23" s="941"/>
      <c r="M23" s="941"/>
      <c r="N23" s="941"/>
      <c r="O23" s="941"/>
      <c r="P23" s="942"/>
      <c r="Q23" s="1061">
        <v>
133391</v>
      </c>
      <c r="R23" s="1062"/>
      <c r="S23" s="1062"/>
      <c r="T23" s="1062"/>
      <c r="U23" s="1062"/>
      <c r="V23" s="1062">
        <v>
130224</v>
      </c>
      <c r="W23" s="1062"/>
      <c r="X23" s="1062"/>
      <c r="Y23" s="1062"/>
      <c r="Z23" s="1062"/>
      <c r="AA23" s="1062">
        <v>
3167</v>
      </c>
      <c r="AB23" s="1062"/>
      <c r="AC23" s="1062"/>
      <c r="AD23" s="1062"/>
      <c r="AE23" s="1063"/>
      <c r="AF23" s="1064">
        <v>
2818</v>
      </c>
      <c r="AG23" s="1062"/>
      <c r="AH23" s="1062"/>
      <c r="AI23" s="1062"/>
      <c r="AJ23" s="1065"/>
      <c r="AK23" s="1066"/>
      <c r="AL23" s="1067"/>
      <c r="AM23" s="1067"/>
      <c r="AN23" s="1067"/>
      <c r="AO23" s="1067"/>
      <c r="AP23" s="1062">
        <v>
32220</v>
      </c>
      <c r="AQ23" s="1062"/>
      <c r="AR23" s="1062"/>
      <c r="AS23" s="1062"/>
      <c r="AT23" s="1062"/>
      <c r="AU23" s="1068"/>
      <c r="AV23" s="1068"/>
      <c r="AW23" s="1068"/>
      <c r="AX23" s="1068"/>
      <c r="AY23" s="1069"/>
      <c r="AZ23" s="1058" t="s">
        <v>
474</v>
      </c>
      <c r="BA23" s="1059"/>
      <c r="BB23" s="1059"/>
      <c r="BC23" s="1059"/>
      <c r="BD23" s="1060"/>
      <c r="BE23" s="204"/>
      <c r="BF23" s="204"/>
      <c r="BG23" s="204"/>
      <c r="BH23" s="204"/>
      <c r="BI23" s="204"/>
      <c r="BJ23" s="204"/>
      <c r="BK23" s="204"/>
      <c r="BL23" s="204"/>
      <c r="BM23" s="204"/>
      <c r="BN23" s="204"/>
      <c r="BO23" s="204"/>
      <c r="BP23" s="204"/>
      <c r="BQ23" s="213">
        <v>
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57" t="s">
        <v>
367</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
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56" t="s">
        <v>
368</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
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
345</v>
      </c>
      <c r="B26" s="995"/>
      <c r="C26" s="995"/>
      <c r="D26" s="995"/>
      <c r="E26" s="995"/>
      <c r="F26" s="995"/>
      <c r="G26" s="995"/>
      <c r="H26" s="995"/>
      <c r="I26" s="995"/>
      <c r="J26" s="995"/>
      <c r="K26" s="995"/>
      <c r="L26" s="995"/>
      <c r="M26" s="995"/>
      <c r="N26" s="995"/>
      <c r="O26" s="995"/>
      <c r="P26" s="996"/>
      <c r="Q26" s="1000" t="s">
        <v>
369</v>
      </c>
      <c r="R26" s="1001"/>
      <c r="S26" s="1001"/>
      <c r="T26" s="1001"/>
      <c r="U26" s="1002"/>
      <c r="V26" s="1000" t="s">
        <v>
370</v>
      </c>
      <c r="W26" s="1001"/>
      <c r="X26" s="1001"/>
      <c r="Y26" s="1001"/>
      <c r="Z26" s="1002"/>
      <c r="AA26" s="1000" t="s">
        <v>
371</v>
      </c>
      <c r="AB26" s="1001"/>
      <c r="AC26" s="1001"/>
      <c r="AD26" s="1001"/>
      <c r="AE26" s="1001"/>
      <c r="AF26" s="1052" t="s">
        <v>
372</v>
      </c>
      <c r="AG26" s="1007"/>
      <c r="AH26" s="1007"/>
      <c r="AI26" s="1007"/>
      <c r="AJ26" s="1053"/>
      <c r="AK26" s="1001" t="s">
        <v>
373</v>
      </c>
      <c r="AL26" s="1001"/>
      <c r="AM26" s="1001"/>
      <c r="AN26" s="1001"/>
      <c r="AO26" s="1002"/>
      <c r="AP26" s="1000" t="s">
        <v>
374</v>
      </c>
      <c r="AQ26" s="1001"/>
      <c r="AR26" s="1001"/>
      <c r="AS26" s="1001"/>
      <c r="AT26" s="1002"/>
      <c r="AU26" s="1000" t="s">
        <v>
375</v>
      </c>
      <c r="AV26" s="1001"/>
      <c r="AW26" s="1001"/>
      <c r="AX26" s="1001"/>
      <c r="AY26" s="1002"/>
      <c r="AZ26" s="1000" t="s">
        <v>
376</v>
      </c>
      <c r="BA26" s="1001"/>
      <c r="BB26" s="1001"/>
      <c r="BC26" s="1001"/>
      <c r="BD26" s="1002"/>
      <c r="BE26" s="1000" t="s">
        <v>
352</v>
      </c>
      <c r="BF26" s="1001"/>
      <c r="BG26" s="1001"/>
      <c r="BH26" s="1001"/>
      <c r="BI26" s="1016"/>
      <c r="BJ26" s="203"/>
      <c r="BK26" s="203"/>
      <c r="BL26" s="203"/>
      <c r="BM26" s="203"/>
      <c r="BN26" s="203"/>
      <c r="BO26" s="216"/>
      <c r="BP26" s="216"/>
      <c r="BQ26" s="213">
        <v>
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4"/>
      <c r="AG27" s="1010"/>
      <c r="AH27" s="1010"/>
      <c r="AI27" s="1010"/>
      <c r="AJ27" s="1055"/>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
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
1</v>
      </c>
      <c r="B28" s="984" t="s">
        <v>
377</v>
      </c>
      <c r="C28" s="985"/>
      <c r="D28" s="985"/>
      <c r="E28" s="985"/>
      <c r="F28" s="985"/>
      <c r="G28" s="985"/>
      <c r="H28" s="985"/>
      <c r="I28" s="985"/>
      <c r="J28" s="985"/>
      <c r="K28" s="985"/>
      <c r="L28" s="985"/>
      <c r="M28" s="985"/>
      <c r="N28" s="985"/>
      <c r="O28" s="985"/>
      <c r="P28" s="986"/>
      <c r="Q28" s="1046">
        <v>
39932</v>
      </c>
      <c r="R28" s="1047"/>
      <c r="S28" s="1047"/>
      <c r="T28" s="1047"/>
      <c r="U28" s="1047"/>
      <c r="V28" s="1047">
        <v>
39653</v>
      </c>
      <c r="W28" s="1047"/>
      <c r="X28" s="1047"/>
      <c r="Y28" s="1047"/>
      <c r="Z28" s="1047"/>
      <c r="AA28" s="1047">
        <v>
279</v>
      </c>
      <c r="AB28" s="1047"/>
      <c r="AC28" s="1047"/>
      <c r="AD28" s="1047"/>
      <c r="AE28" s="1048"/>
      <c r="AF28" s="1049">
        <v>
279</v>
      </c>
      <c r="AG28" s="1047"/>
      <c r="AH28" s="1047"/>
      <c r="AI28" s="1047"/>
      <c r="AJ28" s="1050"/>
      <c r="AK28" s="1051">
        <v>
5594</v>
      </c>
      <c r="AL28" s="1042"/>
      <c r="AM28" s="1042"/>
      <c r="AN28" s="1042"/>
      <c r="AO28" s="1042"/>
      <c r="AP28" s="1042" t="s">
        <v>
474</v>
      </c>
      <c r="AQ28" s="1042"/>
      <c r="AR28" s="1042"/>
      <c r="AS28" s="1042"/>
      <c r="AT28" s="1042"/>
      <c r="AU28" s="1042" t="s">
        <v>
474</v>
      </c>
      <c r="AV28" s="1042"/>
      <c r="AW28" s="1042"/>
      <c r="AX28" s="1042"/>
      <c r="AY28" s="1042"/>
      <c r="AZ28" s="1043" t="s">
        <v>
474</v>
      </c>
      <c r="BA28" s="1043"/>
      <c r="BB28" s="1043"/>
      <c r="BC28" s="1043"/>
      <c r="BD28" s="1043"/>
      <c r="BE28" s="1044"/>
      <c r="BF28" s="1044"/>
      <c r="BG28" s="1044"/>
      <c r="BH28" s="1044"/>
      <c r="BI28" s="1045"/>
      <c r="BJ28" s="203"/>
      <c r="BK28" s="203"/>
      <c r="BL28" s="203"/>
      <c r="BM28" s="203"/>
      <c r="BN28" s="203"/>
      <c r="BO28" s="216"/>
      <c r="BP28" s="216"/>
      <c r="BQ28" s="213">
        <v>
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
2</v>
      </c>
      <c r="B29" s="978" t="s">
        <v>
378</v>
      </c>
      <c r="C29" s="979"/>
      <c r="D29" s="979"/>
      <c r="E29" s="979"/>
      <c r="F29" s="979"/>
      <c r="G29" s="979"/>
      <c r="H29" s="979"/>
      <c r="I29" s="979"/>
      <c r="J29" s="979"/>
      <c r="K29" s="979"/>
      <c r="L29" s="979"/>
      <c r="M29" s="979"/>
      <c r="N29" s="979"/>
      <c r="O29" s="979"/>
      <c r="P29" s="980"/>
      <c r="Q29" s="1039">
        <v>
21292</v>
      </c>
      <c r="R29" s="1040"/>
      <c r="S29" s="1040"/>
      <c r="T29" s="1040"/>
      <c r="U29" s="1040"/>
      <c r="V29" s="1040">
        <v>
20829</v>
      </c>
      <c r="W29" s="1040"/>
      <c r="X29" s="1040"/>
      <c r="Y29" s="1040"/>
      <c r="Z29" s="1040"/>
      <c r="AA29" s="1040">
        <v>
462</v>
      </c>
      <c r="AB29" s="1040"/>
      <c r="AC29" s="1040"/>
      <c r="AD29" s="1040"/>
      <c r="AE29" s="1041"/>
      <c r="AF29" s="1018">
        <v>
462</v>
      </c>
      <c r="AG29" s="1019"/>
      <c r="AH29" s="1019"/>
      <c r="AI29" s="1019"/>
      <c r="AJ29" s="1020"/>
      <c r="AK29" s="976">
        <v>
3218</v>
      </c>
      <c r="AL29" s="967"/>
      <c r="AM29" s="967"/>
      <c r="AN29" s="967"/>
      <c r="AO29" s="967"/>
      <c r="AP29" s="967" t="s">
        <v>
474</v>
      </c>
      <c r="AQ29" s="967"/>
      <c r="AR29" s="967"/>
      <c r="AS29" s="967"/>
      <c r="AT29" s="967"/>
      <c r="AU29" s="967" t="s">
        <v>
474</v>
      </c>
      <c r="AV29" s="967"/>
      <c r="AW29" s="967"/>
      <c r="AX29" s="967"/>
      <c r="AY29" s="967"/>
      <c r="AZ29" s="1038" t="s">
        <v>
474</v>
      </c>
      <c r="BA29" s="1038"/>
      <c r="BB29" s="1038"/>
      <c r="BC29" s="1038"/>
      <c r="BD29" s="1038"/>
      <c r="BE29" s="1031"/>
      <c r="BF29" s="1031"/>
      <c r="BG29" s="1031"/>
      <c r="BH29" s="1031"/>
      <c r="BI29" s="1032"/>
      <c r="BJ29" s="203"/>
      <c r="BK29" s="203"/>
      <c r="BL29" s="203"/>
      <c r="BM29" s="203"/>
      <c r="BN29" s="203"/>
      <c r="BO29" s="216"/>
      <c r="BP29" s="216"/>
      <c r="BQ29" s="213">
        <v>
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
3</v>
      </c>
      <c r="B30" s="978" t="s">
        <v>
379</v>
      </c>
      <c r="C30" s="979"/>
      <c r="D30" s="979"/>
      <c r="E30" s="979"/>
      <c r="F30" s="979"/>
      <c r="G30" s="979"/>
      <c r="H30" s="979"/>
      <c r="I30" s="979"/>
      <c r="J30" s="979"/>
      <c r="K30" s="979"/>
      <c r="L30" s="979"/>
      <c r="M30" s="979"/>
      <c r="N30" s="979"/>
      <c r="O30" s="979"/>
      <c r="P30" s="980"/>
      <c r="Q30" s="1039">
        <v>
6292</v>
      </c>
      <c r="R30" s="1040"/>
      <c r="S30" s="1040"/>
      <c r="T30" s="1040"/>
      <c r="U30" s="1040"/>
      <c r="V30" s="1040">
        <v>
6243</v>
      </c>
      <c r="W30" s="1040"/>
      <c r="X30" s="1040"/>
      <c r="Y30" s="1040"/>
      <c r="Z30" s="1040"/>
      <c r="AA30" s="1040">
        <v>
48</v>
      </c>
      <c r="AB30" s="1040"/>
      <c r="AC30" s="1040"/>
      <c r="AD30" s="1040"/>
      <c r="AE30" s="1041"/>
      <c r="AF30" s="1018">
        <v>
48</v>
      </c>
      <c r="AG30" s="1019"/>
      <c r="AH30" s="1019"/>
      <c r="AI30" s="1019"/>
      <c r="AJ30" s="1020"/>
      <c r="AK30" s="976">
        <v>
2678</v>
      </c>
      <c r="AL30" s="967"/>
      <c r="AM30" s="967"/>
      <c r="AN30" s="967"/>
      <c r="AO30" s="967"/>
      <c r="AP30" s="967" t="s">
        <v>
474</v>
      </c>
      <c r="AQ30" s="967"/>
      <c r="AR30" s="967"/>
      <c r="AS30" s="967"/>
      <c r="AT30" s="967"/>
      <c r="AU30" s="967" t="s">
        <v>
474</v>
      </c>
      <c r="AV30" s="967"/>
      <c r="AW30" s="967"/>
      <c r="AX30" s="967"/>
      <c r="AY30" s="967"/>
      <c r="AZ30" s="1038" t="s">
        <v>
474</v>
      </c>
      <c r="BA30" s="1038"/>
      <c r="BB30" s="1038"/>
      <c r="BC30" s="1038"/>
      <c r="BD30" s="1038"/>
      <c r="BE30" s="1031"/>
      <c r="BF30" s="1031"/>
      <c r="BG30" s="1031"/>
      <c r="BH30" s="1031"/>
      <c r="BI30" s="1032"/>
      <c r="BJ30" s="203"/>
      <c r="BK30" s="203"/>
      <c r="BL30" s="203"/>
      <c r="BM30" s="203"/>
      <c r="BN30" s="203"/>
      <c r="BO30" s="216"/>
      <c r="BP30" s="216"/>
      <c r="BQ30" s="213">
        <v>
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
4</v>
      </c>
      <c r="B31" s="978"/>
      <c r="C31" s="979"/>
      <c r="D31" s="979"/>
      <c r="E31" s="979"/>
      <c r="F31" s="979"/>
      <c r="G31" s="979"/>
      <c r="H31" s="979"/>
      <c r="I31" s="979"/>
      <c r="J31" s="979"/>
      <c r="K31" s="979"/>
      <c r="L31" s="979"/>
      <c r="M31" s="979"/>
      <c r="N31" s="979"/>
      <c r="O31" s="979"/>
      <c r="P31" s="980"/>
      <c r="Q31" s="1039"/>
      <c r="R31" s="1040"/>
      <c r="S31" s="1040"/>
      <c r="T31" s="1040"/>
      <c r="U31" s="1040"/>
      <c r="V31" s="1040"/>
      <c r="W31" s="1040"/>
      <c r="X31" s="1040"/>
      <c r="Y31" s="1040"/>
      <c r="Z31" s="1040"/>
      <c r="AA31" s="1040"/>
      <c r="AB31" s="1040"/>
      <c r="AC31" s="1040"/>
      <c r="AD31" s="1040"/>
      <c r="AE31" s="1041"/>
      <c r="AF31" s="1018"/>
      <c r="AG31" s="1019"/>
      <c r="AH31" s="1019"/>
      <c r="AI31" s="1019"/>
      <c r="AJ31" s="1020"/>
      <c r="AK31" s="976"/>
      <c r="AL31" s="967"/>
      <c r="AM31" s="967"/>
      <c r="AN31" s="967"/>
      <c r="AO31" s="967"/>
      <c r="AP31" s="967"/>
      <c r="AQ31" s="967"/>
      <c r="AR31" s="967"/>
      <c r="AS31" s="967"/>
      <c r="AT31" s="967"/>
      <c r="AU31" s="967"/>
      <c r="AV31" s="967"/>
      <c r="AW31" s="967"/>
      <c r="AX31" s="967"/>
      <c r="AY31" s="967"/>
      <c r="AZ31" s="1038"/>
      <c r="BA31" s="1038"/>
      <c r="BB31" s="1038"/>
      <c r="BC31" s="1038"/>
      <c r="BD31" s="1038"/>
      <c r="BE31" s="1031"/>
      <c r="BF31" s="1031"/>
      <c r="BG31" s="1031"/>
      <c r="BH31" s="1031"/>
      <c r="BI31" s="1032"/>
      <c r="BJ31" s="203"/>
      <c r="BK31" s="203"/>
      <c r="BL31" s="203"/>
      <c r="BM31" s="203"/>
      <c r="BN31" s="203"/>
      <c r="BO31" s="216"/>
      <c r="BP31" s="216"/>
      <c r="BQ31" s="213">
        <v>
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
5</v>
      </c>
      <c r="B32" s="978"/>
      <c r="C32" s="979"/>
      <c r="D32" s="979"/>
      <c r="E32" s="979"/>
      <c r="F32" s="979"/>
      <c r="G32" s="979"/>
      <c r="H32" s="979"/>
      <c r="I32" s="979"/>
      <c r="J32" s="979"/>
      <c r="K32" s="979"/>
      <c r="L32" s="979"/>
      <c r="M32" s="979"/>
      <c r="N32" s="979"/>
      <c r="O32" s="979"/>
      <c r="P32" s="980"/>
      <c r="Q32" s="1039"/>
      <c r="R32" s="1040"/>
      <c r="S32" s="1040"/>
      <c r="T32" s="1040"/>
      <c r="U32" s="1040"/>
      <c r="V32" s="1040"/>
      <c r="W32" s="1040"/>
      <c r="X32" s="1040"/>
      <c r="Y32" s="1040"/>
      <c r="Z32" s="1040"/>
      <c r="AA32" s="1040"/>
      <c r="AB32" s="1040"/>
      <c r="AC32" s="1040"/>
      <c r="AD32" s="1040"/>
      <c r="AE32" s="1041"/>
      <c r="AF32" s="1018"/>
      <c r="AG32" s="1019"/>
      <c r="AH32" s="1019"/>
      <c r="AI32" s="1019"/>
      <c r="AJ32" s="1020"/>
      <c r="AK32" s="976"/>
      <c r="AL32" s="967"/>
      <c r="AM32" s="967"/>
      <c r="AN32" s="967"/>
      <c r="AO32" s="967"/>
      <c r="AP32" s="967"/>
      <c r="AQ32" s="967"/>
      <c r="AR32" s="967"/>
      <c r="AS32" s="967"/>
      <c r="AT32" s="967"/>
      <c r="AU32" s="967"/>
      <c r="AV32" s="967"/>
      <c r="AW32" s="967"/>
      <c r="AX32" s="967"/>
      <c r="AY32" s="967"/>
      <c r="AZ32" s="1038"/>
      <c r="BA32" s="1038"/>
      <c r="BB32" s="1038"/>
      <c r="BC32" s="1038"/>
      <c r="BD32" s="1038"/>
      <c r="BE32" s="1031"/>
      <c r="BF32" s="1031"/>
      <c r="BG32" s="1031"/>
      <c r="BH32" s="1031"/>
      <c r="BI32" s="1032"/>
      <c r="BJ32" s="203"/>
      <c r="BK32" s="203"/>
      <c r="BL32" s="203"/>
      <c r="BM32" s="203"/>
      <c r="BN32" s="203"/>
      <c r="BO32" s="216"/>
      <c r="BP32" s="216"/>
      <c r="BQ32" s="213">
        <v>
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
6</v>
      </c>
      <c r="B33" s="978"/>
      <c r="C33" s="979"/>
      <c r="D33" s="979"/>
      <c r="E33" s="979"/>
      <c r="F33" s="979"/>
      <c r="G33" s="979"/>
      <c r="H33" s="979"/>
      <c r="I33" s="979"/>
      <c r="J33" s="979"/>
      <c r="K33" s="979"/>
      <c r="L33" s="979"/>
      <c r="M33" s="979"/>
      <c r="N33" s="979"/>
      <c r="O33" s="979"/>
      <c r="P33" s="980"/>
      <c r="Q33" s="1039"/>
      <c r="R33" s="1040"/>
      <c r="S33" s="1040"/>
      <c r="T33" s="1040"/>
      <c r="U33" s="1040"/>
      <c r="V33" s="1040"/>
      <c r="W33" s="1040"/>
      <c r="X33" s="1040"/>
      <c r="Y33" s="1040"/>
      <c r="Z33" s="1040"/>
      <c r="AA33" s="1040"/>
      <c r="AB33" s="1040"/>
      <c r="AC33" s="1040"/>
      <c r="AD33" s="1040"/>
      <c r="AE33" s="1041"/>
      <c r="AF33" s="1018"/>
      <c r="AG33" s="1019"/>
      <c r="AH33" s="1019"/>
      <c r="AI33" s="1019"/>
      <c r="AJ33" s="1020"/>
      <c r="AK33" s="976"/>
      <c r="AL33" s="967"/>
      <c r="AM33" s="967"/>
      <c r="AN33" s="967"/>
      <c r="AO33" s="967"/>
      <c r="AP33" s="967"/>
      <c r="AQ33" s="967"/>
      <c r="AR33" s="967"/>
      <c r="AS33" s="967"/>
      <c r="AT33" s="967"/>
      <c r="AU33" s="967"/>
      <c r="AV33" s="967"/>
      <c r="AW33" s="967"/>
      <c r="AX33" s="967"/>
      <c r="AY33" s="967"/>
      <c r="AZ33" s="1038"/>
      <c r="BA33" s="1038"/>
      <c r="BB33" s="1038"/>
      <c r="BC33" s="1038"/>
      <c r="BD33" s="1038"/>
      <c r="BE33" s="1031"/>
      <c r="BF33" s="1031"/>
      <c r="BG33" s="1031"/>
      <c r="BH33" s="1031"/>
      <c r="BI33" s="1032"/>
      <c r="BJ33" s="203"/>
      <c r="BK33" s="203"/>
      <c r="BL33" s="203"/>
      <c r="BM33" s="203"/>
      <c r="BN33" s="203"/>
      <c r="BO33" s="216"/>
      <c r="BP33" s="216"/>
      <c r="BQ33" s="213">
        <v>
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
7</v>
      </c>
      <c r="B34" s="978"/>
      <c r="C34" s="979"/>
      <c r="D34" s="979"/>
      <c r="E34" s="979"/>
      <c r="F34" s="979"/>
      <c r="G34" s="979"/>
      <c r="H34" s="979"/>
      <c r="I34" s="979"/>
      <c r="J34" s="979"/>
      <c r="K34" s="979"/>
      <c r="L34" s="979"/>
      <c r="M34" s="979"/>
      <c r="N34" s="979"/>
      <c r="O34" s="979"/>
      <c r="P34" s="980"/>
      <c r="Q34" s="1039"/>
      <c r="R34" s="1040"/>
      <c r="S34" s="1040"/>
      <c r="T34" s="1040"/>
      <c r="U34" s="1040"/>
      <c r="V34" s="1040"/>
      <c r="W34" s="1040"/>
      <c r="X34" s="1040"/>
      <c r="Y34" s="1040"/>
      <c r="Z34" s="1040"/>
      <c r="AA34" s="1040"/>
      <c r="AB34" s="1040"/>
      <c r="AC34" s="1040"/>
      <c r="AD34" s="1040"/>
      <c r="AE34" s="1041"/>
      <c r="AF34" s="1018"/>
      <c r="AG34" s="1019"/>
      <c r="AH34" s="1019"/>
      <c r="AI34" s="1019"/>
      <c r="AJ34" s="1020"/>
      <c r="AK34" s="976"/>
      <c r="AL34" s="967"/>
      <c r="AM34" s="967"/>
      <c r="AN34" s="967"/>
      <c r="AO34" s="967"/>
      <c r="AP34" s="967"/>
      <c r="AQ34" s="967"/>
      <c r="AR34" s="967"/>
      <c r="AS34" s="967"/>
      <c r="AT34" s="967"/>
      <c r="AU34" s="967"/>
      <c r="AV34" s="967"/>
      <c r="AW34" s="967"/>
      <c r="AX34" s="967"/>
      <c r="AY34" s="967"/>
      <c r="AZ34" s="1038"/>
      <c r="BA34" s="1038"/>
      <c r="BB34" s="1038"/>
      <c r="BC34" s="1038"/>
      <c r="BD34" s="1038"/>
      <c r="BE34" s="1031"/>
      <c r="BF34" s="1031"/>
      <c r="BG34" s="1031"/>
      <c r="BH34" s="1031"/>
      <c r="BI34" s="1032"/>
      <c r="BJ34" s="203"/>
      <c r="BK34" s="203"/>
      <c r="BL34" s="203"/>
      <c r="BM34" s="203"/>
      <c r="BN34" s="203"/>
      <c r="BO34" s="216"/>
      <c r="BP34" s="216"/>
      <c r="BQ34" s="213">
        <v>
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
8</v>
      </c>
      <c r="B35" s="978"/>
      <c r="C35" s="979"/>
      <c r="D35" s="979"/>
      <c r="E35" s="979"/>
      <c r="F35" s="979"/>
      <c r="G35" s="979"/>
      <c r="H35" s="979"/>
      <c r="I35" s="979"/>
      <c r="J35" s="979"/>
      <c r="K35" s="979"/>
      <c r="L35" s="979"/>
      <c r="M35" s="979"/>
      <c r="N35" s="979"/>
      <c r="O35" s="979"/>
      <c r="P35" s="980"/>
      <c r="Q35" s="1039"/>
      <c r="R35" s="1040"/>
      <c r="S35" s="1040"/>
      <c r="T35" s="1040"/>
      <c r="U35" s="1040"/>
      <c r="V35" s="1040"/>
      <c r="W35" s="1040"/>
      <c r="X35" s="1040"/>
      <c r="Y35" s="1040"/>
      <c r="Z35" s="1040"/>
      <c r="AA35" s="1040"/>
      <c r="AB35" s="1040"/>
      <c r="AC35" s="1040"/>
      <c r="AD35" s="1040"/>
      <c r="AE35" s="1041"/>
      <c r="AF35" s="1018"/>
      <c r="AG35" s="1019"/>
      <c r="AH35" s="1019"/>
      <c r="AI35" s="1019"/>
      <c r="AJ35" s="1020"/>
      <c r="AK35" s="976"/>
      <c r="AL35" s="967"/>
      <c r="AM35" s="967"/>
      <c r="AN35" s="967"/>
      <c r="AO35" s="967"/>
      <c r="AP35" s="967"/>
      <c r="AQ35" s="967"/>
      <c r="AR35" s="967"/>
      <c r="AS35" s="967"/>
      <c r="AT35" s="967"/>
      <c r="AU35" s="967"/>
      <c r="AV35" s="967"/>
      <c r="AW35" s="967"/>
      <c r="AX35" s="967"/>
      <c r="AY35" s="967"/>
      <c r="AZ35" s="1038"/>
      <c r="BA35" s="1038"/>
      <c r="BB35" s="1038"/>
      <c r="BC35" s="1038"/>
      <c r="BD35" s="1038"/>
      <c r="BE35" s="1031"/>
      <c r="BF35" s="1031"/>
      <c r="BG35" s="1031"/>
      <c r="BH35" s="1031"/>
      <c r="BI35" s="1032"/>
      <c r="BJ35" s="203"/>
      <c r="BK35" s="203"/>
      <c r="BL35" s="203"/>
      <c r="BM35" s="203"/>
      <c r="BN35" s="203"/>
      <c r="BO35" s="216"/>
      <c r="BP35" s="216"/>
      <c r="BQ35" s="213">
        <v>
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
9</v>
      </c>
      <c r="B36" s="978"/>
      <c r="C36" s="979"/>
      <c r="D36" s="979"/>
      <c r="E36" s="979"/>
      <c r="F36" s="979"/>
      <c r="G36" s="979"/>
      <c r="H36" s="979"/>
      <c r="I36" s="979"/>
      <c r="J36" s="979"/>
      <c r="K36" s="979"/>
      <c r="L36" s="979"/>
      <c r="M36" s="979"/>
      <c r="N36" s="979"/>
      <c r="O36" s="979"/>
      <c r="P36" s="980"/>
      <c r="Q36" s="1039"/>
      <c r="R36" s="1040"/>
      <c r="S36" s="1040"/>
      <c r="T36" s="1040"/>
      <c r="U36" s="1040"/>
      <c r="V36" s="1040"/>
      <c r="W36" s="1040"/>
      <c r="X36" s="1040"/>
      <c r="Y36" s="1040"/>
      <c r="Z36" s="1040"/>
      <c r="AA36" s="1040"/>
      <c r="AB36" s="1040"/>
      <c r="AC36" s="1040"/>
      <c r="AD36" s="1040"/>
      <c r="AE36" s="1041"/>
      <c r="AF36" s="1018"/>
      <c r="AG36" s="1019"/>
      <c r="AH36" s="1019"/>
      <c r="AI36" s="1019"/>
      <c r="AJ36" s="1020"/>
      <c r="AK36" s="976"/>
      <c r="AL36" s="967"/>
      <c r="AM36" s="967"/>
      <c r="AN36" s="967"/>
      <c r="AO36" s="967"/>
      <c r="AP36" s="967"/>
      <c r="AQ36" s="967"/>
      <c r="AR36" s="967"/>
      <c r="AS36" s="967"/>
      <c r="AT36" s="967"/>
      <c r="AU36" s="967"/>
      <c r="AV36" s="967"/>
      <c r="AW36" s="967"/>
      <c r="AX36" s="967"/>
      <c r="AY36" s="967"/>
      <c r="AZ36" s="1038"/>
      <c r="BA36" s="1038"/>
      <c r="BB36" s="1038"/>
      <c r="BC36" s="1038"/>
      <c r="BD36" s="1038"/>
      <c r="BE36" s="1031"/>
      <c r="BF36" s="1031"/>
      <c r="BG36" s="1031"/>
      <c r="BH36" s="1031"/>
      <c r="BI36" s="1032"/>
      <c r="BJ36" s="203"/>
      <c r="BK36" s="203"/>
      <c r="BL36" s="203"/>
      <c r="BM36" s="203"/>
      <c r="BN36" s="203"/>
      <c r="BO36" s="216"/>
      <c r="BP36" s="216"/>
      <c r="BQ36" s="213">
        <v>
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
10</v>
      </c>
      <c r="B37" s="978"/>
      <c r="C37" s="979"/>
      <c r="D37" s="979"/>
      <c r="E37" s="979"/>
      <c r="F37" s="979"/>
      <c r="G37" s="979"/>
      <c r="H37" s="979"/>
      <c r="I37" s="979"/>
      <c r="J37" s="979"/>
      <c r="K37" s="979"/>
      <c r="L37" s="979"/>
      <c r="M37" s="979"/>
      <c r="N37" s="979"/>
      <c r="O37" s="979"/>
      <c r="P37" s="980"/>
      <c r="Q37" s="1039"/>
      <c r="R37" s="1040"/>
      <c r="S37" s="1040"/>
      <c r="T37" s="1040"/>
      <c r="U37" s="1040"/>
      <c r="V37" s="1040"/>
      <c r="W37" s="1040"/>
      <c r="X37" s="1040"/>
      <c r="Y37" s="1040"/>
      <c r="Z37" s="1040"/>
      <c r="AA37" s="1040"/>
      <c r="AB37" s="1040"/>
      <c r="AC37" s="1040"/>
      <c r="AD37" s="1040"/>
      <c r="AE37" s="1041"/>
      <c r="AF37" s="1018"/>
      <c r="AG37" s="1019"/>
      <c r="AH37" s="1019"/>
      <c r="AI37" s="1019"/>
      <c r="AJ37" s="1020"/>
      <c r="AK37" s="976"/>
      <c r="AL37" s="967"/>
      <c r="AM37" s="967"/>
      <c r="AN37" s="967"/>
      <c r="AO37" s="967"/>
      <c r="AP37" s="967"/>
      <c r="AQ37" s="967"/>
      <c r="AR37" s="967"/>
      <c r="AS37" s="967"/>
      <c r="AT37" s="967"/>
      <c r="AU37" s="967"/>
      <c r="AV37" s="967"/>
      <c r="AW37" s="967"/>
      <c r="AX37" s="967"/>
      <c r="AY37" s="967"/>
      <c r="AZ37" s="1038"/>
      <c r="BA37" s="1038"/>
      <c r="BB37" s="1038"/>
      <c r="BC37" s="1038"/>
      <c r="BD37" s="1038"/>
      <c r="BE37" s="1031"/>
      <c r="BF37" s="1031"/>
      <c r="BG37" s="1031"/>
      <c r="BH37" s="1031"/>
      <c r="BI37" s="1032"/>
      <c r="BJ37" s="203"/>
      <c r="BK37" s="203"/>
      <c r="BL37" s="203"/>
      <c r="BM37" s="203"/>
      <c r="BN37" s="203"/>
      <c r="BO37" s="216"/>
      <c r="BP37" s="216"/>
      <c r="BQ37" s="213">
        <v>
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
11</v>
      </c>
      <c r="B38" s="978"/>
      <c r="C38" s="979"/>
      <c r="D38" s="979"/>
      <c r="E38" s="979"/>
      <c r="F38" s="979"/>
      <c r="G38" s="979"/>
      <c r="H38" s="979"/>
      <c r="I38" s="979"/>
      <c r="J38" s="979"/>
      <c r="K38" s="979"/>
      <c r="L38" s="979"/>
      <c r="M38" s="979"/>
      <c r="N38" s="979"/>
      <c r="O38" s="979"/>
      <c r="P38" s="980"/>
      <c r="Q38" s="1039"/>
      <c r="R38" s="1040"/>
      <c r="S38" s="1040"/>
      <c r="T38" s="1040"/>
      <c r="U38" s="1040"/>
      <c r="V38" s="1040"/>
      <c r="W38" s="1040"/>
      <c r="X38" s="1040"/>
      <c r="Y38" s="1040"/>
      <c r="Z38" s="1040"/>
      <c r="AA38" s="1040"/>
      <c r="AB38" s="1040"/>
      <c r="AC38" s="1040"/>
      <c r="AD38" s="1040"/>
      <c r="AE38" s="1041"/>
      <c r="AF38" s="1018"/>
      <c r="AG38" s="1019"/>
      <c r="AH38" s="1019"/>
      <c r="AI38" s="1019"/>
      <c r="AJ38" s="1020"/>
      <c r="AK38" s="976"/>
      <c r="AL38" s="967"/>
      <c r="AM38" s="967"/>
      <c r="AN38" s="967"/>
      <c r="AO38" s="967"/>
      <c r="AP38" s="967"/>
      <c r="AQ38" s="967"/>
      <c r="AR38" s="967"/>
      <c r="AS38" s="967"/>
      <c r="AT38" s="967"/>
      <c r="AU38" s="967"/>
      <c r="AV38" s="967"/>
      <c r="AW38" s="967"/>
      <c r="AX38" s="967"/>
      <c r="AY38" s="967"/>
      <c r="AZ38" s="1038"/>
      <c r="BA38" s="1038"/>
      <c r="BB38" s="1038"/>
      <c r="BC38" s="1038"/>
      <c r="BD38" s="1038"/>
      <c r="BE38" s="1031"/>
      <c r="BF38" s="1031"/>
      <c r="BG38" s="1031"/>
      <c r="BH38" s="1031"/>
      <c r="BI38" s="1032"/>
      <c r="BJ38" s="203"/>
      <c r="BK38" s="203"/>
      <c r="BL38" s="203"/>
      <c r="BM38" s="203"/>
      <c r="BN38" s="203"/>
      <c r="BO38" s="216"/>
      <c r="BP38" s="216"/>
      <c r="BQ38" s="213">
        <v>
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
12</v>
      </c>
      <c r="B39" s="978"/>
      <c r="C39" s="979"/>
      <c r="D39" s="979"/>
      <c r="E39" s="979"/>
      <c r="F39" s="979"/>
      <c r="G39" s="979"/>
      <c r="H39" s="979"/>
      <c r="I39" s="979"/>
      <c r="J39" s="979"/>
      <c r="K39" s="979"/>
      <c r="L39" s="979"/>
      <c r="M39" s="979"/>
      <c r="N39" s="979"/>
      <c r="O39" s="979"/>
      <c r="P39" s="980"/>
      <c r="Q39" s="1039"/>
      <c r="R39" s="1040"/>
      <c r="S39" s="1040"/>
      <c r="T39" s="1040"/>
      <c r="U39" s="1040"/>
      <c r="V39" s="1040"/>
      <c r="W39" s="1040"/>
      <c r="X39" s="1040"/>
      <c r="Y39" s="1040"/>
      <c r="Z39" s="1040"/>
      <c r="AA39" s="1040"/>
      <c r="AB39" s="1040"/>
      <c r="AC39" s="1040"/>
      <c r="AD39" s="1040"/>
      <c r="AE39" s="1041"/>
      <c r="AF39" s="1018"/>
      <c r="AG39" s="1019"/>
      <c r="AH39" s="1019"/>
      <c r="AI39" s="1019"/>
      <c r="AJ39" s="1020"/>
      <c r="AK39" s="976"/>
      <c r="AL39" s="967"/>
      <c r="AM39" s="967"/>
      <c r="AN39" s="967"/>
      <c r="AO39" s="967"/>
      <c r="AP39" s="967"/>
      <c r="AQ39" s="967"/>
      <c r="AR39" s="967"/>
      <c r="AS39" s="967"/>
      <c r="AT39" s="967"/>
      <c r="AU39" s="967"/>
      <c r="AV39" s="967"/>
      <c r="AW39" s="967"/>
      <c r="AX39" s="967"/>
      <c r="AY39" s="967"/>
      <c r="AZ39" s="1038"/>
      <c r="BA39" s="1038"/>
      <c r="BB39" s="1038"/>
      <c r="BC39" s="1038"/>
      <c r="BD39" s="1038"/>
      <c r="BE39" s="1031"/>
      <c r="BF39" s="1031"/>
      <c r="BG39" s="1031"/>
      <c r="BH39" s="1031"/>
      <c r="BI39" s="1032"/>
      <c r="BJ39" s="203"/>
      <c r="BK39" s="203"/>
      <c r="BL39" s="203"/>
      <c r="BM39" s="203"/>
      <c r="BN39" s="203"/>
      <c r="BO39" s="216"/>
      <c r="BP39" s="216"/>
      <c r="BQ39" s="213">
        <v>
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
13</v>
      </c>
      <c r="B40" s="978"/>
      <c r="C40" s="979"/>
      <c r="D40" s="979"/>
      <c r="E40" s="979"/>
      <c r="F40" s="979"/>
      <c r="G40" s="979"/>
      <c r="H40" s="979"/>
      <c r="I40" s="979"/>
      <c r="J40" s="979"/>
      <c r="K40" s="979"/>
      <c r="L40" s="979"/>
      <c r="M40" s="979"/>
      <c r="N40" s="979"/>
      <c r="O40" s="979"/>
      <c r="P40" s="980"/>
      <c r="Q40" s="1039"/>
      <c r="R40" s="1040"/>
      <c r="S40" s="1040"/>
      <c r="T40" s="1040"/>
      <c r="U40" s="1040"/>
      <c r="V40" s="1040"/>
      <c r="W40" s="1040"/>
      <c r="X40" s="1040"/>
      <c r="Y40" s="1040"/>
      <c r="Z40" s="1040"/>
      <c r="AA40" s="1040"/>
      <c r="AB40" s="1040"/>
      <c r="AC40" s="1040"/>
      <c r="AD40" s="1040"/>
      <c r="AE40" s="1041"/>
      <c r="AF40" s="1018"/>
      <c r="AG40" s="1019"/>
      <c r="AH40" s="1019"/>
      <c r="AI40" s="1019"/>
      <c r="AJ40" s="1020"/>
      <c r="AK40" s="976"/>
      <c r="AL40" s="967"/>
      <c r="AM40" s="967"/>
      <c r="AN40" s="967"/>
      <c r="AO40" s="967"/>
      <c r="AP40" s="967"/>
      <c r="AQ40" s="967"/>
      <c r="AR40" s="967"/>
      <c r="AS40" s="967"/>
      <c r="AT40" s="967"/>
      <c r="AU40" s="967"/>
      <c r="AV40" s="967"/>
      <c r="AW40" s="967"/>
      <c r="AX40" s="967"/>
      <c r="AY40" s="967"/>
      <c r="AZ40" s="1038"/>
      <c r="BA40" s="1038"/>
      <c r="BB40" s="1038"/>
      <c r="BC40" s="1038"/>
      <c r="BD40" s="1038"/>
      <c r="BE40" s="1031"/>
      <c r="BF40" s="1031"/>
      <c r="BG40" s="1031"/>
      <c r="BH40" s="1031"/>
      <c r="BI40" s="1032"/>
      <c r="BJ40" s="203"/>
      <c r="BK40" s="203"/>
      <c r="BL40" s="203"/>
      <c r="BM40" s="203"/>
      <c r="BN40" s="203"/>
      <c r="BO40" s="216"/>
      <c r="BP40" s="216"/>
      <c r="BQ40" s="213">
        <v>
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
14</v>
      </c>
      <c r="B41" s="978"/>
      <c r="C41" s="979"/>
      <c r="D41" s="979"/>
      <c r="E41" s="979"/>
      <c r="F41" s="979"/>
      <c r="G41" s="979"/>
      <c r="H41" s="979"/>
      <c r="I41" s="979"/>
      <c r="J41" s="979"/>
      <c r="K41" s="979"/>
      <c r="L41" s="979"/>
      <c r="M41" s="979"/>
      <c r="N41" s="979"/>
      <c r="O41" s="979"/>
      <c r="P41" s="980"/>
      <c r="Q41" s="1039"/>
      <c r="R41" s="1040"/>
      <c r="S41" s="1040"/>
      <c r="T41" s="1040"/>
      <c r="U41" s="1040"/>
      <c r="V41" s="1040"/>
      <c r="W41" s="1040"/>
      <c r="X41" s="1040"/>
      <c r="Y41" s="1040"/>
      <c r="Z41" s="1040"/>
      <c r="AA41" s="1040"/>
      <c r="AB41" s="1040"/>
      <c r="AC41" s="1040"/>
      <c r="AD41" s="1040"/>
      <c r="AE41" s="1041"/>
      <c r="AF41" s="1018"/>
      <c r="AG41" s="1019"/>
      <c r="AH41" s="1019"/>
      <c r="AI41" s="1019"/>
      <c r="AJ41" s="1020"/>
      <c r="AK41" s="976"/>
      <c r="AL41" s="967"/>
      <c r="AM41" s="967"/>
      <c r="AN41" s="967"/>
      <c r="AO41" s="967"/>
      <c r="AP41" s="967"/>
      <c r="AQ41" s="967"/>
      <c r="AR41" s="967"/>
      <c r="AS41" s="967"/>
      <c r="AT41" s="967"/>
      <c r="AU41" s="967"/>
      <c r="AV41" s="967"/>
      <c r="AW41" s="967"/>
      <c r="AX41" s="967"/>
      <c r="AY41" s="967"/>
      <c r="AZ41" s="1038"/>
      <c r="BA41" s="1038"/>
      <c r="BB41" s="1038"/>
      <c r="BC41" s="1038"/>
      <c r="BD41" s="1038"/>
      <c r="BE41" s="1031"/>
      <c r="BF41" s="1031"/>
      <c r="BG41" s="1031"/>
      <c r="BH41" s="1031"/>
      <c r="BI41" s="1032"/>
      <c r="BJ41" s="203"/>
      <c r="BK41" s="203"/>
      <c r="BL41" s="203"/>
      <c r="BM41" s="203"/>
      <c r="BN41" s="203"/>
      <c r="BO41" s="216"/>
      <c r="BP41" s="216"/>
      <c r="BQ41" s="213">
        <v>
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
15</v>
      </c>
      <c r="B42" s="978"/>
      <c r="C42" s="979"/>
      <c r="D42" s="979"/>
      <c r="E42" s="979"/>
      <c r="F42" s="979"/>
      <c r="G42" s="979"/>
      <c r="H42" s="979"/>
      <c r="I42" s="979"/>
      <c r="J42" s="979"/>
      <c r="K42" s="979"/>
      <c r="L42" s="979"/>
      <c r="M42" s="979"/>
      <c r="N42" s="979"/>
      <c r="O42" s="979"/>
      <c r="P42" s="980"/>
      <c r="Q42" s="1039"/>
      <c r="R42" s="1040"/>
      <c r="S42" s="1040"/>
      <c r="T42" s="1040"/>
      <c r="U42" s="1040"/>
      <c r="V42" s="1040"/>
      <c r="W42" s="1040"/>
      <c r="X42" s="1040"/>
      <c r="Y42" s="1040"/>
      <c r="Z42" s="1040"/>
      <c r="AA42" s="1040"/>
      <c r="AB42" s="1040"/>
      <c r="AC42" s="1040"/>
      <c r="AD42" s="1040"/>
      <c r="AE42" s="1041"/>
      <c r="AF42" s="1018"/>
      <c r="AG42" s="1019"/>
      <c r="AH42" s="1019"/>
      <c r="AI42" s="1019"/>
      <c r="AJ42" s="1020"/>
      <c r="AK42" s="976"/>
      <c r="AL42" s="967"/>
      <c r="AM42" s="967"/>
      <c r="AN42" s="967"/>
      <c r="AO42" s="967"/>
      <c r="AP42" s="967"/>
      <c r="AQ42" s="967"/>
      <c r="AR42" s="967"/>
      <c r="AS42" s="967"/>
      <c r="AT42" s="967"/>
      <c r="AU42" s="967"/>
      <c r="AV42" s="967"/>
      <c r="AW42" s="967"/>
      <c r="AX42" s="967"/>
      <c r="AY42" s="967"/>
      <c r="AZ42" s="1038"/>
      <c r="BA42" s="1038"/>
      <c r="BB42" s="1038"/>
      <c r="BC42" s="1038"/>
      <c r="BD42" s="1038"/>
      <c r="BE42" s="1031"/>
      <c r="BF42" s="1031"/>
      <c r="BG42" s="1031"/>
      <c r="BH42" s="1031"/>
      <c r="BI42" s="1032"/>
      <c r="BJ42" s="203"/>
      <c r="BK42" s="203"/>
      <c r="BL42" s="203"/>
      <c r="BM42" s="203"/>
      <c r="BN42" s="203"/>
      <c r="BO42" s="216"/>
      <c r="BP42" s="216"/>
      <c r="BQ42" s="213">
        <v>
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
16</v>
      </c>
      <c r="B43" s="978"/>
      <c r="C43" s="979"/>
      <c r="D43" s="979"/>
      <c r="E43" s="979"/>
      <c r="F43" s="979"/>
      <c r="G43" s="979"/>
      <c r="H43" s="979"/>
      <c r="I43" s="979"/>
      <c r="J43" s="979"/>
      <c r="K43" s="979"/>
      <c r="L43" s="979"/>
      <c r="M43" s="979"/>
      <c r="N43" s="979"/>
      <c r="O43" s="979"/>
      <c r="P43" s="980"/>
      <c r="Q43" s="1039"/>
      <c r="R43" s="1040"/>
      <c r="S43" s="1040"/>
      <c r="T43" s="1040"/>
      <c r="U43" s="1040"/>
      <c r="V43" s="1040"/>
      <c r="W43" s="1040"/>
      <c r="X43" s="1040"/>
      <c r="Y43" s="1040"/>
      <c r="Z43" s="1040"/>
      <c r="AA43" s="1040"/>
      <c r="AB43" s="1040"/>
      <c r="AC43" s="1040"/>
      <c r="AD43" s="1040"/>
      <c r="AE43" s="1041"/>
      <c r="AF43" s="1018"/>
      <c r="AG43" s="1019"/>
      <c r="AH43" s="1019"/>
      <c r="AI43" s="1019"/>
      <c r="AJ43" s="1020"/>
      <c r="AK43" s="976"/>
      <c r="AL43" s="967"/>
      <c r="AM43" s="967"/>
      <c r="AN43" s="967"/>
      <c r="AO43" s="967"/>
      <c r="AP43" s="967"/>
      <c r="AQ43" s="967"/>
      <c r="AR43" s="967"/>
      <c r="AS43" s="967"/>
      <c r="AT43" s="967"/>
      <c r="AU43" s="967"/>
      <c r="AV43" s="967"/>
      <c r="AW43" s="967"/>
      <c r="AX43" s="967"/>
      <c r="AY43" s="967"/>
      <c r="AZ43" s="1038"/>
      <c r="BA43" s="1038"/>
      <c r="BB43" s="1038"/>
      <c r="BC43" s="1038"/>
      <c r="BD43" s="1038"/>
      <c r="BE43" s="1031"/>
      <c r="BF43" s="1031"/>
      <c r="BG43" s="1031"/>
      <c r="BH43" s="1031"/>
      <c r="BI43" s="1032"/>
      <c r="BJ43" s="203"/>
      <c r="BK43" s="203"/>
      <c r="BL43" s="203"/>
      <c r="BM43" s="203"/>
      <c r="BN43" s="203"/>
      <c r="BO43" s="216"/>
      <c r="BP43" s="216"/>
      <c r="BQ43" s="213">
        <v>
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
17</v>
      </c>
      <c r="B44" s="978"/>
      <c r="C44" s="979"/>
      <c r="D44" s="979"/>
      <c r="E44" s="979"/>
      <c r="F44" s="979"/>
      <c r="G44" s="979"/>
      <c r="H44" s="979"/>
      <c r="I44" s="979"/>
      <c r="J44" s="979"/>
      <c r="K44" s="979"/>
      <c r="L44" s="979"/>
      <c r="M44" s="979"/>
      <c r="N44" s="979"/>
      <c r="O44" s="979"/>
      <c r="P44" s="980"/>
      <c r="Q44" s="1039"/>
      <c r="R44" s="1040"/>
      <c r="S44" s="1040"/>
      <c r="T44" s="1040"/>
      <c r="U44" s="1040"/>
      <c r="V44" s="1040"/>
      <c r="W44" s="1040"/>
      <c r="X44" s="1040"/>
      <c r="Y44" s="1040"/>
      <c r="Z44" s="1040"/>
      <c r="AA44" s="1040"/>
      <c r="AB44" s="1040"/>
      <c r="AC44" s="1040"/>
      <c r="AD44" s="1040"/>
      <c r="AE44" s="1041"/>
      <c r="AF44" s="1018"/>
      <c r="AG44" s="1019"/>
      <c r="AH44" s="1019"/>
      <c r="AI44" s="1019"/>
      <c r="AJ44" s="1020"/>
      <c r="AK44" s="976"/>
      <c r="AL44" s="967"/>
      <c r="AM44" s="967"/>
      <c r="AN44" s="967"/>
      <c r="AO44" s="967"/>
      <c r="AP44" s="967"/>
      <c r="AQ44" s="967"/>
      <c r="AR44" s="967"/>
      <c r="AS44" s="967"/>
      <c r="AT44" s="967"/>
      <c r="AU44" s="967"/>
      <c r="AV44" s="967"/>
      <c r="AW44" s="967"/>
      <c r="AX44" s="967"/>
      <c r="AY44" s="967"/>
      <c r="AZ44" s="1038"/>
      <c r="BA44" s="1038"/>
      <c r="BB44" s="1038"/>
      <c r="BC44" s="1038"/>
      <c r="BD44" s="1038"/>
      <c r="BE44" s="1031"/>
      <c r="BF44" s="1031"/>
      <c r="BG44" s="1031"/>
      <c r="BH44" s="1031"/>
      <c r="BI44" s="1032"/>
      <c r="BJ44" s="203"/>
      <c r="BK44" s="203"/>
      <c r="BL44" s="203"/>
      <c r="BM44" s="203"/>
      <c r="BN44" s="203"/>
      <c r="BO44" s="216"/>
      <c r="BP44" s="216"/>
      <c r="BQ44" s="213">
        <v>
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
18</v>
      </c>
      <c r="B45" s="978"/>
      <c r="C45" s="979"/>
      <c r="D45" s="979"/>
      <c r="E45" s="979"/>
      <c r="F45" s="979"/>
      <c r="G45" s="979"/>
      <c r="H45" s="979"/>
      <c r="I45" s="979"/>
      <c r="J45" s="979"/>
      <c r="K45" s="979"/>
      <c r="L45" s="979"/>
      <c r="M45" s="979"/>
      <c r="N45" s="979"/>
      <c r="O45" s="979"/>
      <c r="P45" s="980"/>
      <c r="Q45" s="1039"/>
      <c r="R45" s="1040"/>
      <c r="S45" s="1040"/>
      <c r="T45" s="1040"/>
      <c r="U45" s="1040"/>
      <c r="V45" s="1040"/>
      <c r="W45" s="1040"/>
      <c r="X45" s="1040"/>
      <c r="Y45" s="1040"/>
      <c r="Z45" s="1040"/>
      <c r="AA45" s="1040"/>
      <c r="AB45" s="1040"/>
      <c r="AC45" s="1040"/>
      <c r="AD45" s="1040"/>
      <c r="AE45" s="1041"/>
      <c r="AF45" s="1018"/>
      <c r="AG45" s="1019"/>
      <c r="AH45" s="1019"/>
      <c r="AI45" s="1019"/>
      <c r="AJ45" s="1020"/>
      <c r="AK45" s="976"/>
      <c r="AL45" s="967"/>
      <c r="AM45" s="967"/>
      <c r="AN45" s="967"/>
      <c r="AO45" s="967"/>
      <c r="AP45" s="967"/>
      <c r="AQ45" s="967"/>
      <c r="AR45" s="967"/>
      <c r="AS45" s="967"/>
      <c r="AT45" s="967"/>
      <c r="AU45" s="967"/>
      <c r="AV45" s="967"/>
      <c r="AW45" s="967"/>
      <c r="AX45" s="967"/>
      <c r="AY45" s="967"/>
      <c r="AZ45" s="1038"/>
      <c r="BA45" s="1038"/>
      <c r="BB45" s="1038"/>
      <c r="BC45" s="1038"/>
      <c r="BD45" s="1038"/>
      <c r="BE45" s="1031"/>
      <c r="BF45" s="1031"/>
      <c r="BG45" s="1031"/>
      <c r="BH45" s="1031"/>
      <c r="BI45" s="1032"/>
      <c r="BJ45" s="203"/>
      <c r="BK45" s="203"/>
      <c r="BL45" s="203"/>
      <c r="BM45" s="203"/>
      <c r="BN45" s="203"/>
      <c r="BO45" s="216"/>
      <c r="BP45" s="216"/>
      <c r="BQ45" s="213">
        <v>
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
19</v>
      </c>
      <c r="B46" s="978"/>
      <c r="C46" s="979"/>
      <c r="D46" s="979"/>
      <c r="E46" s="979"/>
      <c r="F46" s="979"/>
      <c r="G46" s="979"/>
      <c r="H46" s="979"/>
      <c r="I46" s="979"/>
      <c r="J46" s="979"/>
      <c r="K46" s="979"/>
      <c r="L46" s="979"/>
      <c r="M46" s="979"/>
      <c r="N46" s="979"/>
      <c r="O46" s="979"/>
      <c r="P46" s="980"/>
      <c r="Q46" s="1039"/>
      <c r="R46" s="1040"/>
      <c r="S46" s="1040"/>
      <c r="T46" s="1040"/>
      <c r="U46" s="1040"/>
      <c r="V46" s="1040"/>
      <c r="W46" s="1040"/>
      <c r="X46" s="1040"/>
      <c r="Y46" s="1040"/>
      <c r="Z46" s="1040"/>
      <c r="AA46" s="1040"/>
      <c r="AB46" s="1040"/>
      <c r="AC46" s="1040"/>
      <c r="AD46" s="1040"/>
      <c r="AE46" s="1041"/>
      <c r="AF46" s="1018"/>
      <c r="AG46" s="1019"/>
      <c r="AH46" s="1019"/>
      <c r="AI46" s="1019"/>
      <c r="AJ46" s="1020"/>
      <c r="AK46" s="976"/>
      <c r="AL46" s="967"/>
      <c r="AM46" s="967"/>
      <c r="AN46" s="967"/>
      <c r="AO46" s="967"/>
      <c r="AP46" s="967"/>
      <c r="AQ46" s="967"/>
      <c r="AR46" s="967"/>
      <c r="AS46" s="967"/>
      <c r="AT46" s="967"/>
      <c r="AU46" s="967"/>
      <c r="AV46" s="967"/>
      <c r="AW46" s="967"/>
      <c r="AX46" s="967"/>
      <c r="AY46" s="967"/>
      <c r="AZ46" s="1038"/>
      <c r="BA46" s="1038"/>
      <c r="BB46" s="1038"/>
      <c r="BC46" s="1038"/>
      <c r="BD46" s="1038"/>
      <c r="BE46" s="1031"/>
      <c r="BF46" s="1031"/>
      <c r="BG46" s="1031"/>
      <c r="BH46" s="1031"/>
      <c r="BI46" s="1032"/>
      <c r="BJ46" s="203"/>
      <c r="BK46" s="203"/>
      <c r="BL46" s="203"/>
      <c r="BM46" s="203"/>
      <c r="BN46" s="203"/>
      <c r="BO46" s="216"/>
      <c r="BP46" s="216"/>
      <c r="BQ46" s="213">
        <v>
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
20</v>
      </c>
      <c r="B47" s="978"/>
      <c r="C47" s="979"/>
      <c r="D47" s="979"/>
      <c r="E47" s="979"/>
      <c r="F47" s="979"/>
      <c r="G47" s="979"/>
      <c r="H47" s="979"/>
      <c r="I47" s="979"/>
      <c r="J47" s="979"/>
      <c r="K47" s="979"/>
      <c r="L47" s="979"/>
      <c r="M47" s="979"/>
      <c r="N47" s="979"/>
      <c r="O47" s="979"/>
      <c r="P47" s="980"/>
      <c r="Q47" s="1039"/>
      <c r="R47" s="1040"/>
      <c r="S47" s="1040"/>
      <c r="T47" s="1040"/>
      <c r="U47" s="1040"/>
      <c r="V47" s="1040"/>
      <c r="W47" s="1040"/>
      <c r="X47" s="1040"/>
      <c r="Y47" s="1040"/>
      <c r="Z47" s="1040"/>
      <c r="AA47" s="1040"/>
      <c r="AB47" s="1040"/>
      <c r="AC47" s="1040"/>
      <c r="AD47" s="1040"/>
      <c r="AE47" s="1041"/>
      <c r="AF47" s="1018"/>
      <c r="AG47" s="1019"/>
      <c r="AH47" s="1019"/>
      <c r="AI47" s="1019"/>
      <c r="AJ47" s="1020"/>
      <c r="AK47" s="976"/>
      <c r="AL47" s="967"/>
      <c r="AM47" s="967"/>
      <c r="AN47" s="967"/>
      <c r="AO47" s="967"/>
      <c r="AP47" s="967"/>
      <c r="AQ47" s="967"/>
      <c r="AR47" s="967"/>
      <c r="AS47" s="967"/>
      <c r="AT47" s="967"/>
      <c r="AU47" s="967"/>
      <c r="AV47" s="967"/>
      <c r="AW47" s="967"/>
      <c r="AX47" s="967"/>
      <c r="AY47" s="967"/>
      <c r="AZ47" s="1038"/>
      <c r="BA47" s="1038"/>
      <c r="BB47" s="1038"/>
      <c r="BC47" s="1038"/>
      <c r="BD47" s="1038"/>
      <c r="BE47" s="1031"/>
      <c r="BF47" s="1031"/>
      <c r="BG47" s="1031"/>
      <c r="BH47" s="1031"/>
      <c r="BI47" s="1032"/>
      <c r="BJ47" s="203"/>
      <c r="BK47" s="203"/>
      <c r="BL47" s="203"/>
      <c r="BM47" s="203"/>
      <c r="BN47" s="203"/>
      <c r="BO47" s="216"/>
      <c r="BP47" s="216"/>
      <c r="BQ47" s="213">
        <v>
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
21</v>
      </c>
      <c r="B48" s="978"/>
      <c r="C48" s="979"/>
      <c r="D48" s="979"/>
      <c r="E48" s="979"/>
      <c r="F48" s="979"/>
      <c r="G48" s="979"/>
      <c r="H48" s="979"/>
      <c r="I48" s="979"/>
      <c r="J48" s="979"/>
      <c r="K48" s="979"/>
      <c r="L48" s="979"/>
      <c r="M48" s="979"/>
      <c r="N48" s="979"/>
      <c r="O48" s="979"/>
      <c r="P48" s="980"/>
      <c r="Q48" s="1039"/>
      <c r="R48" s="1040"/>
      <c r="S48" s="1040"/>
      <c r="T48" s="1040"/>
      <c r="U48" s="1040"/>
      <c r="V48" s="1040"/>
      <c r="W48" s="1040"/>
      <c r="X48" s="1040"/>
      <c r="Y48" s="1040"/>
      <c r="Z48" s="1040"/>
      <c r="AA48" s="1040"/>
      <c r="AB48" s="1040"/>
      <c r="AC48" s="1040"/>
      <c r="AD48" s="1040"/>
      <c r="AE48" s="1041"/>
      <c r="AF48" s="1018"/>
      <c r="AG48" s="1019"/>
      <c r="AH48" s="1019"/>
      <c r="AI48" s="1019"/>
      <c r="AJ48" s="1020"/>
      <c r="AK48" s="976"/>
      <c r="AL48" s="967"/>
      <c r="AM48" s="967"/>
      <c r="AN48" s="967"/>
      <c r="AO48" s="967"/>
      <c r="AP48" s="967"/>
      <c r="AQ48" s="967"/>
      <c r="AR48" s="967"/>
      <c r="AS48" s="967"/>
      <c r="AT48" s="967"/>
      <c r="AU48" s="967"/>
      <c r="AV48" s="967"/>
      <c r="AW48" s="967"/>
      <c r="AX48" s="967"/>
      <c r="AY48" s="967"/>
      <c r="AZ48" s="1038"/>
      <c r="BA48" s="1038"/>
      <c r="BB48" s="1038"/>
      <c r="BC48" s="1038"/>
      <c r="BD48" s="1038"/>
      <c r="BE48" s="1031"/>
      <c r="BF48" s="1031"/>
      <c r="BG48" s="1031"/>
      <c r="BH48" s="1031"/>
      <c r="BI48" s="1032"/>
      <c r="BJ48" s="203"/>
      <c r="BK48" s="203"/>
      <c r="BL48" s="203"/>
      <c r="BM48" s="203"/>
      <c r="BN48" s="203"/>
      <c r="BO48" s="216"/>
      <c r="BP48" s="216"/>
      <c r="BQ48" s="213">
        <v>
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
22</v>
      </c>
      <c r="B49" s="978"/>
      <c r="C49" s="979"/>
      <c r="D49" s="979"/>
      <c r="E49" s="979"/>
      <c r="F49" s="979"/>
      <c r="G49" s="979"/>
      <c r="H49" s="979"/>
      <c r="I49" s="979"/>
      <c r="J49" s="979"/>
      <c r="K49" s="979"/>
      <c r="L49" s="979"/>
      <c r="M49" s="979"/>
      <c r="N49" s="979"/>
      <c r="O49" s="979"/>
      <c r="P49" s="980"/>
      <c r="Q49" s="1039"/>
      <c r="R49" s="1040"/>
      <c r="S49" s="1040"/>
      <c r="T49" s="1040"/>
      <c r="U49" s="1040"/>
      <c r="V49" s="1040"/>
      <c r="W49" s="1040"/>
      <c r="X49" s="1040"/>
      <c r="Y49" s="1040"/>
      <c r="Z49" s="1040"/>
      <c r="AA49" s="1040"/>
      <c r="AB49" s="1040"/>
      <c r="AC49" s="1040"/>
      <c r="AD49" s="1040"/>
      <c r="AE49" s="1041"/>
      <c r="AF49" s="1018"/>
      <c r="AG49" s="1019"/>
      <c r="AH49" s="1019"/>
      <c r="AI49" s="1019"/>
      <c r="AJ49" s="1020"/>
      <c r="AK49" s="976"/>
      <c r="AL49" s="967"/>
      <c r="AM49" s="967"/>
      <c r="AN49" s="967"/>
      <c r="AO49" s="967"/>
      <c r="AP49" s="967"/>
      <c r="AQ49" s="967"/>
      <c r="AR49" s="967"/>
      <c r="AS49" s="967"/>
      <c r="AT49" s="967"/>
      <c r="AU49" s="967"/>
      <c r="AV49" s="967"/>
      <c r="AW49" s="967"/>
      <c r="AX49" s="967"/>
      <c r="AY49" s="967"/>
      <c r="AZ49" s="1038"/>
      <c r="BA49" s="1038"/>
      <c r="BB49" s="1038"/>
      <c r="BC49" s="1038"/>
      <c r="BD49" s="1038"/>
      <c r="BE49" s="1031"/>
      <c r="BF49" s="1031"/>
      <c r="BG49" s="1031"/>
      <c r="BH49" s="1031"/>
      <c r="BI49" s="1032"/>
      <c r="BJ49" s="203"/>
      <c r="BK49" s="203"/>
      <c r="BL49" s="203"/>
      <c r="BM49" s="203"/>
      <c r="BN49" s="203"/>
      <c r="BO49" s="216"/>
      <c r="BP49" s="216"/>
      <c r="BQ49" s="213">
        <v>
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
23</v>
      </c>
      <c r="B50" s="978"/>
      <c r="C50" s="979"/>
      <c r="D50" s="979"/>
      <c r="E50" s="979"/>
      <c r="F50" s="979"/>
      <c r="G50" s="979"/>
      <c r="H50" s="979"/>
      <c r="I50" s="979"/>
      <c r="J50" s="979"/>
      <c r="K50" s="979"/>
      <c r="L50" s="979"/>
      <c r="M50" s="979"/>
      <c r="N50" s="979"/>
      <c r="O50" s="979"/>
      <c r="P50" s="980"/>
      <c r="Q50" s="1036"/>
      <c r="R50" s="1022"/>
      <c r="S50" s="1022"/>
      <c r="T50" s="1022"/>
      <c r="U50" s="1022"/>
      <c r="V50" s="1022"/>
      <c r="W50" s="1022"/>
      <c r="X50" s="1022"/>
      <c r="Y50" s="1022"/>
      <c r="Z50" s="1022"/>
      <c r="AA50" s="1022"/>
      <c r="AB50" s="1022"/>
      <c r="AC50" s="1022"/>
      <c r="AD50" s="1022"/>
      <c r="AE50" s="1037"/>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
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
24</v>
      </c>
      <c r="B51" s="978"/>
      <c r="C51" s="979"/>
      <c r="D51" s="979"/>
      <c r="E51" s="979"/>
      <c r="F51" s="979"/>
      <c r="G51" s="979"/>
      <c r="H51" s="979"/>
      <c r="I51" s="979"/>
      <c r="J51" s="979"/>
      <c r="K51" s="979"/>
      <c r="L51" s="979"/>
      <c r="M51" s="979"/>
      <c r="N51" s="979"/>
      <c r="O51" s="979"/>
      <c r="P51" s="980"/>
      <c r="Q51" s="1036"/>
      <c r="R51" s="1022"/>
      <c r="S51" s="1022"/>
      <c r="T51" s="1022"/>
      <c r="U51" s="1022"/>
      <c r="V51" s="1022"/>
      <c r="W51" s="1022"/>
      <c r="X51" s="1022"/>
      <c r="Y51" s="1022"/>
      <c r="Z51" s="1022"/>
      <c r="AA51" s="1022"/>
      <c r="AB51" s="1022"/>
      <c r="AC51" s="1022"/>
      <c r="AD51" s="1022"/>
      <c r="AE51" s="1037"/>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
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
25</v>
      </c>
      <c r="B52" s="978"/>
      <c r="C52" s="979"/>
      <c r="D52" s="979"/>
      <c r="E52" s="979"/>
      <c r="F52" s="979"/>
      <c r="G52" s="979"/>
      <c r="H52" s="979"/>
      <c r="I52" s="979"/>
      <c r="J52" s="979"/>
      <c r="K52" s="979"/>
      <c r="L52" s="979"/>
      <c r="M52" s="979"/>
      <c r="N52" s="979"/>
      <c r="O52" s="979"/>
      <c r="P52" s="980"/>
      <c r="Q52" s="1036"/>
      <c r="R52" s="1022"/>
      <c r="S52" s="1022"/>
      <c r="T52" s="1022"/>
      <c r="U52" s="1022"/>
      <c r="V52" s="1022"/>
      <c r="W52" s="1022"/>
      <c r="X52" s="1022"/>
      <c r="Y52" s="1022"/>
      <c r="Z52" s="1022"/>
      <c r="AA52" s="1022"/>
      <c r="AB52" s="1022"/>
      <c r="AC52" s="1022"/>
      <c r="AD52" s="1022"/>
      <c r="AE52" s="1037"/>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
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
26</v>
      </c>
      <c r="B53" s="978"/>
      <c r="C53" s="979"/>
      <c r="D53" s="979"/>
      <c r="E53" s="979"/>
      <c r="F53" s="979"/>
      <c r="G53" s="979"/>
      <c r="H53" s="979"/>
      <c r="I53" s="979"/>
      <c r="J53" s="979"/>
      <c r="K53" s="979"/>
      <c r="L53" s="979"/>
      <c r="M53" s="979"/>
      <c r="N53" s="979"/>
      <c r="O53" s="979"/>
      <c r="P53" s="980"/>
      <c r="Q53" s="1036"/>
      <c r="R53" s="1022"/>
      <c r="S53" s="1022"/>
      <c r="T53" s="1022"/>
      <c r="U53" s="1022"/>
      <c r="V53" s="1022"/>
      <c r="W53" s="1022"/>
      <c r="X53" s="1022"/>
      <c r="Y53" s="1022"/>
      <c r="Z53" s="1022"/>
      <c r="AA53" s="1022"/>
      <c r="AB53" s="1022"/>
      <c r="AC53" s="1022"/>
      <c r="AD53" s="1022"/>
      <c r="AE53" s="1037"/>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
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
27</v>
      </c>
      <c r="B54" s="978"/>
      <c r="C54" s="979"/>
      <c r="D54" s="979"/>
      <c r="E54" s="979"/>
      <c r="F54" s="979"/>
      <c r="G54" s="979"/>
      <c r="H54" s="979"/>
      <c r="I54" s="979"/>
      <c r="J54" s="979"/>
      <c r="K54" s="979"/>
      <c r="L54" s="979"/>
      <c r="M54" s="979"/>
      <c r="N54" s="979"/>
      <c r="O54" s="979"/>
      <c r="P54" s="980"/>
      <c r="Q54" s="1036"/>
      <c r="R54" s="1022"/>
      <c r="S54" s="1022"/>
      <c r="T54" s="1022"/>
      <c r="U54" s="1022"/>
      <c r="V54" s="1022"/>
      <c r="W54" s="1022"/>
      <c r="X54" s="1022"/>
      <c r="Y54" s="1022"/>
      <c r="Z54" s="1022"/>
      <c r="AA54" s="1022"/>
      <c r="AB54" s="1022"/>
      <c r="AC54" s="1022"/>
      <c r="AD54" s="1022"/>
      <c r="AE54" s="1037"/>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
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
28</v>
      </c>
      <c r="B55" s="978"/>
      <c r="C55" s="979"/>
      <c r="D55" s="979"/>
      <c r="E55" s="979"/>
      <c r="F55" s="979"/>
      <c r="G55" s="979"/>
      <c r="H55" s="979"/>
      <c r="I55" s="979"/>
      <c r="J55" s="979"/>
      <c r="K55" s="979"/>
      <c r="L55" s="979"/>
      <c r="M55" s="979"/>
      <c r="N55" s="979"/>
      <c r="O55" s="979"/>
      <c r="P55" s="980"/>
      <c r="Q55" s="1036"/>
      <c r="R55" s="1022"/>
      <c r="S55" s="1022"/>
      <c r="T55" s="1022"/>
      <c r="U55" s="1022"/>
      <c r="V55" s="1022"/>
      <c r="W55" s="1022"/>
      <c r="X55" s="1022"/>
      <c r="Y55" s="1022"/>
      <c r="Z55" s="1022"/>
      <c r="AA55" s="1022"/>
      <c r="AB55" s="1022"/>
      <c r="AC55" s="1022"/>
      <c r="AD55" s="1022"/>
      <c r="AE55" s="1037"/>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
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
29</v>
      </c>
      <c r="B56" s="978"/>
      <c r="C56" s="979"/>
      <c r="D56" s="979"/>
      <c r="E56" s="979"/>
      <c r="F56" s="979"/>
      <c r="G56" s="979"/>
      <c r="H56" s="979"/>
      <c r="I56" s="979"/>
      <c r="J56" s="979"/>
      <c r="K56" s="979"/>
      <c r="L56" s="979"/>
      <c r="M56" s="979"/>
      <c r="N56" s="979"/>
      <c r="O56" s="979"/>
      <c r="P56" s="980"/>
      <c r="Q56" s="1036"/>
      <c r="R56" s="1022"/>
      <c r="S56" s="1022"/>
      <c r="T56" s="1022"/>
      <c r="U56" s="1022"/>
      <c r="V56" s="1022"/>
      <c r="W56" s="1022"/>
      <c r="X56" s="1022"/>
      <c r="Y56" s="1022"/>
      <c r="Z56" s="1022"/>
      <c r="AA56" s="1022"/>
      <c r="AB56" s="1022"/>
      <c r="AC56" s="1022"/>
      <c r="AD56" s="1022"/>
      <c r="AE56" s="1037"/>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
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
30</v>
      </c>
      <c r="B57" s="978"/>
      <c r="C57" s="979"/>
      <c r="D57" s="979"/>
      <c r="E57" s="979"/>
      <c r="F57" s="979"/>
      <c r="G57" s="979"/>
      <c r="H57" s="979"/>
      <c r="I57" s="979"/>
      <c r="J57" s="979"/>
      <c r="K57" s="979"/>
      <c r="L57" s="979"/>
      <c r="M57" s="979"/>
      <c r="N57" s="979"/>
      <c r="O57" s="979"/>
      <c r="P57" s="980"/>
      <c r="Q57" s="1036"/>
      <c r="R57" s="1022"/>
      <c r="S57" s="1022"/>
      <c r="T57" s="1022"/>
      <c r="U57" s="1022"/>
      <c r="V57" s="1022"/>
      <c r="W57" s="1022"/>
      <c r="X57" s="1022"/>
      <c r="Y57" s="1022"/>
      <c r="Z57" s="1022"/>
      <c r="AA57" s="1022"/>
      <c r="AB57" s="1022"/>
      <c r="AC57" s="1022"/>
      <c r="AD57" s="1022"/>
      <c r="AE57" s="1037"/>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
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
31</v>
      </c>
      <c r="B58" s="978"/>
      <c r="C58" s="979"/>
      <c r="D58" s="979"/>
      <c r="E58" s="979"/>
      <c r="F58" s="979"/>
      <c r="G58" s="979"/>
      <c r="H58" s="979"/>
      <c r="I58" s="979"/>
      <c r="J58" s="979"/>
      <c r="K58" s="979"/>
      <c r="L58" s="979"/>
      <c r="M58" s="979"/>
      <c r="N58" s="979"/>
      <c r="O58" s="979"/>
      <c r="P58" s="980"/>
      <c r="Q58" s="1036"/>
      <c r="R58" s="1022"/>
      <c r="S58" s="1022"/>
      <c r="T58" s="1022"/>
      <c r="U58" s="1022"/>
      <c r="V58" s="1022"/>
      <c r="W58" s="1022"/>
      <c r="X58" s="1022"/>
      <c r="Y58" s="1022"/>
      <c r="Z58" s="1022"/>
      <c r="AA58" s="1022"/>
      <c r="AB58" s="1022"/>
      <c r="AC58" s="1022"/>
      <c r="AD58" s="1022"/>
      <c r="AE58" s="1037"/>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
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
32</v>
      </c>
      <c r="B59" s="978"/>
      <c r="C59" s="979"/>
      <c r="D59" s="979"/>
      <c r="E59" s="979"/>
      <c r="F59" s="979"/>
      <c r="G59" s="979"/>
      <c r="H59" s="979"/>
      <c r="I59" s="979"/>
      <c r="J59" s="979"/>
      <c r="K59" s="979"/>
      <c r="L59" s="979"/>
      <c r="M59" s="979"/>
      <c r="N59" s="979"/>
      <c r="O59" s="979"/>
      <c r="P59" s="980"/>
      <c r="Q59" s="1036"/>
      <c r="R59" s="1022"/>
      <c r="S59" s="1022"/>
      <c r="T59" s="1022"/>
      <c r="U59" s="1022"/>
      <c r="V59" s="1022"/>
      <c r="W59" s="1022"/>
      <c r="X59" s="1022"/>
      <c r="Y59" s="1022"/>
      <c r="Z59" s="1022"/>
      <c r="AA59" s="1022"/>
      <c r="AB59" s="1022"/>
      <c r="AC59" s="1022"/>
      <c r="AD59" s="1022"/>
      <c r="AE59" s="1037"/>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
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
33</v>
      </c>
      <c r="B60" s="978"/>
      <c r="C60" s="979"/>
      <c r="D60" s="979"/>
      <c r="E60" s="979"/>
      <c r="F60" s="979"/>
      <c r="G60" s="979"/>
      <c r="H60" s="979"/>
      <c r="I60" s="979"/>
      <c r="J60" s="979"/>
      <c r="K60" s="979"/>
      <c r="L60" s="979"/>
      <c r="M60" s="979"/>
      <c r="N60" s="979"/>
      <c r="O60" s="979"/>
      <c r="P60" s="980"/>
      <c r="Q60" s="1036"/>
      <c r="R60" s="1022"/>
      <c r="S60" s="1022"/>
      <c r="T60" s="1022"/>
      <c r="U60" s="1022"/>
      <c r="V60" s="1022"/>
      <c r="W60" s="1022"/>
      <c r="X60" s="1022"/>
      <c r="Y60" s="1022"/>
      <c r="Z60" s="1022"/>
      <c r="AA60" s="1022"/>
      <c r="AB60" s="1022"/>
      <c r="AC60" s="1022"/>
      <c r="AD60" s="1022"/>
      <c r="AE60" s="1037"/>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
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
34</v>
      </c>
      <c r="B61" s="978"/>
      <c r="C61" s="979"/>
      <c r="D61" s="979"/>
      <c r="E61" s="979"/>
      <c r="F61" s="979"/>
      <c r="G61" s="979"/>
      <c r="H61" s="979"/>
      <c r="I61" s="979"/>
      <c r="J61" s="979"/>
      <c r="K61" s="979"/>
      <c r="L61" s="979"/>
      <c r="M61" s="979"/>
      <c r="N61" s="979"/>
      <c r="O61" s="979"/>
      <c r="P61" s="980"/>
      <c r="Q61" s="1036"/>
      <c r="R61" s="1022"/>
      <c r="S61" s="1022"/>
      <c r="T61" s="1022"/>
      <c r="U61" s="1022"/>
      <c r="V61" s="1022"/>
      <c r="W61" s="1022"/>
      <c r="X61" s="1022"/>
      <c r="Y61" s="1022"/>
      <c r="Z61" s="1022"/>
      <c r="AA61" s="1022"/>
      <c r="AB61" s="1022"/>
      <c r="AC61" s="1022"/>
      <c r="AD61" s="1022"/>
      <c r="AE61" s="1037"/>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
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
35</v>
      </c>
      <c r="B62" s="978"/>
      <c r="C62" s="979"/>
      <c r="D62" s="979"/>
      <c r="E62" s="979"/>
      <c r="F62" s="979"/>
      <c r="G62" s="979"/>
      <c r="H62" s="979"/>
      <c r="I62" s="979"/>
      <c r="J62" s="979"/>
      <c r="K62" s="979"/>
      <c r="L62" s="979"/>
      <c r="M62" s="979"/>
      <c r="N62" s="979"/>
      <c r="O62" s="979"/>
      <c r="P62" s="980"/>
      <c r="Q62" s="1036"/>
      <c r="R62" s="1022"/>
      <c r="S62" s="1022"/>
      <c r="T62" s="1022"/>
      <c r="U62" s="1022"/>
      <c r="V62" s="1022"/>
      <c r="W62" s="1022"/>
      <c r="X62" s="1022"/>
      <c r="Y62" s="1022"/>
      <c r="Z62" s="1022"/>
      <c r="AA62" s="1022"/>
      <c r="AB62" s="1022"/>
      <c r="AC62" s="1022"/>
      <c r="AD62" s="1022"/>
      <c r="AE62" s="1037"/>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
380</v>
      </c>
      <c r="BK62" s="1034"/>
      <c r="BL62" s="1034"/>
      <c r="BM62" s="1034"/>
      <c r="BN62" s="1035"/>
      <c r="BO62" s="216"/>
      <c r="BP62" s="216"/>
      <c r="BQ62" s="213">
        <v>
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
365</v>
      </c>
      <c r="B63" s="940" t="s">
        <v>
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
789</v>
      </c>
      <c r="AG63" s="955"/>
      <c r="AH63" s="955"/>
      <c r="AI63" s="955"/>
      <c r="AJ63" s="1029"/>
      <c r="AK63" s="1030"/>
      <c r="AL63" s="959"/>
      <c r="AM63" s="959"/>
      <c r="AN63" s="959"/>
      <c r="AO63" s="959"/>
      <c r="AP63" s="955" t="s">
        <v>
474</v>
      </c>
      <c r="AQ63" s="955"/>
      <c r="AR63" s="955"/>
      <c r="AS63" s="955"/>
      <c r="AT63" s="955"/>
      <c r="AU63" s="955" t="s">
        <v>
474</v>
      </c>
      <c r="AV63" s="955"/>
      <c r="AW63" s="955"/>
      <c r="AX63" s="955"/>
      <c r="AY63" s="955"/>
      <c r="AZ63" s="1024"/>
      <c r="BA63" s="1024"/>
      <c r="BB63" s="1024"/>
      <c r="BC63" s="1024"/>
      <c r="BD63" s="1024"/>
      <c r="BE63" s="956"/>
      <c r="BF63" s="956"/>
      <c r="BG63" s="956"/>
      <c r="BH63" s="956"/>
      <c r="BI63" s="957"/>
      <c r="BJ63" s="1025" t="s">
        <v>
109</v>
      </c>
      <c r="BK63" s="947"/>
      <c r="BL63" s="947"/>
      <c r="BM63" s="947"/>
      <c r="BN63" s="1026"/>
      <c r="BO63" s="216"/>
      <c r="BP63" s="216"/>
      <c r="BQ63" s="213">
        <v>
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
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
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
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
383</v>
      </c>
      <c r="B66" s="995"/>
      <c r="C66" s="995"/>
      <c r="D66" s="995"/>
      <c r="E66" s="995"/>
      <c r="F66" s="995"/>
      <c r="G66" s="995"/>
      <c r="H66" s="995"/>
      <c r="I66" s="995"/>
      <c r="J66" s="995"/>
      <c r="K66" s="995"/>
      <c r="L66" s="995"/>
      <c r="M66" s="995"/>
      <c r="N66" s="995"/>
      <c r="O66" s="995"/>
      <c r="P66" s="996"/>
      <c r="Q66" s="1000" t="s">
        <v>
369</v>
      </c>
      <c r="R66" s="1001"/>
      <c r="S66" s="1001"/>
      <c r="T66" s="1001"/>
      <c r="U66" s="1002"/>
      <c r="V66" s="1000" t="s">
        <v>
370</v>
      </c>
      <c r="W66" s="1001"/>
      <c r="X66" s="1001"/>
      <c r="Y66" s="1001"/>
      <c r="Z66" s="1002"/>
      <c r="AA66" s="1000" t="s">
        <v>
371</v>
      </c>
      <c r="AB66" s="1001"/>
      <c r="AC66" s="1001"/>
      <c r="AD66" s="1001"/>
      <c r="AE66" s="1002"/>
      <c r="AF66" s="1006" t="s">
        <v>
372</v>
      </c>
      <c r="AG66" s="1007"/>
      <c r="AH66" s="1007"/>
      <c r="AI66" s="1007"/>
      <c r="AJ66" s="1008"/>
      <c r="AK66" s="1000" t="s">
        <v>
373</v>
      </c>
      <c r="AL66" s="995"/>
      <c r="AM66" s="995"/>
      <c r="AN66" s="995"/>
      <c r="AO66" s="996"/>
      <c r="AP66" s="1000" t="s">
        <v>
374</v>
      </c>
      <c r="AQ66" s="1001"/>
      <c r="AR66" s="1001"/>
      <c r="AS66" s="1001"/>
      <c r="AT66" s="1002"/>
      <c r="AU66" s="1000" t="s">
        <v>
384</v>
      </c>
      <c r="AV66" s="1001"/>
      <c r="AW66" s="1001"/>
      <c r="AX66" s="1001"/>
      <c r="AY66" s="1002"/>
      <c r="AZ66" s="1000" t="s">
        <v>
352</v>
      </c>
      <c r="BA66" s="1001"/>
      <c r="BB66" s="1001"/>
      <c r="BC66" s="1001"/>
      <c r="BD66" s="1016"/>
      <c r="BE66" s="216"/>
      <c r="BF66" s="216"/>
      <c r="BG66" s="216"/>
      <c r="BH66" s="216"/>
      <c r="BI66" s="216"/>
      <c r="BJ66" s="216"/>
      <c r="BK66" s="216"/>
      <c r="BL66" s="216"/>
      <c r="BM66" s="216"/>
      <c r="BN66" s="216"/>
      <c r="BO66" s="216"/>
      <c r="BP66" s="216"/>
      <c r="BQ66" s="213">
        <v>
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
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
1</v>
      </c>
      <c r="B68" s="984" t="s">
        <v>
528</v>
      </c>
      <c r="C68" s="985"/>
      <c r="D68" s="985"/>
      <c r="E68" s="985"/>
      <c r="F68" s="985"/>
      <c r="G68" s="985"/>
      <c r="H68" s="985"/>
      <c r="I68" s="985"/>
      <c r="J68" s="985"/>
      <c r="K68" s="985"/>
      <c r="L68" s="985"/>
      <c r="M68" s="985"/>
      <c r="N68" s="985"/>
      <c r="O68" s="985"/>
      <c r="P68" s="986"/>
      <c r="Q68" s="987">
        <v>
8532</v>
      </c>
      <c r="R68" s="981"/>
      <c r="S68" s="981"/>
      <c r="T68" s="981"/>
      <c r="U68" s="981"/>
      <c r="V68" s="981">
        <v>
8084</v>
      </c>
      <c r="W68" s="981"/>
      <c r="X68" s="981"/>
      <c r="Y68" s="981"/>
      <c r="Z68" s="981"/>
      <c r="AA68" s="981">
        <v>
448</v>
      </c>
      <c r="AB68" s="981"/>
      <c r="AC68" s="981"/>
      <c r="AD68" s="981"/>
      <c r="AE68" s="981"/>
      <c r="AF68" s="981">
        <v>
448</v>
      </c>
      <c r="AG68" s="981"/>
      <c r="AH68" s="981"/>
      <c r="AI68" s="981"/>
      <c r="AJ68" s="981"/>
      <c r="AK68" s="981">
        <v>
227</v>
      </c>
      <c r="AL68" s="981"/>
      <c r="AM68" s="981"/>
      <c r="AN68" s="981"/>
      <c r="AO68" s="981"/>
      <c r="AP68" s="981">
        <v>
4384</v>
      </c>
      <c r="AQ68" s="981"/>
      <c r="AR68" s="981"/>
      <c r="AS68" s="981"/>
      <c r="AT68" s="981"/>
      <c r="AU68" s="981">
        <v>
189</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
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
2</v>
      </c>
      <c r="B69" s="978" t="s">
        <v>
529</v>
      </c>
      <c r="C69" s="979"/>
      <c r="D69" s="979"/>
      <c r="E69" s="979"/>
      <c r="F69" s="979"/>
      <c r="G69" s="979"/>
      <c r="H69" s="979"/>
      <c r="I69" s="979"/>
      <c r="J69" s="979"/>
      <c r="K69" s="979"/>
      <c r="L69" s="979"/>
      <c r="M69" s="979"/>
      <c r="N69" s="979"/>
      <c r="O69" s="979"/>
      <c r="P69" s="980"/>
      <c r="Q69" s="973">
        <v>
118824</v>
      </c>
      <c r="R69" s="967"/>
      <c r="S69" s="967"/>
      <c r="T69" s="967"/>
      <c r="U69" s="967"/>
      <c r="V69" s="967">
        <v>
114032</v>
      </c>
      <c r="W69" s="967"/>
      <c r="X69" s="967"/>
      <c r="Y69" s="967"/>
      <c r="Z69" s="967"/>
      <c r="AA69" s="967">
        <v>
4792</v>
      </c>
      <c r="AB69" s="967"/>
      <c r="AC69" s="967"/>
      <c r="AD69" s="967"/>
      <c r="AE69" s="967"/>
      <c r="AF69" s="967">
        <v>
24731</v>
      </c>
      <c r="AG69" s="967"/>
      <c r="AH69" s="967"/>
      <c r="AI69" s="967"/>
      <c r="AJ69" s="967"/>
      <c r="AK69" s="967" t="s">
        <v>
474</v>
      </c>
      <c r="AL69" s="967"/>
      <c r="AM69" s="967"/>
      <c r="AN69" s="967"/>
      <c r="AO69" s="967"/>
      <c r="AP69" s="967" t="s">
        <v>
474</v>
      </c>
      <c r="AQ69" s="967"/>
      <c r="AR69" s="967"/>
      <c r="AS69" s="967"/>
      <c r="AT69" s="967"/>
      <c r="AU69" s="967" t="s">
        <v>
474</v>
      </c>
      <c r="AV69" s="967"/>
      <c r="AW69" s="967"/>
      <c r="AX69" s="967"/>
      <c r="AY69" s="967"/>
      <c r="AZ69" s="968" t="s">
        <v>
533</v>
      </c>
      <c r="BA69" s="968"/>
      <c r="BB69" s="968"/>
      <c r="BC69" s="968"/>
      <c r="BD69" s="969"/>
      <c r="BE69" s="216"/>
      <c r="BF69" s="216"/>
      <c r="BG69" s="216"/>
      <c r="BH69" s="216"/>
      <c r="BI69" s="216"/>
      <c r="BJ69" s="216"/>
      <c r="BK69" s="216"/>
      <c r="BL69" s="216"/>
      <c r="BM69" s="216"/>
      <c r="BN69" s="216"/>
      <c r="BO69" s="216"/>
      <c r="BP69" s="216"/>
      <c r="BQ69" s="213">
        <v>
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
3</v>
      </c>
      <c r="B70" s="978" t="s">
        <v>
530</v>
      </c>
      <c r="C70" s="979"/>
      <c r="D70" s="979"/>
      <c r="E70" s="979"/>
      <c r="F70" s="979"/>
      <c r="G70" s="979"/>
      <c r="H70" s="979"/>
      <c r="I70" s="979"/>
      <c r="J70" s="979"/>
      <c r="K70" s="979"/>
      <c r="L70" s="979"/>
      <c r="M70" s="979"/>
      <c r="N70" s="979"/>
      <c r="O70" s="979"/>
      <c r="P70" s="980"/>
      <c r="Q70" s="973">
        <v>
73350</v>
      </c>
      <c r="R70" s="967"/>
      <c r="S70" s="967"/>
      <c r="T70" s="967"/>
      <c r="U70" s="967"/>
      <c r="V70" s="967">
        <v>
69622</v>
      </c>
      <c r="W70" s="967"/>
      <c r="X70" s="967"/>
      <c r="Y70" s="967"/>
      <c r="Z70" s="967"/>
      <c r="AA70" s="967">
        <v>
3728</v>
      </c>
      <c r="AB70" s="967"/>
      <c r="AC70" s="967"/>
      <c r="AD70" s="967"/>
      <c r="AE70" s="967"/>
      <c r="AF70" s="967">
        <v>
3728</v>
      </c>
      <c r="AG70" s="967"/>
      <c r="AH70" s="967"/>
      <c r="AI70" s="967"/>
      <c r="AJ70" s="967"/>
      <c r="AK70" s="967">
        <v>
3000</v>
      </c>
      <c r="AL70" s="967"/>
      <c r="AM70" s="967"/>
      <c r="AN70" s="967"/>
      <c r="AO70" s="967"/>
      <c r="AP70" s="967">
        <v>
33943</v>
      </c>
      <c r="AQ70" s="967"/>
      <c r="AR70" s="967"/>
      <c r="AS70" s="967"/>
      <c r="AT70" s="967"/>
      <c r="AU70" s="967">
        <v>
747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
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
4</v>
      </c>
      <c r="B71" s="970" t="s">
        <v>
531</v>
      </c>
      <c r="C71" s="971"/>
      <c r="D71" s="971"/>
      <c r="E71" s="971"/>
      <c r="F71" s="971"/>
      <c r="G71" s="971"/>
      <c r="H71" s="971"/>
      <c r="I71" s="971"/>
      <c r="J71" s="971"/>
      <c r="K71" s="971"/>
      <c r="L71" s="971"/>
      <c r="M71" s="971"/>
      <c r="N71" s="971"/>
      <c r="O71" s="971"/>
      <c r="P71" s="972"/>
      <c r="Q71" s="973">
        <v>
4796</v>
      </c>
      <c r="R71" s="967"/>
      <c r="S71" s="967"/>
      <c r="T71" s="967"/>
      <c r="U71" s="967"/>
      <c r="V71" s="967">
        <v>
4735</v>
      </c>
      <c r="W71" s="967"/>
      <c r="X71" s="967"/>
      <c r="Y71" s="967"/>
      <c r="Z71" s="967"/>
      <c r="AA71" s="967">
        <v>
61</v>
      </c>
      <c r="AB71" s="967"/>
      <c r="AC71" s="967"/>
      <c r="AD71" s="967"/>
      <c r="AE71" s="967"/>
      <c r="AF71" s="967">
        <v>
61</v>
      </c>
      <c r="AG71" s="967"/>
      <c r="AH71" s="967"/>
      <c r="AI71" s="967"/>
      <c r="AJ71" s="967"/>
      <c r="AK71" s="967">
        <v>
769</v>
      </c>
      <c r="AL71" s="967"/>
      <c r="AM71" s="967"/>
      <c r="AN71" s="967"/>
      <c r="AO71" s="967"/>
      <c r="AP71" s="967" t="s">
        <v>
474</v>
      </c>
      <c r="AQ71" s="967"/>
      <c r="AR71" s="967"/>
      <c r="AS71" s="967"/>
      <c r="AT71" s="967"/>
      <c r="AU71" s="967" t="s">
        <v>
474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
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
5</v>
      </c>
      <c r="B72" s="970" t="s">
        <v>
532</v>
      </c>
      <c r="C72" s="971"/>
      <c r="D72" s="971"/>
      <c r="E72" s="971"/>
      <c r="F72" s="971"/>
      <c r="G72" s="971"/>
      <c r="H72" s="971"/>
      <c r="I72" s="971"/>
      <c r="J72" s="971"/>
      <c r="K72" s="971"/>
      <c r="L72" s="971"/>
      <c r="M72" s="971"/>
      <c r="N72" s="971"/>
      <c r="O72" s="971"/>
      <c r="P72" s="972"/>
      <c r="Q72" s="973">
        <v>
1269458</v>
      </c>
      <c r="R72" s="967"/>
      <c r="S72" s="967"/>
      <c r="T72" s="967"/>
      <c r="U72" s="967"/>
      <c r="V72" s="967">
        <v>
1236628</v>
      </c>
      <c r="W72" s="967"/>
      <c r="X72" s="967"/>
      <c r="Y72" s="967"/>
      <c r="Z72" s="967"/>
      <c r="AA72" s="967">
        <v>
32831</v>
      </c>
      <c r="AB72" s="967"/>
      <c r="AC72" s="967"/>
      <c r="AD72" s="967"/>
      <c r="AE72" s="967"/>
      <c r="AF72" s="967">
        <v>
32831</v>
      </c>
      <c r="AG72" s="967"/>
      <c r="AH72" s="967"/>
      <c r="AI72" s="967"/>
      <c r="AJ72" s="967"/>
      <c r="AK72" s="967">
        <v>
10482</v>
      </c>
      <c r="AL72" s="967"/>
      <c r="AM72" s="967"/>
      <c r="AN72" s="967"/>
      <c r="AO72" s="967"/>
      <c r="AP72" s="967" t="s">
        <v>
474</v>
      </c>
      <c r="AQ72" s="967"/>
      <c r="AR72" s="967"/>
      <c r="AS72" s="967"/>
      <c r="AT72" s="967"/>
      <c r="AU72" s="967" t="s">
        <v>
474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
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
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
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
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
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
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
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
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
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
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
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
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
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
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
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
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
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
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
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
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
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
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
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
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
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
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
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
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
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
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
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
365</v>
      </c>
      <c r="B88" s="940" t="s">
        <v>
385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
61799</v>
      </c>
      <c r="AG88" s="955"/>
      <c r="AH88" s="955"/>
      <c r="AI88" s="955"/>
      <c r="AJ88" s="955"/>
      <c r="AK88" s="959"/>
      <c r="AL88" s="959"/>
      <c r="AM88" s="959"/>
      <c r="AN88" s="959"/>
      <c r="AO88" s="959"/>
      <c r="AP88" s="955">
        <v>
38327</v>
      </c>
      <c r="AQ88" s="955"/>
      <c r="AR88" s="955"/>
      <c r="AS88" s="955"/>
      <c r="AT88" s="955"/>
      <c r="AU88" s="955">
        <v>
936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
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
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
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
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
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
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
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
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
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
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
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
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
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
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
365</v>
      </c>
      <c r="BR102" s="940" t="s">
        <v>
386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
1385</v>
      </c>
      <c r="CS102" s="947"/>
      <c r="CT102" s="947"/>
      <c r="CU102" s="947"/>
      <c r="CV102" s="948"/>
      <c r="CW102" s="946">
        <v>
10</v>
      </c>
      <c r="CX102" s="947"/>
      <c r="CY102" s="947"/>
      <c r="CZ102" s="947"/>
      <c r="DA102" s="948"/>
      <c r="DB102" s="946">
        <v>
1773</v>
      </c>
      <c r="DC102" s="947"/>
      <c r="DD102" s="947"/>
      <c r="DE102" s="947"/>
      <c r="DF102" s="948"/>
      <c r="DG102" s="946">
        <v>
2855</v>
      </c>
      <c r="DH102" s="947"/>
      <c r="DI102" s="947"/>
      <c r="DJ102" s="947"/>
      <c r="DK102" s="948"/>
      <c r="DL102" s="946">
        <v>
502</v>
      </c>
      <c r="DM102" s="947"/>
      <c r="DN102" s="947"/>
      <c r="DO102" s="947"/>
      <c r="DP102" s="948"/>
      <c r="DQ102" s="946">
        <v>
50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
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
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
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
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
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
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
393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
394</v>
      </c>
      <c r="AB109" s="888"/>
      <c r="AC109" s="888"/>
      <c r="AD109" s="888"/>
      <c r="AE109" s="889"/>
      <c r="AF109" s="890" t="s">
        <v>
285</v>
      </c>
      <c r="AG109" s="888"/>
      <c r="AH109" s="888"/>
      <c r="AI109" s="888"/>
      <c r="AJ109" s="889"/>
      <c r="AK109" s="890" t="s">
        <v>
284</v>
      </c>
      <c r="AL109" s="888"/>
      <c r="AM109" s="888"/>
      <c r="AN109" s="888"/>
      <c r="AO109" s="889"/>
      <c r="AP109" s="890" t="s">
        <v>
395</v>
      </c>
      <c r="AQ109" s="888"/>
      <c r="AR109" s="888"/>
      <c r="AS109" s="888"/>
      <c r="AT109" s="919"/>
      <c r="AU109" s="887" t="s">
        <v>
393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
394</v>
      </c>
      <c r="BR109" s="888"/>
      <c r="BS109" s="888"/>
      <c r="BT109" s="888"/>
      <c r="BU109" s="889"/>
      <c r="BV109" s="890" t="s">
        <v>
285</v>
      </c>
      <c r="BW109" s="888"/>
      <c r="BX109" s="888"/>
      <c r="BY109" s="888"/>
      <c r="BZ109" s="889"/>
      <c r="CA109" s="890" t="s">
        <v>
284</v>
      </c>
      <c r="CB109" s="888"/>
      <c r="CC109" s="888"/>
      <c r="CD109" s="888"/>
      <c r="CE109" s="889"/>
      <c r="CF109" s="928" t="s">
        <v>
395</v>
      </c>
      <c r="CG109" s="928"/>
      <c r="CH109" s="928"/>
      <c r="CI109" s="928"/>
      <c r="CJ109" s="928"/>
      <c r="CK109" s="890" t="s">
        <v>
396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
394</v>
      </c>
      <c r="DH109" s="888"/>
      <c r="DI109" s="888"/>
      <c r="DJ109" s="888"/>
      <c r="DK109" s="889"/>
      <c r="DL109" s="890" t="s">
        <v>
285</v>
      </c>
      <c r="DM109" s="888"/>
      <c r="DN109" s="888"/>
      <c r="DO109" s="888"/>
      <c r="DP109" s="889"/>
      <c r="DQ109" s="890" t="s">
        <v>
284</v>
      </c>
      <c r="DR109" s="888"/>
      <c r="DS109" s="888"/>
      <c r="DT109" s="888"/>
      <c r="DU109" s="889"/>
      <c r="DV109" s="890" t="s">
        <v>
395</v>
      </c>
      <c r="DW109" s="888"/>
      <c r="DX109" s="888"/>
      <c r="DY109" s="888"/>
      <c r="DZ109" s="919"/>
    </row>
    <row r="110" spans="1:131" s="197" customFormat="1" ht="26.25" customHeight="1">
      <c r="A110" s="757" t="s">
        <v>
397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
9838967</v>
      </c>
      <c r="AB110" s="873"/>
      <c r="AC110" s="873"/>
      <c r="AD110" s="873"/>
      <c r="AE110" s="874"/>
      <c r="AF110" s="875">
        <v>
9530752</v>
      </c>
      <c r="AG110" s="873"/>
      <c r="AH110" s="873"/>
      <c r="AI110" s="873"/>
      <c r="AJ110" s="874"/>
      <c r="AK110" s="875">
        <v>
5956584</v>
      </c>
      <c r="AL110" s="873"/>
      <c r="AM110" s="873"/>
      <c r="AN110" s="873"/>
      <c r="AO110" s="874"/>
      <c r="AP110" s="876">
        <v>
8.6</v>
      </c>
      <c r="AQ110" s="877"/>
      <c r="AR110" s="877"/>
      <c r="AS110" s="877"/>
      <c r="AT110" s="878"/>
      <c r="AU110" s="920" t="s">
        <v>
61</v>
      </c>
      <c r="AV110" s="921"/>
      <c r="AW110" s="921"/>
      <c r="AX110" s="921"/>
      <c r="AY110" s="922"/>
      <c r="AZ110" s="816" t="s">
        <v>
398</v>
      </c>
      <c r="BA110" s="758"/>
      <c r="BB110" s="758"/>
      <c r="BC110" s="758"/>
      <c r="BD110" s="758"/>
      <c r="BE110" s="758"/>
      <c r="BF110" s="758"/>
      <c r="BG110" s="758"/>
      <c r="BH110" s="758"/>
      <c r="BI110" s="758"/>
      <c r="BJ110" s="758"/>
      <c r="BK110" s="758"/>
      <c r="BL110" s="758"/>
      <c r="BM110" s="758"/>
      <c r="BN110" s="758"/>
      <c r="BO110" s="758"/>
      <c r="BP110" s="759"/>
      <c r="BQ110" s="799">
        <v>
36816771</v>
      </c>
      <c r="BR110" s="800"/>
      <c r="BS110" s="800"/>
      <c r="BT110" s="800"/>
      <c r="BU110" s="800"/>
      <c r="BV110" s="800">
        <v>
39302251</v>
      </c>
      <c r="BW110" s="800"/>
      <c r="BX110" s="800"/>
      <c r="BY110" s="800"/>
      <c r="BZ110" s="800"/>
      <c r="CA110" s="800">
        <v>
32220199</v>
      </c>
      <c r="CB110" s="800"/>
      <c r="CC110" s="800"/>
      <c r="CD110" s="800"/>
      <c r="CE110" s="800"/>
      <c r="CF110" s="861">
        <v>
46.8</v>
      </c>
      <c r="CG110" s="862"/>
      <c r="CH110" s="862"/>
      <c r="CI110" s="862"/>
      <c r="CJ110" s="862"/>
      <c r="CK110" s="916" t="s">
        <v>
399</v>
      </c>
      <c r="CL110" s="864"/>
      <c r="CM110" s="869" t="s">
        <v>
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
401</v>
      </c>
      <c r="DH110" s="800"/>
      <c r="DI110" s="800"/>
      <c r="DJ110" s="800"/>
      <c r="DK110" s="800"/>
      <c r="DL110" s="800" t="s">
        <v>
401</v>
      </c>
      <c r="DM110" s="800"/>
      <c r="DN110" s="800"/>
      <c r="DO110" s="800"/>
      <c r="DP110" s="800"/>
      <c r="DQ110" s="800" t="s">
        <v>
401</v>
      </c>
      <c r="DR110" s="800"/>
      <c r="DS110" s="800"/>
      <c r="DT110" s="800"/>
      <c r="DU110" s="800"/>
      <c r="DV110" s="801" t="s">
        <v>
401</v>
      </c>
      <c r="DW110" s="801"/>
      <c r="DX110" s="801"/>
      <c r="DY110" s="801"/>
      <c r="DZ110" s="802"/>
    </row>
    <row r="111" spans="1:131" s="197" customFormat="1" ht="26.25" customHeight="1">
      <c r="A111" s="778" t="s">
        <v>
402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
109</v>
      </c>
      <c r="AB111" s="909"/>
      <c r="AC111" s="909"/>
      <c r="AD111" s="909"/>
      <c r="AE111" s="910"/>
      <c r="AF111" s="911" t="s">
        <v>
109</v>
      </c>
      <c r="AG111" s="909"/>
      <c r="AH111" s="909"/>
      <c r="AI111" s="909"/>
      <c r="AJ111" s="910"/>
      <c r="AK111" s="911" t="s">
        <v>
109</v>
      </c>
      <c r="AL111" s="909"/>
      <c r="AM111" s="909"/>
      <c r="AN111" s="909"/>
      <c r="AO111" s="910"/>
      <c r="AP111" s="912" t="s">
        <v>
109</v>
      </c>
      <c r="AQ111" s="913"/>
      <c r="AR111" s="913"/>
      <c r="AS111" s="913"/>
      <c r="AT111" s="914"/>
      <c r="AU111" s="923"/>
      <c r="AV111" s="924"/>
      <c r="AW111" s="924"/>
      <c r="AX111" s="924"/>
      <c r="AY111" s="925"/>
      <c r="AZ111" s="767" t="s">
        <v>
403</v>
      </c>
      <c r="BA111" s="768"/>
      <c r="BB111" s="768"/>
      <c r="BC111" s="768"/>
      <c r="BD111" s="768"/>
      <c r="BE111" s="768"/>
      <c r="BF111" s="768"/>
      <c r="BG111" s="768"/>
      <c r="BH111" s="768"/>
      <c r="BI111" s="768"/>
      <c r="BJ111" s="768"/>
      <c r="BK111" s="768"/>
      <c r="BL111" s="768"/>
      <c r="BM111" s="768"/>
      <c r="BN111" s="768"/>
      <c r="BO111" s="768"/>
      <c r="BP111" s="769"/>
      <c r="BQ111" s="770">
        <v>
15083887</v>
      </c>
      <c r="BR111" s="771"/>
      <c r="BS111" s="771"/>
      <c r="BT111" s="771"/>
      <c r="BU111" s="771"/>
      <c r="BV111" s="771">
        <v>
11551459</v>
      </c>
      <c r="BW111" s="771"/>
      <c r="BX111" s="771"/>
      <c r="BY111" s="771"/>
      <c r="BZ111" s="771"/>
      <c r="CA111" s="771">
        <v>
5075645</v>
      </c>
      <c r="CB111" s="771"/>
      <c r="CC111" s="771"/>
      <c r="CD111" s="771"/>
      <c r="CE111" s="771"/>
      <c r="CF111" s="848">
        <v>
7.4</v>
      </c>
      <c r="CG111" s="849"/>
      <c r="CH111" s="849"/>
      <c r="CI111" s="849"/>
      <c r="CJ111" s="849"/>
      <c r="CK111" s="917"/>
      <c r="CL111" s="866"/>
      <c r="CM111" s="803" t="s">
        <v>
404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
405</v>
      </c>
      <c r="DH111" s="771"/>
      <c r="DI111" s="771"/>
      <c r="DJ111" s="771"/>
      <c r="DK111" s="771"/>
      <c r="DL111" s="771" t="s">
        <v>
405</v>
      </c>
      <c r="DM111" s="771"/>
      <c r="DN111" s="771"/>
      <c r="DO111" s="771"/>
      <c r="DP111" s="771"/>
      <c r="DQ111" s="771" t="s">
        <v>
405</v>
      </c>
      <c r="DR111" s="771"/>
      <c r="DS111" s="771"/>
      <c r="DT111" s="771"/>
      <c r="DU111" s="771"/>
      <c r="DV111" s="823" t="s">
        <v>
405</v>
      </c>
      <c r="DW111" s="823"/>
      <c r="DX111" s="823"/>
      <c r="DY111" s="823"/>
      <c r="DZ111" s="824"/>
    </row>
    <row r="112" spans="1:131" s="197" customFormat="1" ht="26.25" customHeight="1">
      <c r="A112" s="902" t="s">
        <v>
406</v>
      </c>
      <c r="B112" s="903"/>
      <c r="C112" s="768" t="s">
        <v>
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
259933</v>
      </c>
      <c r="AB112" s="784"/>
      <c r="AC112" s="784"/>
      <c r="AD112" s="784"/>
      <c r="AE112" s="785"/>
      <c r="AF112" s="786">
        <v>
207600</v>
      </c>
      <c r="AG112" s="784"/>
      <c r="AH112" s="784"/>
      <c r="AI112" s="784"/>
      <c r="AJ112" s="785"/>
      <c r="AK112" s="786">
        <v>
158100</v>
      </c>
      <c r="AL112" s="784"/>
      <c r="AM112" s="784"/>
      <c r="AN112" s="784"/>
      <c r="AO112" s="785"/>
      <c r="AP112" s="754">
        <v>
0.2</v>
      </c>
      <c r="AQ112" s="755"/>
      <c r="AR112" s="755"/>
      <c r="AS112" s="755"/>
      <c r="AT112" s="756"/>
      <c r="AU112" s="923"/>
      <c r="AV112" s="924"/>
      <c r="AW112" s="924"/>
      <c r="AX112" s="924"/>
      <c r="AY112" s="925"/>
      <c r="AZ112" s="767" t="s">
        <v>
408</v>
      </c>
      <c r="BA112" s="768"/>
      <c r="BB112" s="768"/>
      <c r="BC112" s="768"/>
      <c r="BD112" s="768"/>
      <c r="BE112" s="768"/>
      <c r="BF112" s="768"/>
      <c r="BG112" s="768"/>
      <c r="BH112" s="768"/>
      <c r="BI112" s="768"/>
      <c r="BJ112" s="768"/>
      <c r="BK112" s="768"/>
      <c r="BL112" s="768"/>
      <c r="BM112" s="768"/>
      <c r="BN112" s="768"/>
      <c r="BO112" s="768"/>
      <c r="BP112" s="769"/>
      <c r="BQ112" s="770" t="s">
        <v>
401</v>
      </c>
      <c r="BR112" s="771"/>
      <c r="BS112" s="771"/>
      <c r="BT112" s="771"/>
      <c r="BU112" s="771"/>
      <c r="BV112" s="771" t="s">
        <v>
401</v>
      </c>
      <c r="BW112" s="771"/>
      <c r="BX112" s="771"/>
      <c r="BY112" s="771"/>
      <c r="BZ112" s="771"/>
      <c r="CA112" s="771" t="s">
        <v>
401</v>
      </c>
      <c r="CB112" s="771"/>
      <c r="CC112" s="771"/>
      <c r="CD112" s="771"/>
      <c r="CE112" s="771"/>
      <c r="CF112" s="848" t="s">
        <v>
401</v>
      </c>
      <c r="CG112" s="849"/>
      <c r="CH112" s="849"/>
      <c r="CI112" s="849"/>
      <c r="CJ112" s="849"/>
      <c r="CK112" s="917"/>
      <c r="CL112" s="866"/>
      <c r="CM112" s="803" t="s">
        <v>
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
401</v>
      </c>
      <c r="DH112" s="771"/>
      <c r="DI112" s="771"/>
      <c r="DJ112" s="771"/>
      <c r="DK112" s="771"/>
      <c r="DL112" s="771" t="s">
        <v>
401</v>
      </c>
      <c r="DM112" s="771"/>
      <c r="DN112" s="771"/>
      <c r="DO112" s="771"/>
      <c r="DP112" s="771"/>
      <c r="DQ112" s="771" t="s">
        <v>
401</v>
      </c>
      <c r="DR112" s="771"/>
      <c r="DS112" s="771"/>
      <c r="DT112" s="771"/>
      <c r="DU112" s="771"/>
      <c r="DV112" s="823" t="s">
        <v>
401</v>
      </c>
      <c r="DW112" s="823"/>
      <c r="DX112" s="823"/>
      <c r="DY112" s="823"/>
      <c r="DZ112" s="824"/>
    </row>
    <row r="113" spans="1:130" s="197" customFormat="1" ht="26.25" customHeight="1">
      <c r="A113" s="904"/>
      <c r="B113" s="905"/>
      <c r="C113" s="768" t="s">
        <v>
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
401</v>
      </c>
      <c r="AB113" s="909"/>
      <c r="AC113" s="909"/>
      <c r="AD113" s="909"/>
      <c r="AE113" s="910"/>
      <c r="AF113" s="911" t="s">
        <v>
401</v>
      </c>
      <c r="AG113" s="909"/>
      <c r="AH113" s="909"/>
      <c r="AI113" s="909"/>
      <c r="AJ113" s="910"/>
      <c r="AK113" s="911" t="s">
        <v>
401</v>
      </c>
      <c r="AL113" s="909"/>
      <c r="AM113" s="909"/>
      <c r="AN113" s="909"/>
      <c r="AO113" s="910"/>
      <c r="AP113" s="912" t="s">
        <v>
401</v>
      </c>
      <c r="AQ113" s="913"/>
      <c r="AR113" s="913"/>
      <c r="AS113" s="913"/>
      <c r="AT113" s="914"/>
      <c r="AU113" s="923"/>
      <c r="AV113" s="924"/>
      <c r="AW113" s="924"/>
      <c r="AX113" s="924"/>
      <c r="AY113" s="925"/>
      <c r="AZ113" s="767" t="s">
        <v>
411</v>
      </c>
      <c r="BA113" s="768"/>
      <c r="BB113" s="768"/>
      <c r="BC113" s="768"/>
      <c r="BD113" s="768"/>
      <c r="BE113" s="768"/>
      <c r="BF113" s="768"/>
      <c r="BG113" s="768"/>
      <c r="BH113" s="768"/>
      <c r="BI113" s="768"/>
      <c r="BJ113" s="768"/>
      <c r="BK113" s="768"/>
      <c r="BL113" s="768"/>
      <c r="BM113" s="768"/>
      <c r="BN113" s="768"/>
      <c r="BO113" s="768"/>
      <c r="BP113" s="769"/>
      <c r="BQ113" s="770">
        <v>
975283</v>
      </c>
      <c r="BR113" s="771"/>
      <c r="BS113" s="771"/>
      <c r="BT113" s="771"/>
      <c r="BU113" s="771"/>
      <c r="BV113" s="771">
        <v>
966704</v>
      </c>
      <c r="BW113" s="771"/>
      <c r="BX113" s="771"/>
      <c r="BY113" s="771"/>
      <c r="BZ113" s="771"/>
      <c r="CA113" s="771">
        <v>
935278</v>
      </c>
      <c r="CB113" s="771"/>
      <c r="CC113" s="771"/>
      <c r="CD113" s="771"/>
      <c r="CE113" s="771"/>
      <c r="CF113" s="848">
        <v>
1.4</v>
      </c>
      <c r="CG113" s="849"/>
      <c r="CH113" s="849"/>
      <c r="CI113" s="849"/>
      <c r="CJ113" s="849"/>
      <c r="CK113" s="917"/>
      <c r="CL113" s="866"/>
      <c r="CM113" s="803" t="s">
        <v>
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
401</v>
      </c>
      <c r="DH113" s="784"/>
      <c r="DI113" s="784"/>
      <c r="DJ113" s="784"/>
      <c r="DK113" s="785"/>
      <c r="DL113" s="786" t="s">
        <v>
401</v>
      </c>
      <c r="DM113" s="784"/>
      <c r="DN113" s="784"/>
      <c r="DO113" s="784"/>
      <c r="DP113" s="785"/>
      <c r="DQ113" s="786" t="s">
        <v>
401</v>
      </c>
      <c r="DR113" s="784"/>
      <c r="DS113" s="784"/>
      <c r="DT113" s="784"/>
      <c r="DU113" s="785"/>
      <c r="DV113" s="754" t="s">
        <v>
401</v>
      </c>
      <c r="DW113" s="755"/>
      <c r="DX113" s="755"/>
      <c r="DY113" s="755"/>
      <c r="DZ113" s="756"/>
    </row>
    <row r="114" spans="1:130" s="197" customFormat="1" ht="26.25" customHeight="1">
      <c r="A114" s="904"/>
      <c r="B114" s="905"/>
      <c r="C114" s="768" t="s">
        <v>
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
199794</v>
      </c>
      <c r="AB114" s="784"/>
      <c r="AC114" s="784"/>
      <c r="AD114" s="784"/>
      <c r="AE114" s="785"/>
      <c r="AF114" s="786">
        <v>
165003</v>
      </c>
      <c r="AG114" s="784"/>
      <c r="AH114" s="784"/>
      <c r="AI114" s="784"/>
      <c r="AJ114" s="785"/>
      <c r="AK114" s="786">
        <v>
159610</v>
      </c>
      <c r="AL114" s="784"/>
      <c r="AM114" s="784"/>
      <c r="AN114" s="784"/>
      <c r="AO114" s="785"/>
      <c r="AP114" s="754">
        <v>
0.2</v>
      </c>
      <c r="AQ114" s="755"/>
      <c r="AR114" s="755"/>
      <c r="AS114" s="755"/>
      <c r="AT114" s="756"/>
      <c r="AU114" s="923"/>
      <c r="AV114" s="924"/>
      <c r="AW114" s="924"/>
      <c r="AX114" s="924"/>
      <c r="AY114" s="925"/>
      <c r="AZ114" s="767" t="s">
        <v>
414</v>
      </c>
      <c r="BA114" s="768"/>
      <c r="BB114" s="768"/>
      <c r="BC114" s="768"/>
      <c r="BD114" s="768"/>
      <c r="BE114" s="768"/>
      <c r="BF114" s="768"/>
      <c r="BG114" s="768"/>
      <c r="BH114" s="768"/>
      <c r="BI114" s="768"/>
      <c r="BJ114" s="768"/>
      <c r="BK114" s="768"/>
      <c r="BL114" s="768"/>
      <c r="BM114" s="768"/>
      <c r="BN114" s="768"/>
      <c r="BO114" s="768"/>
      <c r="BP114" s="769"/>
      <c r="BQ114" s="770">
        <v>
21423251</v>
      </c>
      <c r="BR114" s="771"/>
      <c r="BS114" s="771"/>
      <c r="BT114" s="771"/>
      <c r="BU114" s="771"/>
      <c r="BV114" s="771">
        <v>
21503672</v>
      </c>
      <c r="BW114" s="771"/>
      <c r="BX114" s="771"/>
      <c r="BY114" s="771"/>
      <c r="BZ114" s="771"/>
      <c r="CA114" s="771">
        <v>
18510642</v>
      </c>
      <c r="CB114" s="771"/>
      <c r="CC114" s="771"/>
      <c r="CD114" s="771"/>
      <c r="CE114" s="771"/>
      <c r="CF114" s="848">
        <v>
26.9</v>
      </c>
      <c r="CG114" s="849"/>
      <c r="CH114" s="849"/>
      <c r="CI114" s="849"/>
      <c r="CJ114" s="849"/>
      <c r="CK114" s="917"/>
      <c r="CL114" s="866"/>
      <c r="CM114" s="803" t="s">
        <v>
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
401</v>
      </c>
      <c r="DH114" s="784"/>
      <c r="DI114" s="784"/>
      <c r="DJ114" s="784"/>
      <c r="DK114" s="785"/>
      <c r="DL114" s="786" t="s">
        <v>
401</v>
      </c>
      <c r="DM114" s="784"/>
      <c r="DN114" s="784"/>
      <c r="DO114" s="784"/>
      <c r="DP114" s="785"/>
      <c r="DQ114" s="786" t="s">
        <v>
401</v>
      </c>
      <c r="DR114" s="784"/>
      <c r="DS114" s="784"/>
      <c r="DT114" s="784"/>
      <c r="DU114" s="785"/>
      <c r="DV114" s="754" t="s">
        <v>
401</v>
      </c>
      <c r="DW114" s="755"/>
      <c r="DX114" s="755"/>
      <c r="DY114" s="755"/>
      <c r="DZ114" s="756"/>
    </row>
    <row r="115" spans="1:130" s="197" customFormat="1" ht="26.25" customHeight="1">
      <c r="A115" s="904"/>
      <c r="B115" s="905"/>
      <c r="C115" s="768" t="s">
        <v>
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
306292</v>
      </c>
      <c r="AB115" s="909"/>
      <c r="AC115" s="909"/>
      <c r="AD115" s="909"/>
      <c r="AE115" s="910"/>
      <c r="AF115" s="911">
        <v>
259071</v>
      </c>
      <c r="AG115" s="909"/>
      <c r="AH115" s="909"/>
      <c r="AI115" s="909"/>
      <c r="AJ115" s="910"/>
      <c r="AK115" s="911">
        <v>
218899</v>
      </c>
      <c r="AL115" s="909"/>
      <c r="AM115" s="909"/>
      <c r="AN115" s="909"/>
      <c r="AO115" s="910"/>
      <c r="AP115" s="912">
        <v>
0.3</v>
      </c>
      <c r="AQ115" s="913"/>
      <c r="AR115" s="913"/>
      <c r="AS115" s="913"/>
      <c r="AT115" s="914"/>
      <c r="AU115" s="923"/>
      <c r="AV115" s="924"/>
      <c r="AW115" s="924"/>
      <c r="AX115" s="924"/>
      <c r="AY115" s="925"/>
      <c r="AZ115" s="767" t="s">
        <v>
417</v>
      </c>
      <c r="BA115" s="768"/>
      <c r="BB115" s="768"/>
      <c r="BC115" s="768"/>
      <c r="BD115" s="768"/>
      <c r="BE115" s="768"/>
      <c r="BF115" s="768"/>
      <c r="BG115" s="768"/>
      <c r="BH115" s="768"/>
      <c r="BI115" s="768"/>
      <c r="BJ115" s="768"/>
      <c r="BK115" s="768"/>
      <c r="BL115" s="768"/>
      <c r="BM115" s="768"/>
      <c r="BN115" s="768"/>
      <c r="BO115" s="768"/>
      <c r="BP115" s="769"/>
      <c r="BQ115" s="770">
        <v>
59339</v>
      </c>
      <c r="BR115" s="771"/>
      <c r="BS115" s="771"/>
      <c r="BT115" s="771"/>
      <c r="BU115" s="771"/>
      <c r="BV115" s="771">
        <v>
54775</v>
      </c>
      <c r="BW115" s="771"/>
      <c r="BX115" s="771"/>
      <c r="BY115" s="771"/>
      <c r="BZ115" s="771"/>
      <c r="CA115" s="771">
        <v>
50211</v>
      </c>
      <c r="CB115" s="771"/>
      <c r="CC115" s="771"/>
      <c r="CD115" s="771"/>
      <c r="CE115" s="771"/>
      <c r="CF115" s="848">
        <v>
0.1</v>
      </c>
      <c r="CG115" s="849"/>
      <c r="CH115" s="849"/>
      <c r="CI115" s="849"/>
      <c r="CJ115" s="849"/>
      <c r="CK115" s="917"/>
      <c r="CL115" s="866"/>
      <c r="CM115" s="767" t="s">
        <v>
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
14563088</v>
      </c>
      <c r="DH115" s="784"/>
      <c r="DI115" s="784"/>
      <c r="DJ115" s="784"/>
      <c r="DK115" s="785"/>
      <c r="DL115" s="786">
        <v>
11102024</v>
      </c>
      <c r="DM115" s="784"/>
      <c r="DN115" s="784"/>
      <c r="DO115" s="784"/>
      <c r="DP115" s="785"/>
      <c r="DQ115" s="786">
        <v>
4697542</v>
      </c>
      <c r="DR115" s="784"/>
      <c r="DS115" s="784"/>
      <c r="DT115" s="784"/>
      <c r="DU115" s="785"/>
      <c r="DV115" s="754">
        <v>
6.8</v>
      </c>
      <c r="DW115" s="755"/>
      <c r="DX115" s="755"/>
      <c r="DY115" s="755"/>
      <c r="DZ115" s="756"/>
    </row>
    <row r="116" spans="1:130" s="197" customFormat="1" ht="26.25" customHeight="1">
      <c r="A116" s="906"/>
      <c r="B116" s="907"/>
      <c r="C116" s="846" t="s">
        <v>
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
5</v>
      </c>
      <c r="AB116" s="784"/>
      <c r="AC116" s="784"/>
      <c r="AD116" s="784"/>
      <c r="AE116" s="785"/>
      <c r="AF116" s="786" t="s">
        <v>
401</v>
      </c>
      <c r="AG116" s="784"/>
      <c r="AH116" s="784"/>
      <c r="AI116" s="784"/>
      <c r="AJ116" s="785"/>
      <c r="AK116" s="786" t="s">
        <v>
401</v>
      </c>
      <c r="AL116" s="784"/>
      <c r="AM116" s="784"/>
      <c r="AN116" s="784"/>
      <c r="AO116" s="785"/>
      <c r="AP116" s="754" t="s">
        <v>
401</v>
      </c>
      <c r="AQ116" s="755"/>
      <c r="AR116" s="755"/>
      <c r="AS116" s="755"/>
      <c r="AT116" s="756"/>
      <c r="AU116" s="923"/>
      <c r="AV116" s="924"/>
      <c r="AW116" s="924"/>
      <c r="AX116" s="924"/>
      <c r="AY116" s="925"/>
      <c r="AZ116" s="767" t="s">
        <v>
420</v>
      </c>
      <c r="BA116" s="768"/>
      <c r="BB116" s="768"/>
      <c r="BC116" s="768"/>
      <c r="BD116" s="768"/>
      <c r="BE116" s="768"/>
      <c r="BF116" s="768"/>
      <c r="BG116" s="768"/>
      <c r="BH116" s="768"/>
      <c r="BI116" s="768"/>
      <c r="BJ116" s="768"/>
      <c r="BK116" s="768"/>
      <c r="BL116" s="768"/>
      <c r="BM116" s="768"/>
      <c r="BN116" s="768"/>
      <c r="BO116" s="768"/>
      <c r="BP116" s="769"/>
      <c r="BQ116" s="770" t="s">
        <v>
401</v>
      </c>
      <c r="BR116" s="771"/>
      <c r="BS116" s="771"/>
      <c r="BT116" s="771"/>
      <c r="BU116" s="771"/>
      <c r="BV116" s="771" t="s">
        <v>
401</v>
      </c>
      <c r="BW116" s="771"/>
      <c r="BX116" s="771"/>
      <c r="BY116" s="771"/>
      <c r="BZ116" s="771"/>
      <c r="CA116" s="771" t="s">
        <v>
401</v>
      </c>
      <c r="CB116" s="771"/>
      <c r="CC116" s="771"/>
      <c r="CD116" s="771"/>
      <c r="CE116" s="771"/>
      <c r="CF116" s="848" t="s">
        <v>
401</v>
      </c>
      <c r="CG116" s="849"/>
      <c r="CH116" s="849"/>
      <c r="CI116" s="849"/>
      <c r="CJ116" s="849"/>
      <c r="CK116" s="917"/>
      <c r="CL116" s="866"/>
      <c r="CM116" s="803" t="s">
        <v>
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
401939</v>
      </c>
      <c r="DH116" s="784"/>
      <c r="DI116" s="784"/>
      <c r="DJ116" s="784"/>
      <c r="DK116" s="785"/>
      <c r="DL116" s="786">
        <v>
342239</v>
      </c>
      <c r="DM116" s="784"/>
      <c r="DN116" s="784"/>
      <c r="DO116" s="784"/>
      <c r="DP116" s="785"/>
      <c r="DQ116" s="786">
        <v>
282929</v>
      </c>
      <c r="DR116" s="784"/>
      <c r="DS116" s="784"/>
      <c r="DT116" s="784"/>
      <c r="DU116" s="785"/>
      <c r="DV116" s="754">
        <v>
0.4</v>
      </c>
      <c r="DW116" s="755"/>
      <c r="DX116" s="755"/>
      <c r="DY116" s="755"/>
      <c r="DZ116" s="756"/>
    </row>
    <row r="117" spans="1:130" s="197" customFormat="1" ht="26.25" customHeight="1">
      <c r="A117" s="887" t="s">
        <v>
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
422</v>
      </c>
      <c r="Z117" s="889"/>
      <c r="AA117" s="894">
        <v>
10604991</v>
      </c>
      <c r="AB117" s="895"/>
      <c r="AC117" s="895"/>
      <c r="AD117" s="895"/>
      <c r="AE117" s="896"/>
      <c r="AF117" s="898">
        <v>
10162426</v>
      </c>
      <c r="AG117" s="895"/>
      <c r="AH117" s="895"/>
      <c r="AI117" s="895"/>
      <c r="AJ117" s="896"/>
      <c r="AK117" s="898">
        <v>
6493193</v>
      </c>
      <c r="AL117" s="895"/>
      <c r="AM117" s="895"/>
      <c r="AN117" s="895"/>
      <c r="AO117" s="896"/>
      <c r="AP117" s="899"/>
      <c r="AQ117" s="900"/>
      <c r="AR117" s="900"/>
      <c r="AS117" s="900"/>
      <c r="AT117" s="901"/>
      <c r="AU117" s="923"/>
      <c r="AV117" s="924"/>
      <c r="AW117" s="924"/>
      <c r="AX117" s="924"/>
      <c r="AY117" s="925"/>
      <c r="AZ117" s="845" t="s">
        <v>
423</v>
      </c>
      <c r="BA117" s="846"/>
      <c r="BB117" s="846"/>
      <c r="BC117" s="846"/>
      <c r="BD117" s="846"/>
      <c r="BE117" s="846"/>
      <c r="BF117" s="846"/>
      <c r="BG117" s="846"/>
      <c r="BH117" s="846"/>
      <c r="BI117" s="846"/>
      <c r="BJ117" s="846"/>
      <c r="BK117" s="846"/>
      <c r="BL117" s="846"/>
      <c r="BM117" s="846"/>
      <c r="BN117" s="846"/>
      <c r="BO117" s="846"/>
      <c r="BP117" s="847"/>
      <c r="BQ117" s="857" t="s">
        <v>
109</v>
      </c>
      <c r="BR117" s="858"/>
      <c r="BS117" s="858"/>
      <c r="BT117" s="858"/>
      <c r="BU117" s="858"/>
      <c r="BV117" s="858" t="s">
        <v>
109</v>
      </c>
      <c r="BW117" s="858"/>
      <c r="BX117" s="858"/>
      <c r="BY117" s="858"/>
      <c r="BZ117" s="858"/>
      <c r="CA117" s="858" t="s">
        <v>
109</v>
      </c>
      <c r="CB117" s="858"/>
      <c r="CC117" s="858"/>
      <c r="CD117" s="858"/>
      <c r="CE117" s="858"/>
      <c r="CF117" s="848" t="s">
        <v>
109</v>
      </c>
      <c r="CG117" s="849"/>
      <c r="CH117" s="849"/>
      <c r="CI117" s="849"/>
      <c r="CJ117" s="849"/>
      <c r="CK117" s="917"/>
      <c r="CL117" s="866"/>
      <c r="CM117" s="803" t="s">
        <v>
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
109</v>
      </c>
      <c r="DH117" s="784"/>
      <c r="DI117" s="784"/>
      <c r="DJ117" s="784"/>
      <c r="DK117" s="785"/>
      <c r="DL117" s="786" t="s">
        <v>
109</v>
      </c>
      <c r="DM117" s="784"/>
      <c r="DN117" s="784"/>
      <c r="DO117" s="784"/>
      <c r="DP117" s="785"/>
      <c r="DQ117" s="786" t="s">
        <v>
109</v>
      </c>
      <c r="DR117" s="784"/>
      <c r="DS117" s="784"/>
      <c r="DT117" s="784"/>
      <c r="DU117" s="785"/>
      <c r="DV117" s="754" t="s">
        <v>
109</v>
      </c>
      <c r="DW117" s="755"/>
      <c r="DX117" s="755"/>
      <c r="DY117" s="755"/>
      <c r="DZ117" s="756"/>
    </row>
    <row r="118" spans="1:130" s="197" customFormat="1" ht="26.25" customHeight="1">
      <c r="A118" s="887" t="s">
        <v>
396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
394</v>
      </c>
      <c r="AB118" s="888"/>
      <c r="AC118" s="888"/>
      <c r="AD118" s="888"/>
      <c r="AE118" s="889"/>
      <c r="AF118" s="890" t="s">
        <v>
285</v>
      </c>
      <c r="AG118" s="888"/>
      <c r="AH118" s="888"/>
      <c r="AI118" s="888"/>
      <c r="AJ118" s="889"/>
      <c r="AK118" s="890" t="s">
        <v>
284</v>
      </c>
      <c r="AL118" s="888"/>
      <c r="AM118" s="888"/>
      <c r="AN118" s="888"/>
      <c r="AO118" s="889"/>
      <c r="AP118" s="891" t="s">
        <v>
395</v>
      </c>
      <c r="AQ118" s="892"/>
      <c r="AR118" s="892"/>
      <c r="AS118" s="892"/>
      <c r="AT118" s="893"/>
      <c r="AU118" s="926"/>
      <c r="AV118" s="927"/>
      <c r="AW118" s="927"/>
      <c r="AX118" s="927"/>
      <c r="AY118" s="927"/>
      <c r="AZ118" s="228" t="s">
        <v>
168</v>
      </c>
      <c r="BA118" s="228"/>
      <c r="BB118" s="228"/>
      <c r="BC118" s="228"/>
      <c r="BD118" s="228"/>
      <c r="BE118" s="228"/>
      <c r="BF118" s="228"/>
      <c r="BG118" s="228"/>
      <c r="BH118" s="228"/>
      <c r="BI118" s="228"/>
      <c r="BJ118" s="228"/>
      <c r="BK118" s="228"/>
      <c r="BL118" s="228"/>
      <c r="BM118" s="228"/>
      <c r="BN118" s="228"/>
      <c r="BO118" s="837" t="s">
        <v>
425</v>
      </c>
      <c r="BP118" s="838"/>
      <c r="BQ118" s="857">
        <v>
74358531</v>
      </c>
      <c r="BR118" s="858"/>
      <c r="BS118" s="858"/>
      <c r="BT118" s="858"/>
      <c r="BU118" s="858"/>
      <c r="BV118" s="858">
        <v>
73378861</v>
      </c>
      <c r="BW118" s="858"/>
      <c r="BX118" s="858"/>
      <c r="BY118" s="858"/>
      <c r="BZ118" s="858"/>
      <c r="CA118" s="858">
        <v>
56791975</v>
      </c>
      <c r="CB118" s="858"/>
      <c r="CC118" s="858"/>
      <c r="CD118" s="858"/>
      <c r="CE118" s="858"/>
      <c r="CF118" s="743"/>
      <c r="CG118" s="744"/>
      <c r="CH118" s="744"/>
      <c r="CI118" s="744"/>
      <c r="CJ118" s="841"/>
      <c r="CK118" s="917"/>
      <c r="CL118" s="866"/>
      <c r="CM118" s="803" t="s">
        <v>
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
109</v>
      </c>
      <c r="DH118" s="784"/>
      <c r="DI118" s="784"/>
      <c r="DJ118" s="784"/>
      <c r="DK118" s="785"/>
      <c r="DL118" s="786" t="s">
        <v>
109</v>
      </c>
      <c r="DM118" s="784"/>
      <c r="DN118" s="784"/>
      <c r="DO118" s="784"/>
      <c r="DP118" s="785"/>
      <c r="DQ118" s="786" t="s">
        <v>
109</v>
      </c>
      <c r="DR118" s="784"/>
      <c r="DS118" s="784"/>
      <c r="DT118" s="784"/>
      <c r="DU118" s="785"/>
      <c r="DV118" s="754" t="s">
        <v>
109</v>
      </c>
      <c r="DW118" s="755"/>
      <c r="DX118" s="755"/>
      <c r="DY118" s="755"/>
      <c r="DZ118" s="756"/>
    </row>
    <row r="119" spans="1:130" s="197" customFormat="1" ht="26.25" customHeight="1">
      <c r="A119" s="863" t="s">
        <v>
399</v>
      </c>
      <c r="B119" s="864"/>
      <c r="C119" s="869" t="s">
        <v>
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
109</v>
      </c>
      <c r="AB119" s="873"/>
      <c r="AC119" s="873"/>
      <c r="AD119" s="873"/>
      <c r="AE119" s="874"/>
      <c r="AF119" s="875" t="s">
        <v>
109</v>
      </c>
      <c r="AG119" s="873"/>
      <c r="AH119" s="873"/>
      <c r="AI119" s="873"/>
      <c r="AJ119" s="874"/>
      <c r="AK119" s="875" t="s">
        <v>
109</v>
      </c>
      <c r="AL119" s="873"/>
      <c r="AM119" s="873"/>
      <c r="AN119" s="873"/>
      <c r="AO119" s="874"/>
      <c r="AP119" s="876" t="s">
        <v>
109</v>
      </c>
      <c r="AQ119" s="877"/>
      <c r="AR119" s="877"/>
      <c r="AS119" s="877"/>
      <c r="AT119" s="878"/>
      <c r="AU119" s="879" t="s">
        <v>
427</v>
      </c>
      <c r="AV119" s="880"/>
      <c r="AW119" s="880"/>
      <c r="AX119" s="880"/>
      <c r="AY119" s="881"/>
      <c r="AZ119" s="816" t="s">
        <v>
428</v>
      </c>
      <c r="BA119" s="758"/>
      <c r="BB119" s="758"/>
      <c r="BC119" s="758"/>
      <c r="BD119" s="758"/>
      <c r="BE119" s="758"/>
      <c r="BF119" s="758"/>
      <c r="BG119" s="758"/>
      <c r="BH119" s="758"/>
      <c r="BI119" s="758"/>
      <c r="BJ119" s="758"/>
      <c r="BK119" s="758"/>
      <c r="BL119" s="758"/>
      <c r="BM119" s="758"/>
      <c r="BN119" s="758"/>
      <c r="BO119" s="758"/>
      <c r="BP119" s="759"/>
      <c r="BQ119" s="799">
        <v>
45365516</v>
      </c>
      <c r="BR119" s="800"/>
      <c r="BS119" s="800"/>
      <c r="BT119" s="800"/>
      <c r="BU119" s="800"/>
      <c r="BV119" s="800">
        <v>
54264281</v>
      </c>
      <c r="BW119" s="800"/>
      <c r="BX119" s="800"/>
      <c r="BY119" s="800"/>
      <c r="BZ119" s="800"/>
      <c r="CA119" s="800">
        <v>
64591681</v>
      </c>
      <c r="CB119" s="800"/>
      <c r="CC119" s="800"/>
      <c r="CD119" s="800"/>
      <c r="CE119" s="800"/>
      <c r="CF119" s="861">
        <v>
93.8</v>
      </c>
      <c r="CG119" s="862"/>
      <c r="CH119" s="862"/>
      <c r="CI119" s="862"/>
      <c r="CJ119" s="862"/>
      <c r="CK119" s="918"/>
      <c r="CL119" s="868"/>
      <c r="CM119" s="825" t="s">
        <v>
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
118860</v>
      </c>
      <c r="DH119" s="717"/>
      <c r="DI119" s="717"/>
      <c r="DJ119" s="717"/>
      <c r="DK119" s="718"/>
      <c r="DL119" s="719">
        <v>
107196</v>
      </c>
      <c r="DM119" s="717"/>
      <c r="DN119" s="717"/>
      <c r="DO119" s="717"/>
      <c r="DP119" s="718"/>
      <c r="DQ119" s="719">
        <v>
95174</v>
      </c>
      <c r="DR119" s="717"/>
      <c r="DS119" s="717"/>
      <c r="DT119" s="717"/>
      <c r="DU119" s="718"/>
      <c r="DV119" s="807">
        <v>
0.1</v>
      </c>
      <c r="DW119" s="808"/>
      <c r="DX119" s="808"/>
      <c r="DY119" s="808"/>
      <c r="DZ119" s="809"/>
    </row>
    <row r="120" spans="1:130" s="197" customFormat="1" ht="26.25" customHeight="1">
      <c r="A120" s="865"/>
      <c r="B120" s="866"/>
      <c r="C120" s="803" t="s">
        <v>
404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
109</v>
      </c>
      <c r="AB120" s="784"/>
      <c r="AC120" s="784"/>
      <c r="AD120" s="784"/>
      <c r="AE120" s="785"/>
      <c r="AF120" s="786" t="s">
        <v>
109</v>
      </c>
      <c r="AG120" s="784"/>
      <c r="AH120" s="784"/>
      <c r="AI120" s="784"/>
      <c r="AJ120" s="785"/>
      <c r="AK120" s="786" t="s">
        <v>
109</v>
      </c>
      <c r="AL120" s="784"/>
      <c r="AM120" s="784"/>
      <c r="AN120" s="784"/>
      <c r="AO120" s="785"/>
      <c r="AP120" s="754" t="s">
        <v>
109</v>
      </c>
      <c r="AQ120" s="755"/>
      <c r="AR120" s="755"/>
      <c r="AS120" s="755"/>
      <c r="AT120" s="756"/>
      <c r="AU120" s="882"/>
      <c r="AV120" s="883"/>
      <c r="AW120" s="883"/>
      <c r="AX120" s="883"/>
      <c r="AY120" s="884"/>
      <c r="AZ120" s="767" t="s">
        <v>
430</v>
      </c>
      <c r="BA120" s="768"/>
      <c r="BB120" s="768"/>
      <c r="BC120" s="768"/>
      <c r="BD120" s="768"/>
      <c r="BE120" s="768"/>
      <c r="BF120" s="768"/>
      <c r="BG120" s="768"/>
      <c r="BH120" s="768"/>
      <c r="BI120" s="768"/>
      <c r="BJ120" s="768"/>
      <c r="BK120" s="768"/>
      <c r="BL120" s="768"/>
      <c r="BM120" s="768"/>
      <c r="BN120" s="768"/>
      <c r="BO120" s="768"/>
      <c r="BP120" s="769"/>
      <c r="BQ120" s="770">
        <v>
232</v>
      </c>
      <c r="BR120" s="771"/>
      <c r="BS120" s="771"/>
      <c r="BT120" s="771"/>
      <c r="BU120" s="771"/>
      <c r="BV120" s="771">
        <v>
76</v>
      </c>
      <c r="BW120" s="771"/>
      <c r="BX120" s="771"/>
      <c r="BY120" s="771"/>
      <c r="BZ120" s="771"/>
      <c r="CA120" s="771" t="s">
        <v>
109</v>
      </c>
      <c r="CB120" s="771"/>
      <c r="CC120" s="771"/>
      <c r="CD120" s="771"/>
      <c r="CE120" s="771"/>
      <c r="CF120" s="848" t="s">
        <v>
109</v>
      </c>
      <c r="CG120" s="849"/>
      <c r="CH120" s="849"/>
      <c r="CI120" s="849"/>
      <c r="CJ120" s="849"/>
      <c r="CK120" s="850" t="s">
        <v>
431</v>
      </c>
      <c r="CL120" s="810"/>
      <c r="CM120" s="810"/>
      <c r="CN120" s="810"/>
      <c r="CO120" s="811"/>
      <c r="CP120" s="854" t="s">
        <v>
432</v>
      </c>
      <c r="CQ120" s="855"/>
      <c r="CR120" s="855"/>
      <c r="CS120" s="855"/>
      <c r="CT120" s="855"/>
      <c r="CU120" s="855"/>
      <c r="CV120" s="855"/>
      <c r="CW120" s="855"/>
      <c r="CX120" s="855"/>
      <c r="CY120" s="855"/>
      <c r="CZ120" s="855"/>
      <c r="DA120" s="855"/>
      <c r="DB120" s="855"/>
      <c r="DC120" s="855"/>
      <c r="DD120" s="855"/>
      <c r="DE120" s="855"/>
      <c r="DF120" s="856"/>
      <c r="DG120" s="799" t="s">
        <v>
109</v>
      </c>
      <c r="DH120" s="800"/>
      <c r="DI120" s="800"/>
      <c r="DJ120" s="800"/>
      <c r="DK120" s="800"/>
      <c r="DL120" s="800" t="s">
        <v>
109</v>
      </c>
      <c r="DM120" s="800"/>
      <c r="DN120" s="800"/>
      <c r="DO120" s="800"/>
      <c r="DP120" s="800"/>
      <c r="DQ120" s="800" t="s">
        <v>
109</v>
      </c>
      <c r="DR120" s="800"/>
      <c r="DS120" s="800"/>
      <c r="DT120" s="800"/>
      <c r="DU120" s="800"/>
      <c r="DV120" s="801" t="s">
        <v>
109</v>
      </c>
      <c r="DW120" s="801"/>
      <c r="DX120" s="801"/>
      <c r="DY120" s="801"/>
      <c r="DZ120" s="802"/>
    </row>
    <row r="121" spans="1:130" s="197" customFormat="1" ht="26.25" customHeight="1">
      <c r="A121" s="865"/>
      <c r="B121" s="866"/>
      <c r="C121" s="842" t="s">
        <v>
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
109</v>
      </c>
      <c r="AB121" s="784"/>
      <c r="AC121" s="784"/>
      <c r="AD121" s="784"/>
      <c r="AE121" s="785"/>
      <c r="AF121" s="786" t="s">
        <v>
109</v>
      </c>
      <c r="AG121" s="784"/>
      <c r="AH121" s="784"/>
      <c r="AI121" s="784"/>
      <c r="AJ121" s="785"/>
      <c r="AK121" s="786" t="s">
        <v>
109</v>
      </c>
      <c r="AL121" s="784"/>
      <c r="AM121" s="784"/>
      <c r="AN121" s="784"/>
      <c r="AO121" s="785"/>
      <c r="AP121" s="754" t="s">
        <v>
109</v>
      </c>
      <c r="AQ121" s="755"/>
      <c r="AR121" s="755"/>
      <c r="AS121" s="755"/>
      <c r="AT121" s="756"/>
      <c r="AU121" s="882"/>
      <c r="AV121" s="883"/>
      <c r="AW121" s="883"/>
      <c r="AX121" s="883"/>
      <c r="AY121" s="884"/>
      <c r="AZ121" s="845" t="s">
        <v>
434</v>
      </c>
      <c r="BA121" s="846"/>
      <c r="BB121" s="846"/>
      <c r="BC121" s="846"/>
      <c r="BD121" s="846"/>
      <c r="BE121" s="846"/>
      <c r="BF121" s="846"/>
      <c r="BG121" s="846"/>
      <c r="BH121" s="846"/>
      <c r="BI121" s="846"/>
      <c r="BJ121" s="846"/>
      <c r="BK121" s="846"/>
      <c r="BL121" s="846"/>
      <c r="BM121" s="846"/>
      <c r="BN121" s="846"/>
      <c r="BO121" s="846"/>
      <c r="BP121" s="847"/>
      <c r="BQ121" s="857">
        <v>
76751311</v>
      </c>
      <c r="BR121" s="858"/>
      <c r="BS121" s="858"/>
      <c r="BT121" s="858"/>
      <c r="BU121" s="858"/>
      <c r="BV121" s="858">
        <v>
74118962</v>
      </c>
      <c r="BW121" s="858"/>
      <c r="BX121" s="858"/>
      <c r="BY121" s="858"/>
      <c r="BZ121" s="858"/>
      <c r="CA121" s="858">
        <v>
67935829</v>
      </c>
      <c r="CB121" s="858"/>
      <c r="CC121" s="858"/>
      <c r="CD121" s="858"/>
      <c r="CE121" s="858"/>
      <c r="CF121" s="859">
        <v>
98.6</v>
      </c>
      <c r="CG121" s="860"/>
      <c r="CH121" s="860"/>
      <c r="CI121" s="860"/>
      <c r="CJ121" s="860"/>
      <c r="CK121" s="851"/>
      <c r="CL121" s="812"/>
      <c r="CM121" s="812"/>
      <c r="CN121" s="812"/>
      <c r="CO121" s="813"/>
      <c r="CP121" s="828" t="s">
        <v>
435</v>
      </c>
      <c r="CQ121" s="829"/>
      <c r="CR121" s="829"/>
      <c r="CS121" s="829"/>
      <c r="CT121" s="829"/>
      <c r="CU121" s="829"/>
      <c r="CV121" s="829"/>
      <c r="CW121" s="829"/>
      <c r="CX121" s="829"/>
      <c r="CY121" s="829"/>
      <c r="CZ121" s="829"/>
      <c r="DA121" s="829"/>
      <c r="DB121" s="829"/>
      <c r="DC121" s="829"/>
      <c r="DD121" s="829"/>
      <c r="DE121" s="829"/>
      <c r="DF121" s="830"/>
      <c r="DG121" s="770" t="s">
        <v>
109</v>
      </c>
      <c r="DH121" s="771"/>
      <c r="DI121" s="771"/>
      <c r="DJ121" s="771"/>
      <c r="DK121" s="771"/>
      <c r="DL121" s="771" t="s">
        <v>
109</v>
      </c>
      <c r="DM121" s="771"/>
      <c r="DN121" s="771"/>
      <c r="DO121" s="771"/>
      <c r="DP121" s="771"/>
      <c r="DQ121" s="771" t="s">
        <v>
109</v>
      </c>
      <c r="DR121" s="771"/>
      <c r="DS121" s="771"/>
      <c r="DT121" s="771"/>
      <c r="DU121" s="771"/>
      <c r="DV121" s="823" t="s">
        <v>
109</v>
      </c>
      <c r="DW121" s="823"/>
      <c r="DX121" s="823"/>
      <c r="DY121" s="823"/>
      <c r="DZ121" s="824"/>
    </row>
    <row r="122" spans="1:130" s="197" customFormat="1" ht="26.25" customHeight="1">
      <c r="A122" s="865"/>
      <c r="B122" s="866"/>
      <c r="C122" s="803" t="s">
        <v>
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
109</v>
      </c>
      <c r="AB122" s="784"/>
      <c r="AC122" s="784"/>
      <c r="AD122" s="784"/>
      <c r="AE122" s="785"/>
      <c r="AF122" s="786" t="s">
        <v>
109</v>
      </c>
      <c r="AG122" s="784"/>
      <c r="AH122" s="784"/>
      <c r="AI122" s="784"/>
      <c r="AJ122" s="785"/>
      <c r="AK122" s="786" t="s">
        <v>
109</v>
      </c>
      <c r="AL122" s="784"/>
      <c r="AM122" s="784"/>
      <c r="AN122" s="784"/>
      <c r="AO122" s="785"/>
      <c r="AP122" s="754" t="s">
        <v>
109</v>
      </c>
      <c r="AQ122" s="755"/>
      <c r="AR122" s="755"/>
      <c r="AS122" s="755"/>
      <c r="AT122" s="756"/>
      <c r="AU122" s="885"/>
      <c r="AV122" s="886"/>
      <c r="AW122" s="886"/>
      <c r="AX122" s="886"/>
      <c r="AY122" s="886"/>
      <c r="AZ122" s="228" t="s">
        <v>
168</v>
      </c>
      <c r="BA122" s="228"/>
      <c r="BB122" s="228"/>
      <c r="BC122" s="228"/>
      <c r="BD122" s="228"/>
      <c r="BE122" s="228"/>
      <c r="BF122" s="228"/>
      <c r="BG122" s="228"/>
      <c r="BH122" s="228"/>
      <c r="BI122" s="228"/>
      <c r="BJ122" s="228"/>
      <c r="BK122" s="228"/>
      <c r="BL122" s="228"/>
      <c r="BM122" s="228"/>
      <c r="BN122" s="228"/>
      <c r="BO122" s="837" t="s">
        <v>
436</v>
      </c>
      <c r="BP122" s="838"/>
      <c r="BQ122" s="839">
        <v>
122117059</v>
      </c>
      <c r="BR122" s="840"/>
      <c r="BS122" s="840"/>
      <c r="BT122" s="840"/>
      <c r="BU122" s="840"/>
      <c r="BV122" s="840">
        <v>
128383319</v>
      </c>
      <c r="BW122" s="840"/>
      <c r="BX122" s="840"/>
      <c r="BY122" s="840"/>
      <c r="BZ122" s="840"/>
      <c r="CA122" s="840">
        <v>
132527510</v>
      </c>
      <c r="CB122" s="840"/>
      <c r="CC122" s="840"/>
      <c r="CD122" s="840"/>
      <c r="CE122" s="840"/>
      <c r="CF122" s="743"/>
      <c r="CG122" s="744"/>
      <c r="CH122" s="744"/>
      <c r="CI122" s="744"/>
      <c r="CJ122" s="841"/>
      <c r="CK122" s="851"/>
      <c r="CL122" s="812"/>
      <c r="CM122" s="812"/>
      <c r="CN122" s="812"/>
      <c r="CO122" s="813"/>
      <c r="CP122" s="828" t="s">
        <v>
377</v>
      </c>
      <c r="CQ122" s="829"/>
      <c r="CR122" s="829"/>
      <c r="CS122" s="829"/>
      <c r="CT122" s="829"/>
      <c r="CU122" s="829"/>
      <c r="CV122" s="829"/>
      <c r="CW122" s="829"/>
      <c r="CX122" s="829"/>
      <c r="CY122" s="829"/>
      <c r="CZ122" s="829"/>
      <c r="DA122" s="829"/>
      <c r="DB122" s="829"/>
      <c r="DC122" s="829"/>
      <c r="DD122" s="829"/>
      <c r="DE122" s="829"/>
      <c r="DF122" s="830"/>
      <c r="DG122" s="770" t="s">
        <v>
109</v>
      </c>
      <c r="DH122" s="771"/>
      <c r="DI122" s="771"/>
      <c r="DJ122" s="771"/>
      <c r="DK122" s="771"/>
      <c r="DL122" s="771" t="s">
        <v>
109</v>
      </c>
      <c r="DM122" s="771"/>
      <c r="DN122" s="771"/>
      <c r="DO122" s="771"/>
      <c r="DP122" s="771"/>
      <c r="DQ122" s="771" t="s">
        <v>
109</v>
      </c>
      <c r="DR122" s="771"/>
      <c r="DS122" s="771"/>
      <c r="DT122" s="771"/>
      <c r="DU122" s="771"/>
      <c r="DV122" s="823" t="s">
        <v>
109</v>
      </c>
      <c r="DW122" s="823"/>
      <c r="DX122" s="823"/>
      <c r="DY122" s="823"/>
      <c r="DZ122" s="824"/>
    </row>
    <row r="123" spans="1:130" s="197" customFormat="1" ht="26.25" customHeight="1" thickBot="1">
      <c r="A123" s="865"/>
      <c r="B123" s="866"/>
      <c r="C123" s="803" t="s">
        <v>
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
60090</v>
      </c>
      <c r="AB123" s="784"/>
      <c r="AC123" s="784"/>
      <c r="AD123" s="784"/>
      <c r="AE123" s="785"/>
      <c r="AF123" s="786">
        <v>
59700</v>
      </c>
      <c r="AG123" s="784"/>
      <c r="AH123" s="784"/>
      <c r="AI123" s="784"/>
      <c r="AJ123" s="785"/>
      <c r="AK123" s="786">
        <v>
59310</v>
      </c>
      <c r="AL123" s="784"/>
      <c r="AM123" s="784"/>
      <c r="AN123" s="784"/>
      <c r="AO123" s="785"/>
      <c r="AP123" s="754">
        <v>
0.1</v>
      </c>
      <c r="AQ123" s="755"/>
      <c r="AR123" s="755"/>
      <c r="AS123" s="755"/>
      <c r="AT123" s="756"/>
      <c r="AU123" s="834" t="s">
        <v>
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
109</v>
      </c>
      <c r="BR123" s="832"/>
      <c r="BS123" s="832"/>
      <c r="BT123" s="832"/>
      <c r="BU123" s="832"/>
      <c r="BV123" s="832" t="s">
        <v>
109</v>
      </c>
      <c r="BW123" s="832"/>
      <c r="BX123" s="832"/>
      <c r="BY123" s="832"/>
      <c r="BZ123" s="832"/>
      <c r="CA123" s="832" t="s">
        <v>
109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
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
438</v>
      </c>
      <c r="AB124" s="784"/>
      <c r="AC124" s="784"/>
      <c r="AD124" s="784"/>
      <c r="AE124" s="785"/>
      <c r="AF124" s="786" t="s">
        <v>
438</v>
      </c>
      <c r="AG124" s="784"/>
      <c r="AH124" s="784"/>
      <c r="AI124" s="784"/>
      <c r="AJ124" s="785"/>
      <c r="AK124" s="786" t="s">
        <v>
438</v>
      </c>
      <c r="AL124" s="784"/>
      <c r="AM124" s="784"/>
      <c r="AN124" s="784"/>
      <c r="AO124" s="785"/>
      <c r="AP124" s="754" t="s">
        <v>
438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
439</v>
      </c>
      <c r="CQ124" s="829"/>
      <c r="CR124" s="829"/>
      <c r="CS124" s="829"/>
      <c r="CT124" s="829"/>
      <c r="CU124" s="829"/>
      <c r="CV124" s="829"/>
      <c r="CW124" s="829"/>
      <c r="CX124" s="829"/>
      <c r="CY124" s="829"/>
      <c r="CZ124" s="829"/>
      <c r="DA124" s="829"/>
      <c r="DB124" s="829"/>
      <c r="DC124" s="829"/>
      <c r="DD124" s="829"/>
      <c r="DE124" s="829"/>
      <c r="DF124" s="830"/>
      <c r="DG124" s="716" t="s">
        <v>
438</v>
      </c>
      <c r="DH124" s="717"/>
      <c r="DI124" s="717"/>
      <c r="DJ124" s="717"/>
      <c r="DK124" s="718"/>
      <c r="DL124" s="719" t="s">
        <v>
438</v>
      </c>
      <c r="DM124" s="717"/>
      <c r="DN124" s="717"/>
      <c r="DO124" s="717"/>
      <c r="DP124" s="718"/>
      <c r="DQ124" s="719" t="s">
        <v>
438</v>
      </c>
      <c r="DR124" s="717"/>
      <c r="DS124" s="717"/>
      <c r="DT124" s="717"/>
      <c r="DU124" s="718"/>
      <c r="DV124" s="807" t="s">
        <v>
438</v>
      </c>
      <c r="DW124" s="808"/>
      <c r="DX124" s="808"/>
      <c r="DY124" s="808"/>
      <c r="DZ124" s="809"/>
    </row>
    <row r="125" spans="1:130" s="197" customFormat="1" ht="26.25" customHeight="1" thickBot="1">
      <c r="A125" s="865"/>
      <c r="B125" s="866"/>
      <c r="C125" s="803" t="s">
        <v>
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
438</v>
      </c>
      <c r="AB125" s="784"/>
      <c r="AC125" s="784"/>
      <c r="AD125" s="784"/>
      <c r="AE125" s="785"/>
      <c r="AF125" s="786" t="s">
        <v>
438</v>
      </c>
      <c r="AG125" s="784"/>
      <c r="AH125" s="784"/>
      <c r="AI125" s="784"/>
      <c r="AJ125" s="785"/>
      <c r="AK125" s="786" t="s">
        <v>
438</v>
      </c>
      <c r="AL125" s="784"/>
      <c r="AM125" s="784"/>
      <c r="AN125" s="784"/>
      <c r="AO125" s="785"/>
      <c r="AP125" s="754" t="s">
        <v>
438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
440</v>
      </c>
      <c r="CL125" s="810"/>
      <c r="CM125" s="810"/>
      <c r="CN125" s="810"/>
      <c r="CO125" s="811"/>
      <c r="CP125" s="816" t="s">
        <v>
441</v>
      </c>
      <c r="CQ125" s="758"/>
      <c r="CR125" s="758"/>
      <c r="CS125" s="758"/>
      <c r="CT125" s="758"/>
      <c r="CU125" s="758"/>
      <c r="CV125" s="758"/>
      <c r="CW125" s="758"/>
      <c r="CX125" s="758"/>
      <c r="CY125" s="758"/>
      <c r="CZ125" s="758"/>
      <c r="DA125" s="758"/>
      <c r="DB125" s="758"/>
      <c r="DC125" s="758"/>
      <c r="DD125" s="758"/>
      <c r="DE125" s="758"/>
      <c r="DF125" s="759"/>
      <c r="DG125" s="799" t="s">
        <v>
438</v>
      </c>
      <c r="DH125" s="800"/>
      <c r="DI125" s="800"/>
      <c r="DJ125" s="800"/>
      <c r="DK125" s="800"/>
      <c r="DL125" s="800" t="s">
        <v>
438</v>
      </c>
      <c r="DM125" s="800"/>
      <c r="DN125" s="800"/>
      <c r="DO125" s="800"/>
      <c r="DP125" s="800"/>
      <c r="DQ125" s="800" t="s">
        <v>
438</v>
      </c>
      <c r="DR125" s="800"/>
      <c r="DS125" s="800"/>
      <c r="DT125" s="800"/>
      <c r="DU125" s="800"/>
      <c r="DV125" s="801" t="s">
        <v>
438</v>
      </c>
      <c r="DW125" s="801"/>
      <c r="DX125" s="801"/>
      <c r="DY125" s="801"/>
      <c r="DZ125" s="802"/>
    </row>
    <row r="126" spans="1:130" s="197" customFormat="1" ht="26.25" customHeight="1">
      <c r="A126" s="865"/>
      <c r="B126" s="866"/>
      <c r="C126" s="803" t="s">
        <v>
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
15113</v>
      </c>
      <c r="AB126" s="784"/>
      <c r="AC126" s="784"/>
      <c r="AD126" s="784"/>
      <c r="AE126" s="785"/>
      <c r="AF126" s="786">
        <v>
15113</v>
      </c>
      <c r="AG126" s="784"/>
      <c r="AH126" s="784"/>
      <c r="AI126" s="784"/>
      <c r="AJ126" s="785"/>
      <c r="AK126" s="786">
        <v>
15113</v>
      </c>
      <c r="AL126" s="784"/>
      <c r="AM126" s="784"/>
      <c r="AN126" s="784"/>
      <c r="AO126" s="785"/>
      <c r="AP126" s="754">
        <v>
0</v>
      </c>
      <c r="AQ126" s="755"/>
      <c r="AR126" s="755"/>
      <c r="AS126" s="755"/>
      <c r="AT126" s="756"/>
      <c r="AU126" s="233"/>
      <c r="AV126" s="233"/>
      <c r="AW126" s="233"/>
      <c r="AX126" s="806" t="s">
        <v>
442</v>
      </c>
      <c r="AY126" s="764"/>
      <c r="AZ126" s="764"/>
      <c r="BA126" s="764"/>
      <c r="BB126" s="764"/>
      <c r="BC126" s="764"/>
      <c r="BD126" s="764"/>
      <c r="BE126" s="765"/>
      <c r="BF126" s="763" t="s">
        <v>
443</v>
      </c>
      <c r="BG126" s="764"/>
      <c r="BH126" s="764"/>
      <c r="BI126" s="764"/>
      <c r="BJ126" s="764"/>
      <c r="BK126" s="764"/>
      <c r="BL126" s="765"/>
      <c r="BM126" s="763" t="s">
        <v>
444</v>
      </c>
      <c r="BN126" s="764"/>
      <c r="BO126" s="764"/>
      <c r="BP126" s="764"/>
      <c r="BQ126" s="764"/>
      <c r="BR126" s="764"/>
      <c r="BS126" s="765"/>
      <c r="BT126" s="763" t="s">
        <v>
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
446</v>
      </c>
      <c r="CQ126" s="768"/>
      <c r="CR126" s="768"/>
      <c r="CS126" s="768"/>
      <c r="CT126" s="768"/>
      <c r="CU126" s="768"/>
      <c r="CV126" s="768"/>
      <c r="CW126" s="768"/>
      <c r="CX126" s="768"/>
      <c r="CY126" s="768"/>
      <c r="CZ126" s="768"/>
      <c r="DA126" s="768"/>
      <c r="DB126" s="768"/>
      <c r="DC126" s="768"/>
      <c r="DD126" s="768"/>
      <c r="DE126" s="768"/>
      <c r="DF126" s="769"/>
      <c r="DG126" s="770" t="s">
        <v>
438</v>
      </c>
      <c r="DH126" s="771"/>
      <c r="DI126" s="771"/>
      <c r="DJ126" s="771"/>
      <c r="DK126" s="771"/>
      <c r="DL126" s="771" t="s">
        <v>
438</v>
      </c>
      <c r="DM126" s="771"/>
      <c r="DN126" s="771"/>
      <c r="DO126" s="771"/>
      <c r="DP126" s="771"/>
      <c r="DQ126" s="771" t="s">
        <v>
438</v>
      </c>
      <c r="DR126" s="771"/>
      <c r="DS126" s="771"/>
      <c r="DT126" s="771"/>
      <c r="DU126" s="771"/>
      <c r="DV126" s="823" t="s">
        <v>
438</v>
      </c>
      <c r="DW126" s="823"/>
      <c r="DX126" s="823"/>
      <c r="DY126" s="823"/>
      <c r="DZ126" s="824"/>
    </row>
    <row r="127" spans="1:130" s="197" customFormat="1" ht="26.25" customHeight="1" thickBot="1">
      <c r="A127" s="867"/>
      <c r="B127" s="868"/>
      <c r="C127" s="825" t="s">
        <v>
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
231089</v>
      </c>
      <c r="AB127" s="784"/>
      <c r="AC127" s="784"/>
      <c r="AD127" s="784"/>
      <c r="AE127" s="785"/>
      <c r="AF127" s="786">
        <v>
184258</v>
      </c>
      <c r="AG127" s="784"/>
      <c r="AH127" s="784"/>
      <c r="AI127" s="784"/>
      <c r="AJ127" s="785"/>
      <c r="AK127" s="786">
        <v>
144476</v>
      </c>
      <c r="AL127" s="784"/>
      <c r="AM127" s="784"/>
      <c r="AN127" s="784"/>
      <c r="AO127" s="785"/>
      <c r="AP127" s="754">
        <v>
0.2</v>
      </c>
      <c r="AQ127" s="755"/>
      <c r="AR127" s="755"/>
      <c r="AS127" s="755"/>
      <c r="AT127" s="756"/>
      <c r="AU127" s="233"/>
      <c r="AV127" s="233"/>
      <c r="AW127" s="233"/>
      <c r="AX127" s="757" t="s">
        <v>
448</v>
      </c>
      <c r="AY127" s="758"/>
      <c r="AZ127" s="758"/>
      <c r="BA127" s="758"/>
      <c r="BB127" s="758"/>
      <c r="BC127" s="758"/>
      <c r="BD127" s="758"/>
      <c r="BE127" s="759"/>
      <c r="BF127" s="760" t="s">
        <v>
438</v>
      </c>
      <c r="BG127" s="761"/>
      <c r="BH127" s="761"/>
      <c r="BI127" s="761"/>
      <c r="BJ127" s="761"/>
      <c r="BK127" s="761"/>
      <c r="BL127" s="762"/>
      <c r="BM127" s="760">
        <v>
11.25</v>
      </c>
      <c r="BN127" s="761"/>
      <c r="BO127" s="761"/>
      <c r="BP127" s="761"/>
      <c r="BQ127" s="761"/>
      <c r="BR127" s="761"/>
      <c r="BS127" s="762"/>
      <c r="BT127" s="760">
        <v>
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
449</v>
      </c>
      <c r="CQ127" s="752"/>
      <c r="CR127" s="752"/>
      <c r="CS127" s="752"/>
      <c r="CT127" s="752"/>
      <c r="CU127" s="752"/>
      <c r="CV127" s="752"/>
      <c r="CW127" s="752"/>
      <c r="CX127" s="752"/>
      <c r="CY127" s="752"/>
      <c r="CZ127" s="752"/>
      <c r="DA127" s="752"/>
      <c r="DB127" s="752"/>
      <c r="DC127" s="752"/>
      <c r="DD127" s="752"/>
      <c r="DE127" s="752"/>
      <c r="DF127" s="753"/>
      <c r="DG127" s="819">
        <v>
59339</v>
      </c>
      <c r="DH127" s="820"/>
      <c r="DI127" s="820"/>
      <c r="DJ127" s="820"/>
      <c r="DK127" s="820"/>
      <c r="DL127" s="820">
        <v>
54775</v>
      </c>
      <c r="DM127" s="820"/>
      <c r="DN127" s="820"/>
      <c r="DO127" s="820"/>
      <c r="DP127" s="820"/>
      <c r="DQ127" s="820">
        <v>
50211</v>
      </c>
      <c r="DR127" s="820"/>
      <c r="DS127" s="820"/>
      <c r="DT127" s="820"/>
      <c r="DU127" s="820"/>
      <c r="DV127" s="821">
        <v>
0.1</v>
      </c>
      <c r="DW127" s="821"/>
      <c r="DX127" s="821"/>
      <c r="DY127" s="821"/>
      <c r="DZ127" s="822"/>
    </row>
    <row r="128" spans="1:130" s="197" customFormat="1" ht="26.25" customHeight="1">
      <c r="A128" s="795" t="s">
        <v>
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
451</v>
      </c>
      <c r="X128" s="797"/>
      <c r="Y128" s="797"/>
      <c r="Z128" s="798"/>
      <c r="AA128" s="723">
        <v>
144</v>
      </c>
      <c r="AB128" s="724"/>
      <c r="AC128" s="724"/>
      <c r="AD128" s="724"/>
      <c r="AE128" s="725"/>
      <c r="AF128" s="726">
        <v>
144</v>
      </c>
      <c r="AG128" s="724"/>
      <c r="AH128" s="724"/>
      <c r="AI128" s="724"/>
      <c r="AJ128" s="725"/>
      <c r="AK128" s="726">
        <v>
132</v>
      </c>
      <c r="AL128" s="724"/>
      <c r="AM128" s="724"/>
      <c r="AN128" s="724"/>
      <c r="AO128" s="725"/>
      <c r="AP128" s="727"/>
      <c r="AQ128" s="728"/>
      <c r="AR128" s="728"/>
      <c r="AS128" s="728"/>
      <c r="AT128" s="729"/>
      <c r="AU128" s="235"/>
      <c r="AV128" s="235"/>
      <c r="AW128" s="235"/>
      <c r="AX128" s="772" t="s">
        <v>
452</v>
      </c>
      <c r="AY128" s="768"/>
      <c r="AZ128" s="768"/>
      <c r="BA128" s="768"/>
      <c r="BB128" s="768"/>
      <c r="BC128" s="768"/>
      <c r="BD128" s="768"/>
      <c r="BE128" s="769"/>
      <c r="BF128" s="790" t="s">
        <v>
438</v>
      </c>
      <c r="BG128" s="791"/>
      <c r="BH128" s="791"/>
      <c r="BI128" s="791"/>
      <c r="BJ128" s="791"/>
      <c r="BK128" s="791"/>
      <c r="BL128" s="792"/>
      <c r="BM128" s="790">
        <v>
16.25</v>
      </c>
      <c r="BN128" s="791"/>
      <c r="BO128" s="791"/>
      <c r="BP128" s="791"/>
      <c r="BQ128" s="791"/>
      <c r="BR128" s="791"/>
      <c r="BS128" s="792"/>
      <c r="BT128" s="790">
        <v>
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
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
453</v>
      </c>
      <c r="X129" s="781"/>
      <c r="Y129" s="781"/>
      <c r="Z129" s="782"/>
      <c r="AA129" s="783">
        <v>
66480292</v>
      </c>
      <c r="AB129" s="784"/>
      <c r="AC129" s="784"/>
      <c r="AD129" s="784"/>
      <c r="AE129" s="785"/>
      <c r="AF129" s="786">
        <v>
70965190</v>
      </c>
      <c r="AG129" s="784"/>
      <c r="AH129" s="784"/>
      <c r="AI129" s="784"/>
      <c r="AJ129" s="785"/>
      <c r="AK129" s="786">
        <v>
75977537</v>
      </c>
      <c r="AL129" s="784"/>
      <c r="AM129" s="784"/>
      <c r="AN129" s="784"/>
      <c r="AO129" s="785"/>
      <c r="AP129" s="787"/>
      <c r="AQ129" s="788"/>
      <c r="AR129" s="788"/>
      <c r="AS129" s="788"/>
      <c r="AT129" s="789"/>
      <c r="AU129" s="235"/>
      <c r="AV129" s="235"/>
      <c r="AW129" s="235"/>
      <c r="AX129" s="772" t="s">
        <v>
454</v>
      </c>
      <c r="AY129" s="768"/>
      <c r="AZ129" s="768"/>
      <c r="BA129" s="768"/>
      <c r="BB129" s="768"/>
      <c r="BC129" s="768"/>
      <c r="BD129" s="768"/>
      <c r="BE129" s="769"/>
      <c r="BF129" s="773">
        <v>
2.9</v>
      </c>
      <c r="BG129" s="774"/>
      <c r="BH129" s="774"/>
      <c r="BI129" s="774"/>
      <c r="BJ129" s="774"/>
      <c r="BK129" s="774"/>
      <c r="BL129" s="775"/>
      <c r="BM129" s="773">
        <v>
25</v>
      </c>
      <c r="BN129" s="774"/>
      <c r="BO129" s="774"/>
      <c r="BP129" s="774"/>
      <c r="BQ129" s="774"/>
      <c r="BR129" s="774"/>
      <c r="BS129" s="775"/>
      <c r="BT129" s="773">
        <v>
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
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
456</v>
      </c>
      <c r="X130" s="781"/>
      <c r="Y130" s="781"/>
      <c r="Z130" s="782"/>
      <c r="AA130" s="783">
        <v>
7316738</v>
      </c>
      <c r="AB130" s="784"/>
      <c r="AC130" s="784"/>
      <c r="AD130" s="784"/>
      <c r="AE130" s="785"/>
      <c r="AF130" s="786">
        <v>
7571408</v>
      </c>
      <c r="AG130" s="784"/>
      <c r="AH130" s="784"/>
      <c r="AI130" s="784"/>
      <c r="AJ130" s="785"/>
      <c r="AK130" s="786">
        <v>
7087832</v>
      </c>
      <c r="AL130" s="784"/>
      <c r="AM130" s="784"/>
      <c r="AN130" s="784"/>
      <c r="AO130" s="785"/>
      <c r="AP130" s="787"/>
      <c r="AQ130" s="788"/>
      <c r="AR130" s="788"/>
      <c r="AS130" s="788"/>
      <c r="AT130" s="789"/>
      <c r="AU130" s="235"/>
      <c r="AV130" s="235"/>
      <c r="AW130" s="235"/>
      <c r="AX130" s="751" t="s">
        <v>
457</v>
      </c>
      <c r="AY130" s="752"/>
      <c r="AZ130" s="752"/>
      <c r="BA130" s="752"/>
      <c r="BB130" s="752"/>
      <c r="BC130" s="752"/>
      <c r="BD130" s="752"/>
      <c r="BE130" s="753"/>
      <c r="BF130" s="705" t="s">
        <v>
458</v>
      </c>
      <c r="BG130" s="706"/>
      <c r="BH130" s="706"/>
      <c r="BI130" s="706"/>
      <c r="BJ130" s="706"/>
      <c r="BK130" s="706"/>
      <c r="BL130" s="707"/>
      <c r="BM130" s="705">
        <v>
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
459</v>
      </c>
      <c r="X131" s="714"/>
      <c r="Y131" s="714"/>
      <c r="Z131" s="715"/>
      <c r="AA131" s="716">
        <v>
59163554</v>
      </c>
      <c r="AB131" s="717"/>
      <c r="AC131" s="717"/>
      <c r="AD131" s="717"/>
      <c r="AE131" s="718"/>
      <c r="AF131" s="719">
        <v>
63393782</v>
      </c>
      <c r="AG131" s="717"/>
      <c r="AH131" s="717"/>
      <c r="AI131" s="717"/>
      <c r="AJ131" s="718"/>
      <c r="AK131" s="719">
        <v>
68889705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
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
461</v>
      </c>
      <c r="W132" s="737"/>
      <c r="X132" s="737"/>
      <c r="Y132" s="737"/>
      <c r="Z132" s="738"/>
      <c r="AA132" s="739">
        <v>
5.5576597039999998</v>
      </c>
      <c r="AB132" s="740"/>
      <c r="AC132" s="740"/>
      <c r="AD132" s="740"/>
      <c r="AE132" s="741"/>
      <c r="AF132" s="742">
        <v>
4.0869528810000002</v>
      </c>
      <c r="AG132" s="740"/>
      <c r="AH132" s="740"/>
      <c r="AI132" s="740"/>
      <c r="AJ132" s="741"/>
      <c r="AK132" s="742">
        <v>
-0.86336703000000004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
462</v>
      </c>
      <c r="W133" s="746"/>
      <c r="X133" s="746"/>
      <c r="Y133" s="746"/>
      <c r="Z133" s="747"/>
      <c r="AA133" s="748">
        <v>
5.8</v>
      </c>
      <c r="AB133" s="749"/>
      <c r="AC133" s="749"/>
      <c r="AD133" s="749"/>
      <c r="AE133" s="750"/>
      <c r="AF133" s="748">
        <v>
5</v>
      </c>
      <c r="AG133" s="749"/>
      <c r="AH133" s="749"/>
      <c r="AI133" s="749"/>
      <c r="AJ133" s="750"/>
      <c r="AK133" s="748">
        <v>
2.9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PnXoHGRZ1LVOgRl5hNeN6cEWVmZT5be4QdIny6/I1xipTCMK6ql4BYrpzI+u2bVNRZoWuHJkGTyxT/8D9enDWQ==" saltValue="8eYRyP8D5o2w02G6HQhgn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
463</v>
      </c>
      <c r="B5" s="246"/>
      <c r="C5" s="246"/>
      <c r="D5" s="246"/>
      <c r="E5" s="246"/>
      <c r="F5" s="246"/>
      <c r="G5" s="246"/>
      <c r="H5" s="246"/>
      <c r="I5" s="246"/>
      <c r="J5" s="246"/>
      <c r="K5" s="246"/>
      <c r="L5" s="246"/>
      <c r="M5" s="246"/>
      <c r="N5" s="246"/>
      <c r="O5" s="247"/>
    </row>
    <row r="6" spans="1:16">
      <c r="A6" s="248"/>
      <c r="B6" s="244"/>
      <c r="C6" s="244"/>
      <c r="D6" s="244"/>
      <c r="E6" s="244"/>
      <c r="F6" s="244"/>
      <c r="G6" s="249" t="s">
        <v>
464</v>
      </c>
      <c r="H6" s="249"/>
      <c r="I6" s="249"/>
      <c r="J6" s="249"/>
      <c r="K6" s="244"/>
      <c r="L6" s="244"/>
      <c r="M6" s="244"/>
      <c r="N6" s="244"/>
    </row>
    <row r="7" spans="1:16">
      <c r="A7" s="248"/>
      <c r="B7" s="244"/>
      <c r="C7" s="244"/>
      <c r="D7" s="244"/>
      <c r="E7" s="244"/>
      <c r="F7" s="244"/>
      <c r="G7" s="251"/>
      <c r="H7" s="252"/>
      <c r="I7" s="252"/>
      <c r="J7" s="253"/>
      <c r="K7" s="1116" t="s">
        <v>
465</v>
      </c>
      <c r="L7" s="254"/>
      <c r="M7" s="255" t="s">
        <v>
466</v>
      </c>
      <c r="N7" s="256"/>
    </row>
    <row r="8" spans="1:16">
      <c r="A8" s="248"/>
      <c r="B8" s="244"/>
      <c r="C8" s="244"/>
      <c r="D8" s="244"/>
      <c r="E8" s="244"/>
      <c r="F8" s="244"/>
      <c r="G8" s="257"/>
      <c r="H8" s="258"/>
      <c r="I8" s="258"/>
      <c r="J8" s="259"/>
      <c r="K8" s="1117"/>
      <c r="L8" s="260" t="s">
        <v>
467</v>
      </c>
      <c r="M8" s="261" t="s">
        <v>
468</v>
      </c>
      <c r="N8" s="262" t="s">
        <v>
469</v>
      </c>
    </row>
    <row r="9" spans="1:16">
      <c r="A9" s="248"/>
      <c r="B9" s="244"/>
      <c r="C9" s="244"/>
      <c r="D9" s="244"/>
      <c r="E9" s="244"/>
      <c r="F9" s="244"/>
      <c r="G9" s="1130" t="s">
        <v>
470</v>
      </c>
      <c r="H9" s="1131"/>
      <c r="I9" s="1131"/>
      <c r="J9" s="1132"/>
      <c r="K9" s="263">
        <v>
19983539</v>
      </c>
      <c r="L9" s="264">
        <v>
62112</v>
      </c>
      <c r="M9" s="265">
        <v>
64074</v>
      </c>
      <c r="N9" s="266">
        <v>
-3.1</v>
      </c>
    </row>
    <row r="10" spans="1:16">
      <c r="A10" s="248"/>
      <c r="B10" s="244"/>
      <c r="C10" s="244"/>
      <c r="D10" s="244"/>
      <c r="E10" s="244"/>
      <c r="F10" s="244"/>
      <c r="G10" s="1130" t="s">
        <v>
471</v>
      </c>
      <c r="H10" s="1131"/>
      <c r="I10" s="1131"/>
      <c r="J10" s="1132"/>
      <c r="K10" s="267">
        <v>
235808</v>
      </c>
      <c r="L10" s="268">
        <v>
733</v>
      </c>
      <c r="M10" s="269">
        <v>
1025</v>
      </c>
      <c r="N10" s="270">
        <v>
-28.5</v>
      </c>
    </row>
    <row r="11" spans="1:16" ht="13.5" customHeight="1">
      <c r="A11" s="248"/>
      <c r="B11" s="244"/>
      <c r="C11" s="244"/>
      <c r="D11" s="244"/>
      <c r="E11" s="244"/>
      <c r="F11" s="244"/>
      <c r="G11" s="1130" t="s">
        <v>
472</v>
      </c>
      <c r="H11" s="1131"/>
      <c r="I11" s="1131"/>
      <c r="J11" s="1132"/>
      <c r="K11" s="267">
        <v>
304862</v>
      </c>
      <c r="L11" s="268">
        <v>
948</v>
      </c>
      <c r="M11" s="269">
        <v>
933</v>
      </c>
      <c r="N11" s="270">
        <v>
1.6</v>
      </c>
    </row>
    <row r="12" spans="1:16" ht="13.5" customHeight="1">
      <c r="A12" s="248"/>
      <c r="B12" s="244"/>
      <c r="C12" s="244"/>
      <c r="D12" s="244"/>
      <c r="E12" s="244"/>
      <c r="F12" s="244"/>
      <c r="G12" s="1130" t="s">
        <v>
473</v>
      </c>
      <c r="H12" s="1131"/>
      <c r="I12" s="1131"/>
      <c r="J12" s="1132"/>
      <c r="K12" s="267" t="s">
        <v>
474</v>
      </c>
      <c r="L12" s="268" t="s">
        <v>
474</v>
      </c>
      <c r="M12" s="269" t="s">
        <v>
474</v>
      </c>
      <c r="N12" s="270" t="s">
        <v>
474</v>
      </c>
    </row>
    <row r="13" spans="1:16" ht="13.5" customHeight="1">
      <c r="A13" s="248"/>
      <c r="B13" s="244"/>
      <c r="C13" s="244"/>
      <c r="D13" s="244"/>
      <c r="E13" s="244"/>
      <c r="F13" s="244"/>
      <c r="G13" s="1130" t="s">
        <v>
475</v>
      </c>
      <c r="H13" s="1131"/>
      <c r="I13" s="1131"/>
      <c r="J13" s="1132"/>
      <c r="K13" s="267" t="s">
        <v>
474</v>
      </c>
      <c r="L13" s="268" t="s">
        <v>
474</v>
      </c>
      <c r="M13" s="269" t="s">
        <v>
474</v>
      </c>
      <c r="N13" s="270" t="s">
        <v>
474</v>
      </c>
    </row>
    <row r="14" spans="1:16" ht="13.5" customHeight="1">
      <c r="A14" s="248"/>
      <c r="B14" s="244"/>
      <c r="C14" s="244"/>
      <c r="D14" s="244"/>
      <c r="E14" s="244"/>
      <c r="F14" s="244"/>
      <c r="G14" s="1130" t="s">
        <v>
476</v>
      </c>
      <c r="H14" s="1131"/>
      <c r="I14" s="1131"/>
      <c r="J14" s="1132"/>
      <c r="K14" s="267">
        <v>
1014648</v>
      </c>
      <c r="L14" s="268">
        <v>
3154</v>
      </c>
      <c r="M14" s="269">
        <v>
2317</v>
      </c>
      <c r="N14" s="270">
        <v>
36.1</v>
      </c>
    </row>
    <row r="15" spans="1:16" ht="13.5" customHeight="1">
      <c r="A15" s="248"/>
      <c r="B15" s="244"/>
      <c r="C15" s="244"/>
      <c r="D15" s="244"/>
      <c r="E15" s="244"/>
      <c r="F15" s="244"/>
      <c r="G15" s="1130" t="s">
        <v>
477</v>
      </c>
      <c r="H15" s="1131"/>
      <c r="I15" s="1131"/>
      <c r="J15" s="1132"/>
      <c r="K15" s="267">
        <v>
257701</v>
      </c>
      <c r="L15" s="268">
        <v>
801</v>
      </c>
      <c r="M15" s="269">
        <v>
1357</v>
      </c>
      <c r="N15" s="270">
        <v>
-41</v>
      </c>
    </row>
    <row r="16" spans="1:16">
      <c r="A16" s="248"/>
      <c r="B16" s="244"/>
      <c r="C16" s="244"/>
      <c r="D16" s="244"/>
      <c r="E16" s="244"/>
      <c r="F16" s="244"/>
      <c r="G16" s="1133" t="s">
        <v>
478</v>
      </c>
      <c r="H16" s="1134"/>
      <c r="I16" s="1134"/>
      <c r="J16" s="1135"/>
      <c r="K16" s="268">
        <v>
-1671127</v>
      </c>
      <c r="L16" s="268">
        <v>
-5194</v>
      </c>
      <c r="M16" s="269">
        <v>
-5045</v>
      </c>
      <c r="N16" s="270">
        <v>
3</v>
      </c>
    </row>
    <row r="17" spans="1:16">
      <c r="A17" s="248"/>
      <c r="B17" s="244"/>
      <c r="C17" s="244"/>
      <c r="D17" s="244"/>
      <c r="E17" s="244"/>
      <c r="F17" s="244"/>
      <c r="G17" s="1133" t="s">
        <v>
168</v>
      </c>
      <c r="H17" s="1134"/>
      <c r="I17" s="1134"/>
      <c r="J17" s="1135"/>
      <c r="K17" s="268">
        <v>
20125431</v>
      </c>
      <c r="L17" s="268">
        <v>
62553</v>
      </c>
      <c r="M17" s="269">
        <v>
64661</v>
      </c>
      <c r="N17" s="270">
        <v>
-3.3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
479</v>
      </c>
      <c r="H19" s="244"/>
      <c r="I19" s="244"/>
      <c r="J19" s="244"/>
      <c r="K19" s="244"/>
      <c r="L19" s="244"/>
      <c r="M19" s="244"/>
      <c r="N19" s="244"/>
    </row>
    <row r="20" spans="1:16">
      <c r="A20" s="248"/>
      <c r="B20" s="244"/>
      <c r="C20" s="244"/>
      <c r="D20" s="244"/>
      <c r="E20" s="244"/>
      <c r="F20" s="244"/>
      <c r="G20" s="272"/>
      <c r="H20" s="273"/>
      <c r="I20" s="273"/>
      <c r="J20" s="274"/>
      <c r="K20" s="275" t="s">
        <v>
480</v>
      </c>
      <c r="L20" s="276" t="s">
        <v>
481</v>
      </c>
      <c r="M20" s="277" t="s">
        <v>
482</v>
      </c>
      <c r="N20" s="278"/>
    </row>
    <row r="21" spans="1:16" s="284" customFormat="1">
      <c r="A21" s="279"/>
      <c r="B21" s="249"/>
      <c r="C21" s="249"/>
      <c r="D21" s="249"/>
      <c r="E21" s="249"/>
      <c r="F21" s="249"/>
      <c r="G21" s="1127" t="s">
        <v>
483</v>
      </c>
      <c r="H21" s="1128"/>
      <c r="I21" s="1128"/>
      <c r="J21" s="1129"/>
      <c r="K21" s="280">
        <v>
5.87</v>
      </c>
      <c r="L21" s="281">
        <v>
6.28</v>
      </c>
      <c r="M21" s="282">
        <v>
-0.41</v>
      </c>
      <c r="N21" s="249"/>
      <c r="O21" s="283"/>
      <c r="P21" s="279"/>
    </row>
    <row r="22" spans="1:16" s="284" customFormat="1">
      <c r="A22" s="279"/>
      <c r="B22" s="249"/>
      <c r="C22" s="249"/>
      <c r="D22" s="249"/>
      <c r="E22" s="249"/>
      <c r="F22" s="249"/>
      <c r="G22" s="1127" t="s">
        <v>
484</v>
      </c>
      <c r="H22" s="1128"/>
      <c r="I22" s="1128"/>
      <c r="J22" s="1129"/>
      <c r="K22" s="285">
        <v>
99.6</v>
      </c>
      <c r="L22" s="286">
        <v>
99.4</v>
      </c>
      <c r="M22" s="287">
        <v>
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
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
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
487</v>
      </c>
      <c r="H29" s="249"/>
      <c r="I29" s="249"/>
      <c r="J29" s="249"/>
      <c r="K29" s="244"/>
      <c r="L29" s="244"/>
      <c r="M29" s="244"/>
      <c r="N29" s="244"/>
      <c r="O29" s="293"/>
    </row>
    <row r="30" spans="1:16">
      <c r="A30" s="248"/>
      <c r="B30" s="244"/>
      <c r="C30" s="244"/>
      <c r="D30" s="244"/>
      <c r="E30" s="244"/>
      <c r="F30" s="244"/>
      <c r="G30" s="251"/>
      <c r="H30" s="252"/>
      <c r="I30" s="252"/>
      <c r="J30" s="253"/>
      <c r="K30" s="1116" t="s">
        <v>
465</v>
      </c>
      <c r="L30" s="254"/>
      <c r="M30" s="255" t="s">
        <v>
466</v>
      </c>
      <c r="N30" s="256"/>
    </row>
    <row r="31" spans="1:16">
      <c r="A31" s="248"/>
      <c r="B31" s="244"/>
      <c r="C31" s="244"/>
      <c r="D31" s="244"/>
      <c r="E31" s="244"/>
      <c r="F31" s="244"/>
      <c r="G31" s="257"/>
      <c r="H31" s="258"/>
      <c r="I31" s="258"/>
      <c r="J31" s="259"/>
      <c r="K31" s="1117"/>
      <c r="L31" s="260" t="s">
        <v>
467</v>
      </c>
      <c r="M31" s="261" t="s">
        <v>
468</v>
      </c>
      <c r="N31" s="262" t="s">
        <v>
469</v>
      </c>
    </row>
    <row r="32" spans="1:16" ht="27" customHeight="1">
      <c r="A32" s="248"/>
      <c r="B32" s="244"/>
      <c r="C32" s="244"/>
      <c r="D32" s="244"/>
      <c r="E32" s="244"/>
      <c r="F32" s="244"/>
      <c r="G32" s="1118" t="s">
        <v>
488</v>
      </c>
      <c r="H32" s="1119"/>
      <c r="I32" s="1119"/>
      <c r="J32" s="1120"/>
      <c r="K32" s="294">
        <v>
5956584</v>
      </c>
      <c r="L32" s="294">
        <v>
18514</v>
      </c>
      <c r="M32" s="295">
        <v>
7699</v>
      </c>
      <c r="N32" s="296">
        <v>
140.5</v>
      </c>
    </row>
    <row r="33" spans="1:16" ht="13.5" customHeight="1">
      <c r="A33" s="248"/>
      <c r="B33" s="244"/>
      <c r="C33" s="244"/>
      <c r="D33" s="244"/>
      <c r="E33" s="244"/>
      <c r="F33" s="244"/>
      <c r="G33" s="1118" t="s">
        <v>
489</v>
      </c>
      <c r="H33" s="1119"/>
      <c r="I33" s="1119"/>
      <c r="J33" s="1120"/>
      <c r="K33" s="294" t="s">
        <v>
474</v>
      </c>
      <c r="L33" s="294" t="s">
        <v>
474</v>
      </c>
      <c r="M33" s="295" t="s">
        <v>
474</v>
      </c>
      <c r="N33" s="296" t="s">
        <v>
474</v>
      </c>
    </row>
    <row r="34" spans="1:16" ht="27" customHeight="1">
      <c r="A34" s="248"/>
      <c r="B34" s="244"/>
      <c r="C34" s="244"/>
      <c r="D34" s="244"/>
      <c r="E34" s="244"/>
      <c r="F34" s="244"/>
      <c r="G34" s="1118" t="s">
        <v>
490</v>
      </c>
      <c r="H34" s="1119"/>
      <c r="I34" s="1119"/>
      <c r="J34" s="1120"/>
      <c r="K34" s="294">
        <v>
158100</v>
      </c>
      <c r="L34" s="294">
        <v>
491</v>
      </c>
      <c r="M34" s="295">
        <v>
306</v>
      </c>
      <c r="N34" s="296">
        <v>
60.5</v>
      </c>
    </row>
    <row r="35" spans="1:16" ht="27" customHeight="1">
      <c r="A35" s="248"/>
      <c r="B35" s="244"/>
      <c r="C35" s="244"/>
      <c r="D35" s="244"/>
      <c r="E35" s="244"/>
      <c r="F35" s="244"/>
      <c r="G35" s="1118" t="s">
        <v>
491</v>
      </c>
      <c r="H35" s="1119"/>
      <c r="I35" s="1119"/>
      <c r="J35" s="1120"/>
      <c r="K35" s="294" t="s">
        <v>
474</v>
      </c>
      <c r="L35" s="294" t="s">
        <v>
474</v>
      </c>
      <c r="M35" s="295">
        <v>
34</v>
      </c>
      <c r="N35" s="296" t="s">
        <v>
474</v>
      </c>
    </row>
    <row r="36" spans="1:16" ht="27" customHeight="1">
      <c r="A36" s="248"/>
      <c r="B36" s="244"/>
      <c r="C36" s="244"/>
      <c r="D36" s="244"/>
      <c r="E36" s="244"/>
      <c r="F36" s="244"/>
      <c r="G36" s="1118" t="s">
        <v>
492</v>
      </c>
      <c r="H36" s="1119"/>
      <c r="I36" s="1119"/>
      <c r="J36" s="1120"/>
      <c r="K36" s="294">
        <v>
159610</v>
      </c>
      <c r="L36" s="294">
        <v>
496</v>
      </c>
      <c r="M36" s="295">
        <v>
568</v>
      </c>
      <c r="N36" s="296">
        <v>
-12.7</v>
      </c>
    </row>
    <row r="37" spans="1:16" ht="13.5" customHeight="1">
      <c r="A37" s="248"/>
      <c r="B37" s="244"/>
      <c r="C37" s="244"/>
      <c r="D37" s="244"/>
      <c r="E37" s="244"/>
      <c r="F37" s="244"/>
      <c r="G37" s="1118" t="s">
        <v>
493</v>
      </c>
      <c r="H37" s="1119"/>
      <c r="I37" s="1119"/>
      <c r="J37" s="1120"/>
      <c r="K37" s="294">
        <v>
218899</v>
      </c>
      <c r="L37" s="294">
        <v>
680</v>
      </c>
      <c r="M37" s="295">
        <v>
2984</v>
      </c>
      <c r="N37" s="296">
        <v>
-77.2</v>
      </c>
    </row>
    <row r="38" spans="1:16" ht="27" customHeight="1">
      <c r="A38" s="248"/>
      <c r="B38" s="244"/>
      <c r="C38" s="244"/>
      <c r="D38" s="244"/>
      <c r="E38" s="244"/>
      <c r="F38" s="244"/>
      <c r="G38" s="1121" t="s">
        <v>
494</v>
      </c>
      <c r="H38" s="1122"/>
      <c r="I38" s="1122"/>
      <c r="J38" s="1123"/>
      <c r="K38" s="297" t="s">
        <v>
474</v>
      </c>
      <c r="L38" s="297" t="s">
        <v>
474</v>
      </c>
      <c r="M38" s="298" t="s">
        <v>
474</v>
      </c>
      <c r="N38" s="299" t="s">
        <v>
474</v>
      </c>
      <c r="O38" s="293"/>
    </row>
    <row r="39" spans="1:16">
      <c r="A39" s="248"/>
      <c r="B39" s="244"/>
      <c r="C39" s="244"/>
      <c r="D39" s="244"/>
      <c r="E39" s="244"/>
      <c r="F39" s="244"/>
      <c r="G39" s="1121" t="s">
        <v>
495</v>
      </c>
      <c r="H39" s="1122"/>
      <c r="I39" s="1122"/>
      <c r="J39" s="1123"/>
      <c r="K39" s="300">
        <v>
-132</v>
      </c>
      <c r="L39" s="300">
        <v>
0</v>
      </c>
      <c r="M39" s="301">
        <v>
-21</v>
      </c>
      <c r="N39" s="302">
        <v>
-100</v>
      </c>
      <c r="O39" s="293"/>
    </row>
    <row r="40" spans="1:16" ht="27" customHeight="1">
      <c r="A40" s="248"/>
      <c r="B40" s="244"/>
      <c r="C40" s="244"/>
      <c r="D40" s="244"/>
      <c r="E40" s="244"/>
      <c r="F40" s="244"/>
      <c r="G40" s="1118" t="s">
        <v>
496</v>
      </c>
      <c r="H40" s="1119"/>
      <c r="I40" s="1119"/>
      <c r="J40" s="1120"/>
      <c r="K40" s="300" t="s">
        <v>
474</v>
      </c>
      <c r="L40" s="300" t="s">
        <v>
474</v>
      </c>
      <c r="M40" s="301" t="s">
        <v>
474</v>
      </c>
      <c r="N40" s="302" t="s">
        <v>
474</v>
      </c>
      <c r="O40" s="293"/>
    </row>
    <row r="41" spans="1:16">
      <c r="A41" s="248"/>
      <c r="B41" s="244"/>
      <c r="C41" s="244"/>
      <c r="D41" s="244"/>
      <c r="E41" s="244"/>
      <c r="F41" s="244"/>
      <c r="G41" s="1124" t="s">
        <v>
279</v>
      </c>
      <c r="H41" s="1125"/>
      <c r="I41" s="1125"/>
      <c r="J41" s="1126"/>
      <c r="K41" s="294">
        <v>
6493061</v>
      </c>
      <c r="L41" s="300">
        <v>
20181</v>
      </c>
      <c r="M41" s="301">
        <v>
11570</v>
      </c>
      <c r="N41" s="302">
        <v>
74.400000000000006</v>
      </c>
      <c r="O41" s="293"/>
    </row>
    <row r="42" spans="1:16">
      <c r="A42" s="248"/>
      <c r="B42" s="244"/>
      <c r="C42" s="244"/>
      <c r="D42" s="244"/>
      <c r="E42" s="244"/>
      <c r="F42" s="244"/>
      <c r="G42" s="303" t="s">
        <v>
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
498</v>
      </c>
      <c r="B47" s="244"/>
      <c r="C47" s="244"/>
      <c r="D47" s="244"/>
      <c r="E47" s="244"/>
      <c r="F47" s="244"/>
      <c r="G47" s="244"/>
      <c r="H47" s="244"/>
      <c r="I47" s="244"/>
      <c r="J47" s="244"/>
      <c r="K47" s="244"/>
      <c r="L47" s="244"/>
      <c r="M47" s="244"/>
      <c r="N47" s="244"/>
    </row>
    <row r="48" spans="1:16">
      <c r="A48" s="248"/>
      <c r="B48" s="244"/>
      <c r="C48" s="244"/>
      <c r="D48" s="244"/>
      <c r="E48" s="244"/>
      <c r="F48" s="244"/>
      <c r="G48" s="308" t="s">
        <v>
499</v>
      </c>
      <c r="H48" s="308"/>
      <c r="I48" s="308"/>
      <c r="J48" s="308"/>
      <c r="K48" s="308"/>
      <c r="L48" s="308"/>
      <c r="M48" s="309"/>
      <c r="N48" s="308"/>
    </row>
    <row r="49" spans="1:14" ht="13.5" customHeight="1">
      <c r="A49" s="248"/>
      <c r="B49" s="244"/>
      <c r="C49" s="244"/>
      <c r="D49" s="244"/>
      <c r="E49" s="244"/>
      <c r="F49" s="244"/>
      <c r="G49" s="310"/>
      <c r="H49" s="311"/>
      <c r="I49" s="1111" t="s">
        <v>
465</v>
      </c>
      <c r="J49" s="1113" t="s">
        <v>
500</v>
      </c>
      <c r="K49" s="1114"/>
      <c r="L49" s="1114"/>
      <c r="M49" s="1114"/>
      <c r="N49" s="1115"/>
    </row>
    <row r="50" spans="1:14">
      <c r="A50" s="248"/>
      <c r="B50" s="244"/>
      <c r="C50" s="244"/>
      <c r="D50" s="244"/>
      <c r="E50" s="244"/>
      <c r="F50" s="244"/>
      <c r="G50" s="312"/>
      <c r="H50" s="313"/>
      <c r="I50" s="1112"/>
      <c r="J50" s="314" t="s">
        <v>
501</v>
      </c>
      <c r="K50" s="315" t="s">
        <v>
502</v>
      </c>
      <c r="L50" s="316" t="s">
        <v>
503</v>
      </c>
      <c r="M50" s="317" t="s">
        <v>
504</v>
      </c>
      <c r="N50" s="318" t="s">
        <v>
505</v>
      </c>
    </row>
    <row r="51" spans="1:14">
      <c r="A51" s="248"/>
      <c r="B51" s="244"/>
      <c r="C51" s="244"/>
      <c r="D51" s="244"/>
      <c r="E51" s="244"/>
      <c r="F51" s="244"/>
      <c r="G51" s="310" t="s">
        <v>
506</v>
      </c>
      <c r="H51" s="311"/>
      <c r="I51" s="319">
        <v>
7861355</v>
      </c>
      <c r="J51" s="320">
        <v>
26233</v>
      </c>
      <c r="K51" s="321">
        <v>
-36.200000000000003</v>
      </c>
      <c r="L51" s="322">
        <v>
39651</v>
      </c>
      <c r="M51" s="323">
        <v>
-4.4000000000000004</v>
      </c>
      <c r="N51" s="324">
        <v>
-31.8</v>
      </c>
    </row>
    <row r="52" spans="1:14">
      <c r="A52" s="248"/>
      <c r="B52" s="244"/>
      <c r="C52" s="244"/>
      <c r="D52" s="244"/>
      <c r="E52" s="244"/>
      <c r="F52" s="244"/>
      <c r="G52" s="325"/>
      <c r="H52" s="326" t="s">
        <v>
507</v>
      </c>
      <c r="I52" s="327">
        <v>
5874173</v>
      </c>
      <c r="J52" s="328">
        <v>
19602</v>
      </c>
      <c r="K52" s="329">
        <v>
-43.8</v>
      </c>
      <c r="L52" s="330">
        <v>
28525</v>
      </c>
      <c r="M52" s="331">
        <v>
-1.6</v>
      </c>
      <c r="N52" s="332">
        <v>
-42.2</v>
      </c>
    </row>
    <row r="53" spans="1:14">
      <c r="A53" s="248"/>
      <c r="B53" s="244"/>
      <c r="C53" s="244"/>
      <c r="D53" s="244"/>
      <c r="E53" s="244"/>
      <c r="F53" s="244"/>
      <c r="G53" s="310" t="s">
        <v>
508</v>
      </c>
      <c r="H53" s="311"/>
      <c r="I53" s="319">
        <v>
12690241</v>
      </c>
      <c r="J53" s="320">
        <v>
40634</v>
      </c>
      <c r="K53" s="321">
        <v>
54.9</v>
      </c>
      <c r="L53" s="322">
        <v>
37665</v>
      </c>
      <c r="M53" s="323">
        <v>
-5</v>
      </c>
      <c r="N53" s="324">
        <v>
59.9</v>
      </c>
    </row>
    <row r="54" spans="1:14">
      <c r="A54" s="248"/>
      <c r="B54" s="244"/>
      <c r="C54" s="244"/>
      <c r="D54" s="244"/>
      <c r="E54" s="244"/>
      <c r="F54" s="244"/>
      <c r="G54" s="325"/>
      <c r="H54" s="326" t="s">
        <v>
507</v>
      </c>
      <c r="I54" s="327">
        <v>
6590988</v>
      </c>
      <c r="J54" s="328">
        <v>
21104</v>
      </c>
      <c r="K54" s="329">
        <v>
7.7</v>
      </c>
      <c r="L54" s="330">
        <v>
25730</v>
      </c>
      <c r="M54" s="331">
        <v>
-9.8000000000000007</v>
      </c>
      <c r="N54" s="332">
        <v>
17.5</v>
      </c>
    </row>
    <row r="55" spans="1:14">
      <c r="A55" s="248"/>
      <c r="B55" s="244"/>
      <c r="C55" s="244"/>
      <c r="D55" s="244"/>
      <c r="E55" s="244"/>
      <c r="F55" s="244"/>
      <c r="G55" s="310" t="s">
        <v>
509</v>
      </c>
      <c r="H55" s="311"/>
      <c r="I55" s="319">
        <v>
9469833</v>
      </c>
      <c r="J55" s="320">
        <v>
30191</v>
      </c>
      <c r="K55" s="321">
        <v>
-25.7</v>
      </c>
      <c r="L55" s="322">
        <v>
36861</v>
      </c>
      <c r="M55" s="323">
        <v>
-2.1</v>
      </c>
      <c r="N55" s="324">
        <v>
-23.6</v>
      </c>
    </row>
    <row r="56" spans="1:14">
      <c r="A56" s="248"/>
      <c r="B56" s="244"/>
      <c r="C56" s="244"/>
      <c r="D56" s="244"/>
      <c r="E56" s="244"/>
      <c r="F56" s="244"/>
      <c r="G56" s="325"/>
      <c r="H56" s="326" t="s">
        <v>
507</v>
      </c>
      <c r="I56" s="327">
        <v>
6546855</v>
      </c>
      <c r="J56" s="328">
        <v>
20872</v>
      </c>
      <c r="K56" s="329">
        <v>
-1.1000000000000001</v>
      </c>
      <c r="L56" s="330">
        <v>
23990</v>
      </c>
      <c r="M56" s="331">
        <v>
-6.8</v>
      </c>
      <c r="N56" s="332">
        <v>
5.7</v>
      </c>
    </row>
    <row r="57" spans="1:14">
      <c r="A57" s="248"/>
      <c r="B57" s="244"/>
      <c r="C57" s="244"/>
      <c r="D57" s="244"/>
      <c r="E57" s="244"/>
      <c r="F57" s="244"/>
      <c r="G57" s="310" t="s">
        <v>
510</v>
      </c>
      <c r="H57" s="311"/>
      <c r="I57" s="319">
        <v>
20184169</v>
      </c>
      <c r="J57" s="320">
        <v>
63748</v>
      </c>
      <c r="K57" s="321">
        <v>
111.1</v>
      </c>
      <c r="L57" s="322">
        <v>
47064</v>
      </c>
      <c r="M57" s="323">
        <v>
27.7</v>
      </c>
      <c r="N57" s="324">
        <v>
83.4</v>
      </c>
    </row>
    <row r="58" spans="1:14">
      <c r="A58" s="248"/>
      <c r="B58" s="244"/>
      <c r="C58" s="244"/>
      <c r="D58" s="244"/>
      <c r="E58" s="244"/>
      <c r="F58" s="244"/>
      <c r="G58" s="325"/>
      <c r="H58" s="326" t="s">
        <v>
507</v>
      </c>
      <c r="I58" s="327">
        <v>
12706305</v>
      </c>
      <c r="J58" s="328">
        <v>
40130</v>
      </c>
      <c r="K58" s="329">
        <v>
92.3</v>
      </c>
      <c r="L58" s="330">
        <v>
32508</v>
      </c>
      <c r="M58" s="331">
        <v>
35.5</v>
      </c>
      <c r="N58" s="332">
        <v>
56.8</v>
      </c>
    </row>
    <row r="59" spans="1:14">
      <c r="A59" s="248"/>
      <c r="B59" s="244"/>
      <c r="C59" s="244"/>
      <c r="D59" s="244"/>
      <c r="E59" s="244"/>
      <c r="F59" s="244"/>
      <c r="G59" s="310" t="s">
        <v>
511</v>
      </c>
      <c r="H59" s="311"/>
      <c r="I59" s="319">
        <v>
16265771</v>
      </c>
      <c r="J59" s="320">
        <v>
50557</v>
      </c>
      <c r="K59" s="321">
        <v>
-20.7</v>
      </c>
      <c r="L59" s="322">
        <v>
43773</v>
      </c>
      <c r="M59" s="323">
        <v>
-7</v>
      </c>
      <c r="N59" s="324">
        <v>
-13.7</v>
      </c>
    </row>
    <row r="60" spans="1:14">
      <c r="A60" s="248"/>
      <c r="B60" s="244"/>
      <c r="C60" s="244"/>
      <c r="D60" s="244"/>
      <c r="E60" s="244"/>
      <c r="F60" s="244"/>
      <c r="G60" s="325"/>
      <c r="H60" s="326" t="s">
        <v>
507</v>
      </c>
      <c r="I60" s="333">
        <v>
8118242</v>
      </c>
      <c r="J60" s="328">
        <v>
25233</v>
      </c>
      <c r="K60" s="329">
        <v>
-37.1</v>
      </c>
      <c r="L60" s="330">
        <v>
30346</v>
      </c>
      <c r="M60" s="331">
        <v>
-6.7</v>
      </c>
      <c r="N60" s="332">
        <v>
-30.4</v>
      </c>
    </row>
    <row r="61" spans="1:14">
      <c r="A61" s="248"/>
      <c r="B61" s="244"/>
      <c r="C61" s="244"/>
      <c r="D61" s="244"/>
      <c r="E61" s="244"/>
      <c r="F61" s="244"/>
      <c r="G61" s="310" t="s">
        <v>
512</v>
      </c>
      <c r="H61" s="334"/>
      <c r="I61" s="335">
        <v>
13294274</v>
      </c>
      <c r="J61" s="336">
        <v>
42273</v>
      </c>
      <c r="K61" s="337">
        <v>
16.7</v>
      </c>
      <c r="L61" s="338">
        <v>
41003</v>
      </c>
      <c r="M61" s="339">
        <v>
1.8</v>
      </c>
      <c r="N61" s="324">
        <v>
14.9</v>
      </c>
    </row>
    <row r="62" spans="1:14">
      <c r="A62" s="248"/>
      <c r="B62" s="244"/>
      <c r="C62" s="244"/>
      <c r="D62" s="244"/>
      <c r="E62" s="244"/>
      <c r="F62" s="244"/>
      <c r="G62" s="325"/>
      <c r="H62" s="326" t="s">
        <v>
507</v>
      </c>
      <c r="I62" s="327">
        <v>
7967313</v>
      </c>
      <c r="J62" s="328">
        <v>
25388</v>
      </c>
      <c r="K62" s="329">
        <v>
3.6</v>
      </c>
      <c r="L62" s="330">
        <v>
28220</v>
      </c>
      <c r="M62" s="331">
        <v>
2.1</v>
      </c>
      <c r="N62" s="332">
        <v>
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w4pbGQRkfqMGOKH81QCIFJ+RQEJwLPtqU1sJpek4BnnbAmweEHKg8o2O0NYD64+eA3kXtiuD6eDp2K6w60kCPg==" saltValue="268qk67BU7u0W7ELHElnEw==" spinCount="100000"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514</v>
      </c>
      <c r="G46" s="8" t="s">
        <v>
515</v>
      </c>
      <c r="H46" s="8" t="s">
        <v>
516</v>
      </c>
      <c r="I46" s="8" t="s">
        <v>
517</v>
      </c>
      <c r="J46" s="9" t="s">
        <v>
518</v>
      </c>
    </row>
    <row r="47" spans="2:10" ht="57.75" customHeight="1">
      <c r="B47" s="10"/>
      <c r="C47" s="1136" t="s">
        <v>
3</v>
      </c>
      <c r="D47" s="1136"/>
      <c r="E47" s="1137"/>
      <c r="F47" s="11">
        <v>
29.31</v>
      </c>
      <c r="G47" s="12">
        <v>
29.64</v>
      </c>
      <c r="H47" s="12">
        <v>
30.98</v>
      </c>
      <c r="I47" s="12">
        <v>
32.409999999999997</v>
      </c>
      <c r="J47" s="13">
        <v>
33.78</v>
      </c>
    </row>
    <row r="48" spans="2:10" ht="57.75" customHeight="1">
      <c r="B48" s="14"/>
      <c r="C48" s="1138" t="s">
        <v>
4</v>
      </c>
      <c r="D48" s="1138"/>
      <c r="E48" s="1139"/>
      <c r="F48" s="15">
        <v>
2.39</v>
      </c>
      <c r="G48" s="16">
        <v>
2.46</v>
      </c>
      <c r="H48" s="16">
        <v>
2.74</v>
      </c>
      <c r="I48" s="16">
        <v>
6.21</v>
      </c>
      <c r="J48" s="17">
        <v>
3.71</v>
      </c>
    </row>
    <row r="49" spans="2:10" ht="57.75" customHeight="1" thickBot="1">
      <c r="B49" s="18"/>
      <c r="C49" s="1140" t="s">
        <v>
5</v>
      </c>
      <c r="D49" s="1140"/>
      <c r="E49" s="1141"/>
      <c r="F49" s="19" t="s">
        <v>
519</v>
      </c>
      <c r="G49" s="20" t="s">
        <v>
520</v>
      </c>
      <c r="H49" s="20">
        <v>
1.2</v>
      </c>
      <c r="I49" s="20">
        <v>
7.04</v>
      </c>
      <c r="J49" s="21">
        <v>
1.41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2017-02-22T05:04:17Z</cp:lastPrinted>
  <dcterms:created xsi:type="dcterms:W3CDTF">2017-02-15T17:42:06Z</dcterms:created>
  <dcterms:modified xsi:type="dcterms:W3CDTF">2017-05-18T09:55:33Z</dcterms:modified>
</cp:coreProperties>
</file>