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s0000020\05gyousei\gyouzaisei\new\05tuika\04shiryoushuu_shi_1\"/>
    </mc:Choice>
  </mc:AlternateContent>
  <bookViews>
    <workbookView xWindow="0" yWindow="0" windowWidth="23040" windowHeight="852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34" i="12" l="1"/>
  <c r="AA32" i="12"/>
  <c r="AA33" i="12"/>
  <c r="AA31" i="12"/>
  <c r="AO37"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U37" i="10"/>
  <c r="C37" i="10"/>
  <c r="CO36" i="10"/>
  <c r="BE36" i="10"/>
  <c r="C36" i="10"/>
  <c r="CO35" i="10"/>
  <c r="BE35" i="10"/>
  <c r="C35" i="10"/>
  <c r="CO34" i="10"/>
  <c r="BE34" i="10"/>
  <c r="U34" i="10"/>
  <c r="C34" i="10"/>
  <c r="U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6" i="10" l="1"/>
  <c r="AM34" i="10" s="1"/>
  <c r="AM35" i="10" s="1"/>
  <c r="AM36" i="10" s="1"/>
  <c r="AM37" i="10" s="1"/>
  <c r="BW34" i="10" l="1"/>
  <c r="BW35" i="10" s="1"/>
  <c r="BW36" i="10" s="1"/>
  <c r="BW37" i="10" s="1"/>
  <c r="BW38" i="10" s="1"/>
  <c r="BW39" i="10" s="1"/>
  <c r="BW40" i="10" s="1"/>
</calcChain>
</file>

<file path=xl/sharedStrings.xml><?xml version="1.0" encoding="utf-8"?>
<sst xmlns="http://schemas.openxmlformats.org/spreadsheetml/2006/main" count="1113" uniqueCount="594">
  <si>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</si>
  <si>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</si>
  <si>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</si>
  <si>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</si>
  <si>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</si>
  <si>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</si>
  <si>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</si>
  <si>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</si>
  <si>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</si>
  <si>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</si>
  <si>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</si>
  <si>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</si>
  <si>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</si>
  <si>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</si>
  <si>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</si>
  <si>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</si>
  <si>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</si>
  <si>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</si>
  <si>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</si>
  <si>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</si>
  <si>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</si>
  <si>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</si>
  <si>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</si>
  <si>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</si>
  <si>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</si>
  <si>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</si>
  <si>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</si>
  <si>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</si>
  <si>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</si>
  <si>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</si>
  <si>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</si>
  <si>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</si>
  <si>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</si>
  <si>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</si>
  <si>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</si>
  <si>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</si>
  <si>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</si>
  <si>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</si>
  <si>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</si>
  <si>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</si>
  <si>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</si>
  <si>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</si>
  <si>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</si>
  <si>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</si>
  <si>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</si>
  <si>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</si>
  <si>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</si>
  <si>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</si>
  <si>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</si>
  <si>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</si>
  <si>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</si>
  <si>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</si>
  <si>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</si>
  <si>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</si>
  <si>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</si>
  <si>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</si>
  <si>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</si>
  <si>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</si>
  <si>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</si>
  <si>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</si>
  <si>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</si>
  <si>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</si>
  <si>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</si>
  <si>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</si>
  <si>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</si>
  <si>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</si>
  <si>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</si>
  <si>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</si>
  <si>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</si>
  <si>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</si>
  <si>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</si>
  <si>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</si>
  <si>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</si>
  <si>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</si>
  <si>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</si>
  <si>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</si>
  <si>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</si>
  <si>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</si>
  <si>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</si>
  <si>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</si>
  <si>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</si>
  <si>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</si>
  <si>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</si>
  <si>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</si>
  <si>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</si>
  <si>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</si>
  <si>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</si>
  <si>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Ⅱ－２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</si>
  <si>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</si>
  <si>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</si>
  <si>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</si>
  <si>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</si>
  <si>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</si>
  <si>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</si>
  <si>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</si>
  <si>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</si>
  <si>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</si>
  <si>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</si>
  <si>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</si>
  <si>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</si>
  <si>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八丈町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</si>
  <si>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</si>
  <si>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</si>
  <si>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</si>
  <si>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</si>
  <si>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</si>
  <si>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</si>
  <si>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</si>
  <si>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</si>
  <si>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</si>
  <si>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</si>
  <si>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</si>
  <si>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</si>
  <si>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</si>
  <si>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</si>
  <si>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</si>
  <si>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</si>
  <si>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</si>
  <si>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</si>
  <si>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</si>
  <si>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</si>
  <si>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</si>
  <si>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</si>
  <si>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</si>
  <si>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</si>
  <si>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</si>
  <si>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</si>
  <si>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</si>
  <si>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</si>
  <si>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</si>
  <si>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</si>
  <si>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</si>
  <si>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</si>
  <si>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</si>
  <si>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</si>
  <si>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</si>
  <si>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</si>
  <si>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</si>
  <si>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</si>
  <si>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</si>
  <si>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</si>
  <si>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</si>
  <si>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</si>
  <si>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</si>
  <si>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</si>
  <si>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</si>
  <si>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</si>
  <si>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</si>
  <si>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</si>
  <si>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</si>
  <si>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</si>
  <si>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</si>
  <si>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</si>
  <si>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</si>
  <si>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</si>
  <si>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</si>
  <si>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</si>
  <si>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-1.2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</si>
  <si>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</si>
  <si>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</si>
  <si>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</si>
  <si>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</si>
  <si>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</si>
  <si>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</si>
  <si>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</si>
  <si>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</si>
  <si>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</si>
  <si>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</si>
  <si>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</si>
  <si>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</si>
  <si>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</si>
  <si>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</si>
  <si>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</si>
  <si>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</si>
  <si>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</si>
  <si>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</si>
  <si>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</si>
  <si>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</si>
  <si>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</si>
  <si>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</si>
  <si>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</si>
  <si>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</si>
  <si>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</si>
  <si>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</si>
  <si>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</si>
  <si>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</si>
  <si>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</si>
  <si>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</si>
  <si>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</si>
  <si>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</si>
  <si>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</si>
  <si>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</si>
  <si>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</si>
  <si>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</si>
  <si>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</si>
  <si>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</si>
  <si>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</si>
  <si>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</si>
  <si>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</si>
  <si>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</si>
  <si>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</si>
  <si>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</si>
  <si>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</si>
  <si>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</si>
  <si>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</si>
  <si>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</si>
  <si>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</si>
  <si>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</si>
  <si>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</si>
  <si>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</si>
  <si>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</si>
  <si>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</si>
  <si>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</si>
  <si>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</si>
  <si>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</si>
  <si>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</si>
  <si>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</si>
  <si>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東京都八丈町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</si>
  <si>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</si>
  <si>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</si>
  <si>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</si>
  <si>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</si>
  <si>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</si>
  <si>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</si>
  <si>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</si>
  <si>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</si>
  <si>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</si>
  <si>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</si>
  <si>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</si>
  <si>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</si>
  <si>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</si>
  <si>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</si>
  <si>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</si>
  <si>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</si>
  <si>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</si>
  <si>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</si>
  <si>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</si>
  <si>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</si>
  <si>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</si>
  <si>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</si>
  <si>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</si>
  <si>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</si>
  <si>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</si>
  <si>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</si>
  <si>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</si>
  <si>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</si>
  <si>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</si>
  <si>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</si>
  <si>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</si>
  <si>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</si>
  <si>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</si>
  <si>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</si>
  <si>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</si>
  <si>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</si>
  <si>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</si>
  <si>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</si>
  <si>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</si>
  <si>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</si>
  <si>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</si>
  <si>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</si>
  <si>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</si>
  <si>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</si>
  <si>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</si>
  <si>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</si>
  <si>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</si>
  <si>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</si>
  <si>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</si>
  <si>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</si>
  <si>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</si>
  <si>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</si>
  <si>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</si>
  <si>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</si>
  <si>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</si>
  <si>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</si>
  <si>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</si>
  <si>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</si>
  <si>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</si>
  <si>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</si>
  <si>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</si>
  <si>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</si>
  <si>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</si>
  <si>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</si>
  <si>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</si>
  <si>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</si>
  <si>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</si>
  <si>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</si>
  <si>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</si>
  <si>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</si>
  <si>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</si>
  <si>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</si>
  <si>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</si>
  <si>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</si>
  <si>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</si>
  <si>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</si>
  <si>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</si>
  <si>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</si>
  <si>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</si>
  <si>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</si>
  <si>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</si>
  <si>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</si>
  <si>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</si>
  <si>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</si>
  <si>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</si>
  <si>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</si>
  <si>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</si>
  <si>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</si>
  <si>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</si>
  <si>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</si>
  <si>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</si>
  <si>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</si>
  <si>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</si>
  <si>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</si>
  <si>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</si>
  <si>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</si>
  <si>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</si>
  <si>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</si>
  <si>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</si>
  <si>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</si>
  <si>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</si>
  <si>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</si>
  <si>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</si>
  <si>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</si>
  <si>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</si>
  <si>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</si>
  <si>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</si>
  <si>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</si>
  <si>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</si>
  <si>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</si>
  <si>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</si>
  <si>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</si>
  <si>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</si>
  <si>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</si>
  <si>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</si>
  <si>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</si>
  <si>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</si>
  <si>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</si>
  <si>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</si>
  <si>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</si>
  <si>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</si>
  <si>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</si>
  <si>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</si>
  <si>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</si>
  <si>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交通</t>
    <phoneticPr fontId="5"/>
  </si>
  <si>
    <t>被保険者数(人)</t>
  </si>
  <si>
    <t>　積立金</t>
    <phoneticPr fontId="5"/>
  </si>
  <si>
    <t>　うち臨時財政対策債</t>
    <phoneticPr fontId="5"/>
  </si>
  <si>
    <t>下水道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</si>
  <si>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</si>
  <si>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</si>
  <si>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</si>
  <si>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</si>
  <si>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</si>
  <si>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</si>
  <si>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</si>
  <si>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</si>
  <si>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</si>
  <si>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</si>
  <si>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</si>
  <si>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</si>
  <si>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</si>
  <si>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</si>
  <si>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</si>
  <si>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</si>
  <si>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</si>
  <si>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</si>
  <si>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</si>
  <si>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</si>
  <si>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</si>
  <si>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</si>
  <si>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東京都八丈町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</si>
  <si>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</si>
  <si>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</si>
  <si>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</si>
  <si>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</si>
  <si>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</si>
  <si>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</si>
  <si>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</si>
  <si>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</si>
  <si>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</si>
  <si>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</si>
  <si>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</si>
  <si>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</si>
  <si>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</si>
  <si>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</si>
  <si>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</si>
  <si>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</si>
  <si>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</si>
  <si>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</si>
  <si>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</si>
  <si>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</si>
  <si>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</si>
  <si>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</si>
  <si>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</si>
  <si>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</si>
  <si>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</si>
  <si>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</si>
  <si>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</si>
  <si>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</si>
  <si>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</si>
  <si>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</si>
  <si>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</si>
  <si>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</si>
  <si>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</si>
  <si>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</si>
  <si>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</si>
  <si>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</si>
  <si>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</si>
  <si>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</si>
  <si>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一般旅客自動車運送事業会計</t>
    <phoneticPr fontId="5"/>
  </si>
  <si>
    <t>病院事業会計</t>
    <phoneticPr fontId="5"/>
  </si>
  <si>
    <t>浄化槽設置管理事業会計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</si>
  <si>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</si>
  <si>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</si>
  <si>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</si>
  <si>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</si>
  <si>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</si>
  <si>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</si>
  <si>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</si>
  <si>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</si>
  <si>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</si>
  <si>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</si>
  <si>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</si>
  <si>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</si>
  <si>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</si>
  <si>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</si>
  <si>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</si>
  <si>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</si>
  <si>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</si>
  <si>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</si>
  <si>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</si>
  <si>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</si>
  <si>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</si>
  <si>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</si>
  <si>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</si>
  <si>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</si>
  <si>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</si>
  <si>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</si>
  <si>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</si>
  <si>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</si>
  <si>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</si>
  <si>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</si>
  <si>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</si>
  <si>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</si>
  <si>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</si>
  <si>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</si>
  <si>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</si>
  <si>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</si>
  <si>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</si>
  <si>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</si>
  <si>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</si>
  <si>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</si>
  <si>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</si>
  <si>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</si>
  <si>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</si>
  <si>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</si>
  <si>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</si>
  <si>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</si>
  <si>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</si>
  <si>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</si>
  <si>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</si>
  <si>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</si>
  <si>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</si>
  <si>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</si>
  <si>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</si>
  <si>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</si>
  <si>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</si>
  <si>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</si>
  <si>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</si>
  <si>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</si>
  <si>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</si>
  <si>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</si>
  <si>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</si>
  <si>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</si>
  <si>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</si>
  <si>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浄化槽設置管理事業会計</t>
    <phoneticPr fontId="5"/>
  </si>
  <si>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</si>
  <si>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</si>
  <si>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</si>
  <si>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</si>
  <si>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</si>
  <si>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</si>
  <si>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</si>
  <si>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</si>
  <si>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</si>
  <si>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</si>
  <si>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</si>
  <si>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</si>
  <si>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</si>
  <si>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</si>
  <si>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</si>
  <si>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</si>
  <si>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</si>
  <si>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</si>
  <si>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</si>
  <si>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</si>
  <si>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</si>
  <si>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</si>
  <si>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</si>
  <si>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</si>
  <si>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</si>
  <si>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</si>
  <si>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</si>
  <si>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</si>
  <si>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</si>
  <si>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</si>
  <si>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</si>
  <si>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</si>
  <si>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</si>
  <si>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</si>
  <si>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</si>
  <si>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</si>
  <si>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</si>
  <si>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</si>
  <si>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</si>
  <si>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</si>
  <si>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</si>
  <si>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</si>
  <si>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</si>
  <si>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</si>
  <si>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</si>
  <si>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</si>
  <si>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</si>
  <si>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</si>
  <si>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</si>
  <si>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</si>
  <si>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</si>
  <si>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</si>
  <si>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</si>
  <si>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</si>
  <si>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</si>
  <si>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</si>
  <si>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</si>
  <si>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</si>
  <si>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</si>
  <si>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</si>
  <si>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</si>
  <si>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</si>
  <si>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</si>
  <si>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</si>
  <si>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</si>
  <si>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</si>
  <si>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</si>
  <si>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</si>
  <si>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</si>
  <si>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</si>
  <si>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</si>
  <si>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</si>
  <si>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</si>
  <si>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</si>
  <si>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</si>
  <si>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</si>
  <si>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</si>
  <si>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</si>
  <si>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</si>
  <si>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</si>
  <si>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</si>
  <si>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</si>
  <si>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</si>
  <si>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</si>
  <si>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</si>
  <si>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0.73</t>
  </si>
  <si>
    <t>▲ 0.33</t>
  </si>
  <si>
    <t>▲ 1.74</t>
  </si>
  <si>
    <t>国民健康保険特別会計</t>
  </si>
  <si>
    <t>▲ 0.42</t>
  </si>
  <si>
    <t>病院事業会計</t>
  </si>
  <si>
    <t>水道事業会計</t>
  </si>
  <si>
    <t>一般会計</t>
  </si>
  <si>
    <t>一般旅客自動車運送事業会計</t>
  </si>
  <si>
    <t>介護保険特別会計</t>
  </si>
  <si>
    <t>浄化槽設置管理事業会計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</si>
  <si>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</si>
  <si>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</si>
  <si>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</si>
  <si>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</si>
  <si>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</si>
  <si>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</si>
  <si>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</si>
  <si>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</si>
  <si>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</si>
  <si>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公共施設整備基金</t>
    <rPh sb="0" eb="8">
      <t>コウキョウシセツセイビキキン</t>
    </rPh>
    <phoneticPr fontId="5"/>
  </si>
  <si>
    <t>ふるさと創生基金</t>
    <rPh sb="4" eb="8">
      <t>ソウセイキキン</t>
    </rPh>
    <phoneticPr fontId="2"/>
  </si>
  <si>
    <t>社会福祉推進基金</t>
    <rPh sb="0" eb="8">
      <t>シャカイフクシスイシンキキン</t>
    </rPh>
    <phoneticPr fontId="2"/>
  </si>
  <si>
    <t>産業振興基金</t>
    <rPh sb="0" eb="6">
      <t>サンギョウシンコウキキン</t>
    </rPh>
    <phoneticPr fontId="2"/>
  </si>
  <si>
    <t>人材育成基金</t>
    <rPh sb="0" eb="6">
      <t>ジンザイイクセイキキン</t>
    </rPh>
    <phoneticPr fontId="2"/>
  </si>
  <si>
    <t>東京都市町村議会議員公務災害補償等組合</t>
    <rPh sb="3" eb="6">
      <t>シチョウソン</t>
    </rPh>
    <phoneticPr fontId="2"/>
  </si>
  <si>
    <t>東京都島嶼町村一部事務組合</t>
  </si>
  <si>
    <t>東京市町村総合事務組合（一般会計）</t>
    <rPh sb="12" eb="14">
      <t>イッパン</t>
    </rPh>
    <rPh sb="14" eb="15">
      <t>カイ</t>
    </rPh>
    <rPh sb="15" eb="16">
      <t>ケイ</t>
    </rPh>
    <phoneticPr fontId="5"/>
  </si>
  <si>
    <t>東京市町村総合事務組合（交通災害共済事業特別会計）</t>
  </si>
  <si>
    <t>東京都後期高齢者医療広域連合（一般会計）</t>
    <rPh sb="0" eb="2">
      <t>トウキョウ</t>
    </rPh>
    <rPh sb="2" eb="3">
      <t>ト</t>
    </rPh>
    <rPh sb="3" eb="5">
      <t>コウキ</t>
    </rPh>
    <rPh sb="5" eb="7">
      <t>コウレイ</t>
    </rPh>
    <rPh sb="7" eb="8">
      <t>シャ</t>
    </rPh>
    <rPh sb="8" eb="10">
      <t>イリョウ</t>
    </rPh>
    <rPh sb="10" eb="12">
      <t>コウイキ</t>
    </rPh>
    <rPh sb="12" eb="14">
      <t>レンゴウ</t>
    </rPh>
    <rPh sb="15" eb="17">
      <t>イッパン</t>
    </rPh>
    <rPh sb="17" eb="19">
      <t>カイケイ</t>
    </rPh>
    <phoneticPr fontId="5"/>
  </si>
  <si>
    <t>東京都後期高齢者医療広域連合
（後期高齢者医療特別会計）</t>
    <rPh sb="0" eb="2">
      <t>トウキョウ</t>
    </rPh>
    <rPh sb="2" eb="3">
      <t>ト</t>
    </rPh>
    <rPh sb="3" eb="5">
      <t>コウキ</t>
    </rPh>
    <rPh sb="5" eb="7">
      <t>コウレイ</t>
    </rPh>
    <rPh sb="7" eb="8">
      <t>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5"/>
  </si>
  <si>
    <t>-</t>
    <phoneticPr fontId="2"/>
  </si>
  <si>
    <t>東京都市町村職員退職手当組合</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</si>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</sst>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121449</c:v>
                </c:pt>
                <c:pt idx="1">
                  <c:v>145139</c:v>
                </c:pt>
                <c:pt idx="2">
                  <c:v>125391</c:v>
                </c:pt>
                <c:pt idx="3">
                  <c:v>138402</c:v>
                </c:pt>
                <c:pt idx="4">
                  <c:v>146367</c:v>
                </c:pt>
              </c:numCache>
            </c:numRef>
          </c:val>
          <c:smooth val="0"/>
          <c:extLst>
            <c:ext xmlns:c16="http://schemas.microsoft.com/office/drawing/2014/chart" uri="{C3380CC4-5D6E-409C-BE32-E72D297353CC}">
              <c16:uniqueId val="{00000000-E8D2-48E0-B8AA-8D3730BA0AF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186312</c:v>
                </c:pt>
                <c:pt idx="1">
                  <c:v>182351</c:v>
                </c:pt>
                <c:pt idx="2">
                  <c:v>241249</c:v>
                </c:pt>
                <c:pt idx="3">
                  <c:v>221996</c:v>
                </c:pt>
                <c:pt idx="4">
                  <c:v>365323</c:v>
                </c:pt>
              </c:numCache>
            </c:numRef>
          </c:val>
          <c:smooth val="0"/>
          <c:extLst>
            <c:ext xmlns:c16="http://schemas.microsoft.com/office/drawing/2014/chart" uri="{C3380CC4-5D6E-409C-BE32-E72D297353CC}">
              <c16:uniqueId val="{00000001-E8D2-48E0-B8AA-8D3730BA0AF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2.96</c:v>
                </c:pt>
                <c:pt idx="1">
                  <c:v>2.2799999999999998</c:v>
                </c:pt>
                <c:pt idx="2">
                  <c:v>4.51</c:v>
                </c:pt>
                <c:pt idx="3">
                  <c:v>3.79</c:v>
                </c:pt>
                <c:pt idx="4">
                  <c:v>2.2200000000000002</c:v>
                </c:pt>
              </c:numCache>
            </c:numRef>
          </c:val>
          <c:extLst>
            <c:ext xmlns:c16="http://schemas.microsoft.com/office/drawing/2014/chart" uri="{C3380CC4-5D6E-409C-BE32-E72D297353CC}">
              <c16:uniqueId val="{00000000-F238-4189-87AC-28BB38E068F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36.67</c:v>
                </c:pt>
                <c:pt idx="1">
                  <c:v>36.75</c:v>
                </c:pt>
                <c:pt idx="2">
                  <c:v>34.92</c:v>
                </c:pt>
                <c:pt idx="3">
                  <c:v>31.9</c:v>
                </c:pt>
                <c:pt idx="4">
                  <c:v>33.33</c:v>
                </c:pt>
              </c:numCache>
            </c:numRef>
          </c:val>
          <c:extLst>
            <c:ext xmlns:c16="http://schemas.microsoft.com/office/drawing/2014/chart" uri="{C3380CC4-5D6E-409C-BE32-E72D297353CC}">
              <c16:uniqueId val="{00000001-F238-4189-87AC-28BB38E068F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2.84</c:v>
                </c:pt>
                <c:pt idx="1">
                  <c:v>-0.73</c:v>
                </c:pt>
                <c:pt idx="2">
                  <c:v>2.23</c:v>
                </c:pt>
                <c:pt idx="3">
                  <c:v>-0.33</c:v>
                </c:pt>
                <c:pt idx="4">
                  <c:v>-1.74</c:v>
                </c:pt>
              </c:numCache>
            </c:numRef>
          </c:val>
          <c:smooth val="0"/>
          <c:extLst>
            <c:ext xmlns:c16="http://schemas.microsoft.com/office/drawing/2014/chart" uri="{C3380CC4-5D6E-409C-BE32-E72D297353CC}">
              <c16:uniqueId val="{00000002-F238-4189-87AC-28BB38E068F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0.46</c:v>
                </c:pt>
                <c:pt idx="2">
                  <c:v>#N/A</c:v>
                </c:pt>
                <c:pt idx="3">
                  <c:v>1.73</c:v>
                </c:pt>
                <c:pt idx="4">
                  <c:v>0</c:v>
                </c:pt>
                <c:pt idx="5">
                  <c:v>0</c:v>
                </c:pt>
                <c:pt idx="6">
                  <c:v>0</c:v>
                </c:pt>
                <c:pt idx="7">
                  <c:v>0</c:v>
                </c:pt>
                <c:pt idx="8">
                  <c:v>0</c:v>
                </c:pt>
                <c:pt idx="9">
                  <c:v>0</c:v>
                </c:pt>
              </c:numCache>
            </c:numRef>
          </c:val>
          <c:extLst>
            <c:ext xmlns:c16="http://schemas.microsoft.com/office/drawing/2014/chart" uri="{C3380CC4-5D6E-409C-BE32-E72D297353CC}">
              <c16:uniqueId val="{00000000-C83E-43D7-B81D-96440841C3D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83E-43D7-B81D-96440841C3DD}"/>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C83E-43D7-B81D-96440841C3DD}"/>
            </c:ext>
          </c:extLst>
        </c:ser>
        <c:ser>
          <c:idx val="3"/>
          <c:order val="3"/>
          <c:tx>
            <c:strRef>
              <c:f>データシート!$A$30</c:f>
              <c:strCache>
                <c:ptCount val="1"/>
                <c:pt idx="0">
                  <c:v>浄化槽設置管理事業会計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#N/A</c:v>
                </c:pt>
                <c:pt idx="5">
                  <c:v>1.36</c:v>
                </c:pt>
                <c:pt idx="6">
                  <c:v>#N/A</c:v>
                </c:pt>
                <c:pt idx="7">
                  <c:v>1.19</c:v>
                </c:pt>
                <c:pt idx="8">
                  <c:v>#N/A</c:v>
                </c:pt>
                <c:pt idx="9">
                  <c:v>1.2</c:v>
                </c:pt>
              </c:numCache>
            </c:numRef>
          </c:val>
          <c:extLst>
            <c:ext xmlns:c16="http://schemas.microsoft.com/office/drawing/2014/chart" uri="{C3380CC4-5D6E-409C-BE32-E72D297353CC}">
              <c16:uniqueId val="{00000003-C83E-43D7-B81D-96440841C3DD}"/>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0.57999999999999996</c:v>
                </c:pt>
                <c:pt idx="2">
                  <c:v>#N/A</c:v>
                </c:pt>
                <c:pt idx="3">
                  <c:v>0.97</c:v>
                </c:pt>
                <c:pt idx="4">
                  <c:v>#N/A</c:v>
                </c:pt>
                <c:pt idx="5">
                  <c:v>0.55000000000000004</c:v>
                </c:pt>
                <c:pt idx="6">
                  <c:v>#N/A</c:v>
                </c:pt>
                <c:pt idx="7">
                  <c:v>0.46</c:v>
                </c:pt>
                <c:pt idx="8">
                  <c:v>#N/A</c:v>
                </c:pt>
                <c:pt idx="9">
                  <c:v>1.27</c:v>
                </c:pt>
              </c:numCache>
            </c:numRef>
          </c:val>
          <c:extLst>
            <c:ext xmlns:c16="http://schemas.microsoft.com/office/drawing/2014/chart" uri="{C3380CC4-5D6E-409C-BE32-E72D297353CC}">
              <c16:uniqueId val="{00000004-C83E-43D7-B81D-96440841C3DD}"/>
            </c:ext>
          </c:extLst>
        </c:ser>
        <c:ser>
          <c:idx val="5"/>
          <c:order val="5"/>
          <c:tx>
            <c:strRef>
              <c:f>データシート!$A$32</c:f>
              <c:strCache>
                <c:ptCount val="1"/>
                <c:pt idx="0">
                  <c:v>一般旅客自動車運送事業会計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1.1399999999999999</c:v>
                </c:pt>
                <c:pt idx="2">
                  <c:v>#N/A</c:v>
                </c:pt>
                <c:pt idx="3">
                  <c:v>1.22</c:v>
                </c:pt>
                <c:pt idx="4">
                  <c:v>#N/A</c:v>
                </c:pt>
                <c:pt idx="5">
                  <c:v>0.99</c:v>
                </c:pt>
                <c:pt idx="6">
                  <c:v>#N/A</c:v>
                </c:pt>
                <c:pt idx="7">
                  <c:v>1.17</c:v>
                </c:pt>
                <c:pt idx="8">
                  <c:v>#N/A</c:v>
                </c:pt>
                <c:pt idx="9">
                  <c:v>1.54</c:v>
                </c:pt>
              </c:numCache>
            </c:numRef>
          </c:val>
          <c:extLst>
            <c:ext xmlns:c16="http://schemas.microsoft.com/office/drawing/2014/chart" uri="{C3380CC4-5D6E-409C-BE32-E72D297353CC}">
              <c16:uniqueId val="{00000005-C83E-43D7-B81D-96440841C3DD}"/>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2.96</c:v>
                </c:pt>
                <c:pt idx="2">
                  <c:v>#N/A</c:v>
                </c:pt>
                <c:pt idx="3">
                  <c:v>2.27</c:v>
                </c:pt>
                <c:pt idx="4">
                  <c:v>#N/A</c:v>
                </c:pt>
                <c:pt idx="5">
                  <c:v>4.51</c:v>
                </c:pt>
                <c:pt idx="6">
                  <c:v>#N/A</c:v>
                </c:pt>
                <c:pt idx="7">
                  <c:v>3.79</c:v>
                </c:pt>
                <c:pt idx="8">
                  <c:v>#N/A</c:v>
                </c:pt>
                <c:pt idx="9">
                  <c:v>2.2200000000000002</c:v>
                </c:pt>
              </c:numCache>
            </c:numRef>
          </c:val>
          <c:extLst>
            <c:ext xmlns:c16="http://schemas.microsoft.com/office/drawing/2014/chart" uri="{C3380CC4-5D6E-409C-BE32-E72D297353CC}">
              <c16:uniqueId val="{00000006-C83E-43D7-B81D-96440841C3DD}"/>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3.78</c:v>
                </c:pt>
                <c:pt idx="2">
                  <c:v>#N/A</c:v>
                </c:pt>
                <c:pt idx="3">
                  <c:v>3.88</c:v>
                </c:pt>
                <c:pt idx="4">
                  <c:v>#N/A</c:v>
                </c:pt>
                <c:pt idx="5">
                  <c:v>3.89</c:v>
                </c:pt>
                <c:pt idx="6">
                  <c:v>#N/A</c:v>
                </c:pt>
                <c:pt idx="7">
                  <c:v>0.64</c:v>
                </c:pt>
                <c:pt idx="8">
                  <c:v>#N/A</c:v>
                </c:pt>
                <c:pt idx="9">
                  <c:v>3.91</c:v>
                </c:pt>
              </c:numCache>
            </c:numRef>
          </c:val>
          <c:extLst>
            <c:ext xmlns:c16="http://schemas.microsoft.com/office/drawing/2014/chart" uri="{C3380CC4-5D6E-409C-BE32-E72D297353CC}">
              <c16:uniqueId val="{00000007-C83E-43D7-B81D-96440841C3DD}"/>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14.92</c:v>
                </c:pt>
                <c:pt idx="2">
                  <c:v>#N/A</c:v>
                </c:pt>
                <c:pt idx="3">
                  <c:v>13.3</c:v>
                </c:pt>
                <c:pt idx="4">
                  <c:v>#N/A</c:v>
                </c:pt>
                <c:pt idx="5">
                  <c:v>13.26</c:v>
                </c:pt>
                <c:pt idx="6">
                  <c:v>#N/A</c:v>
                </c:pt>
                <c:pt idx="7">
                  <c:v>11.92</c:v>
                </c:pt>
                <c:pt idx="8">
                  <c:v>#N/A</c:v>
                </c:pt>
                <c:pt idx="9">
                  <c:v>13.45</c:v>
                </c:pt>
              </c:numCache>
            </c:numRef>
          </c:val>
          <c:extLst>
            <c:ext xmlns:c16="http://schemas.microsoft.com/office/drawing/2014/chart" uri="{C3380CC4-5D6E-409C-BE32-E72D297353CC}">
              <c16:uniqueId val="{00000008-C83E-43D7-B81D-96440841C3DD}"/>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1.45</c:v>
                </c:pt>
                <c:pt idx="2">
                  <c:v>#N/A</c:v>
                </c:pt>
                <c:pt idx="3">
                  <c:v>1.06</c:v>
                </c:pt>
                <c:pt idx="4">
                  <c:v>#N/A</c:v>
                </c:pt>
                <c:pt idx="5">
                  <c:v>1.47</c:v>
                </c:pt>
                <c:pt idx="6">
                  <c:v>#N/A</c:v>
                </c:pt>
                <c:pt idx="7">
                  <c:v>0.21</c:v>
                </c:pt>
                <c:pt idx="8">
                  <c:v>0.42</c:v>
                </c:pt>
                <c:pt idx="9">
                  <c:v>#N/A</c:v>
                </c:pt>
              </c:numCache>
            </c:numRef>
          </c:val>
          <c:extLst>
            <c:ext xmlns:c16="http://schemas.microsoft.com/office/drawing/2014/chart" uri="{C3380CC4-5D6E-409C-BE32-E72D297353CC}">
              <c16:uniqueId val="{00000009-C83E-43D7-B81D-96440841C3D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539</c:v>
                </c:pt>
                <c:pt idx="5">
                  <c:v>566</c:v>
                </c:pt>
                <c:pt idx="8">
                  <c:v>559</c:v>
                </c:pt>
                <c:pt idx="11">
                  <c:v>548</c:v>
                </c:pt>
                <c:pt idx="14">
                  <c:v>525</c:v>
                </c:pt>
              </c:numCache>
            </c:numRef>
          </c:val>
          <c:extLst>
            <c:ext xmlns:c16="http://schemas.microsoft.com/office/drawing/2014/chart" uri="{C3380CC4-5D6E-409C-BE32-E72D297353CC}">
              <c16:uniqueId val="{00000000-9AB0-4AA1-ACF4-CF9DE8FD7B5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AB0-4AA1-ACF4-CF9DE8FD7B5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16</c:v>
                </c:pt>
                <c:pt idx="3">
                  <c:v>16</c:v>
                </c:pt>
                <c:pt idx="6">
                  <c:v>16</c:v>
                </c:pt>
                <c:pt idx="9">
                  <c:v>0</c:v>
                </c:pt>
                <c:pt idx="12">
                  <c:v>0</c:v>
                </c:pt>
              </c:numCache>
            </c:numRef>
          </c:val>
          <c:extLst>
            <c:ext xmlns:c16="http://schemas.microsoft.com/office/drawing/2014/chart" uri="{C3380CC4-5D6E-409C-BE32-E72D297353CC}">
              <c16:uniqueId val="{00000002-9AB0-4AA1-ACF4-CF9DE8FD7B5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56</c:v>
                </c:pt>
                <c:pt idx="3">
                  <c:v>55</c:v>
                </c:pt>
                <c:pt idx="6">
                  <c:v>50</c:v>
                </c:pt>
                <c:pt idx="9">
                  <c:v>31</c:v>
                </c:pt>
                <c:pt idx="12">
                  <c:v>32</c:v>
                </c:pt>
              </c:numCache>
            </c:numRef>
          </c:val>
          <c:extLst>
            <c:ext xmlns:c16="http://schemas.microsoft.com/office/drawing/2014/chart" uri="{C3380CC4-5D6E-409C-BE32-E72D297353CC}">
              <c16:uniqueId val="{00000003-9AB0-4AA1-ACF4-CF9DE8FD7B5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142</c:v>
                </c:pt>
                <c:pt idx="3">
                  <c:v>137</c:v>
                </c:pt>
                <c:pt idx="6">
                  <c:v>150</c:v>
                </c:pt>
                <c:pt idx="9">
                  <c:v>236</c:v>
                </c:pt>
                <c:pt idx="12">
                  <c:v>137</c:v>
                </c:pt>
              </c:numCache>
            </c:numRef>
          </c:val>
          <c:extLst>
            <c:ext xmlns:c16="http://schemas.microsoft.com/office/drawing/2014/chart" uri="{C3380CC4-5D6E-409C-BE32-E72D297353CC}">
              <c16:uniqueId val="{00000004-9AB0-4AA1-ACF4-CF9DE8FD7B5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AB0-4AA1-ACF4-CF9DE8FD7B5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AB0-4AA1-ACF4-CF9DE8FD7B5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716</c:v>
                </c:pt>
                <c:pt idx="3">
                  <c:v>736</c:v>
                </c:pt>
                <c:pt idx="6">
                  <c:v>726</c:v>
                </c:pt>
                <c:pt idx="9">
                  <c:v>710</c:v>
                </c:pt>
                <c:pt idx="12">
                  <c:v>709</c:v>
                </c:pt>
              </c:numCache>
            </c:numRef>
          </c:val>
          <c:extLst>
            <c:ext xmlns:c16="http://schemas.microsoft.com/office/drawing/2014/chart" uri="{C3380CC4-5D6E-409C-BE32-E72D297353CC}">
              <c16:uniqueId val="{00000007-9AB0-4AA1-ACF4-CF9DE8FD7B5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391</c:v>
                </c:pt>
                <c:pt idx="2">
                  <c:v>#N/A</c:v>
                </c:pt>
                <c:pt idx="3">
                  <c:v>#N/A</c:v>
                </c:pt>
                <c:pt idx="4">
                  <c:v>378</c:v>
                </c:pt>
                <c:pt idx="5">
                  <c:v>#N/A</c:v>
                </c:pt>
                <c:pt idx="6">
                  <c:v>#N/A</c:v>
                </c:pt>
                <c:pt idx="7">
                  <c:v>383</c:v>
                </c:pt>
                <c:pt idx="8">
                  <c:v>#N/A</c:v>
                </c:pt>
                <c:pt idx="9">
                  <c:v>#N/A</c:v>
                </c:pt>
                <c:pt idx="10">
                  <c:v>429</c:v>
                </c:pt>
                <c:pt idx="11">
                  <c:v>#N/A</c:v>
                </c:pt>
                <c:pt idx="12">
                  <c:v>#N/A</c:v>
                </c:pt>
                <c:pt idx="13">
                  <c:v>353</c:v>
                </c:pt>
                <c:pt idx="14">
                  <c:v>#N/A</c:v>
                </c:pt>
              </c:numCache>
            </c:numRef>
          </c:val>
          <c:smooth val="0"/>
          <c:extLst>
            <c:ext xmlns:c16="http://schemas.microsoft.com/office/drawing/2014/chart" uri="{C3380CC4-5D6E-409C-BE32-E72D297353CC}">
              <c16:uniqueId val="{00000008-9AB0-4AA1-ACF4-CF9DE8FD7B5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4664</c:v>
                </c:pt>
                <c:pt idx="5">
                  <c:v>4490</c:v>
                </c:pt>
                <c:pt idx="8">
                  <c:v>4483</c:v>
                </c:pt>
                <c:pt idx="11">
                  <c:v>4430</c:v>
                </c:pt>
                <c:pt idx="14">
                  <c:v>4253</c:v>
                </c:pt>
              </c:numCache>
            </c:numRef>
          </c:val>
          <c:extLst>
            <c:ext xmlns:c16="http://schemas.microsoft.com/office/drawing/2014/chart" uri="{C3380CC4-5D6E-409C-BE32-E72D297353CC}">
              <c16:uniqueId val="{00000000-275A-4995-9277-AA13A8135BA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592</c:v>
                </c:pt>
                <c:pt idx="5">
                  <c:v>570</c:v>
                </c:pt>
                <c:pt idx="8">
                  <c:v>489</c:v>
                </c:pt>
                <c:pt idx="11">
                  <c:v>470</c:v>
                </c:pt>
                <c:pt idx="14">
                  <c:v>376</c:v>
                </c:pt>
              </c:numCache>
            </c:numRef>
          </c:val>
          <c:extLst>
            <c:ext xmlns:c16="http://schemas.microsoft.com/office/drawing/2014/chart" uri="{C3380CC4-5D6E-409C-BE32-E72D297353CC}">
              <c16:uniqueId val="{00000001-275A-4995-9277-AA13A8135BA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3723</c:v>
                </c:pt>
                <c:pt idx="5">
                  <c:v>3840</c:v>
                </c:pt>
                <c:pt idx="8">
                  <c:v>4901</c:v>
                </c:pt>
                <c:pt idx="11">
                  <c:v>5828</c:v>
                </c:pt>
                <c:pt idx="14">
                  <c:v>5718</c:v>
                </c:pt>
              </c:numCache>
            </c:numRef>
          </c:val>
          <c:extLst>
            <c:ext xmlns:c16="http://schemas.microsoft.com/office/drawing/2014/chart" uri="{C3380CC4-5D6E-409C-BE32-E72D297353CC}">
              <c16:uniqueId val="{00000002-275A-4995-9277-AA13A8135BA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75A-4995-9277-AA13A8135BA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75A-4995-9277-AA13A8135BA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75A-4995-9277-AA13A8135BA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1155</c:v>
                </c:pt>
                <c:pt idx="3">
                  <c:v>1228</c:v>
                </c:pt>
                <c:pt idx="6">
                  <c:v>1299</c:v>
                </c:pt>
                <c:pt idx="9">
                  <c:v>1240</c:v>
                </c:pt>
                <c:pt idx="12">
                  <c:v>1077</c:v>
                </c:pt>
              </c:numCache>
            </c:numRef>
          </c:val>
          <c:extLst>
            <c:ext xmlns:c16="http://schemas.microsoft.com/office/drawing/2014/chart" uri="{C3380CC4-5D6E-409C-BE32-E72D297353CC}">
              <c16:uniqueId val="{00000006-275A-4995-9277-AA13A8135BA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289</c:v>
                </c:pt>
                <c:pt idx="3">
                  <c:v>237</c:v>
                </c:pt>
                <c:pt idx="6">
                  <c:v>189</c:v>
                </c:pt>
                <c:pt idx="9">
                  <c:v>160</c:v>
                </c:pt>
                <c:pt idx="12">
                  <c:v>130</c:v>
                </c:pt>
              </c:numCache>
            </c:numRef>
          </c:val>
          <c:extLst>
            <c:ext xmlns:c16="http://schemas.microsoft.com/office/drawing/2014/chart" uri="{C3380CC4-5D6E-409C-BE32-E72D297353CC}">
              <c16:uniqueId val="{00000007-275A-4995-9277-AA13A8135BA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1221</c:v>
                </c:pt>
                <c:pt idx="3">
                  <c:v>1171</c:v>
                </c:pt>
                <c:pt idx="6">
                  <c:v>1191</c:v>
                </c:pt>
                <c:pt idx="9">
                  <c:v>1643</c:v>
                </c:pt>
                <c:pt idx="12">
                  <c:v>1495</c:v>
                </c:pt>
              </c:numCache>
            </c:numRef>
          </c:val>
          <c:extLst>
            <c:ext xmlns:c16="http://schemas.microsoft.com/office/drawing/2014/chart" uri="{C3380CC4-5D6E-409C-BE32-E72D297353CC}">
              <c16:uniqueId val="{00000008-275A-4995-9277-AA13A8135BA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32</c:v>
                </c:pt>
                <c:pt idx="3">
                  <c:v>16</c:v>
                </c:pt>
                <c:pt idx="6">
                  <c:v>0</c:v>
                </c:pt>
                <c:pt idx="9">
                  <c:v>0</c:v>
                </c:pt>
                <c:pt idx="12">
                  <c:v>0</c:v>
                </c:pt>
              </c:numCache>
            </c:numRef>
          </c:val>
          <c:extLst>
            <c:ext xmlns:c16="http://schemas.microsoft.com/office/drawing/2014/chart" uri="{C3380CC4-5D6E-409C-BE32-E72D297353CC}">
              <c16:uniqueId val="{00000009-275A-4995-9277-AA13A8135BA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6822</c:v>
                </c:pt>
                <c:pt idx="3">
                  <c:v>6454</c:v>
                </c:pt>
                <c:pt idx="6">
                  <c:v>6465</c:v>
                </c:pt>
                <c:pt idx="9">
                  <c:v>6266</c:v>
                </c:pt>
                <c:pt idx="12">
                  <c:v>5917</c:v>
                </c:pt>
              </c:numCache>
            </c:numRef>
          </c:val>
          <c:extLst>
            <c:ext xmlns:c16="http://schemas.microsoft.com/office/drawing/2014/chart" uri="{C3380CC4-5D6E-409C-BE32-E72D297353CC}">
              <c16:uniqueId val="{0000000A-275A-4995-9277-AA13A8135BA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541</c:v>
                </c:pt>
                <c:pt idx="2">
                  <c:v>#N/A</c:v>
                </c:pt>
                <c:pt idx="3">
                  <c:v>#N/A</c:v>
                </c:pt>
                <c:pt idx="4">
                  <c:v>205</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75A-4995-9277-AA13A8135BA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1300</c:v>
                </c:pt>
                <c:pt idx="1">
                  <c:v>1300</c:v>
                </c:pt>
                <c:pt idx="2">
                  <c:v>1300</c:v>
                </c:pt>
              </c:numCache>
            </c:numRef>
          </c:val>
          <c:extLst>
            <c:ext xmlns:c16="http://schemas.microsoft.com/office/drawing/2014/chart" uri="{C3380CC4-5D6E-409C-BE32-E72D297353CC}">
              <c16:uniqueId val="{00000000-E2C0-4854-9808-EFD379A07CD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212</c:v>
                </c:pt>
                <c:pt idx="1">
                  <c:v>300</c:v>
                </c:pt>
                <c:pt idx="2">
                  <c:v>300</c:v>
                </c:pt>
              </c:numCache>
            </c:numRef>
          </c:val>
          <c:extLst>
            <c:ext xmlns:c16="http://schemas.microsoft.com/office/drawing/2014/chart" uri="{C3380CC4-5D6E-409C-BE32-E72D297353CC}">
              <c16:uniqueId val="{00000001-E2C0-4854-9808-EFD379A07CD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3031</c:v>
                </c:pt>
                <c:pt idx="1">
                  <c:v>3837</c:v>
                </c:pt>
                <c:pt idx="2">
                  <c:v>3711</c:v>
                </c:pt>
              </c:numCache>
            </c:numRef>
          </c:val>
          <c:extLst>
            <c:ext xmlns:c16="http://schemas.microsoft.com/office/drawing/2014/chart" uri="{C3380CC4-5D6E-409C-BE32-E72D297353CC}">
              <c16:uniqueId val="{00000002-E2C0-4854-9808-EFD379A07CD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東京都八丈町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組合に対する元利償還金分の負担金は１百万円増となったものの、一般会計における元利償還金は１百万円減、公営企業債の元利償還金に対する繰入も９９百万円減となった為、元利償還金等としては９９百万円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算入公債費等においても、基準財政需要額に算入された公債費が１５百万円減となったことにより、２３百万円減となった結果、分子が７６百万（１７．７％）減となった。</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満期一括償還のための積立はない。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東京都八丈町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充当可能財源等が令和３年度に比べて３億８，１００万円減となったものの、将来負担額においては地方債現在高、公営企業債等繰入見込額、退職手当負担見込額などがそれぞれ減になったことにより、総額６億９，０００万円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その結果、将来負担比率の分子は昨年に引き続きマイナスとなった。</a:t>
          </a:r>
          <a:endParaRPr kumimoji="1" lang="ja-JP" altLang="en-US" sz="1400" b="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東京都八丈町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はごみ焼却場建設事業のため１億９，６００万円を取り崩し、ふるさと創生基金においてもふるさと納税分４，６００万円取り崩した。障がい者共同作業所や特別養護老人ホーム等の施設整備支援の為、社会福祉推進基金へ１億１，６８５万円積立てた。基金全体としては１億２，６００万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引き続きごみ</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焼却場建設や歴史民俗資料館改修事業などの大規模事業のため、大きく基金を取り崩していくことが見込まれるが、交付税措置率の高い起債を優先し、バランスを図りつつ取崩しを抑えるよう努める。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公共施設整備基金：公共施設の整備の経費に充てるため。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産業振興基金：産業の振興の経費に充てるため。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ふるさと創生基金：自ら考え、自ら行う地域づくりの経費に充てるため。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人材育成基金：人材を育成するための事業に要する経費に充てるため。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社会福祉推進基金：社会福祉の推進の経費に充てるため。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教育振興基金：小中学校の教育環境整備の経費に充てるため。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町立図書館基金：図書館の蔵書整備の経費に充てるため。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公共施設整備基金：新ごみ焼却場建設事業の財源の為、１億９，６００万円を取り崩した。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ふるさと創生基金：ふるさと納税分４，６００万円を取り崩した。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社会福祉推進基金：障がい者共同作業所や特別養護老人ホーム整備支援の為、１億１，６８５万円増加。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公共施設整備基金：令和６年度供用開始予定の新焼却場建設事業のため、急激に減少見込み。</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ふるさと創生基金：地域づくり事業の財源不足を補うため、計画的に取り崩していく予定だが３億円程度は確保していく。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産業振興基金：農業、漁業、観光業、商工業へ充当予定だが、事業の剰余金等は可能な限り繰り戻し、現水準維持できるよう努める。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財政調整基金については前年と同額。</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規模事業のため、公共施設整備基金の取崩しに加え、財政調整基金も大きく取崩す見込みだが、近年の豪雨や台風による災害が多くなっているため、早急に対応できるよう基金残高５億円を確保するよう計画的な取崩し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減債基金については前年と同額。</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短期的には取崩す予定はないが、今後の金利変動等により、取崩して対応していく。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666750" y="411480"/>
          <a:ext cx="1153795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18364200" y="398780"/>
          <a:ext cx="3568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18389600" y="424180"/>
          <a:ext cx="3524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18415000" y="449580"/>
          <a:ext cx="34861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東京都八丈町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5817850" y="398780"/>
          <a:ext cx="24320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5843250" y="424180"/>
          <a:ext cx="23876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5868650" y="449580"/>
          <a:ext cx="23304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760730" y="1179830"/>
          <a:ext cx="87642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876300" y="1211580"/>
          <a:ext cx="1263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095500" y="1211580"/>
          <a:ext cx="114046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7,053
6,942
72.24
9,214,783
8,995,295
86,702
3,900,396
5,917,195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295650" y="1211580"/>
          <a:ext cx="1390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4686300" y="1230630"/>
          <a:ext cx="18415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6527800" y="1230630"/>
          <a:ext cx="11557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7747000" y="1230630"/>
          <a:ext cx="57785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4686300" y="2049780"/>
          <a:ext cx="18415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6591300" y="2049780"/>
          <a:ext cx="31242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9747250" y="1179830"/>
          <a:ext cx="130175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9963150" y="124333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9963150" y="15062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9963150" y="1828800"/>
          <a:ext cx="115570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9823450" y="133223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9906000" y="180340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9823450" y="18034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9906000" y="203390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9823450" y="217678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9858375" y="12814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9858375" y="1540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04850" y="294513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04850" y="319151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04850" y="34417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04850" y="368808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04850" y="393827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04850" y="418846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04850" y="443484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048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624487" y="52603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2890364"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372100" y="515620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372100" y="534289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68707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68707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8197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8197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048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54991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5499100" y="565277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5607050" y="596265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基準財政収入額は町税等の増収により３．２％２，９７８万円の増となり、基準財政需要額においては消防費で増となったものの、土木費や小学校費の減により１．８％６，８０３万円の減となったため、前年度より０．０１ポイント低くなった。</a:t>
          </a:r>
        </a:p>
        <a:p>
          <a:r>
            <a:rPr kumimoji="1" lang="ja-JP" altLang="en-US" sz="1300">
              <a:latin typeface="ＭＳ Ｐゴシック" panose="020B0600070205080204" pitchFamily="50" charset="-128"/>
              <a:ea typeface="ＭＳ Ｐゴシック" panose="020B0600070205080204" pitchFamily="50" charset="-128"/>
            </a:rPr>
            <a:t>　町税等の増収は、均等割は減少しているものの所得割が回復した。コロナ禍後の経済復興の兆しが見えたことが要因と推察しているが、人口が減少傾向にあり、固定資産も評価替えによる調定減となっているため、徴収強化により自主財源の確保に努め、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048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04850" y="76753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53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04850" y="733824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19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04850" y="700114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04850" y="6664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52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04850" y="632695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18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04850" y="59898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851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048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048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9374</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514850" y="6212054"/>
          <a:ext cx="0" cy="12832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4584700" y="7467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425950" y="749529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95751</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4584700" y="5963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9374</xdr:rowOff>
    </xdr:from>
    <xdr:to>
      <xdr:col>24</xdr:col>
      <xdr:colOff>12700</xdr:colOff>
      <xdr:row>37</xdr:row>
      <xdr:rowOff>9374</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425950" y="621205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152702</xdr:rowOff>
    </xdr:from>
    <xdr:to>
      <xdr:col>23</xdr:col>
      <xdr:colOff>133350</xdr:colOff>
      <xdr:row>43</xdr:row>
      <xdr:rowOff>164193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752850" y="7361222"/>
          <a:ext cx="762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3525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4584700" y="704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464050" y="719932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129722</xdr:rowOff>
    </xdr:from>
    <xdr:to>
      <xdr:col>19</xdr:col>
      <xdr:colOff>133350</xdr:colOff>
      <xdr:row>43</xdr:row>
      <xdr:rowOff>152702</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940050" y="7338242"/>
          <a:ext cx="8128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158448</xdr:rowOff>
    </xdr:from>
    <xdr:to>
      <xdr:col>19</xdr:col>
      <xdr:colOff>184150</xdr:colOff>
      <xdr:row>43</xdr:row>
      <xdr:rowOff>88598</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702050" y="719932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98775</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409950" y="6972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129722</xdr:rowOff>
    </xdr:from>
    <xdr:to>
      <xdr:col>15</xdr:col>
      <xdr:colOff>82550</xdr:colOff>
      <xdr:row>43</xdr:row>
      <xdr:rowOff>129722</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127250" y="7338242"/>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123976</xdr:rowOff>
    </xdr:from>
    <xdr:to>
      <xdr:col>15</xdr:col>
      <xdr:colOff>133350</xdr:colOff>
      <xdr:row>43</xdr:row>
      <xdr:rowOff>54126</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889250" y="71648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64303</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597150" y="693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129722</xdr:rowOff>
    </xdr:from>
    <xdr:to>
      <xdr:col>11</xdr:col>
      <xdr:colOff>31750</xdr:colOff>
      <xdr:row>43</xdr:row>
      <xdr:rowOff>129722</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333500" y="7338242"/>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123976</xdr:rowOff>
    </xdr:from>
    <xdr:to>
      <xdr:col>11</xdr:col>
      <xdr:colOff>82550</xdr:colOff>
      <xdr:row>43</xdr:row>
      <xdr:rowOff>54126</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095500" y="7164856"/>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64303</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784350" y="693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282700" y="7187837"/>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87284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971550" y="6960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318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556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7432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9304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1366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113393</xdr:rowOff>
    </xdr:from>
    <xdr:to>
      <xdr:col>23</xdr:col>
      <xdr:colOff>184150</xdr:colOff>
      <xdr:row>44</xdr:row>
      <xdr:rowOff>43543</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464050" y="732191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9270</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4584700" y="7217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101902</xdr:rowOff>
    </xdr:from>
    <xdr:to>
      <xdr:col>19</xdr:col>
      <xdr:colOff>184150</xdr:colOff>
      <xdr:row>44</xdr:row>
      <xdr:rowOff>32052</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702050" y="731042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16829</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409950" y="7392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78922</xdr:rowOff>
    </xdr:from>
    <xdr:to>
      <xdr:col>15</xdr:col>
      <xdr:colOff>133350</xdr:colOff>
      <xdr:row>44</xdr:row>
      <xdr:rowOff>9072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889250" y="728744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165299</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597150" y="737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78922</xdr:rowOff>
    </xdr:from>
    <xdr:to>
      <xdr:col>11</xdr:col>
      <xdr:colOff>82550</xdr:colOff>
      <xdr:row>44</xdr:row>
      <xdr:rowOff>9072</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095500" y="7287442"/>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165299</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784350" y="737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78922</xdr:rowOff>
    </xdr:from>
    <xdr:to>
      <xdr:col>7</xdr:col>
      <xdr:colOff>31750</xdr:colOff>
      <xdr:row>44</xdr:row>
      <xdr:rowOff>9072</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282700" y="7287442"/>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165299</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971550" y="737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048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541130" y="898652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2973720"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372100" y="888238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372100" y="906526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68707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8707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8197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8197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048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54991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5499100" y="937895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5607050" y="968883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も良い比率となっているが、分母となる経常一般財源において地方交付税が３．４％１億０，４８７万円減少し、加えて分子の経常経費充当一般財源も光熱水費等経費の上昇、既存ごみ焼却施設の維持補修費や消防デジタル無線保守点検などにより増加している。人件費は削減することが難しいものの、公共施設に係る維持補修費、物件費等の削減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66750" y="9192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048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04850" y="112636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12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04850" y="1079246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4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04850" y="103212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04850" y="98501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71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048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048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42418</xdr:rowOff>
    </xdr:from>
    <xdr:to>
      <xdr:col>23</xdr:col>
      <xdr:colOff>133350</xdr:colOff>
      <xdr:row>66</xdr:row>
      <xdr:rowOff>97028</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514850" y="9933178"/>
          <a:ext cx="0" cy="12280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69105</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4584700" y="1113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97028</xdr:rowOff>
    </xdr:from>
    <xdr:to>
      <xdr:col>24</xdr:col>
      <xdr:colOff>12700</xdr:colOff>
      <xdr:row>66</xdr:row>
      <xdr:rowOff>97028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425950" y="1116126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128795</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4584700" y="9684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42418</xdr:rowOff>
    </xdr:from>
    <xdr:to>
      <xdr:col>24</xdr:col>
      <xdr:colOff>12700</xdr:colOff>
      <xdr:row>59</xdr:row>
      <xdr:rowOff>42418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425950" y="99331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13208</xdr:rowOff>
    </xdr:from>
    <xdr:to>
      <xdr:col>23</xdr:col>
      <xdr:colOff>133350</xdr:colOff>
      <xdr:row>62</xdr:row>
      <xdr:rowOff>155448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3752850" y="10239248"/>
          <a:ext cx="762000" cy="309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6621</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4584700" y="105679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34544</xdr:rowOff>
    </xdr:from>
    <xdr:to>
      <xdr:col>23</xdr:col>
      <xdr:colOff>184150</xdr:colOff>
      <xdr:row>63</xdr:row>
      <xdr:rowOff>136144</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464050" y="10595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13208</xdr:rowOff>
    </xdr:from>
    <xdr:to>
      <xdr:col>19</xdr:col>
      <xdr:colOff>133350</xdr:colOff>
      <xdr:row>62</xdr:row>
      <xdr:rowOff>145796</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2940050" y="10239248"/>
          <a:ext cx="812800" cy="300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46736</xdr:rowOff>
    </xdr:from>
    <xdr:to>
      <xdr:col>19</xdr:col>
      <xdr:colOff>184150</xdr:colOff>
      <xdr:row>62</xdr:row>
      <xdr:rowOff>148336</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702050" y="10440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133113</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409950" y="10526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145796</xdr:rowOff>
    </xdr:from>
    <xdr:to>
      <xdr:col>15</xdr:col>
      <xdr:colOff>82550</xdr:colOff>
      <xdr:row>64</xdr:row>
      <xdr:rowOff>97282</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127250" y="10539476"/>
          <a:ext cx="812800" cy="286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22352</xdr:rowOff>
    </xdr:from>
    <xdr:to>
      <xdr:col>15</xdr:col>
      <xdr:colOff>133350</xdr:colOff>
      <xdr:row>64</xdr:row>
      <xdr:rowOff>123952</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889250" y="1075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108729</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597150" y="10837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99822</xdr:rowOff>
    </xdr:from>
    <xdr:to>
      <xdr:col>11</xdr:col>
      <xdr:colOff>31750</xdr:colOff>
      <xdr:row>64</xdr:row>
      <xdr:rowOff>97282</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333500" y="10661142"/>
          <a:ext cx="79375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70612</xdr:rowOff>
    </xdr:from>
    <xdr:to>
      <xdr:col>11</xdr:col>
      <xdr:colOff>82550</xdr:colOff>
      <xdr:row>65</xdr:row>
      <xdr:rowOff>762</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095500" y="10799572"/>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156989</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784350" y="1088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51308</xdr:rowOff>
    </xdr:from>
    <xdr:to>
      <xdr:col>7</xdr:col>
      <xdr:colOff>31750</xdr:colOff>
      <xdr:row>64</xdr:row>
      <xdr:rowOff>152908</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282700" y="1078026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137685</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971550" y="10866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318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556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7432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9304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1366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104648</xdr:rowOff>
    </xdr:from>
    <xdr:to>
      <xdr:col>23</xdr:col>
      <xdr:colOff>184150</xdr:colOff>
      <xdr:row>63</xdr:row>
      <xdr:rowOff>34798</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464050" y="1049832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121175</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4584700" y="1034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133858</xdr:rowOff>
    </xdr:from>
    <xdr:to>
      <xdr:col>19</xdr:col>
      <xdr:colOff>184150</xdr:colOff>
      <xdr:row>61</xdr:row>
      <xdr:rowOff>64008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702050" y="1019225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74185</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409950" y="9964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94996</xdr:rowOff>
    </xdr:from>
    <xdr:to>
      <xdr:col>15</xdr:col>
      <xdr:colOff>133350</xdr:colOff>
      <xdr:row>63</xdr:row>
      <xdr:rowOff>25146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889250" y="104886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35323</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597150" y="10261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46482</xdr:rowOff>
    </xdr:from>
    <xdr:to>
      <xdr:col>11</xdr:col>
      <xdr:colOff>82550</xdr:colOff>
      <xdr:row>64</xdr:row>
      <xdr:rowOff>148082</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095500" y="1077544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158259</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784350" y="10551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49022</xdr:rowOff>
    </xdr:from>
    <xdr:to>
      <xdr:col>7</xdr:col>
      <xdr:colOff>31750</xdr:colOff>
      <xdr:row>63</xdr:row>
      <xdr:rowOff>150622</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282700" y="1061034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160799</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971550" y="10386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048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746553" y="127127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3787347"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[459,460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372100" y="1260475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372100" y="1279144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68707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68707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8197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8197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048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54991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5499100" y="13101320"/>
          <a:ext cx="34518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5607050" y="13411200"/>
          <a:ext cx="524891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４９，２８７円増加している。類似団体平均を大きく上回っているのは地理的要因により島内各所に点在する保育所を直営しているほか、空港消防業務を受託しており、職員数が多く人件費やごみ処理施設、汚泥再生処理センター等の運営に係る物件費、維持補修費が大きく影響している。</a:t>
          </a:r>
        </a:p>
        <a:p>
          <a:r>
            <a:rPr kumimoji="1" lang="ja-JP" altLang="en-US" sz="1300">
              <a:latin typeface="ＭＳ Ｐゴシック" panose="020B0600070205080204" pitchFamily="50" charset="-128"/>
              <a:ea typeface="ＭＳ Ｐゴシック" panose="020B0600070205080204" pitchFamily="50" charset="-128"/>
            </a:rPr>
            <a:t>　今後も人口減少により、悪化していくことが見込まれるが、職員の事務効率化をはじめ、施設の集約化を図ることでコスト削減に努めていく。</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66750" y="12914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048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04850" y="1507024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92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04850" y="1467569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53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04850" y="14281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14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04850" y="13890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74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04850" y="134958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3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048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048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162399</xdr:rowOff>
    </xdr:from>
    <xdr:to>
      <xdr:col>23</xdr:col>
      <xdr:colOff>133350</xdr:colOff>
      <xdr:row>89</xdr:row>
      <xdr:rowOff>90757</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514850" y="13405959"/>
          <a:ext cx="0" cy="16047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62834</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4584700" y="14982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90757</xdr:rowOff>
    </xdr:from>
    <xdr:to>
      <xdr:col>24</xdr:col>
      <xdr:colOff>12700</xdr:colOff>
      <xdr:row>89</xdr:row>
      <xdr:rowOff>90757</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425950" y="1501071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77326</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4584700" y="13153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162399</xdr:rowOff>
    </xdr:from>
    <xdr:to>
      <xdr:col>24</xdr:col>
      <xdr:colOff>12700</xdr:colOff>
      <xdr:row>79</xdr:row>
      <xdr:rowOff>162399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425950" y="1340595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164390</xdr:rowOff>
    </xdr:from>
    <xdr:to>
      <xdr:col>23</xdr:col>
      <xdr:colOff>133350</xdr:colOff>
      <xdr:row>83</xdr:row>
      <xdr:rowOff>92047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752850" y="13910870"/>
          <a:ext cx="762000" cy="95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63657</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4584700" y="13474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47130</xdr:rowOff>
    </xdr:from>
    <xdr:to>
      <xdr:col>23</xdr:col>
      <xdr:colOff>184150</xdr:colOff>
      <xdr:row>81</xdr:row>
      <xdr:rowOff>148730</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464050" y="13625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164390</xdr:rowOff>
    </xdr:from>
    <xdr:to>
      <xdr:col>19</xdr:col>
      <xdr:colOff>133350</xdr:colOff>
      <xdr:row>83</xdr:row>
      <xdr:rowOff>8212</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2940050" y="13910870"/>
          <a:ext cx="812800" cy="1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12767</xdr:rowOff>
    </xdr:from>
    <xdr:to>
      <xdr:col>19</xdr:col>
      <xdr:colOff>184150</xdr:colOff>
      <xdr:row>81</xdr:row>
      <xdr:rowOff>114367</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702050" y="13591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124544</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409950" y="133681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5688</xdr:rowOff>
    </xdr:from>
    <xdr:to>
      <xdr:col>15</xdr:col>
      <xdr:colOff>82550</xdr:colOff>
      <xdr:row>83</xdr:row>
      <xdr:rowOff>8212</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127250" y="13919808"/>
          <a:ext cx="812800" cy="2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163063</xdr:rowOff>
    </xdr:from>
    <xdr:to>
      <xdr:col>15</xdr:col>
      <xdr:colOff>133350</xdr:colOff>
      <xdr:row>81</xdr:row>
      <xdr:rowOff>93213</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889250" y="1357426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103390</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597150" y="13346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99865</xdr:rowOff>
    </xdr:from>
    <xdr:to>
      <xdr:col>11</xdr:col>
      <xdr:colOff>31750</xdr:colOff>
      <xdr:row>83</xdr:row>
      <xdr:rowOff>5688</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333500" y="13846345"/>
          <a:ext cx="793750" cy="73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128608</xdr:rowOff>
    </xdr:from>
    <xdr:to>
      <xdr:col>11</xdr:col>
      <xdr:colOff>82550</xdr:colOff>
      <xdr:row>81</xdr:row>
      <xdr:rowOff>58758</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095500" y="13539808"/>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68935</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784350" y="13312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113649</xdr:rowOff>
    </xdr:from>
    <xdr:to>
      <xdr:col>7</xdr:col>
      <xdr:colOff>31750</xdr:colOff>
      <xdr:row>81</xdr:row>
      <xdr:rowOff>43799</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282700" y="13524849"/>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53976</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971550" y="13297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318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556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7432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9304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1366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41247</xdr:rowOff>
    </xdr:from>
    <xdr:to>
      <xdr:col>23</xdr:col>
      <xdr:colOff>184150</xdr:colOff>
      <xdr:row>83</xdr:row>
      <xdr:rowOff>142847</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464050" y="13955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13324</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4584700" y="13927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113590</xdr:rowOff>
    </xdr:from>
    <xdr:to>
      <xdr:col>19</xdr:col>
      <xdr:colOff>184150</xdr:colOff>
      <xdr:row>83</xdr:row>
      <xdr:rowOff>43740</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3702050" y="138600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28517</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409950" y="13942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128862</xdr:rowOff>
    </xdr:from>
    <xdr:to>
      <xdr:col>15</xdr:col>
      <xdr:colOff>133350</xdr:colOff>
      <xdr:row>83</xdr:row>
      <xdr:rowOff>59012</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2889250" y="1387534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43789</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597150" y="1395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126338</xdr:rowOff>
    </xdr:from>
    <xdr:to>
      <xdr:col>11</xdr:col>
      <xdr:colOff>82550</xdr:colOff>
      <xdr:row>83</xdr:row>
      <xdr:rowOff>56488</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095500" y="13872818"/>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41265</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784350" y="1395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49065</xdr:rowOff>
    </xdr:from>
    <xdr:to>
      <xdr:col>7</xdr:col>
      <xdr:colOff>31750</xdr:colOff>
      <xdr:row>82</xdr:row>
      <xdr:rowOff>150665</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282700" y="1379554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135442</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971550" y="13881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16649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2412847" y="127127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4041255"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6351250" y="1260475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6351250" y="1279144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849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849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1770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1770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16649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64592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6459200" y="1310132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6570960" y="13411200"/>
          <a:ext cx="526034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初任給は国の基準としているが、昇格に必要な年限を長くしているほか、昇給金額を抑えることで、水準が大きく変動することなく、全国市平均をはじめ、全国町村平均、類似団体平均を大きく下回っている。</a:t>
          </a:r>
        </a:p>
        <a:p>
          <a:r>
            <a:rPr kumimoji="1" lang="ja-JP" altLang="en-US" sz="1300">
              <a:latin typeface="ＭＳ Ｐゴシック" panose="020B0600070205080204" pitchFamily="50" charset="-128"/>
              <a:ea typeface="ＭＳ Ｐゴシック" panose="020B0600070205080204" pitchFamily="50" charset="-128"/>
            </a:rPr>
            <a:t>　今後も引き続き、行政サービスの向上と現給与水準の維持に努める。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16649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097915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1664950" y="151238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0979150" y="1498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1664950" y="1478679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0979150" y="1464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1664950" y="1444969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0979150" y="14311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1664950" y="1411260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0979150" y="1397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1664950" y="1377550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0979150" y="1363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1664950" y="13438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0979150" y="13300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16649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097915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16649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90</xdr:row>
      <xdr:rowOff>36286</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5474950" y="13641433"/>
          <a:ext cx="0" cy="14824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5563850" y="15095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5405100" y="151238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5563850" y="13392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5405100" y="1364143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80</xdr:row>
      <xdr:rowOff>165100</xdr:rowOff>
    </xdr:from>
    <xdr:to>
      <xdr:col>81</xdr:col>
      <xdr:colOff>44450</xdr:colOff>
      <xdr:row>81</xdr:row>
      <xdr:rowOff>62593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4712950" y="13576300"/>
          <a:ext cx="762000" cy="65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67932</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5563850" y="14317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95855</xdr:rowOff>
    </xdr:from>
    <xdr:to>
      <xdr:col>81</xdr:col>
      <xdr:colOff>95250</xdr:colOff>
      <xdr:row>86</xdr:row>
      <xdr:rowOff>26005</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427960" y="1434525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80</xdr:row>
      <xdr:rowOff>165100</xdr:rowOff>
    </xdr:from>
    <xdr:to>
      <xdr:col>77</xdr:col>
      <xdr:colOff>44450</xdr:colOff>
      <xdr:row>81</xdr:row>
      <xdr:rowOff>51102</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3903960" y="13576300"/>
          <a:ext cx="808990" cy="53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95855</xdr:rowOff>
    </xdr:from>
    <xdr:to>
      <xdr:col>77</xdr:col>
      <xdr:colOff>95250</xdr:colOff>
      <xdr:row>86</xdr:row>
      <xdr:rowOff>26005</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4665960" y="1434525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10782</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370050" y="14427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51102</xdr:rowOff>
    </xdr:from>
    <xdr:to>
      <xdr:col>72</xdr:col>
      <xdr:colOff>203200</xdr:colOff>
      <xdr:row>81</xdr:row>
      <xdr:rowOff>85573</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106400" y="13629942"/>
          <a:ext cx="79756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868400" y="1431078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147761</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557250" y="1439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85573</xdr:rowOff>
    </xdr:from>
    <xdr:to>
      <xdr:col>68</xdr:col>
      <xdr:colOff>152400</xdr:colOff>
      <xdr:row>81</xdr:row>
      <xdr:rowOff>154516</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2293600" y="13664413"/>
          <a:ext cx="8128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26912</xdr:rowOff>
    </xdr:from>
    <xdr:to>
      <xdr:col>68</xdr:col>
      <xdr:colOff>203200</xdr:colOff>
      <xdr:row>85</xdr:row>
      <xdr:rowOff>128512</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055600" y="14276312"/>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113289</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2763500" y="1436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26912</xdr:rowOff>
    </xdr:from>
    <xdr:to>
      <xdr:col>64</xdr:col>
      <xdr:colOff>152400</xdr:colOff>
      <xdr:row>85</xdr:row>
      <xdr:rowOff>128512</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2242800" y="14276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113289</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1950700" y="1436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278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516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71473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29095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20967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11793</xdr:rowOff>
    </xdr:from>
    <xdr:to>
      <xdr:col>81</xdr:col>
      <xdr:colOff>95250</xdr:colOff>
      <xdr:row>81</xdr:row>
      <xdr:rowOff>113393</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5427960" y="13590633"/>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104520</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5563850" y="13515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80</xdr:row>
      <xdr:rowOff>114300</xdr:rowOff>
    </xdr:from>
    <xdr:to>
      <xdr:col>77</xdr:col>
      <xdr:colOff>95250</xdr:colOff>
      <xdr:row>81</xdr:row>
      <xdr:rowOff>44450</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4665960" y="1352550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54627</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370050" y="13298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302</xdr:rowOff>
    </xdr:from>
    <xdr:to>
      <xdr:col>73</xdr:col>
      <xdr:colOff>44450</xdr:colOff>
      <xdr:row>81</xdr:row>
      <xdr:rowOff>101902</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3868400" y="1357914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112079</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557250" y="13355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34773</xdr:rowOff>
    </xdr:from>
    <xdr:to>
      <xdr:col>68</xdr:col>
      <xdr:colOff>203200</xdr:colOff>
      <xdr:row>81</xdr:row>
      <xdr:rowOff>136373</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055600" y="13613613"/>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146550</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2763500" y="1339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103716</xdr:rowOff>
    </xdr:from>
    <xdr:to>
      <xdr:col>64</xdr:col>
      <xdr:colOff>152400</xdr:colOff>
      <xdr:row>82</xdr:row>
      <xdr:rowOff>33866</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2242800" y="1368255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44043</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1950700" y="13455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16649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2146152" y="898652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4307949"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6351250" y="888238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6351250" y="906526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849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849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1770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1770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16649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64592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6459200" y="937895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6570960" y="968883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職員数が全国をはじめ、類似団体の平均を大きく上回っているのは島内に点在する保育所の直営や消防救急業務のほか、空港消防業務を受託しているためである。</a:t>
          </a:r>
        </a:p>
        <a:p>
          <a:r>
            <a:rPr kumimoji="1" lang="ja-JP" altLang="en-US" sz="1300">
              <a:latin typeface="ＭＳ Ｐゴシック" panose="020B0600070205080204" pitchFamily="50" charset="-128"/>
              <a:ea typeface="ＭＳ Ｐゴシック" panose="020B0600070205080204" pitchFamily="50" charset="-128"/>
            </a:rPr>
            <a:t>　今後も人口減少に伴い割合は上がっていくが、事務の効率化を図りつつ、多様な行政需要に対応できる組織へ再編を進め、定員管理に努める。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1626850" y="9192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16649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097915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1664950" y="1134406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0979150" y="1120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1664950" y="109495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0979150" y="1081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1664950" y="105587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097915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1664950" y="10164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0979150" y="1002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1664950" y="976968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0979150" y="963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16649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097915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16649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143764</xdr:rowOff>
    </xdr:from>
    <xdr:to>
      <xdr:col>81</xdr:col>
      <xdr:colOff>44450</xdr:colOff>
      <xdr:row>67</xdr:row>
      <xdr:rowOff>63119</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5474950" y="10034524"/>
          <a:ext cx="0" cy="12604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35196</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5563850" y="11267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63119</xdr:rowOff>
    </xdr:from>
    <xdr:to>
      <xdr:col>81</xdr:col>
      <xdr:colOff>133350</xdr:colOff>
      <xdr:row>67</xdr:row>
      <xdr:rowOff>63119</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5405100" y="1129499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58691</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5563850" y="9781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143764</xdr:rowOff>
    </xdr:from>
    <xdr:to>
      <xdr:col>81</xdr:col>
      <xdr:colOff>133350</xdr:colOff>
      <xdr:row>59</xdr:row>
      <xdr:rowOff>143764</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5405100" y="1003452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67</xdr:row>
      <xdr:rowOff>63119</xdr:rowOff>
    </xdr:from>
    <xdr:to>
      <xdr:col>81</xdr:col>
      <xdr:colOff>44450</xdr:colOff>
      <xdr:row>67</xdr:row>
      <xdr:rowOff>154813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4712950" y="11294999"/>
          <a:ext cx="762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38329</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5563850" y="102643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21802</xdr:rowOff>
    </xdr:from>
    <xdr:to>
      <xdr:col>81</xdr:col>
      <xdr:colOff>95250</xdr:colOff>
      <xdr:row>62</xdr:row>
      <xdr:rowOff>123402</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427960" y="10415482"/>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67</xdr:row>
      <xdr:rowOff>127466</xdr:rowOff>
    </xdr:from>
    <xdr:to>
      <xdr:col>77</xdr:col>
      <xdr:colOff>44450</xdr:colOff>
      <xdr:row>67</xdr:row>
      <xdr:rowOff>154813</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3903960" y="11359346"/>
          <a:ext cx="808990" cy="2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18584</xdr:rowOff>
    </xdr:from>
    <xdr:to>
      <xdr:col>77</xdr:col>
      <xdr:colOff>95250</xdr:colOff>
      <xdr:row>62</xdr:row>
      <xdr:rowOff>120184</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4665960" y="10412264"/>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130361</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370050" y="101887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67</xdr:row>
      <xdr:rowOff>22902</xdr:rowOff>
    </xdr:from>
    <xdr:to>
      <xdr:col>72</xdr:col>
      <xdr:colOff>203200</xdr:colOff>
      <xdr:row>67</xdr:row>
      <xdr:rowOff>127466</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106400" y="11254782"/>
          <a:ext cx="79756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14563</xdr:rowOff>
    </xdr:from>
    <xdr:to>
      <xdr:col>73</xdr:col>
      <xdr:colOff>44450</xdr:colOff>
      <xdr:row>62</xdr:row>
      <xdr:rowOff>116163</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868400" y="1040824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126340</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557250" y="1018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66</xdr:row>
      <xdr:rowOff>104267</xdr:rowOff>
    </xdr:from>
    <xdr:to>
      <xdr:col>68</xdr:col>
      <xdr:colOff>152400</xdr:colOff>
      <xdr:row>67</xdr:row>
      <xdr:rowOff>22902</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2293600" y="11168507"/>
          <a:ext cx="812800" cy="86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16976</xdr:rowOff>
    </xdr:from>
    <xdr:to>
      <xdr:col>68</xdr:col>
      <xdr:colOff>203200</xdr:colOff>
      <xdr:row>62</xdr:row>
      <xdr:rowOff>118576</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055600" y="10410656"/>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128753</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2763500" y="10187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14563</xdr:rowOff>
    </xdr:from>
    <xdr:to>
      <xdr:col>64</xdr:col>
      <xdr:colOff>152400</xdr:colOff>
      <xdr:row>62</xdr:row>
      <xdr:rowOff>116163</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2242800" y="10408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126340</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1950700" y="1018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278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516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71473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29095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20967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67</xdr:row>
      <xdr:rowOff>12319</xdr:rowOff>
    </xdr:from>
    <xdr:to>
      <xdr:col>81</xdr:col>
      <xdr:colOff>95250</xdr:colOff>
      <xdr:row>67</xdr:row>
      <xdr:rowOff>113919</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5427960" y="11244199"/>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66</xdr:row>
      <xdr:rowOff>79646</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5563850" y="11143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67</xdr:row>
      <xdr:rowOff>104013</xdr:rowOff>
    </xdr:from>
    <xdr:to>
      <xdr:col>77</xdr:col>
      <xdr:colOff>95250</xdr:colOff>
      <xdr:row>68</xdr:row>
      <xdr:rowOff>34163</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4665960" y="11335893"/>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68</xdr:row>
      <xdr:rowOff>18940</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370050" y="11418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67</xdr:row>
      <xdr:rowOff>76666</xdr:rowOff>
    </xdr:from>
    <xdr:to>
      <xdr:col>73</xdr:col>
      <xdr:colOff>44450</xdr:colOff>
      <xdr:row>68</xdr:row>
      <xdr:rowOff>6816</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3868400" y="11308546"/>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67</xdr:row>
      <xdr:rowOff>163043</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557250" y="1139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66</xdr:row>
      <xdr:rowOff>143552</xdr:rowOff>
    </xdr:from>
    <xdr:to>
      <xdr:col>68</xdr:col>
      <xdr:colOff>203200</xdr:colOff>
      <xdr:row>67</xdr:row>
      <xdr:rowOff>73702</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055600" y="11207792"/>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67</xdr:row>
      <xdr:rowOff>58479</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2763500" y="11290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66</xdr:row>
      <xdr:rowOff>53467</xdr:rowOff>
    </xdr:from>
    <xdr:to>
      <xdr:col>64</xdr:col>
      <xdr:colOff>152400</xdr:colOff>
      <xdr:row>66</xdr:row>
      <xdr:rowOff>155067</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2242800" y="11117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139844</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1950700" y="11204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16649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2436924" y="52603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17176"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6351250" y="515620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6351250" y="534289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849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849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1770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1770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16649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64592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6459200" y="565277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6570960" y="596265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３０年度より少しづつ改善しているが、類似団体と比べ３．７％と大きく差が出る結果となっっているが、新規発行債を抑制していることにより、元利償還金の額が減っている。しかしながら、令和５年・令和６年の焼却場建設事業及び歴史民俗資料館改修事業で約１０億円弱の起債を行う予定である為、公債費負担比率が上昇することが予想される。引き続き交付税措置のある起債を優先し、他事業において単独の起債を最小限に抑制することで公債費負担比率の分母を上げ、大幅な上昇とならないよう努める。</a:t>
          </a: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1626850" y="54660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16649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097915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1664950" y="754126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0979150" y="739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1664950" y="70662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0979150" y="6927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1664950" y="659511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097915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1664950" y="612394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0979150" y="5985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16649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16649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21336</xdr:rowOff>
    </xdr:from>
    <xdr:to>
      <xdr:col>81</xdr:col>
      <xdr:colOff>44450</xdr:colOff>
      <xdr:row>45</xdr:row>
      <xdr:rowOff>3302</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5474950" y="6056376"/>
          <a:ext cx="0" cy="14907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146829</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5563850" y="7522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3302</xdr:rowOff>
    </xdr:from>
    <xdr:to>
      <xdr:col>81</xdr:col>
      <xdr:colOff>133350</xdr:colOff>
      <xdr:row>45</xdr:row>
      <xdr:rowOff>3302</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5405100" y="754710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107713</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5563850" y="5807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21336</xdr:rowOff>
    </xdr:from>
    <xdr:to>
      <xdr:col>81</xdr:col>
      <xdr:colOff>133350</xdr:colOff>
      <xdr:row>36</xdr:row>
      <xdr:rowOff>21336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5405100" y="605637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150876</xdr:rowOff>
    </xdr:from>
    <xdr:to>
      <xdr:col>81</xdr:col>
      <xdr:colOff>44450</xdr:colOff>
      <xdr:row>43</xdr:row>
      <xdr:rowOff>46990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4712950" y="7191756"/>
          <a:ext cx="762000" cy="6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150639</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5563850" y="6688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134112</xdr:rowOff>
    </xdr:from>
    <xdr:to>
      <xdr:col>81</xdr:col>
      <xdr:colOff>95250</xdr:colOff>
      <xdr:row>41</xdr:row>
      <xdr:rowOff>64262</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5427960" y="6839712"/>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46990</xdr:rowOff>
    </xdr:from>
    <xdr:to>
      <xdr:col>77</xdr:col>
      <xdr:colOff>44450</xdr:colOff>
      <xdr:row>43</xdr:row>
      <xdr:rowOff>66294</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3903960" y="7255510"/>
          <a:ext cx="80899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153416</xdr:rowOff>
    </xdr:from>
    <xdr:to>
      <xdr:col>77</xdr:col>
      <xdr:colOff>95250</xdr:colOff>
      <xdr:row>41</xdr:row>
      <xdr:rowOff>83566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4665960" y="6859016"/>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93743</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370050" y="6631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66294</xdr:rowOff>
    </xdr:from>
    <xdr:to>
      <xdr:col>72</xdr:col>
      <xdr:colOff>203200</xdr:colOff>
      <xdr:row>43</xdr:row>
      <xdr:rowOff>75946</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3106400" y="7274814"/>
          <a:ext cx="79756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30226</xdr:rowOff>
    </xdr:from>
    <xdr:to>
      <xdr:col>73</xdr:col>
      <xdr:colOff>44450</xdr:colOff>
      <xdr:row>41</xdr:row>
      <xdr:rowOff>131826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3868400" y="690346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142003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557250" y="6679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75946</xdr:rowOff>
    </xdr:from>
    <xdr:to>
      <xdr:col>68</xdr:col>
      <xdr:colOff>152400</xdr:colOff>
      <xdr:row>43</xdr:row>
      <xdr:rowOff>95250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2293600" y="7284466"/>
          <a:ext cx="8128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30226</xdr:rowOff>
    </xdr:from>
    <xdr:to>
      <xdr:col>68</xdr:col>
      <xdr:colOff>203200</xdr:colOff>
      <xdr:row>41</xdr:row>
      <xdr:rowOff>131826</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055600" y="6903466"/>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142003</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2763500" y="6679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2242800" y="688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122699</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1950700" y="6660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278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516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71473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29095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20967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100076</xdr:rowOff>
    </xdr:from>
    <xdr:to>
      <xdr:col>81</xdr:col>
      <xdr:colOff>95250</xdr:colOff>
      <xdr:row>43</xdr:row>
      <xdr:rowOff>30226</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5427960" y="7140956"/>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72153</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5563850" y="711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167640</xdr:rowOff>
    </xdr:from>
    <xdr:to>
      <xdr:col>77</xdr:col>
      <xdr:colOff>95250</xdr:colOff>
      <xdr:row>43</xdr:row>
      <xdr:rowOff>97790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4665960" y="720852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82567</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370050" y="7291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15494</xdr:rowOff>
    </xdr:from>
    <xdr:to>
      <xdr:col>73</xdr:col>
      <xdr:colOff>44450</xdr:colOff>
      <xdr:row>43</xdr:row>
      <xdr:rowOff>117094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3868400" y="722401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101871</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557250" y="7310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25146</xdr:rowOff>
    </xdr:from>
    <xdr:to>
      <xdr:col>68</xdr:col>
      <xdr:colOff>203200</xdr:colOff>
      <xdr:row>43</xdr:row>
      <xdr:rowOff>126746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055600" y="7233666"/>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111523</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2763500" y="7320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44450</xdr:rowOff>
    </xdr:from>
    <xdr:to>
      <xdr:col>64</xdr:col>
      <xdr:colOff>152400</xdr:colOff>
      <xdr:row>43</xdr:row>
      <xdr:rowOff>146050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2242800" y="725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130827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1950700" y="7339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1664950" y="1179830"/>
          <a:ext cx="462280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2520280" y="153416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933820" y="150876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6351250" y="14300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6351250" y="16167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84985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84985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17700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17700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1664950" y="192659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6459200" y="192659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6459200" y="192659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6570960" y="223647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引き続き将来負担比率は０％となっているが、令和３年度より焼却場の建設に着手しているため、今後は大きく基金を取り崩し、地方債を発行する予定。また、歴史民俗資料館の改修も大規模事業となるため、将来負担比率は再び発生すると予測している。</a:t>
          </a:r>
        </a:p>
        <a:p>
          <a:r>
            <a:rPr kumimoji="1" lang="ja-JP" altLang="en-US" sz="1300">
              <a:latin typeface="ＭＳ Ｐゴシック" panose="020B0600070205080204" pitchFamily="50" charset="-128"/>
              <a:ea typeface="ＭＳ Ｐゴシック" panose="020B0600070205080204" pitchFamily="50" charset="-128"/>
            </a:rPr>
            <a:t>　新規発行債や基金の取り崩しの抑制に努め、将来負担比率が上昇しないよう健全な財政運営を図る。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1626850" y="1739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1664950" y="4286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0979150" y="414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1664950" y="389170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0979150" y="3753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1664950" y="35009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0979150" y="335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1664950" y="31064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0979150" y="296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1664950" y="271187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0979150" y="2573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1664950" y="23211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0979150" y="2182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1664950" y="19265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1664950" y="192659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62653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5474950" y="2321137"/>
          <a:ext cx="0" cy="14295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34730</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5563850" y="3722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62653</xdr:rowOff>
    </xdr:from>
    <xdr:to>
      <xdr:col>81</xdr:col>
      <xdr:colOff>133350</xdr:colOff>
      <xdr:row>22</xdr:row>
      <xdr:rowOff>62653</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5405100" y="375073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5563850" y="201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5405100" y="232113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14</xdr:row>
      <xdr:rowOff>58843</xdr:rowOff>
    </xdr:from>
    <xdr:to>
      <xdr:col>68</xdr:col>
      <xdr:colOff>152400</xdr:colOff>
      <xdr:row>15</xdr:row>
      <xdr:rowOff>33514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2293600" y="2405803"/>
          <a:ext cx="812800" cy="142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5563850" y="22424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427960" y="2270337"/>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4665960" y="2270337"/>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370050" y="2043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136596</xdr:rowOff>
    </xdr:from>
    <xdr:to>
      <xdr:col>73</xdr:col>
      <xdr:colOff>44450</xdr:colOff>
      <xdr:row>14</xdr:row>
      <xdr:rowOff>66746</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3868400" y="2315916"/>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76923</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3557250" y="2088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131233</xdr:rowOff>
    </xdr:from>
    <xdr:to>
      <xdr:col>68</xdr:col>
      <xdr:colOff>203200</xdr:colOff>
      <xdr:row>14</xdr:row>
      <xdr:rowOff>61383</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3055600" y="2310553"/>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71560</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2763500" y="2083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21449</xdr:rowOff>
    </xdr:from>
    <xdr:to>
      <xdr:col>64</xdr:col>
      <xdr:colOff>152400</xdr:colOff>
      <xdr:row>14</xdr:row>
      <xdr:rowOff>123049</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2242800" y="2368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133226</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1950700" y="2144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278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516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71473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29095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20967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8043</xdr:rowOff>
    </xdr:from>
    <xdr:to>
      <xdr:col>68</xdr:col>
      <xdr:colOff>203200</xdr:colOff>
      <xdr:row>14</xdr:row>
      <xdr:rowOff>109643</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3055600" y="2355003"/>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94420</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2763500" y="2441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154164</xdr:rowOff>
    </xdr:from>
    <xdr:to>
      <xdr:col>64</xdr:col>
      <xdr:colOff>152400</xdr:colOff>
      <xdr:row>15</xdr:row>
      <xdr:rowOff>84314</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2242800" y="250112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69091</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1950700" y="2583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東京都八丈町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7,053
6,942
72.24
9,214,783
8,995,295
86,702
3,900,396
5,917,195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保育所４施設の運営や消防業務の直営、空港消防業務受託等により職員数が多いため、給与水準を低くすることで類似団体とほぼ同規模を保ってきた。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前年度と比較して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０．８</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しているが、消防職員の増員、臨時保育士の雇用など削減することが難しいため、今後も同給与水準を維持しつつ、適正な人員管理に努めることで行政サービスの向上を目指していく。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161290</xdr:rowOff>
    </xdr:from>
    <xdr:to>
      <xdr:col>24</xdr:col>
      <xdr:colOff>25400</xdr:colOff>
      <xdr:row>41</xdr:row>
      <xdr:rowOff>130810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1914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102887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3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130810</xdr:rowOff>
    </xdr:from>
    <xdr:to>
      <xdr:col>24</xdr:col>
      <xdr:colOff>114300</xdr:colOff>
      <xdr:row>41</xdr:row>
      <xdr:rowOff>130810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6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76217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161290</xdr:rowOff>
    </xdr:from>
    <xdr:to>
      <xdr:col>24</xdr:col>
      <xdr:colOff>114300</xdr:colOff>
      <xdr:row>33</xdr:row>
      <xdr:rowOff>161290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149860</xdr:rowOff>
    </xdr:from>
    <xdr:to>
      <xdr:col>24</xdr:col>
      <xdr:colOff>25400</xdr:colOff>
      <xdr:row>39</xdr:row>
      <xdr:rowOff>39370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66496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12717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84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149860</xdr:rowOff>
    </xdr:from>
    <xdr:to>
      <xdr:col>19</xdr:col>
      <xdr:colOff>187325</xdr:colOff>
      <xdr:row>39</xdr:row>
      <xdr:rowOff>77470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6649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73660</xdr:rowOff>
    </xdr:from>
    <xdr:to>
      <xdr:col>15</xdr:col>
      <xdr:colOff>98425</xdr:colOff>
      <xdr:row>39</xdr:row>
      <xdr:rowOff>77470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58876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156210</xdr:rowOff>
    </xdr:from>
    <xdr:to>
      <xdr:col>15</xdr:col>
      <xdr:colOff>149225</xdr:colOff>
      <xdr:row>38</xdr:row>
      <xdr:rowOff>86360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96537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73660</xdr:rowOff>
    </xdr:from>
    <xdr:to>
      <xdr:col>11</xdr:col>
      <xdr:colOff>9525</xdr:colOff>
      <xdr:row>38</xdr:row>
      <xdr:rowOff>119380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5887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64770</xdr:rowOff>
    </xdr:from>
    <xdr:to>
      <xdr:col>11</xdr:col>
      <xdr:colOff>60325</xdr:colOff>
      <xdr:row>37</xdr:row>
      <xdr:rowOff>166370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5097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49530</xdr:rowOff>
    </xdr:from>
    <xdr:to>
      <xdr:col>6</xdr:col>
      <xdr:colOff>171450</xdr:colOff>
      <xdr:row>37</xdr:row>
      <xdr:rowOff>151130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161307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160020</xdr:rowOff>
    </xdr:from>
    <xdr:to>
      <xdr:col>24</xdr:col>
      <xdr:colOff>76200</xdr:colOff>
      <xdr:row>39</xdr:row>
      <xdr:rowOff>90170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132097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64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99060</xdr:rowOff>
    </xdr:from>
    <xdr:to>
      <xdr:col>20</xdr:col>
      <xdr:colOff>38100</xdr:colOff>
      <xdr:row>39</xdr:row>
      <xdr:rowOff>29210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13987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70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26670</xdr:rowOff>
    </xdr:from>
    <xdr:to>
      <xdr:col>15</xdr:col>
      <xdr:colOff>149225</xdr:colOff>
      <xdr:row>39</xdr:row>
      <xdr:rowOff>128270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71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113047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22860</xdr:rowOff>
    </xdr:from>
    <xdr:to>
      <xdr:col>11</xdr:col>
      <xdr:colOff>60325</xdr:colOff>
      <xdr:row>38</xdr:row>
      <xdr:rowOff>124460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109237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68580</xdr:rowOff>
    </xdr:from>
    <xdr:to>
      <xdr:col>6</xdr:col>
      <xdr:colOff>171450</xdr:colOff>
      <xdr:row>38</xdr:row>
      <xdr:rowOff>170180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154957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67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令和</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３</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年度</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と比較して比率が増加したが、電気料等の光熱水費が約４，０００万円ほど増額となった影響が大きい。類似団体に比べて施設数が多いことから、比率上昇幅も大きくなっている。今後、</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デジタル化によりシステムに係るコストで</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更なる</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増加が見込まれるが、その他のコスト削減に取り組み同水準を維持していけるよう努める。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14986</xdr:rowOff>
    </xdr:from>
    <xdr:to>
      <xdr:col>82</xdr:col>
      <xdr:colOff>107950</xdr:colOff>
      <xdr:row>21</xdr:row>
      <xdr:rowOff>170434</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86736"/>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142511</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74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170434</xdr:rowOff>
    </xdr:from>
    <xdr:to>
      <xdr:col>82</xdr:col>
      <xdr:colOff>196850</xdr:colOff>
      <xdr:row>21</xdr:row>
      <xdr:rowOff>170434</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770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101363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33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14986</xdr:rowOff>
    </xdr:from>
    <xdr:to>
      <xdr:col>82</xdr:col>
      <xdr:colOff>196850</xdr:colOff>
      <xdr:row>15</xdr:row>
      <xdr:rowOff>14986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8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37846</xdr:rowOff>
    </xdr:from>
    <xdr:to>
      <xdr:col>82</xdr:col>
      <xdr:colOff>107950</xdr:colOff>
      <xdr:row>17</xdr:row>
      <xdr:rowOff>161290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2952496"/>
          <a:ext cx="8382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156735</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728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37846</xdr:rowOff>
    </xdr:from>
    <xdr:to>
      <xdr:col>78</xdr:col>
      <xdr:colOff>69850</xdr:colOff>
      <xdr:row>17</xdr:row>
      <xdr:rowOff>37846</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4782800" y="29524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85344</xdr:rowOff>
    </xdr:from>
    <xdr:to>
      <xdr:col>78</xdr:col>
      <xdr:colOff>120650</xdr:colOff>
      <xdr:row>17</xdr:row>
      <xdr:rowOff>15494</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25671</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597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37846</xdr:rowOff>
    </xdr:from>
    <xdr:to>
      <xdr:col>73</xdr:col>
      <xdr:colOff>180975</xdr:colOff>
      <xdr:row>18</xdr:row>
      <xdr:rowOff>94996</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893800" y="2952496"/>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121920</xdr:rowOff>
    </xdr:from>
    <xdr:to>
      <xdr:col>74</xdr:col>
      <xdr:colOff>31750</xdr:colOff>
      <xdr:row>17</xdr:row>
      <xdr:rowOff>52070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62247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63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94996</xdr:rowOff>
    </xdr:from>
    <xdr:to>
      <xdr:col>69</xdr:col>
      <xdr:colOff>92075</xdr:colOff>
      <xdr:row>18</xdr:row>
      <xdr:rowOff>104140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004800" y="31810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5334</xdr:rowOff>
    </xdr:from>
    <xdr:to>
      <xdr:col>69</xdr:col>
      <xdr:colOff>142875</xdr:colOff>
      <xdr:row>17</xdr:row>
      <xdr:rowOff>106934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117111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688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167640</xdr:rowOff>
    </xdr:from>
    <xdr:to>
      <xdr:col>65</xdr:col>
      <xdr:colOff>53975</xdr:colOff>
      <xdr:row>17</xdr:row>
      <xdr:rowOff>97790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107967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110490</xdr:rowOff>
    </xdr:from>
    <xdr:to>
      <xdr:col>82</xdr:col>
      <xdr:colOff>158750</xdr:colOff>
      <xdr:row>18</xdr:row>
      <xdr:rowOff>40640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82567</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158496</xdr:rowOff>
    </xdr:from>
    <xdr:to>
      <xdr:col>78</xdr:col>
      <xdr:colOff>120650</xdr:colOff>
      <xdr:row>17</xdr:row>
      <xdr:rowOff>88646</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90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73423</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98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158496</xdr:rowOff>
    </xdr:from>
    <xdr:to>
      <xdr:col>74</xdr:col>
      <xdr:colOff>31750</xdr:colOff>
      <xdr:row>17</xdr:row>
      <xdr:rowOff>88646</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90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73423</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44196</xdr:rowOff>
    </xdr:from>
    <xdr:to>
      <xdr:col>69</xdr:col>
      <xdr:colOff>142875</xdr:colOff>
      <xdr:row>18</xdr:row>
      <xdr:rowOff>145796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3130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130573</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321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53340</xdr:rowOff>
    </xdr:from>
    <xdr:to>
      <xdr:col>65</xdr:col>
      <xdr:colOff>53975</xdr:colOff>
      <xdr:row>18</xdr:row>
      <xdr:rowOff>154940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31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139717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32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令和</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３</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年度に</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比べて</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比率</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は増</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とな</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っているものの</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金額ベースでは１億４，４６７万円の減となっている。これは、</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新型コロナウイルス感染症対策の給付</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事業がひと段落したことに</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よ</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るもの</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制度上削減が難しい経費であるため、制度改正に注視するとともに資格審査事務を適正に行い、給付に努める。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61</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02335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137177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9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165100</xdr:rowOff>
    </xdr:from>
    <xdr:to>
      <xdr:col>24</xdr:col>
      <xdr:colOff>114300</xdr:colOff>
      <xdr:row>61</xdr:row>
      <xdr:rowOff>165100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62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31750</xdr:rowOff>
    </xdr:from>
    <xdr:to>
      <xdr:col>24</xdr:col>
      <xdr:colOff>25400</xdr:colOff>
      <xdr:row>54</xdr:row>
      <xdr:rowOff>107950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92900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29227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31750</xdr:rowOff>
    </xdr:from>
    <xdr:to>
      <xdr:col>19</xdr:col>
      <xdr:colOff>187325</xdr:colOff>
      <xdr:row>54</xdr:row>
      <xdr:rowOff>127000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92900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38100</xdr:rowOff>
    </xdr:from>
    <xdr:to>
      <xdr:col>20</xdr:col>
      <xdr:colOff>38100</xdr:colOff>
      <xdr:row>55</xdr:row>
      <xdr:rowOff>139700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124477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55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127000</xdr:rowOff>
    </xdr:from>
    <xdr:to>
      <xdr:col>15</xdr:col>
      <xdr:colOff>98425</xdr:colOff>
      <xdr:row>56</xdr:row>
      <xdr:rowOff>88900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2209800" y="93853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50800</xdr:rowOff>
    </xdr:from>
    <xdr:to>
      <xdr:col>11</xdr:col>
      <xdr:colOff>9525</xdr:colOff>
      <xdr:row>56</xdr:row>
      <xdr:rowOff>88900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652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162577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57150</xdr:rowOff>
    </xdr:from>
    <xdr:to>
      <xdr:col>24</xdr:col>
      <xdr:colOff>76200</xdr:colOff>
      <xdr:row>54</xdr:row>
      <xdr:rowOff>158750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73677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152400</xdr:rowOff>
    </xdr:from>
    <xdr:to>
      <xdr:col>20</xdr:col>
      <xdr:colOff>38100</xdr:colOff>
      <xdr:row>54</xdr:row>
      <xdr:rowOff>82550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92727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00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76200</xdr:rowOff>
    </xdr:from>
    <xdr:to>
      <xdr:col>15</xdr:col>
      <xdr:colOff>149225</xdr:colOff>
      <xdr:row>55</xdr:row>
      <xdr:rowOff>6350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16527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38100</xdr:rowOff>
    </xdr:from>
    <xdr:to>
      <xdr:col>11</xdr:col>
      <xdr:colOff>60325</xdr:colOff>
      <xdr:row>56</xdr:row>
      <xdr:rowOff>139700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149877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111777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tIns="0" bIns="0" rtlCol="0" anchor="t"/>
        <a:lstStyle/>
        <a:p>
          <a:r>
            <a:rPr kumimoji="1" lang="ja-JP" altLang="en-US" sz="1300">
              <a:latin typeface="ＭＳ Ｐゴシック" panose="020B0600070205080204" pitchFamily="50" charset="-128"/>
              <a:ea typeface="ＭＳ Ｐゴシック" panose="020B0600070205080204" pitchFamily="50" charset="-128"/>
            </a:rPr>
            <a:t>　令和２年度に浄化槽設置管理事業が企業会計へ移管したことにより、５．７％と大きく減となっている。</a:t>
          </a:r>
        </a:p>
        <a:p>
          <a:r>
            <a:rPr kumimoji="1" lang="ja-JP" altLang="en-US" sz="1300">
              <a:latin typeface="ＭＳ Ｐゴシック" panose="020B0600070205080204" pitchFamily="50" charset="-128"/>
              <a:ea typeface="ＭＳ Ｐゴシック" panose="020B0600070205080204" pitchFamily="50" charset="-128"/>
            </a:rPr>
            <a:t>　前年度と比較して１．５％悪化したのは、消防デジタル無線事業の保守点検が大きく影響している。</a:t>
          </a:r>
        </a:p>
        <a:p>
          <a:r>
            <a:rPr kumimoji="1" lang="ja-JP" altLang="en-US" sz="1300">
              <a:latin typeface="ＭＳ Ｐゴシック" panose="020B0600070205080204" pitchFamily="50" charset="-128"/>
              <a:ea typeface="ＭＳ Ｐゴシック" panose="020B0600070205080204" pitchFamily="50" charset="-128"/>
            </a:rPr>
            <a:t>　繰出金においては国民健康保険特別会計への繰出金は減少したが、介護保険特別会計への繰出金が増加したため同額程度となった。国保税を段階的に上げているが、一般会計からの補てんに大きく依存しており、今後も段階的な値上げを検討する。</a:t>
          </a: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134620</xdr:rowOff>
    </xdr:from>
    <xdr:to>
      <xdr:col>82</xdr:col>
      <xdr:colOff>107950</xdr:colOff>
      <xdr:row>60</xdr:row>
      <xdr:rowOff>81280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0500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53357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81280</xdr:rowOff>
    </xdr:from>
    <xdr:to>
      <xdr:col>82</xdr:col>
      <xdr:colOff>196850</xdr:colOff>
      <xdr:row>60</xdr:row>
      <xdr:rowOff>81280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49547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79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134620</xdr:rowOff>
    </xdr:from>
    <xdr:to>
      <xdr:col>82</xdr:col>
      <xdr:colOff>196850</xdr:colOff>
      <xdr:row>52</xdr:row>
      <xdr:rowOff>134620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05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85090</xdr:rowOff>
    </xdr:from>
    <xdr:to>
      <xdr:col>82</xdr:col>
      <xdr:colOff>107950</xdr:colOff>
      <xdr:row>54</xdr:row>
      <xdr:rowOff>27940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5671800" y="917194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151147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580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xdr:rowOff>
    </xdr:from>
    <xdr:to>
      <xdr:col>82</xdr:col>
      <xdr:colOff>158750</xdr:colOff>
      <xdr:row>56</xdr:row>
      <xdr:rowOff>109220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46990</xdr:rowOff>
    </xdr:from>
    <xdr:to>
      <xdr:col>78</xdr:col>
      <xdr:colOff>69850</xdr:colOff>
      <xdr:row>53</xdr:row>
      <xdr:rowOff>85090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4782800" y="91338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140970</xdr:rowOff>
    </xdr:from>
    <xdr:to>
      <xdr:col>78</xdr:col>
      <xdr:colOff>120650</xdr:colOff>
      <xdr:row>56</xdr:row>
      <xdr:rowOff>71120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57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55897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65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46990</xdr:rowOff>
    </xdr:from>
    <xdr:to>
      <xdr:col>73</xdr:col>
      <xdr:colOff>180975</xdr:colOff>
      <xdr:row>55</xdr:row>
      <xdr:rowOff>39370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3893800" y="9133840"/>
          <a:ext cx="889000" cy="33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76200</xdr:rowOff>
    </xdr:from>
    <xdr:to>
      <xdr:col>74</xdr:col>
      <xdr:colOff>31750</xdr:colOff>
      <xdr:row>57</xdr:row>
      <xdr:rowOff>6350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162577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127000</xdr:rowOff>
    </xdr:from>
    <xdr:to>
      <xdr:col>69</xdr:col>
      <xdr:colOff>92075</xdr:colOff>
      <xdr:row>55</xdr:row>
      <xdr:rowOff>39370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004800" y="93853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106680</xdr:rowOff>
    </xdr:from>
    <xdr:to>
      <xdr:col>69</xdr:col>
      <xdr:colOff>142875</xdr:colOff>
      <xdr:row>57</xdr:row>
      <xdr:rowOff>36830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21607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106680</xdr:rowOff>
    </xdr:from>
    <xdr:to>
      <xdr:col>65</xdr:col>
      <xdr:colOff>53975</xdr:colOff>
      <xdr:row>57</xdr:row>
      <xdr:rowOff>36830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21607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148590</xdr:rowOff>
    </xdr:from>
    <xdr:to>
      <xdr:col>82</xdr:col>
      <xdr:colOff>158750</xdr:colOff>
      <xdr:row>54</xdr:row>
      <xdr:rowOff>78740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23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165117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08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34290</xdr:rowOff>
    </xdr:from>
    <xdr:to>
      <xdr:col>78</xdr:col>
      <xdr:colOff>120650</xdr:colOff>
      <xdr:row>53</xdr:row>
      <xdr:rowOff>135890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12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51</xdr:row>
      <xdr:rowOff>146067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889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52</xdr:row>
      <xdr:rowOff>167640</xdr:rowOff>
    </xdr:from>
    <xdr:to>
      <xdr:col>74</xdr:col>
      <xdr:colOff>31750</xdr:colOff>
      <xdr:row>53</xdr:row>
      <xdr:rowOff>97790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08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51</xdr:row>
      <xdr:rowOff>107967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885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160020</xdr:rowOff>
    </xdr:from>
    <xdr:to>
      <xdr:col>69</xdr:col>
      <xdr:colOff>142875</xdr:colOff>
      <xdr:row>55</xdr:row>
      <xdr:rowOff>90170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100347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76200</xdr:rowOff>
    </xdr:from>
    <xdr:to>
      <xdr:col>65</xdr:col>
      <xdr:colOff>53975</xdr:colOff>
      <xdr:row>55</xdr:row>
      <xdr:rowOff>6350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16527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国の補助事業である雇用機会拡充補助事業が前年度より３０９％（３，６５９万円）増となったが、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公営企業会計への繰出金が前年度</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より</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１５．７</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８</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９３２２</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万円）減した</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ため、</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前年度と同水準となっている</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今後も公営企業会計への繰出は増加傾向にあるため、公営企業の経営</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健全化を進め、繰出削減に努めるとともに</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、令和５年１０月より水道代及び浄化槽手数料の料金改定を行い、経費削減を図る。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156718</xdr:rowOff>
    </xdr:from>
    <xdr:to>
      <xdr:col>82</xdr:col>
      <xdr:colOff>107950</xdr:colOff>
      <xdr:row>40</xdr:row>
      <xdr:rowOff>127000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14568"/>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99077</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127000</xdr:rowOff>
    </xdr:from>
    <xdr:to>
      <xdr:col>82</xdr:col>
      <xdr:colOff>196850</xdr:colOff>
      <xdr:row>40</xdr:row>
      <xdr:rowOff>127000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71645</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156718</xdr:rowOff>
    </xdr:from>
    <xdr:to>
      <xdr:col>82</xdr:col>
      <xdr:colOff>196850</xdr:colOff>
      <xdr:row>33</xdr:row>
      <xdr:rowOff>156718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49276</xdr:rowOff>
    </xdr:from>
    <xdr:to>
      <xdr:col>82</xdr:col>
      <xdr:colOff>107950</xdr:colOff>
      <xdr:row>36</xdr:row>
      <xdr:rowOff>49276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62214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158005</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33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49276</xdr:rowOff>
    </xdr:from>
    <xdr:to>
      <xdr:col>78</xdr:col>
      <xdr:colOff>69850</xdr:colOff>
      <xdr:row>37</xdr:row>
      <xdr:rowOff>5842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6221476"/>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68851</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40132</xdr:rowOff>
    </xdr:from>
    <xdr:to>
      <xdr:col>73</xdr:col>
      <xdr:colOff>180975</xdr:colOff>
      <xdr:row>37</xdr:row>
      <xdr:rowOff>5842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3893800" y="6212332"/>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51054</xdr:rowOff>
    </xdr:from>
    <xdr:to>
      <xdr:col>74</xdr:col>
      <xdr:colOff>31750</xdr:colOff>
      <xdr:row>37</xdr:row>
      <xdr:rowOff>152654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137431</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74422</xdr:rowOff>
    </xdr:from>
    <xdr:to>
      <xdr:col>69</xdr:col>
      <xdr:colOff>92075</xdr:colOff>
      <xdr:row>36</xdr:row>
      <xdr:rowOff>40132</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004800" y="6075172"/>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37338</xdr:rowOff>
    </xdr:from>
    <xdr:to>
      <xdr:col>69</xdr:col>
      <xdr:colOff>142875</xdr:colOff>
      <xdr:row>37</xdr:row>
      <xdr:rowOff>138938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123715</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9906</xdr:rowOff>
    </xdr:from>
    <xdr:to>
      <xdr:col>65</xdr:col>
      <xdr:colOff>53975</xdr:colOff>
      <xdr:row>37</xdr:row>
      <xdr:rowOff>111506</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96283</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169926</xdr:rowOff>
    </xdr:from>
    <xdr:to>
      <xdr:col>82</xdr:col>
      <xdr:colOff>158750</xdr:colOff>
      <xdr:row>36</xdr:row>
      <xdr:rowOff>100076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15003</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015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169926</xdr:rowOff>
    </xdr:from>
    <xdr:to>
      <xdr:col>78</xdr:col>
      <xdr:colOff>120650</xdr:colOff>
      <xdr:row>36</xdr:row>
      <xdr:rowOff>100076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110253</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5939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126492</xdr:rowOff>
    </xdr:from>
    <xdr:to>
      <xdr:col>74</xdr:col>
      <xdr:colOff>31750</xdr:colOff>
      <xdr:row>37</xdr:row>
      <xdr:rowOff>56642</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66819</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160782</xdr:rowOff>
    </xdr:from>
    <xdr:to>
      <xdr:col>69</xdr:col>
      <xdr:colOff>142875</xdr:colOff>
      <xdr:row>36</xdr:row>
      <xdr:rowOff>90932</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101109</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23622</xdr:rowOff>
    </xdr:from>
    <xdr:to>
      <xdr:col>65</xdr:col>
      <xdr:colOff>53975</xdr:colOff>
      <xdr:row>35</xdr:row>
      <xdr:rowOff>125222</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135399</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厳しい財政運営が続いて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おり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、起債抑制を続けてきたことにより元利償還金が年々減少して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いるが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、充当特定財源は同額程度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であるものの、１．１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てしまい、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類似団体と比較</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して悪化する結果となった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今後、焼却場建設事業や歴史民俗資料館改修事業により、さらに厳しい財政状況となることが見込まれるが、建設事業の平準化を図り、新規発行債を抑制していくことで健全な財政運営を図る。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35560</xdr:rowOff>
    </xdr:from>
    <xdr:to>
      <xdr:col>24</xdr:col>
      <xdr:colOff>25400</xdr:colOff>
      <xdr:row>81</xdr:row>
      <xdr:rowOff>73661</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51410"/>
          <a:ext cx="0" cy="1409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45738</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3933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73661</xdr:rowOff>
    </xdr:from>
    <xdr:to>
      <xdr:col>24</xdr:col>
      <xdr:colOff>114300</xdr:colOff>
      <xdr:row>81</xdr:row>
      <xdr:rowOff>73661</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39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121937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35560</xdr:rowOff>
    </xdr:from>
    <xdr:to>
      <xdr:col>24</xdr:col>
      <xdr:colOff>114300</xdr:colOff>
      <xdr:row>73</xdr:row>
      <xdr:rowOff>35560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5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73661</xdr:rowOff>
    </xdr:from>
    <xdr:to>
      <xdr:col>24</xdr:col>
      <xdr:colOff>25400</xdr:colOff>
      <xdr:row>76</xdr:row>
      <xdr:rowOff>115570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3103861"/>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69867</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73661</xdr:rowOff>
    </xdr:from>
    <xdr:to>
      <xdr:col>19</xdr:col>
      <xdr:colOff>187325</xdr:colOff>
      <xdr:row>76</xdr:row>
      <xdr:rowOff>157480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098800" y="13103861"/>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34289</xdr:rowOff>
    </xdr:from>
    <xdr:to>
      <xdr:col>20</xdr:col>
      <xdr:colOff>38100</xdr:colOff>
      <xdr:row>76</xdr:row>
      <xdr:rowOff>135889</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120666</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3150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157480</xdr:rowOff>
    </xdr:from>
    <xdr:to>
      <xdr:col>15</xdr:col>
      <xdr:colOff>98425</xdr:colOff>
      <xdr:row>77</xdr:row>
      <xdr:rowOff>1270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2209800" y="131876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34289</xdr:rowOff>
    </xdr:from>
    <xdr:to>
      <xdr:col>15</xdr:col>
      <xdr:colOff>149225</xdr:colOff>
      <xdr:row>76</xdr:row>
      <xdr:rowOff>135889</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146067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1270</xdr:rowOff>
    </xdr:from>
    <xdr:to>
      <xdr:col>11</xdr:col>
      <xdr:colOff>9525</xdr:colOff>
      <xdr:row>77</xdr:row>
      <xdr:rowOff>1270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1320800" y="13202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45720</xdr:rowOff>
    </xdr:from>
    <xdr:to>
      <xdr:col>11</xdr:col>
      <xdr:colOff>60325</xdr:colOff>
      <xdr:row>76</xdr:row>
      <xdr:rowOff>147320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157497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68580</xdr:rowOff>
    </xdr:from>
    <xdr:to>
      <xdr:col>6</xdr:col>
      <xdr:colOff>171450</xdr:colOff>
      <xdr:row>76</xdr:row>
      <xdr:rowOff>170180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8907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64770</xdr:rowOff>
    </xdr:from>
    <xdr:to>
      <xdr:col>24</xdr:col>
      <xdr:colOff>76200</xdr:colOff>
      <xdr:row>76</xdr:row>
      <xdr:rowOff>166370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36847</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3067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22861</xdr:rowOff>
    </xdr:from>
    <xdr:to>
      <xdr:col>20</xdr:col>
      <xdr:colOff>38100</xdr:colOff>
      <xdr:row>76</xdr:row>
      <xdr:rowOff>124461</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134637</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282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106680</xdr:rowOff>
    </xdr:from>
    <xdr:to>
      <xdr:col>15</xdr:col>
      <xdr:colOff>149225</xdr:colOff>
      <xdr:row>77</xdr:row>
      <xdr:rowOff>36830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21607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121920</xdr:rowOff>
    </xdr:from>
    <xdr:to>
      <xdr:col>11</xdr:col>
      <xdr:colOff>60325</xdr:colOff>
      <xdr:row>77</xdr:row>
      <xdr:rowOff>52070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36847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121920</xdr:rowOff>
    </xdr:from>
    <xdr:to>
      <xdr:col>6</xdr:col>
      <xdr:colOff>171450</xdr:colOff>
      <xdr:row>77</xdr:row>
      <xdr:rowOff>52070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36847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全体として類似団体平均を下回っているが、人件費については削減できない経費となっているため、その他が増加してしまうと類似団体を上回ってしまう可能性がある。</a:t>
          </a:r>
        </a:p>
        <a:p>
          <a:r>
            <a:rPr kumimoji="1" lang="ja-JP" altLang="en-US" sz="1300">
              <a:latin typeface="ＭＳ Ｐゴシック" panose="020B0600070205080204" pitchFamily="50" charset="-128"/>
              <a:ea typeface="ＭＳ Ｐゴシック" panose="020B0600070205080204" pitchFamily="50" charset="-128"/>
            </a:rPr>
            <a:t>　前年度と比較し５．４％増加しているが、類似団体は２．８％増加で推移しているため、健全な財政運営を行っていくためには、今後もこれまで以上の歳出削減を図っていく必要がある。</a:t>
          </a: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107950</xdr:rowOff>
    </xdr:from>
    <xdr:to>
      <xdr:col>82</xdr:col>
      <xdr:colOff>107950</xdr:colOff>
      <xdr:row>82</xdr:row>
      <xdr:rowOff>5080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45235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148607</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403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5080</xdr:rowOff>
    </xdr:from>
    <xdr:to>
      <xdr:col>82</xdr:col>
      <xdr:colOff>196850</xdr:colOff>
      <xdr:row>82</xdr:row>
      <xdr:rowOff>5080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406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22877</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19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107950</xdr:rowOff>
    </xdr:from>
    <xdr:to>
      <xdr:col>82</xdr:col>
      <xdr:colOff>196850</xdr:colOff>
      <xdr:row>72</xdr:row>
      <xdr:rowOff>107950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45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134620</xdr:rowOff>
    </xdr:from>
    <xdr:to>
      <xdr:col>82</xdr:col>
      <xdr:colOff>107950</xdr:colOff>
      <xdr:row>76</xdr:row>
      <xdr:rowOff>168911</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5671800" y="12993370"/>
          <a:ext cx="838200" cy="20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10177</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3211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38100</xdr:rowOff>
    </xdr:from>
    <xdr:to>
      <xdr:col>82</xdr:col>
      <xdr:colOff>158750</xdr:colOff>
      <xdr:row>77</xdr:row>
      <xdr:rowOff>139700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134620</xdr:rowOff>
    </xdr:from>
    <xdr:to>
      <xdr:col>78</xdr:col>
      <xdr:colOff>69850</xdr:colOff>
      <xdr:row>76</xdr:row>
      <xdr:rowOff>119380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4782800" y="12993370"/>
          <a:ext cx="889000" cy="15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102870</xdr:rowOff>
    </xdr:from>
    <xdr:to>
      <xdr:col>78</xdr:col>
      <xdr:colOff>120650</xdr:colOff>
      <xdr:row>77</xdr:row>
      <xdr:rowOff>33020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17797</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3219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119380</xdr:rowOff>
    </xdr:from>
    <xdr:to>
      <xdr:col>73</xdr:col>
      <xdr:colOff>180975</xdr:colOff>
      <xdr:row>77</xdr:row>
      <xdr:rowOff>165100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893800" y="13149580"/>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11430</xdr:rowOff>
    </xdr:from>
    <xdr:to>
      <xdr:col>74</xdr:col>
      <xdr:colOff>31750</xdr:colOff>
      <xdr:row>78</xdr:row>
      <xdr:rowOff>113030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97807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347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31750</xdr:rowOff>
    </xdr:from>
    <xdr:to>
      <xdr:col>69</xdr:col>
      <xdr:colOff>92075</xdr:colOff>
      <xdr:row>77</xdr:row>
      <xdr:rowOff>165100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004800" y="132334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38100</xdr:rowOff>
    </xdr:from>
    <xdr:to>
      <xdr:col>69</xdr:col>
      <xdr:colOff>142875</xdr:colOff>
      <xdr:row>78</xdr:row>
      <xdr:rowOff>139700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124477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0</xdr:rowOff>
    </xdr:from>
    <xdr:to>
      <xdr:col>65</xdr:col>
      <xdr:colOff>53975</xdr:colOff>
      <xdr:row>78</xdr:row>
      <xdr:rowOff>101600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86377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118111</xdr:rowOff>
    </xdr:from>
    <xdr:to>
      <xdr:col>82</xdr:col>
      <xdr:colOff>158750</xdr:colOff>
      <xdr:row>77</xdr:row>
      <xdr:rowOff>48261</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31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134638</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2993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83820</xdr:rowOff>
    </xdr:from>
    <xdr:to>
      <xdr:col>78</xdr:col>
      <xdr:colOff>120650</xdr:colOff>
      <xdr:row>76</xdr:row>
      <xdr:rowOff>13970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294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24147</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2711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68580</xdr:rowOff>
    </xdr:from>
    <xdr:to>
      <xdr:col>74</xdr:col>
      <xdr:colOff>31750</xdr:colOff>
      <xdr:row>76</xdr:row>
      <xdr:rowOff>170180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8907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114300</xdr:rowOff>
    </xdr:from>
    <xdr:to>
      <xdr:col>69</xdr:col>
      <xdr:colOff>142875</xdr:colOff>
      <xdr:row>78</xdr:row>
      <xdr:rowOff>44450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331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54627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308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152400</xdr:rowOff>
    </xdr:from>
    <xdr:to>
      <xdr:col>65</xdr:col>
      <xdr:colOff>53975</xdr:colOff>
      <xdr:row>77</xdr:row>
      <xdr:rowOff>82550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東京都八丈町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64432</xdr:rowOff>
    </xdr:from>
    <xdr:to>
      <xdr:col>29</xdr:col>
      <xdr:colOff>127000</xdr:colOff>
      <xdr:row>18</xdr:row>
      <xdr:rowOff>147734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98007"/>
          <a:ext cx="0" cy="12834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119811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53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147734</xdr:rowOff>
    </xdr:from>
    <xdr:to>
      <xdr:col>30</xdr:col>
      <xdr:colOff>25400</xdr:colOff>
      <xdr:row>18</xdr:row>
      <xdr:rowOff>147734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2814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150809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41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64432</xdr:rowOff>
    </xdr:from>
    <xdr:to>
      <xdr:col>30</xdr:col>
      <xdr:colOff>25400</xdr:colOff>
      <xdr:row>11</xdr:row>
      <xdr:rowOff>64432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980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43805</xdr:rowOff>
    </xdr:from>
    <xdr:to>
      <xdr:col>29</xdr:col>
      <xdr:colOff>127000</xdr:colOff>
      <xdr:row>14</xdr:row>
      <xdr:rowOff>46716</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2491730"/>
          <a:ext cx="647700" cy="29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43202</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662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71125</xdr:rowOff>
    </xdr:from>
    <xdr:to>
      <xdr:col>29</xdr:col>
      <xdr:colOff>177800</xdr:colOff>
      <xdr:row>16</xdr:row>
      <xdr:rowOff>1275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690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43805</xdr:rowOff>
    </xdr:from>
    <xdr:to>
      <xdr:col>26</xdr:col>
      <xdr:colOff>50800</xdr:colOff>
      <xdr:row>14</xdr:row>
      <xdr:rowOff>99530</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491730"/>
          <a:ext cx="698500" cy="557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88773</xdr:rowOff>
    </xdr:from>
    <xdr:to>
      <xdr:col>26</xdr:col>
      <xdr:colOff>101600</xdr:colOff>
      <xdr:row>16</xdr:row>
      <xdr:rowOff>18923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08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3700</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94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71816</xdr:rowOff>
    </xdr:from>
    <xdr:to>
      <xdr:col>22</xdr:col>
      <xdr:colOff>114300</xdr:colOff>
      <xdr:row>14</xdr:row>
      <xdr:rowOff>99530</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2519741"/>
          <a:ext cx="698500" cy="277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127147</xdr:rowOff>
    </xdr:from>
    <xdr:to>
      <xdr:col>22</xdr:col>
      <xdr:colOff>165100</xdr:colOff>
      <xdr:row>16</xdr:row>
      <xdr:rowOff>57297</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4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42074</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3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71816</xdr:rowOff>
    </xdr:from>
    <xdr:to>
      <xdr:col>18</xdr:col>
      <xdr:colOff>177800</xdr:colOff>
      <xdr:row>14</xdr:row>
      <xdr:rowOff>169840</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519741"/>
          <a:ext cx="698500" cy="980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121539</xdr:rowOff>
    </xdr:from>
    <xdr:to>
      <xdr:col>19</xdr:col>
      <xdr:colOff>38100</xdr:colOff>
      <xdr:row>16</xdr:row>
      <xdr:rowOff>51689</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74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36466</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2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150541</xdr:rowOff>
    </xdr:from>
    <xdr:to>
      <xdr:col>15</xdr:col>
      <xdr:colOff>101600</xdr:colOff>
      <xdr:row>16</xdr:row>
      <xdr:rowOff>80691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769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65468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5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167366</xdr:rowOff>
    </xdr:from>
    <xdr:to>
      <xdr:col>29</xdr:col>
      <xdr:colOff>177800</xdr:colOff>
      <xdr:row>14</xdr:row>
      <xdr:rowOff>97516</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4438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12443</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288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164455</xdr:rowOff>
    </xdr:from>
    <xdr:to>
      <xdr:col>26</xdr:col>
      <xdr:colOff>101600</xdr:colOff>
      <xdr:row>14</xdr:row>
      <xdr:rowOff>94605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4409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104782</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209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48730</xdr:rowOff>
    </xdr:from>
    <xdr:to>
      <xdr:col>22</xdr:col>
      <xdr:colOff>165100</xdr:colOff>
      <xdr:row>14</xdr:row>
      <xdr:rowOff>150330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4966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160507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265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21016</xdr:rowOff>
    </xdr:from>
    <xdr:to>
      <xdr:col>19</xdr:col>
      <xdr:colOff>38100</xdr:colOff>
      <xdr:row>14</xdr:row>
      <xdr:rowOff>122616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4689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132793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237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119040</xdr:rowOff>
    </xdr:from>
    <xdr:to>
      <xdr:col>15</xdr:col>
      <xdr:colOff>101600</xdr:colOff>
      <xdr:row>15</xdr:row>
      <xdr:rowOff>49190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5669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59367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33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252371</xdr:rowOff>
    </xdr:from>
    <xdr:to>
      <xdr:col>29</xdr:col>
      <xdr:colOff>127000</xdr:colOff>
      <xdr:row>39</xdr:row>
      <xdr:rowOff>2772</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76921"/>
          <a:ext cx="0" cy="1464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146299</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613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2772</xdr:rowOff>
    </xdr:from>
    <xdr:to>
      <xdr:col>30</xdr:col>
      <xdr:colOff>25400</xdr:colOff>
      <xdr:row>39</xdr:row>
      <xdr:rowOff>2772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418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167298</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920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252371</xdr:rowOff>
    </xdr:from>
    <xdr:to>
      <xdr:col>30</xdr:col>
      <xdr:colOff>25400</xdr:colOff>
      <xdr:row>33</xdr:row>
      <xdr:rowOff>252371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769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19264</xdr:rowOff>
    </xdr:from>
    <xdr:to>
      <xdr:col>29</xdr:col>
      <xdr:colOff>127000</xdr:colOff>
      <xdr:row>35</xdr:row>
      <xdr:rowOff>183595</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003800" y="6629614"/>
          <a:ext cx="647700" cy="1643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24078</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9773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52001</xdr:rowOff>
    </xdr:from>
    <xdr:to>
      <xdr:col>29</xdr:col>
      <xdr:colOff>177800</xdr:colOff>
      <xdr:row>36</xdr:row>
      <xdr:rowOff>153601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005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19264</xdr:rowOff>
    </xdr:from>
    <xdr:to>
      <xdr:col>26</xdr:col>
      <xdr:colOff>50800</xdr:colOff>
      <xdr:row>35</xdr:row>
      <xdr:rowOff>136210</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6629614"/>
          <a:ext cx="698500" cy="1169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78372</xdr:rowOff>
    </xdr:from>
    <xdr:to>
      <xdr:col>26</xdr:col>
      <xdr:colOff>101600</xdr:colOff>
      <xdr:row>37</xdr:row>
      <xdr:rowOff>8522</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031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164749</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117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136210</xdr:rowOff>
    </xdr:from>
    <xdr:to>
      <xdr:col>22</xdr:col>
      <xdr:colOff>114300</xdr:colOff>
      <xdr:row>35</xdr:row>
      <xdr:rowOff>154759</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6746560"/>
          <a:ext cx="698500" cy="185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92692</xdr:rowOff>
    </xdr:from>
    <xdr:to>
      <xdr:col>22</xdr:col>
      <xdr:colOff>165100</xdr:colOff>
      <xdr:row>37</xdr:row>
      <xdr:rowOff>22842</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0459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7619</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13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147035</xdr:rowOff>
    </xdr:from>
    <xdr:to>
      <xdr:col>18</xdr:col>
      <xdr:colOff>177800</xdr:colOff>
      <xdr:row>35</xdr:row>
      <xdr:rowOff>154759</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6757385"/>
          <a:ext cx="698500" cy="77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94994</xdr:rowOff>
    </xdr:from>
    <xdr:to>
      <xdr:col>19</xdr:col>
      <xdr:colOff>38100</xdr:colOff>
      <xdr:row>37</xdr:row>
      <xdr:rowOff>25144</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048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9921</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13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108122</xdr:rowOff>
    </xdr:from>
    <xdr:to>
      <xdr:col>15</xdr:col>
      <xdr:colOff>101600</xdr:colOff>
      <xdr:row>37</xdr:row>
      <xdr:rowOff>38272</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061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23049</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14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132795</xdr:rowOff>
    </xdr:from>
    <xdr:to>
      <xdr:col>29</xdr:col>
      <xdr:colOff>177800</xdr:colOff>
      <xdr:row>35</xdr:row>
      <xdr:rowOff>234395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67431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320772</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6588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311364</xdr:rowOff>
    </xdr:from>
    <xdr:to>
      <xdr:col>26</xdr:col>
      <xdr:colOff>101600</xdr:colOff>
      <xdr:row>35</xdr:row>
      <xdr:rowOff>70064</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65788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80241</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6347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85410</xdr:rowOff>
    </xdr:from>
    <xdr:to>
      <xdr:col>22</xdr:col>
      <xdr:colOff>165100</xdr:colOff>
      <xdr:row>35</xdr:row>
      <xdr:rowOff>187010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66957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197187</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646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103959</xdr:rowOff>
    </xdr:from>
    <xdr:to>
      <xdr:col>19</xdr:col>
      <xdr:colOff>38100</xdr:colOff>
      <xdr:row>35</xdr:row>
      <xdr:rowOff>205559</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67143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215736</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648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96235</xdr:rowOff>
    </xdr:from>
    <xdr:to>
      <xdr:col>15</xdr:col>
      <xdr:colOff>101600</xdr:colOff>
      <xdr:row>35</xdr:row>
      <xdr:rowOff>197835</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67065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208012</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6475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東京都八丈町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7,053
6,942
72.24
9,214,783
8,995,295
86,702
3,900,396
5,917,195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149263</xdr:rowOff>
    </xdr:from>
    <xdr:to>
      <xdr:col>24</xdr:col>
      <xdr:colOff>62865</xdr:colOff>
      <xdr:row>38</xdr:row>
      <xdr:rowOff>54600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92763"/>
          <a:ext cx="1270" cy="1276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58427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7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54600</xdr:rowOff>
    </xdr:from>
    <xdr:to>
      <xdr:col>24</xdr:col>
      <xdr:colOff>152400</xdr:colOff>
      <xdr:row>38</xdr:row>
      <xdr:rowOff>54600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6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95940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67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149263</xdr:rowOff>
    </xdr:from>
    <xdr:to>
      <xdr:col>24</xdr:col>
      <xdr:colOff>152400</xdr:colOff>
      <xdr:row>30</xdr:row>
      <xdr:rowOff>149263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138732</xdr:rowOff>
    </xdr:from>
    <xdr:to>
      <xdr:col>24</xdr:col>
      <xdr:colOff>63500</xdr:colOff>
      <xdr:row>32</xdr:row>
      <xdr:rowOff>152311</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5625132"/>
          <a:ext cx="838200" cy="13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150004</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793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xdr:rowOff>
    </xdr:from>
    <xdr:to>
      <xdr:col>24</xdr:col>
      <xdr:colOff>114300</xdr:colOff>
      <xdr:row>35</xdr:row>
      <xdr:rowOff>101727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0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138732</xdr:rowOff>
    </xdr:from>
    <xdr:to>
      <xdr:col>19</xdr:col>
      <xdr:colOff>177800</xdr:colOff>
      <xdr:row>33</xdr:row>
      <xdr:rowOff>63386</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625132"/>
          <a:ext cx="889000" cy="96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8852</xdr:rowOff>
    </xdr:from>
    <xdr:to>
      <xdr:col>20</xdr:col>
      <xdr:colOff>38100</xdr:colOff>
      <xdr:row>35</xdr:row>
      <xdr:rowOff>110452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0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101579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102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63386</xdr:rowOff>
    </xdr:from>
    <xdr:to>
      <xdr:col>15</xdr:col>
      <xdr:colOff>50800</xdr:colOff>
      <xdr:row>34</xdr:row>
      <xdr:rowOff>5992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721236"/>
          <a:ext cx="889000" cy="11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44902</xdr:rowOff>
    </xdr:from>
    <xdr:to>
      <xdr:col>15</xdr:col>
      <xdr:colOff>101600</xdr:colOff>
      <xdr:row>35</xdr:row>
      <xdr:rowOff>146502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4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137629</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138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5992</xdr:rowOff>
    </xdr:from>
    <xdr:to>
      <xdr:col>10</xdr:col>
      <xdr:colOff>114300</xdr:colOff>
      <xdr:row>34</xdr:row>
      <xdr:rowOff>48839</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835292"/>
          <a:ext cx="889000" cy="42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143307</xdr:rowOff>
    </xdr:from>
    <xdr:to>
      <xdr:col>10</xdr:col>
      <xdr:colOff>165100</xdr:colOff>
      <xdr:row>36</xdr:row>
      <xdr:rowOff>73457</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4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64584</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236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170175</xdr:rowOff>
    </xdr:from>
    <xdr:to>
      <xdr:col>6</xdr:col>
      <xdr:colOff>38100</xdr:colOff>
      <xdr:row>36</xdr:row>
      <xdr:rowOff>100325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91452</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263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101511</xdr:rowOff>
    </xdr:from>
    <xdr:to>
      <xdr:col>24</xdr:col>
      <xdr:colOff>114300</xdr:colOff>
      <xdr:row>33</xdr:row>
      <xdr:rowOff>31661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58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124388</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439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87932</xdr:rowOff>
    </xdr:from>
    <xdr:to>
      <xdr:col>20</xdr:col>
      <xdr:colOff>38100</xdr:colOff>
      <xdr:row>33</xdr:row>
      <xdr:rowOff>18082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574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34609</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349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12586</xdr:rowOff>
    </xdr:from>
    <xdr:to>
      <xdr:col>15</xdr:col>
      <xdr:colOff>101600</xdr:colOff>
      <xdr:row>33</xdr:row>
      <xdr:rowOff>114186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67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130713</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445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126642</xdr:rowOff>
    </xdr:from>
    <xdr:to>
      <xdr:col>10</xdr:col>
      <xdr:colOff>165100</xdr:colOff>
      <xdr:row>34</xdr:row>
      <xdr:rowOff>56792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78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73319</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559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169489</xdr:rowOff>
    </xdr:from>
    <xdr:to>
      <xdr:col>6</xdr:col>
      <xdr:colOff>38100</xdr:colOff>
      <xdr:row>34</xdr:row>
      <xdr:rowOff>99639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82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116166</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602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28253</xdr:rowOff>
    </xdr:from>
    <xdr:to>
      <xdr:col>24</xdr:col>
      <xdr:colOff>62865</xdr:colOff>
      <xdr:row>58</xdr:row>
      <xdr:rowOff>103747</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72203"/>
          <a:ext cx="1270" cy="1275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107574</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51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103747</xdr:rowOff>
    </xdr:from>
    <xdr:to>
      <xdr:col>24</xdr:col>
      <xdr:colOff>152400</xdr:colOff>
      <xdr:row>58</xdr:row>
      <xdr:rowOff>103747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47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146380</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47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28253</xdr:rowOff>
    </xdr:from>
    <xdr:to>
      <xdr:col>24</xdr:col>
      <xdr:colOff>152400</xdr:colOff>
      <xdr:row>51</xdr:row>
      <xdr:rowOff>28253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72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123681</xdr:rowOff>
    </xdr:from>
    <xdr:to>
      <xdr:col>24</xdr:col>
      <xdr:colOff>63500</xdr:colOff>
      <xdr:row>57</xdr:row>
      <xdr:rowOff>30667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724881"/>
          <a:ext cx="838200" cy="78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31108</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8037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52681</xdr:rowOff>
    </xdr:from>
    <xdr:to>
      <xdr:col>24</xdr:col>
      <xdr:colOff>114300</xdr:colOff>
      <xdr:row>57</xdr:row>
      <xdr:rowOff>154281</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82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163437</xdr:rowOff>
    </xdr:from>
    <xdr:to>
      <xdr:col>19</xdr:col>
      <xdr:colOff>177800</xdr:colOff>
      <xdr:row>57</xdr:row>
      <xdr:rowOff>30667</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908300" y="9764637"/>
          <a:ext cx="889000" cy="38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81042</xdr:rowOff>
    </xdr:from>
    <xdr:to>
      <xdr:col>20</xdr:col>
      <xdr:colOff>38100</xdr:colOff>
      <xdr:row>58</xdr:row>
      <xdr:rowOff>11192</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8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2319</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946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133021</xdr:rowOff>
    </xdr:from>
    <xdr:to>
      <xdr:col>15</xdr:col>
      <xdr:colOff>50800</xdr:colOff>
      <xdr:row>56</xdr:row>
      <xdr:rowOff>163437</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019300" y="9734221"/>
          <a:ext cx="889000" cy="3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89236</xdr:rowOff>
    </xdr:from>
    <xdr:to>
      <xdr:col>15</xdr:col>
      <xdr:colOff>101600</xdr:colOff>
      <xdr:row>58</xdr:row>
      <xdr:rowOff>19386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8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10513</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95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133021</xdr:rowOff>
    </xdr:from>
    <xdr:to>
      <xdr:col>10</xdr:col>
      <xdr:colOff>114300</xdr:colOff>
      <xdr:row>57</xdr:row>
      <xdr:rowOff>24581</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734221"/>
          <a:ext cx="889000" cy="6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94665</xdr:rowOff>
    </xdr:from>
    <xdr:to>
      <xdr:col>10</xdr:col>
      <xdr:colOff>165100</xdr:colOff>
      <xdr:row>58</xdr:row>
      <xdr:rowOff>24815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86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15942</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960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104894</xdr:rowOff>
    </xdr:from>
    <xdr:to>
      <xdr:col>6</xdr:col>
      <xdr:colOff>38100</xdr:colOff>
      <xdr:row>58</xdr:row>
      <xdr:rowOff>35044</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87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26171</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970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72881</xdr:rowOff>
    </xdr:from>
    <xdr:to>
      <xdr:col>24</xdr:col>
      <xdr:colOff>114300</xdr:colOff>
      <xdr:row>57</xdr:row>
      <xdr:rowOff>3031</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67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95758</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525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151317</xdr:rowOff>
    </xdr:from>
    <xdr:to>
      <xdr:col>20</xdr:col>
      <xdr:colOff>38100</xdr:colOff>
      <xdr:row>57</xdr:row>
      <xdr:rowOff>81467</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752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97994</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527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112637</xdr:rowOff>
    </xdr:from>
    <xdr:to>
      <xdr:col>15</xdr:col>
      <xdr:colOff>101600</xdr:colOff>
      <xdr:row>57</xdr:row>
      <xdr:rowOff>42787</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713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59314</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9489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82221</xdr:rowOff>
    </xdr:from>
    <xdr:to>
      <xdr:col>10</xdr:col>
      <xdr:colOff>165100</xdr:colOff>
      <xdr:row>57</xdr:row>
      <xdr:rowOff>12371</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683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28898</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795" y="9458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145231</xdr:rowOff>
    </xdr:from>
    <xdr:to>
      <xdr:col>6</xdr:col>
      <xdr:colOff>38100</xdr:colOff>
      <xdr:row>57</xdr:row>
      <xdr:rowOff>75381</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74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91908</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30795" y="9521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101600</xdr:rowOff>
    </xdr:from>
    <xdr:to>
      <xdr:col>24</xdr:col>
      <xdr:colOff>62865</xdr:colOff>
      <xdr:row>79</xdr:row>
      <xdr:rowOff>20295</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74550"/>
          <a:ext cx="1270" cy="1290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24122</xdr:rowOff>
    </xdr:from>
    <xdr:ext cx="469744"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68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20295</xdr:rowOff>
    </xdr:from>
    <xdr:to>
      <xdr:col>24</xdr:col>
      <xdr:colOff>152400</xdr:colOff>
      <xdr:row>79</xdr:row>
      <xdr:rowOff>20295</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6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48277</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204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101600</xdr:rowOff>
    </xdr:from>
    <xdr:to>
      <xdr:col>24</xdr:col>
      <xdr:colOff>152400</xdr:colOff>
      <xdr:row>71</xdr:row>
      <xdr:rowOff>101600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7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111582</xdr:rowOff>
    </xdr:from>
    <xdr:to>
      <xdr:col>24</xdr:col>
      <xdr:colOff>63500</xdr:colOff>
      <xdr:row>74</xdr:row>
      <xdr:rowOff>118955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2627432"/>
          <a:ext cx="838200" cy="178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88777</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2904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110350</xdr:rowOff>
    </xdr:from>
    <xdr:to>
      <xdr:col>24</xdr:col>
      <xdr:colOff>114300</xdr:colOff>
      <xdr:row>78</xdr:row>
      <xdr:rowOff>40500</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31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118955</xdr:rowOff>
    </xdr:from>
    <xdr:to>
      <xdr:col>19</xdr:col>
      <xdr:colOff>177800</xdr:colOff>
      <xdr:row>75</xdr:row>
      <xdr:rowOff>26238</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2806255"/>
          <a:ext cx="889000" cy="78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116027</xdr:rowOff>
    </xdr:from>
    <xdr:to>
      <xdr:col>20</xdr:col>
      <xdr:colOff>38100</xdr:colOff>
      <xdr:row>78</xdr:row>
      <xdr:rowOff>46177</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3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37304</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30111" y="1341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168504</xdr:rowOff>
    </xdr:from>
    <xdr:to>
      <xdr:col>15</xdr:col>
      <xdr:colOff>50800</xdr:colOff>
      <xdr:row>75</xdr:row>
      <xdr:rowOff>26238</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019300" y="12855804"/>
          <a:ext cx="889000" cy="2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140773</xdr:rowOff>
    </xdr:from>
    <xdr:to>
      <xdr:col>15</xdr:col>
      <xdr:colOff>101600</xdr:colOff>
      <xdr:row>78</xdr:row>
      <xdr:rowOff>70923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342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62050</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41111" y="1343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168504</xdr:rowOff>
    </xdr:from>
    <xdr:to>
      <xdr:col>10</xdr:col>
      <xdr:colOff>114300</xdr:colOff>
      <xdr:row>75</xdr:row>
      <xdr:rowOff>46127</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2855804"/>
          <a:ext cx="889000" cy="49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167824</xdr:rowOff>
    </xdr:from>
    <xdr:to>
      <xdr:col>10</xdr:col>
      <xdr:colOff>165100</xdr:colOff>
      <xdr:row>78</xdr:row>
      <xdr:rowOff>97974</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36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89101</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46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149994</xdr:rowOff>
    </xdr:from>
    <xdr:to>
      <xdr:col>6</xdr:col>
      <xdr:colOff>38100</xdr:colOff>
      <xdr:row>78</xdr:row>
      <xdr:rowOff>80144</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35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71271</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444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60782</xdr:rowOff>
    </xdr:from>
    <xdr:to>
      <xdr:col>24</xdr:col>
      <xdr:colOff>114300</xdr:colOff>
      <xdr:row>73</xdr:row>
      <xdr:rowOff>162382</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257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83659</xdr:rowOff>
    </xdr:from>
    <xdr:ext cx="534377"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242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68155</xdr:rowOff>
    </xdr:from>
    <xdr:to>
      <xdr:col>20</xdr:col>
      <xdr:colOff>38100</xdr:colOff>
      <xdr:row>74</xdr:row>
      <xdr:rowOff>169755</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2755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14832</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30111" y="1253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146888</xdr:rowOff>
    </xdr:from>
    <xdr:to>
      <xdr:col>15</xdr:col>
      <xdr:colOff>101600</xdr:colOff>
      <xdr:row>75</xdr:row>
      <xdr:rowOff>77038</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283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93565</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41111" y="1260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117704</xdr:rowOff>
    </xdr:from>
    <xdr:to>
      <xdr:col>10</xdr:col>
      <xdr:colOff>165100</xdr:colOff>
      <xdr:row>75</xdr:row>
      <xdr:rowOff>47854</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2805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64381</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52111" y="12580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166777</xdr:rowOff>
    </xdr:from>
    <xdr:to>
      <xdr:col>6</xdr:col>
      <xdr:colOff>38100</xdr:colOff>
      <xdr:row>75</xdr:row>
      <xdr:rowOff>96927</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2854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113454</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63111" y="1262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61235</xdr:rowOff>
    </xdr:from>
    <xdr:to>
      <xdr:col>24</xdr:col>
      <xdr:colOff>62865</xdr:colOff>
      <xdr:row>98</xdr:row>
      <xdr:rowOff>151685</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491735"/>
          <a:ext cx="1270" cy="14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155512</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95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151685</xdr:rowOff>
    </xdr:from>
    <xdr:to>
      <xdr:col>24</xdr:col>
      <xdr:colOff>152400</xdr:colOff>
      <xdr:row>98</xdr:row>
      <xdr:rowOff>151685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95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7912</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266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61235</xdr:rowOff>
    </xdr:from>
    <xdr:to>
      <xdr:col>24</xdr:col>
      <xdr:colOff>152400</xdr:colOff>
      <xdr:row>90</xdr:row>
      <xdr:rowOff>61235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491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67300</xdr:rowOff>
    </xdr:from>
    <xdr:to>
      <xdr:col>24</xdr:col>
      <xdr:colOff>63500</xdr:colOff>
      <xdr:row>96</xdr:row>
      <xdr:rowOff>108045</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3797300" y="16355050"/>
          <a:ext cx="838200" cy="21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12597</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300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161170</xdr:rowOff>
    </xdr:from>
    <xdr:to>
      <xdr:col>24</xdr:col>
      <xdr:colOff>114300</xdr:colOff>
      <xdr:row>96</xdr:row>
      <xdr:rowOff>91320</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44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67300</xdr:rowOff>
    </xdr:from>
    <xdr:to>
      <xdr:col>19</xdr:col>
      <xdr:colOff>177800</xdr:colOff>
      <xdr:row>97</xdr:row>
      <xdr:rowOff>25172</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355050"/>
          <a:ext cx="889000" cy="300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31924</xdr:rowOff>
    </xdr:from>
    <xdr:to>
      <xdr:col>20</xdr:col>
      <xdr:colOff>38100</xdr:colOff>
      <xdr:row>95</xdr:row>
      <xdr:rowOff>133524</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31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124651</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41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147962</xdr:rowOff>
    </xdr:from>
    <xdr:to>
      <xdr:col>15</xdr:col>
      <xdr:colOff>50800</xdr:colOff>
      <xdr:row>97</xdr:row>
      <xdr:rowOff>25172</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2019300" y="16607162"/>
          <a:ext cx="889000" cy="48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124889</xdr:rowOff>
    </xdr:from>
    <xdr:to>
      <xdr:col>15</xdr:col>
      <xdr:colOff>101600</xdr:colOff>
      <xdr:row>97</xdr:row>
      <xdr:rowOff>55039</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584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71566</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35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147962</xdr:rowOff>
    </xdr:from>
    <xdr:to>
      <xdr:col>10</xdr:col>
      <xdr:colOff>114300</xdr:colOff>
      <xdr:row>96</xdr:row>
      <xdr:rowOff>165216</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607162"/>
          <a:ext cx="889000" cy="17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124061</xdr:rowOff>
    </xdr:from>
    <xdr:to>
      <xdr:col>10</xdr:col>
      <xdr:colOff>165100</xdr:colOff>
      <xdr:row>97</xdr:row>
      <xdr:rowOff>54211</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583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45338</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675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134990</xdr:rowOff>
    </xdr:from>
    <xdr:to>
      <xdr:col>6</xdr:col>
      <xdr:colOff>38100</xdr:colOff>
      <xdr:row>97</xdr:row>
      <xdr:rowOff>65140</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59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56267</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686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57245</xdr:rowOff>
    </xdr:from>
    <xdr:to>
      <xdr:col>24</xdr:col>
      <xdr:colOff>114300</xdr:colOff>
      <xdr:row>96</xdr:row>
      <xdr:rowOff>158845</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51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35672</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494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16500</xdr:rowOff>
    </xdr:from>
    <xdr:to>
      <xdr:col>20</xdr:col>
      <xdr:colOff>38100</xdr:colOff>
      <xdr:row>95</xdr:row>
      <xdr:rowOff>118100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30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134627</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079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145822</xdr:rowOff>
    </xdr:from>
    <xdr:to>
      <xdr:col>15</xdr:col>
      <xdr:colOff>101600</xdr:colOff>
      <xdr:row>97</xdr:row>
      <xdr:rowOff>75972</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60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67099</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697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97162</xdr:rowOff>
    </xdr:from>
    <xdr:to>
      <xdr:col>10</xdr:col>
      <xdr:colOff>165100</xdr:colOff>
      <xdr:row>97</xdr:row>
      <xdr:rowOff>27312</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556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43839</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331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114416</xdr:rowOff>
    </xdr:from>
    <xdr:to>
      <xdr:col>6</xdr:col>
      <xdr:colOff>38100</xdr:colOff>
      <xdr:row>97</xdr:row>
      <xdr:rowOff>44566</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57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61093</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34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22569</xdr:rowOff>
    </xdr:from>
    <xdr:to>
      <xdr:col>54</xdr:col>
      <xdr:colOff>189865</xdr:colOff>
      <xdr:row>38</xdr:row>
      <xdr:rowOff>67632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5337519"/>
          <a:ext cx="1270" cy="1245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71459</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58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67632</xdr:rowOff>
    </xdr:from>
    <xdr:to>
      <xdr:col>55</xdr:col>
      <xdr:colOff>88900</xdr:colOff>
      <xdr:row>38</xdr:row>
      <xdr:rowOff>67632</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582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140696</xdr:rowOff>
    </xdr:from>
    <xdr:ext cx="599010"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5112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22569</xdr:rowOff>
    </xdr:from>
    <xdr:to>
      <xdr:col>55</xdr:col>
      <xdr:colOff>88900</xdr:colOff>
      <xdr:row>31</xdr:row>
      <xdr:rowOff>22569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533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80342</xdr:rowOff>
    </xdr:from>
    <xdr:to>
      <xdr:col>55</xdr:col>
      <xdr:colOff>0</xdr:colOff>
      <xdr:row>36</xdr:row>
      <xdr:rowOff>119319</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9639300" y="6252542"/>
          <a:ext cx="838200" cy="38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48497</xdr:rowOff>
    </xdr:from>
    <xdr:ext cx="599010"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62206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70070</xdr:rowOff>
    </xdr:from>
    <xdr:to>
      <xdr:col>55</xdr:col>
      <xdr:colOff>50800</xdr:colOff>
      <xdr:row>37</xdr:row>
      <xdr:rowOff>220</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624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6142</xdr:rowOff>
    </xdr:from>
    <xdr:to>
      <xdr:col>50</xdr:col>
      <xdr:colOff>114300</xdr:colOff>
      <xdr:row>36</xdr:row>
      <xdr:rowOff>80342</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8750300" y="5835442"/>
          <a:ext cx="889000" cy="417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106081</xdr:rowOff>
    </xdr:from>
    <xdr:to>
      <xdr:col>50</xdr:col>
      <xdr:colOff>165100</xdr:colOff>
      <xdr:row>37</xdr:row>
      <xdr:rowOff>36231</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627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27358</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39795" y="6371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6142</xdr:rowOff>
    </xdr:from>
    <xdr:to>
      <xdr:col>45</xdr:col>
      <xdr:colOff>177800</xdr:colOff>
      <xdr:row>37</xdr:row>
      <xdr:rowOff>30014</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7861300" y="5835442"/>
          <a:ext cx="889000" cy="538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139649</xdr:rowOff>
    </xdr:from>
    <xdr:to>
      <xdr:col>46</xdr:col>
      <xdr:colOff>38100</xdr:colOff>
      <xdr:row>35</xdr:row>
      <xdr:rowOff>69799</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5968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60926</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50795" y="6061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30014</xdr:rowOff>
    </xdr:from>
    <xdr:to>
      <xdr:col>41</xdr:col>
      <xdr:colOff>50800</xdr:colOff>
      <xdr:row>37</xdr:row>
      <xdr:rowOff>68413</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6972300" y="6373664"/>
          <a:ext cx="889000" cy="38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17488</xdr:rowOff>
    </xdr:from>
    <xdr:to>
      <xdr:col>41</xdr:col>
      <xdr:colOff>101600</xdr:colOff>
      <xdr:row>37</xdr:row>
      <xdr:rowOff>119088</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36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110215</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61795" y="6453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19762</xdr:rowOff>
    </xdr:from>
    <xdr:to>
      <xdr:col>36</xdr:col>
      <xdr:colOff>165100</xdr:colOff>
      <xdr:row>37</xdr:row>
      <xdr:rowOff>121362</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36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112489</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672795" y="6456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68519</xdr:rowOff>
    </xdr:from>
    <xdr:to>
      <xdr:col>55</xdr:col>
      <xdr:colOff>50800</xdr:colOff>
      <xdr:row>36</xdr:row>
      <xdr:rowOff>170119</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624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91396</xdr:rowOff>
    </xdr:from>
    <xdr:ext cx="599010"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6092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29542</xdr:rowOff>
    </xdr:from>
    <xdr:to>
      <xdr:col>50</xdr:col>
      <xdr:colOff>165100</xdr:colOff>
      <xdr:row>36</xdr:row>
      <xdr:rowOff>131142</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620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147669</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39795" y="5976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126792</xdr:rowOff>
    </xdr:from>
    <xdr:to>
      <xdr:col>46</xdr:col>
      <xdr:colOff>38100</xdr:colOff>
      <xdr:row>34</xdr:row>
      <xdr:rowOff>56942</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578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73469</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50795" y="5559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150664</xdr:rowOff>
    </xdr:from>
    <xdr:to>
      <xdr:col>41</xdr:col>
      <xdr:colOff>101600</xdr:colOff>
      <xdr:row>37</xdr:row>
      <xdr:rowOff>80814</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32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97341</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61795" y="6098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17613</xdr:rowOff>
    </xdr:from>
    <xdr:to>
      <xdr:col>36</xdr:col>
      <xdr:colOff>165100</xdr:colOff>
      <xdr:row>37</xdr:row>
      <xdr:rowOff>119213</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3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135740</xdr:rowOff>
    </xdr:from>
    <xdr:ext cx="599010"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672795" y="6136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153660</xdr:rowOff>
    </xdr:from>
    <xdr:to>
      <xdr:col>54</xdr:col>
      <xdr:colOff>189865</xdr:colOff>
      <xdr:row>59</xdr:row>
      <xdr:rowOff>22159</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26160"/>
          <a:ext cx="1270" cy="1411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25986</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4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22159</xdr:rowOff>
    </xdr:from>
    <xdr:to>
      <xdr:col>55</xdr:col>
      <xdr:colOff>88900</xdr:colOff>
      <xdr:row>59</xdr:row>
      <xdr:rowOff>22159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37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100337</xdr:rowOff>
    </xdr:from>
    <xdr:ext cx="690189"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013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153660</xdr:rowOff>
    </xdr:from>
    <xdr:to>
      <xdr:col>55</xdr:col>
      <xdr:colOff>88900</xdr:colOff>
      <xdr:row>50</xdr:row>
      <xdr:rowOff>153660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2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94840</xdr:rowOff>
    </xdr:from>
    <xdr:to>
      <xdr:col>55</xdr:col>
      <xdr:colOff>0</xdr:colOff>
      <xdr:row>57</xdr:row>
      <xdr:rowOff>105415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9639300" y="9696040"/>
          <a:ext cx="838200" cy="18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129091</xdr:rowOff>
    </xdr:from>
    <xdr:ext cx="599010"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9017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150664</xdr:rowOff>
    </xdr:from>
    <xdr:to>
      <xdr:col>55</xdr:col>
      <xdr:colOff>50800</xdr:colOff>
      <xdr:row>58</xdr:row>
      <xdr:rowOff>80814</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92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80964</xdr:rowOff>
    </xdr:from>
    <xdr:to>
      <xdr:col>50</xdr:col>
      <xdr:colOff>114300</xdr:colOff>
      <xdr:row>57</xdr:row>
      <xdr:rowOff>105415</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8750300" y="9853614"/>
          <a:ext cx="889000" cy="24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160779</xdr:rowOff>
    </xdr:from>
    <xdr:to>
      <xdr:col>50</xdr:col>
      <xdr:colOff>165100</xdr:colOff>
      <xdr:row>58</xdr:row>
      <xdr:rowOff>90929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93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82056</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39795" y="10026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80964</xdr:rowOff>
    </xdr:from>
    <xdr:to>
      <xdr:col>45</xdr:col>
      <xdr:colOff>177800</xdr:colOff>
      <xdr:row>57</xdr:row>
      <xdr:rowOff>155764</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9853614"/>
          <a:ext cx="889000" cy="7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5853</xdr:rowOff>
    </xdr:from>
    <xdr:to>
      <xdr:col>46</xdr:col>
      <xdr:colOff>38100</xdr:colOff>
      <xdr:row>58</xdr:row>
      <xdr:rowOff>107453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949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98580</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50795" y="10042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150733</xdr:rowOff>
    </xdr:from>
    <xdr:to>
      <xdr:col>41</xdr:col>
      <xdr:colOff>50800</xdr:colOff>
      <xdr:row>57</xdr:row>
      <xdr:rowOff>155764</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6972300" y="9923383"/>
          <a:ext cx="889000" cy="5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152223</xdr:rowOff>
    </xdr:from>
    <xdr:to>
      <xdr:col>41</xdr:col>
      <xdr:colOff>101600</xdr:colOff>
      <xdr:row>58</xdr:row>
      <xdr:rowOff>82373</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924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73500</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61795" y="10017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10860</xdr:rowOff>
    </xdr:from>
    <xdr:to>
      <xdr:col>36</xdr:col>
      <xdr:colOff>165100</xdr:colOff>
      <xdr:row>58</xdr:row>
      <xdr:rowOff>112460</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95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103587</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672795" y="10047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44040</xdr:rowOff>
    </xdr:from>
    <xdr:to>
      <xdr:col>55</xdr:col>
      <xdr:colOff>50800</xdr:colOff>
      <xdr:row>56</xdr:row>
      <xdr:rowOff>145640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64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66917</xdr:rowOff>
    </xdr:from>
    <xdr:ext cx="599010"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496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54615</xdr:rowOff>
    </xdr:from>
    <xdr:to>
      <xdr:col>50</xdr:col>
      <xdr:colOff>165100</xdr:colOff>
      <xdr:row>57</xdr:row>
      <xdr:rowOff>156215</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82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1292</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39795" y="960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30164</xdr:rowOff>
    </xdr:from>
    <xdr:to>
      <xdr:col>46</xdr:col>
      <xdr:colOff>38100</xdr:colOff>
      <xdr:row>57</xdr:row>
      <xdr:rowOff>131764</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80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148291</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50795" y="9578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104964</xdr:rowOff>
    </xdr:from>
    <xdr:to>
      <xdr:col>41</xdr:col>
      <xdr:colOff>101600</xdr:colOff>
      <xdr:row>58</xdr:row>
      <xdr:rowOff>35114</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87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51641</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61795" y="9652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99933</xdr:rowOff>
    </xdr:from>
    <xdr:to>
      <xdr:col>36</xdr:col>
      <xdr:colOff>165100</xdr:colOff>
      <xdr:row>58</xdr:row>
      <xdr:rowOff>30083</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872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46610</xdr:rowOff>
    </xdr:from>
    <xdr:ext cx="59901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672795" y="9647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8771</xdr:rowOff>
    </xdr:from>
    <xdr:to>
      <xdr:col>54</xdr:col>
      <xdr:colOff>189865</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181721"/>
          <a:ext cx="1270" cy="1407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126898</xdr:rowOff>
    </xdr:from>
    <xdr:ext cx="690189"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9569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1,108,094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8771</xdr:rowOff>
    </xdr:from>
    <xdr:to>
      <xdr:col>55</xdr:col>
      <xdr:colOff>88900</xdr:colOff>
      <xdr:row>71</xdr:row>
      <xdr:rowOff>8771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181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38112</xdr:rowOff>
    </xdr:from>
    <xdr:to>
      <xdr:col>55</xdr:col>
      <xdr:colOff>0</xdr:colOff>
      <xdr:row>79</xdr:row>
      <xdr:rowOff>44450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9639300" y="13582662"/>
          <a:ext cx="838200" cy="6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116713</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3183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93836</xdr:rowOff>
    </xdr:from>
    <xdr:to>
      <xdr:col>55</xdr:col>
      <xdr:colOff>50800</xdr:colOff>
      <xdr:row>79</xdr:row>
      <xdr:rowOff>23986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466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38112</xdr:rowOff>
    </xdr:from>
    <xdr:to>
      <xdr:col>50</xdr:col>
      <xdr:colOff>114300</xdr:colOff>
      <xdr:row>79</xdr:row>
      <xdr:rowOff>41855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8750300" y="13582662"/>
          <a:ext cx="889000" cy="3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112021</xdr:rowOff>
    </xdr:from>
    <xdr:to>
      <xdr:col>50</xdr:col>
      <xdr:colOff>165100</xdr:colOff>
      <xdr:row>79</xdr:row>
      <xdr:rowOff>42171</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48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58698</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26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29772</xdr:rowOff>
    </xdr:from>
    <xdr:to>
      <xdr:col>45</xdr:col>
      <xdr:colOff>177800</xdr:colOff>
      <xdr:row>79</xdr:row>
      <xdr:rowOff>41855</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7861300" y="13574322"/>
          <a:ext cx="889000" cy="1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115503</xdr:rowOff>
    </xdr:from>
    <xdr:to>
      <xdr:col>46</xdr:col>
      <xdr:colOff>38100</xdr:colOff>
      <xdr:row>79</xdr:row>
      <xdr:rowOff>45653</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48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62180</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26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29772</xdr:rowOff>
    </xdr:from>
    <xdr:to>
      <xdr:col>41</xdr:col>
      <xdr:colOff>50800</xdr:colOff>
      <xdr:row>79</xdr:row>
      <xdr:rowOff>42844</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6972300" y="13574322"/>
          <a:ext cx="889000" cy="13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100592</xdr:rowOff>
    </xdr:from>
    <xdr:to>
      <xdr:col>41</xdr:col>
      <xdr:colOff>101600</xdr:colOff>
      <xdr:row>79</xdr:row>
      <xdr:rowOff>30742</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47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47269</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24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113232</xdr:rowOff>
    </xdr:from>
    <xdr:to>
      <xdr:col>36</xdr:col>
      <xdr:colOff>165100</xdr:colOff>
      <xdr:row>79</xdr:row>
      <xdr:rowOff>43382</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486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59909</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261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165100</xdr:rowOff>
    </xdr:from>
    <xdr:to>
      <xdr:col>55</xdr:col>
      <xdr:colOff>50800</xdr:colOff>
      <xdr:row>79</xdr:row>
      <xdr:rowOff>95250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80027</xdr:rowOff>
    </xdr:from>
    <xdr:ext cx="249299"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158762</xdr:rowOff>
    </xdr:from>
    <xdr:to>
      <xdr:col>50</xdr:col>
      <xdr:colOff>165100</xdr:colOff>
      <xdr:row>79</xdr:row>
      <xdr:rowOff>88912</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531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80039</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404428" y="1362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162505</xdr:rowOff>
    </xdr:from>
    <xdr:to>
      <xdr:col>46</xdr:col>
      <xdr:colOff>38100</xdr:colOff>
      <xdr:row>79</xdr:row>
      <xdr:rowOff>92655</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53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83782</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515428" y="13628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150422</xdr:rowOff>
    </xdr:from>
    <xdr:to>
      <xdr:col>41</xdr:col>
      <xdr:colOff>101600</xdr:colOff>
      <xdr:row>79</xdr:row>
      <xdr:rowOff>80572</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523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71699</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594111" y="13616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163494</xdr:rowOff>
    </xdr:from>
    <xdr:to>
      <xdr:col>36</xdr:col>
      <xdr:colOff>165100</xdr:colOff>
      <xdr:row>79</xdr:row>
      <xdr:rowOff>93644</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536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84771</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37428" y="13629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123351</xdr:rowOff>
    </xdr:from>
    <xdr:to>
      <xdr:col>54</xdr:col>
      <xdr:colOff>189865</xdr:colOff>
      <xdr:row>99</xdr:row>
      <xdr:rowOff>16725</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725301"/>
          <a:ext cx="1270" cy="1264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20552</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6994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16725</xdr:rowOff>
    </xdr:from>
    <xdr:to>
      <xdr:col>55</xdr:col>
      <xdr:colOff>88900</xdr:colOff>
      <xdr:row>99</xdr:row>
      <xdr:rowOff>16725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6990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70028</xdr:rowOff>
    </xdr:from>
    <xdr:ext cx="599010"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500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123351</xdr:rowOff>
    </xdr:from>
    <xdr:to>
      <xdr:col>55</xdr:col>
      <xdr:colOff>88900</xdr:colOff>
      <xdr:row>91</xdr:row>
      <xdr:rowOff>123351</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725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123351</xdr:rowOff>
    </xdr:from>
    <xdr:to>
      <xdr:col>55</xdr:col>
      <xdr:colOff>0</xdr:colOff>
      <xdr:row>94</xdr:row>
      <xdr:rowOff>156408</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9639300" y="15725301"/>
          <a:ext cx="838200" cy="547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13839</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6444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35412</xdr:rowOff>
    </xdr:from>
    <xdr:to>
      <xdr:col>55</xdr:col>
      <xdr:colOff>50800</xdr:colOff>
      <xdr:row>97</xdr:row>
      <xdr:rowOff>137012</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66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79863</xdr:rowOff>
    </xdr:from>
    <xdr:to>
      <xdr:col>50</xdr:col>
      <xdr:colOff>114300</xdr:colOff>
      <xdr:row>94</xdr:row>
      <xdr:rowOff>156408</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8750300" y="16196163"/>
          <a:ext cx="889000" cy="76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35872</xdr:rowOff>
    </xdr:from>
    <xdr:to>
      <xdr:col>50</xdr:col>
      <xdr:colOff>165100</xdr:colOff>
      <xdr:row>97</xdr:row>
      <xdr:rowOff>137472</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6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128599</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75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79863</xdr:rowOff>
    </xdr:from>
    <xdr:to>
      <xdr:col>45</xdr:col>
      <xdr:colOff>177800</xdr:colOff>
      <xdr:row>95</xdr:row>
      <xdr:rowOff>133824</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7861300" y="16196163"/>
          <a:ext cx="889000" cy="225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59578</xdr:rowOff>
    </xdr:from>
    <xdr:to>
      <xdr:col>46</xdr:col>
      <xdr:colOff>38100</xdr:colOff>
      <xdr:row>97</xdr:row>
      <xdr:rowOff>161178</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69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152305</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78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133824</xdr:rowOff>
    </xdr:from>
    <xdr:to>
      <xdr:col>41</xdr:col>
      <xdr:colOff>50800</xdr:colOff>
      <xdr:row>95</xdr:row>
      <xdr:rowOff>155542</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6972300" y="16421574"/>
          <a:ext cx="889000" cy="21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38478</xdr:rowOff>
    </xdr:from>
    <xdr:to>
      <xdr:col>41</xdr:col>
      <xdr:colOff>101600</xdr:colOff>
      <xdr:row>97</xdr:row>
      <xdr:rowOff>140078</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66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131205</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76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84213</xdr:rowOff>
    </xdr:from>
    <xdr:to>
      <xdr:col>36</xdr:col>
      <xdr:colOff>165100</xdr:colOff>
      <xdr:row>98</xdr:row>
      <xdr:rowOff>14363</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7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5490</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807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72551</xdr:rowOff>
    </xdr:from>
    <xdr:to>
      <xdr:col>55</xdr:col>
      <xdr:colOff>50800</xdr:colOff>
      <xdr:row>92</xdr:row>
      <xdr:rowOff>2701</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5674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25578</xdr:rowOff>
    </xdr:from>
    <xdr:ext cx="599010"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5627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105608</xdr:rowOff>
    </xdr:from>
    <xdr:to>
      <xdr:col>50</xdr:col>
      <xdr:colOff>165100</xdr:colOff>
      <xdr:row>95</xdr:row>
      <xdr:rowOff>35758</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22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52285</xdr:rowOff>
    </xdr:from>
    <xdr:ext cx="59901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39795" y="15997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29063</xdr:rowOff>
    </xdr:from>
    <xdr:to>
      <xdr:col>46</xdr:col>
      <xdr:colOff>38100</xdr:colOff>
      <xdr:row>94</xdr:row>
      <xdr:rowOff>130663</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14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92</xdr:row>
      <xdr:rowOff>147190</xdr:rowOff>
    </xdr:from>
    <xdr:ext cx="59901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50795" y="15920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83024</xdr:rowOff>
    </xdr:from>
    <xdr:to>
      <xdr:col>41</xdr:col>
      <xdr:colOff>101600</xdr:colOff>
      <xdr:row>96</xdr:row>
      <xdr:rowOff>13174</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37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29701</xdr:rowOff>
    </xdr:from>
    <xdr:ext cx="599010"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61795" y="16146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104742</xdr:rowOff>
    </xdr:from>
    <xdr:to>
      <xdr:col>36</xdr:col>
      <xdr:colOff>165100</xdr:colOff>
      <xdr:row>96</xdr:row>
      <xdr:rowOff>34892</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39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51419</xdr:rowOff>
    </xdr:from>
    <xdr:ext cx="599010"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672795" y="16167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126548</xdr:rowOff>
    </xdr:from>
    <xdr:to>
      <xdr:col>85</xdr:col>
      <xdr:colOff>126364</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270048"/>
          <a:ext cx="1269" cy="146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73225</xdr:rowOff>
    </xdr:from>
    <xdr:ext cx="599010"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5045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126548</xdr:rowOff>
    </xdr:from>
    <xdr:to>
      <xdr:col>86</xdr:col>
      <xdr:colOff>25400</xdr:colOff>
      <xdr:row>30</xdr:row>
      <xdr:rowOff>126548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270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1298</xdr:rowOff>
    </xdr:from>
    <xdr:to>
      <xdr:col>85</xdr:col>
      <xdr:colOff>127000</xdr:colOff>
      <xdr:row>39</xdr:row>
      <xdr:rowOff>12126</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5481300" y="6687848"/>
          <a:ext cx="838200" cy="10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124472</xdr:rowOff>
    </xdr:from>
    <xdr:ext cx="469744"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468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101595</xdr:rowOff>
    </xdr:from>
    <xdr:to>
      <xdr:col>85</xdr:col>
      <xdr:colOff>177800</xdr:colOff>
      <xdr:row>39</xdr:row>
      <xdr:rowOff>31745</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61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1298</xdr:rowOff>
    </xdr:from>
    <xdr:to>
      <xdr:col>81</xdr:col>
      <xdr:colOff>50800</xdr:colOff>
      <xdr:row>39</xdr:row>
      <xdr:rowOff>20882</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4592300" y="6687848"/>
          <a:ext cx="889000" cy="19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88237</xdr:rowOff>
    </xdr:from>
    <xdr:to>
      <xdr:col>81</xdr:col>
      <xdr:colOff>101600</xdr:colOff>
      <xdr:row>39</xdr:row>
      <xdr:rowOff>18387</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603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34914</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14111" y="6378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6083</xdr:rowOff>
    </xdr:from>
    <xdr:to>
      <xdr:col>76</xdr:col>
      <xdr:colOff>114300</xdr:colOff>
      <xdr:row>39</xdr:row>
      <xdr:rowOff>20882</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3703300" y="6692633"/>
          <a:ext cx="889000" cy="14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64813</xdr:rowOff>
    </xdr:from>
    <xdr:to>
      <xdr:col>76</xdr:col>
      <xdr:colOff>165100</xdr:colOff>
      <xdr:row>38</xdr:row>
      <xdr:rowOff>166413</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57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11490</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25111" y="635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6083</xdr:rowOff>
    </xdr:from>
    <xdr:to>
      <xdr:col>71</xdr:col>
      <xdr:colOff>177800</xdr:colOff>
      <xdr:row>39</xdr:row>
      <xdr:rowOff>43124</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2814300" y="6692633"/>
          <a:ext cx="889000" cy="37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68623</xdr:rowOff>
    </xdr:from>
    <xdr:to>
      <xdr:col>72</xdr:col>
      <xdr:colOff>38100</xdr:colOff>
      <xdr:row>38</xdr:row>
      <xdr:rowOff>170223</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58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15300</xdr:rowOff>
    </xdr:from>
    <xdr:ext cx="534377"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36111" y="635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68913</xdr:rowOff>
    </xdr:from>
    <xdr:to>
      <xdr:col>67</xdr:col>
      <xdr:colOff>101600</xdr:colOff>
      <xdr:row>38</xdr:row>
      <xdr:rowOff>170513</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584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15590</xdr:rowOff>
    </xdr:from>
    <xdr:ext cx="534377"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47111" y="635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132776</xdr:rowOff>
    </xdr:from>
    <xdr:to>
      <xdr:col>85</xdr:col>
      <xdr:colOff>177800</xdr:colOff>
      <xdr:row>39</xdr:row>
      <xdr:rowOff>62926</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64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80022</xdr:rowOff>
    </xdr:from>
    <xdr:ext cx="469744"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595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121948</xdr:rowOff>
    </xdr:from>
    <xdr:to>
      <xdr:col>81</xdr:col>
      <xdr:colOff>101600</xdr:colOff>
      <xdr:row>39</xdr:row>
      <xdr:rowOff>52098</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637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43225</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46428" y="672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141532</xdr:rowOff>
    </xdr:from>
    <xdr:to>
      <xdr:col>76</xdr:col>
      <xdr:colOff>165100</xdr:colOff>
      <xdr:row>39</xdr:row>
      <xdr:rowOff>71682</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65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62809</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357428" y="6749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126733</xdr:rowOff>
    </xdr:from>
    <xdr:to>
      <xdr:col>72</xdr:col>
      <xdr:colOff>38100</xdr:colOff>
      <xdr:row>39</xdr:row>
      <xdr:rowOff>56883</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641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48010</xdr:rowOff>
    </xdr:from>
    <xdr:ext cx="469744"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468428" y="6734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163774</xdr:rowOff>
    </xdr:from>
    <xdr:to>
      <xdr:col>67</xdr:col>
      <xdr:colOff>101600</xdr:colOff>
      <xdr:row>39</xdr:row>
      <xdr:rowOff>93924</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678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85051</xdr:rowOff>
    </xdr:from>
    <xdr:ext cx="378565"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625017" y="6771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164656</xdr:rowOff>
    </xdr:from>
    <xdr:to>
      <xdr:col>85</xdr:col>
      <xdr:colOff>126364</xdr:colOff>
      <xdr:row>79</xdr:row>
      <xdr:rowOff>18630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166156"/>
          <a:ext cx="1269" cy="1397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22457</xdr:rowOff>
    </xdr:from>
    <xdr:ext cx="469744"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67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18630</xdr:rowOff>
    </xdr:from>
    <xdr:to>
      <xdr:col>86</xdr:col>
      <xdr:colOff>25400</xdr:colOff>
      <xdr:row>79</xdr:row>
      <xdr:rowOff>18630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63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111333</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941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164656</xdr:rowOff>
    </xdr:from>
    <xdr:to>
      <xdr:col>86</xdr:col>
      <xdr:colOff>25400</xdr:colOff>
      <xdr:row>70</xdr:row>
      <xdr:rowOff>164656</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166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4121</xdr:rowOff>
    </xdr:from>
    <xdr:to>
      <xdr:col>85</xdr:col>
      <xdr:colOff>127000</xdr:colOff>
      <xdr:row>77</xdr:row>
      <xdr:rowOff>7893</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3205771"/>
          <a:ext cx="8382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154309</xdr:rowOff>
    </xdr:from>
    <xdr:ext cx="534377"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1845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4432</xdr:rowOff>
    </xdr:from>
    <xdr:to>
      <xdr:col>85</xdr:col>
      <xdr:colOff>177800</xdr:colOff>
      <xdr:row>77</xdr:row>
      <xdr:rowOff>106032</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2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4445</xdr:rowOff>
    </xdr:from>
    <xdr:to>
      <xdr:col>81</xdr:col>
      <xdr:colOff>50800</xdr:colOff>
      <xdr:row>77</xdr:row>
      <xdr:rowOff>7893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4592300" y="13206095"/>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16777</xdr:rowOff>
    </xdr:from>
    <xdr:to>
      <xdr:col>81</xdr:col>
      <xdr:colOff>101600</xdr:colOff>
      <xdr:row>77</xdr:row>
      <xdr:rowOff>118377</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21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109504</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14111" y="13311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4445</xdr:rowOff>
    </xdr:from>
    <xdr:to>
      <xdr:col>76</xdr:col>
      <xdr:colOff>114300</xdr:colOff>
      <xdr:row>77</xdr:row>
      <xdr:rowOff>4552</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3206095"/>
          <a:ext cx="889000" cy="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59985</xdr:rowOff>
    </xdr:from>
    <xdr:to>
      <xdr:col>76</xdr:col>
      <xdr:colOff>165100</xdr:colOff>
      <xdr:row>77</xdr:row>
      <xdr:rowOff>161585</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26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152712</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335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4552</xdr:rowOff>
    </xdr:from>
    <xdr:to>
      <xdr:col>71</xdr:col>
      <xdr:colOff>177800</xdr:colOff>
      <xdr:row>77</xdr:row>
      <xdr:rowOff>22044</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2814300" y="13206202"/>
          <a:ext cx="889000" cy="17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63697</xdr:rowOff>
    </xdr:from>
    <xdr:to>
      <xdr:col>72</xdr:col>
      <xdr:colOff>38100</xdr:colOff>
      <xdr:row>77</xdr:row>
      <xdr:rowOff>165297</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26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156424</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335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50777</xdr:rowOff>
    </xdr:from>
    <xdr:to>
      <xdr:col>67</xdr:col>
      <xdr:colOff>101600</xdr:colOff>
      <xdr:row>77</xdr:row>
      <xdr:rowOff>152377</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25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143504</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334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124771</xdr:rowOff>
    </xdr:from>
    <xdr:to>
      <xdr:col>85</xdr:col>
      <xdr:colOff>177800</xdr:colOff>
      <xdr:row>77</xdr:row>
      <xdr:rowOff>54921</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15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147648</xdr:rowOff>
    </xdr:from>
    <xdr:ext cx="599010"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006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128543</xdr:rowOff>
    </xdr:from>
    <xdr:to>
      <xdr:col>81</xdr:col>
      <xdr:colOff>101600</xdr:colOff>
      <xdr:row>77</xdr:row>
      <xdr:rowOff>58693</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15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75220</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2933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125095</xdr:rowOff>
    </xdr:from>
    <xdr:to>
      <xdr:col>76</xdr:col>
      <xdr:colOff>165100</xdr:colOff>
      <xdr:row>77</xdr:row>
      <xdr:rowOff>55245</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15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71772</xdr:rowOff>
    </xdr:from>
    <xdr:ext cx="59901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292795" y="12930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125202</xdr:rowOff>
    </xdr:from>
    <xdr:to>
      <xdr:col>72</xdr:col>
      <xdr:colOff>38100</xdr:colOff>
      <xdr:row>77</xdr:row>
      <xdr:rowOff>55352</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155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71879</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03795" y="12930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142694</xdr:rowOff>
    </xdr:from>
    <xdr:to>
      <xdr:col>67</xdr:col>
      <xdr:colOff>101600</xdr:colOff>
      <xdr:row>77</xdr:row>
      <xdr:rowOff>72844</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17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89371</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2948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154352</xdr:rowOff>
    </xdr:from>
    <xdr:to>
      <xdr:col>85</xdr:col>
      <xdr:colOff>126364</xdr:colOff>
      <xdr:row>99</xdr:row>
      <xdr:rowOff>37133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756302"/>
          <a:ext cx="1269" cy="1254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40960</xdr:rowOff>
    </xdr:from>
    <xdr:ext cx="469744"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7014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37133</xdr:rowOff>
    </xdr:from>
    <xdr:to>
      <xdr:col>86</xdr:col>
      <xdr:colOff>25400</xdr:colOff>
      <xdr:row>99</xdr:row>
      <xdr:rowOff>37133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7010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101029</xdr:rowOff>
    </xdr:from>
    <xdr:ext cx="599010"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531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154352</xdr:rowOff>
    </xdr:from>
    <xdr:to>
      <xdr:col>86</xdr:col>
      <xdr:colOff>25400</xdr:colOff>
      <xdr:row>91</xdr:row>
      <xdr:rowOff>154352</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756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139739</xdr:rowOff>
    </xdr:from>
    <xdr:to>
      <xdr:col>85</xdr:col>
      <xdr:colOff>127000</xdr:colOff>
      <xdr:row>99</xdr:row>
      <xdr:rowOff>12889</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5481300" y="16770389"/>
          <a:ext cx="838200" cy="216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46550</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677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23673</xdr:rowOff>
    </xdr:from>
    <xdr:to>
      <xdr:col>85</xdr:col>
      <xdr:colOff>177800</xdr:colOff>
      <xdr:row>98</xdr:row>
      <xdr:rowOff>125273</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825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54290</xdr:rowOff>
    </xdr:from>
    <xdr:to>
      <xdr:col>81</xdr:col>
      <xdr:colOff>50800</xdr:colOff>
      <xdr:row>97</xdr:row>
      <xdr:rowOff>139739</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4592300" y="16684940"/>
          <a:ext cx="889000" cy="85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12847</xdr:rowOff>
    </xdr:from>
    <xdr:to>
      <xdr:col>81</xdr:col>
      <xdr:colOff>101600</xdr:colOff>
      <xdr:row>98</xdr:row>
      <xdr:rowOff>114447</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81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105574</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690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54290</xdr:rowOff>
    </xdr:from>
    <xdr:to>
      <xdr:col>76</xdr:col>
      <xdr:colOff>114300</xdr:colOff>
      <xdr:row>99</xdr:row>
      <xdr:rowOff>2584</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3703300" y="16684940"/>
          <a:ext cx="889000" cy="29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66704</xdr:rowOff>
    </xdr:from>
    <xdr:to>
      <xdr:col>76</xdr:col>
      <xdr:colOff>165100</xdr:colOff>
      <xdr:row>98</xdr:row>
      <xdr:rowOff>168304</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86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159431</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6961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100044</xdr:rowOff>
    </xdr:from>
    <xdr:to>
      <xdr:col>71</xdr:col>
      <xdr:colOff>177800</xdr:colOff>
      <xdr:row>99</xdr:row>
      <xdr:rowOff>2584</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2814300" y="16902144"/>
          <a:ext cx="889000" cy="73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71472</xdr:rowOff>
    </xdr:from>
    <xdr:to>
      <xdr:col>72</xdr:col>
      <xdr:colOff>38100</xdr:colOff>
      <xdr:row>99</xdr:row>
      <xdr:rowOff>1622</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87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18149</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64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71841</xdr:rowOff>
    </xdr:from>
    <xdr:to>
      <xdr:col>67</xdr:col>
      <xdr:colOff>101600</xdr:colOff>
      <xdr:row>99</xdr:row>
      <xdr:rowOff>1991</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87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164568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96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133539</xdr:rowOff>
    </xdr:from>
    <xdr:to>
      <xdr:col>85</xdr:col>
      <xdr:colOff>177800</xdr:colOff>
      <xdr:row>99</xdr:row>
      <xdr:rowOff>63689</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93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48466</xdr:rowOff>
    </xdr:from>
    <xdr:ext cx="534377"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850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88939</xdr:rowOff>
    </xdr:from>
    <xdr:to>
      <xdr:col>81</xdr:col>
      <xdr:colOff>101600</xdr:colOff>
      <xdr:row>98</xdr:row>
      <xdr:rowOff>19089</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71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35616</xdr:rowOff>
    </xdr:from>
    <xdr:ext cx="59901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181795" y="16494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3490</xdr:rowOff>
    </xdr:from>
    <xdr:to>
      <xdr:col>76</xdr:col>
      <xdr:colOff>165100</xdr:colOff>
      <xdr:row>97</xdr:row>
      <xdr:rowOff>105090</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63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121617</xdr:rowOff>
    </xdr:from>
    <xdr:ext cx="59901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292795" y="16409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123234</xdr:rowOff>
    </xdr:from>
    <xdr:to>
      <xdr:col>72</xdr:col>
      <xdr:colOff>38100</xdr:colOff>
      <xdr:row>99</xdr:row>
      <xdr:rowOff>53384</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92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44511</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36111" y="1701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49244</xdr:rowOff>
    </xdr:from>
    <xdr:to>
      <xdr:col>67</xdr:col>
      <xdr:colOff>101600</xdr:colOff>
      <xdr:row>98</xdr:row>
      <xdr:rowOff>150844</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85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167371</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47111" y="1662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102964</xdr:rowOff>
    </xdr:from>
    <xdr:to>
      <xdr:col>116</xdr:col>
      <xdr:colOff>62864</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246464"/>
          <a:ext cx="1269" cy="1408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49641</xdr:rowOff>
    </xdr:from>
    <xdr:ext cx="534377"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021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102964</xdr:rowOff>
    </xdr:from>
    <xdr:to>
      <xdr:col>116</xdr:col>
      <xdr:colOff>152400</xdr:colOff>
      <xdr:row>30</xdr:row>
      <xdr:rowOff>102964</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24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85773</xdr:rowOff>
    </xdr:from>
    <xdr:to>
      <xdr:col>116</xdr:col>
      <xdr:colOff>63500</xdr:colOff>
      <xdr:row>38</xdr:row>
      <xdr:rowOff>22840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1323300" y="6086523"/>
          <a:ext cx="838200" cy="45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8669</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5237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30242</xdr:rowOff>
    </xdr:from>
    <xdr:to>
      <xdr:col>116</xdr:col>
      <xdr:colOff>114300</xdr:colOff>
      <xdr:row>38</xdr:row>
      <xdr:rowOff>131842</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54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22840</xdr:rowOff>
    </xdr:from>
    <xdr:to>
      <xdr:col>111</xdr:col>
      <xdr:colOff>177800</xdr:colOff>
      <xdr:row>38</xdr:row>
      <xdr:rowOff>117549</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0434300" y="6537940"/>
          <a:ext cx="889000" cy="94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38745</xdr:rowOff>
    </xdr:from>
    <xdr:to>
      <xdr:col>112</xdr:col>
      <xdr:colOff>38100</xdr:colOff>
      <xdr:row>38</xdr:row>
      <xdr:rowOff>140345</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5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131472</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6646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117549</xdr:rowOff>
    </xdr:from>
    <xdr:to>
      <xdr:col>107</xdr:col>
      <xdr:colOff>50800</xdr:colOff>
      <xdr:row>38</xdr:row>
      <xdr:rowOff>139700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19545300" y="6632649"/>
          <a:ext cx="889000" cy="22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40825</xdr:rowOff>
    </xdr:from>
    <xdr:to>
      <xdr:col>107</xdr:col>
      <xdr:colOff>101600</xdr:colOff>
      <xdr:row>38</xdr:row>
      <xdr:rowOff>142425</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55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158952</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428" y="6331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55593</xdr:rowOff>
    </xdr:from>
    <xdr:to>
      <xdr:col>102</xdr:col>
      <xdr:colOff>165100</xdr:colOff>
      <xdr:row>38</xdr:row>
      <xdr:rowOff>157193</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57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2270</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10428" y="634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46495</xdr:rowOff>
    </xdr:from>
    <xdr:to>
      <xdr:col>98</xdr:col>
      <xdr:colOff>38100</xdr:colOff>
      <xdr:row>38</xdr:row>
      <xdr:rowOff>148095</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56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164622</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21428" y="633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34973</xdr:rowOff>
    </xdr:from>
    <xdr:to>
      <xdr:col>116</xdr:col>
      <xdr:colOff>114300</xdr:colOff>
      <xdr:row>35</xdr:row>
      <xdr:rowOff>136573</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03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57850</xdr:rowOff>
    </xdr:from>
    <xdr:ext cx="534377"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588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143490</xdr:rowOff>
    </xdr:from>
    <xdr:to>
      <xdr:col>112</xdr:col>
      <xdr:colOff>38100</xdr:colOff>
      <xdr:row>38</xdr:row>
      <xdr:rowOff>73640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48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90167</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088428" y="626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66749</xdr:rowOff>
    </xdr:from>
    <xdr:to>
      <xdr:col>107</xdr:col>
      <xdr:colOff>101600</xdr:colOff>
      <xdr:row>38</xdr:row>
      <xdr:rowOff>168349</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58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159476</xdr:rowOff>
    </xdr:from>
    <xdr:ext cx="378565"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245017" y="66745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18405</xdr:rowOff>
    </xdr:from>
    <xdr:to>
      <xdr:col>116</xdr:col>
      <xdr:colOff>62864</xdr:colOff>
      <xdr:row>58</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933805"/>
          <a:ext cx="1269" cy="1149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168150</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12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136532</xdr:rowOff>
    </xdr:from>
    <xdr:ext cx="599010"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709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18405</xdr:rowOff>
    </xdr:from>
    <xdr:to>
      <xdr:col>116</xdr:col>
      <xdr:colOff>152400</xdr:colOff>
      <xdr:row>52</xdr:row>
      <xdr:rowOff>18405</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933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131207</xdr:rowOff>
    </xdr:from>
    <xdr:to>
      <xdr:col>116</xdr:col>
      <xdr:colOff>63500</xdr:colOff>
      <xdr:row>58</xdr:row>
      <xdr:rowOff>131297</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1323300" y="10075307"/>
          <a:ext cx="838200" cy="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85600</xdr:rowOff>
    </xdr:from>
    <xdr:ext cx="534377"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858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62723</xdr:rowOff>
    </xdr:from>
    <xdr:to>
      <xdr:col>116</xdr:col>
      <xdr:colOff>114300</xdr:colOff>
      <xdr:row>58</xdr:row>
      <xdr:rowOff>164323</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06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131297</xdr:rowOff>
    </xdr:from>
    <xdr:to>
      <xdr:col>111</xdr:col>
      <xdr:colOff>177800</xdr:colOff>
      <xdr:row>58</xdr:row>
      <xdr:rowOff>131409</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0434300" y="10075397"/>
          <a:ext cx="889000" cy="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78094</xdr:rowOff>
    </xdr:from>
    <xdr:to>
      <xdr:col>112</xdr:col>
      <xdr:colOff>38100</xdr:colOff>
      <xdr:row>59</xdr:row>
      <xdr:rowOff>8244</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2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24771</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797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131409</xdr:rowOff>
    </xdr:from>
    <xdr:to>
      <xdr:col>107</xdr:col>
      <xdr:colOff>50800</xdr:colOff>
      <xdr:row>58</xdr:row>
      <xdr:rowOff>131525</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9545300" y="10075509"/>
          <a:ext cx="889000" cy="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80867</xdr:rowOff>
    </xdr:from>
    <xdr:to>
      <xdr:col>107</xdr:col>
      <xdr:colOff>101600</xdr:colOff>
      <xdr:row>59</xdr:row>
      <xdr:rowOff>11017</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2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2144</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10117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131525</xdr:rowOff>
    </xdr:from>
    <xdr:to>
      <xdr:col>102</xdr:col>
      <xdr:colOff>114300</xdr:colOff>
      <xdr:row>58</xdr:row>
      <xdr:rowOff>131676</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8656300" y="10075625"/>
          <a:ext cx="889000" cy="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81373</xdr:rowOff>
    </xdr:from>
    <xdr:to>
      <xdr:col>102</xdr:col>
      <xdr:colOff>165100</xdr:colOff>
      <xdr:row>59</xdr:row>
      <xdr:rowOff>11523</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2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2650</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10118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83658</xdr:rowOff>
    </xdr:from>
    <xdr:to>
      <xdr:col>98</xdr:col>
      <xdr:colOff>38100</xdr:colOff>
      <xdr:row>59</xdr:row>
      <xdr:rowOff>13808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2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4935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10120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80407</xdr:rowOff>
    </xdr:from>
    <xdr:to>
      <xdr:col>116</xdr:col>
      <xdr:colOff>114300</xdr:colOff>
      <xdr:row>59</xdr:row>
      <xdr:rowOff>10557</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02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41150</xdr:rowOff>
    </xdr:from>
    <xdr:ext cx="469744"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985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80497</xdr:rowOff>
    </xdr:from>
    <xdr:to>
      <xdr:col>112</xdr:col>
      <xdr:colOff>38100</xdr:colOff>
      <xdr:row>59</xdr:row>
      <xdr:rowOff>10647</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02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1774</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088428" y="10117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80609</xdr:rowOff>
    </xdr:from>
    <xdr:to>
      <xdr:col>107</xdr:col>
      <xdr:colOff>101600</xdr:colOff>
      <xdr:row>59</xdr:row>
      <xdr:rowOff>10759</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02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27286</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9799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80725</xdr:rowOff>
    </xdr:from>
    <xdr:to>
      <xdr:col>102</xdr:col>
      <xdr:colOff>165100</xdr:colOff>
      <xdr:row>59</xdr:row>
      <xdr:rowOff>10875</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02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27402</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10428" y="980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80876</xdr:rowOff>
    </xdr:from>
    <xdr:to>
      <xdr:col>98</xdr:col>
      <xdr:colOff>38100</xdr:colOff>
      <xdr:row>59</xdr:row>
      <xdr:rowOff>11026</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02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27553</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21428" y="9800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7810</xdr:rowOff>
    </xdr:from>
    <xdr:to>
      <xdr:col>116</xdr:col>
      <xdr:colOff>62864</xdr:colOff>
      <xdr:row>77</xdr:row>
      <xdr:rowOff>137477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009310"/>
          <a:ext cx="1269" cy="1329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141304</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34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137477</xdr:rowOff>
    </xdr:from>
    <xdr:to>
      <xdr:col>116</xdr:col>
      <xdr:colOff>152400</xdr:colOff>
      <xdr:row>77</xdr:row>
      <xdr:rowOff>137477</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339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125937</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784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7810</xdr:rowOff>
    </xdr:from>
    <xdr:to>
      <xdr:col>116</xdr:col>
      <xdr:colOff>152400</xdr:colOff>
      <xdr:row>70</xdr:row>
      <xdr:rowOff>7810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00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136995</xdr:rowOff>
    </xdr:from>
    <xdr:to>
      <xdr:col>116</xdr:col>
      <xdr:colOff>63500</xdr:colOff>
      <xdr:row>74</xdr:row>
      <xdr:rowOff>161175</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2824295"/>
          <a:ext cx="838200" cy="24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106139</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450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83262</xdr:rowOff>
    </xdr:from>
    <xdr:to>
      <xdr:col>116</xdr:col>
      <xdr:colOff>114300</xdr:colOff>
      <xdr:row>74</xdr:row>
      <xdr:rowOff>13412</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59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161175</xdr:rowOff>
    </xdr:from>
    <xdr:to>
      <xdr:col>111</xdr:col>
      <xdr:colOff>177800</xdr:colOff>
      <xdr:row>75</xdr:row>
      <xdr:rowOff>10020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2848475"/>
          <a:ext cx="889000" cy="20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102857</xdr:rowOff>
    </xdr:from>
    <xdr:to>
      <xdr:col>112</xdr:col>
      <xdr:colOff>38100</xdr:colOff>
      <xdr:row>74</xdr:row>
      <xdr:rowOff>33007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618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49534</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39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72428</xdr:rowOff>
    </xdr:from>
    <xdr:to>
      <xdr:col>107</xdr:col>
      <xdr:colOff>50800</xdr:colOff>
      <xdr:row>75</xdr:row>
      <xdr:rowOff>10020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9545300" y="12759728"/>
          <a:ext cx="889000" cy="109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64592</xdr:rowOff>
    </xdr:from>
    <xdr:to>
      <xdr:col>107</xdr:col>
      <xdr:colOff>101600</xdr:colOff>
      <xdr:row>73</xdr:row>
      <xdr:rowOff>166192</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58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11269</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355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72428</xdr:rowOff>
    </xdr:from>
    <xdr:to>
      <xdr:col>102</xdr:col>
      <xdr:colOff>114300</xdr:colOff>
      <xdr:row>74</xdr:row>
      <xdr:rowOff>98158</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2759728"/>
          <a:ext cx="889000" cy="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47676</xdr:rowOff>
    </xdr:from>
    <xdr:to>
      <xdr:col>102</xdr:col>
      <xdr:colOff>165100</xdr:colOff>
      <xdr:row>73</xdr:row>
      <xdr:rowOff>149276</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563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165803</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33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80378</xdr:rowOff>
    </xdr:from>
    <xdr:to>
      <xdr:col>98</xdr:col>
      <xdr:colOff>38100</xdr:colOff>
      <xdr:row>74</xdr:row>
      <xdr:rowOff>10528</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596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27055</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371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86195</xdr:rowOff>
    </xdr:from>
    <xdr:to>
      <xdr:col>116</xdr:col>
      <xdr:colOff>114300</xdr:colOff>
      <xdr:row>75</xdr:row>
      <xdr:rowOff>16345</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77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64622</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751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110375</xdr:rowOff>
    </xdr:from>
    <xdr:to>
      <xdr:col>112</xdr:col>
      <xdr:colOff>38100</xdr:colOff>
      <xdr:row>75</xdr:row>
      <xdr:rowOff>40525</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79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31652</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289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130670</xdr:rowOff>
    </xdr:from>
    <xdr:to>
      <xdr:col>107</xdr:col>
      <xdr:colOff>101600</xdr:colOff>
      <xdr:row>75</xdr:row>
      <xdr:rowOff>60820</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81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51947</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291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21628</xdr:rowOff>
    </xdr:from>
    <xdr:to>
      <xdr:col>102</xdr:col>
      <xdr:colOff>165100</xdr:colOff>
      <xdr:row>74</xdr:row>
      <xdr:rowOff>123228</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70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114355</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280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47358</xdr:rowOff>
    </xdr:from>
    <xdr:to>
      <xdr:col>98</xdr:col>
      <xdr:colOff>38100</xdr:colOff>
      <xdr:row>74</xdr:row>
      <xdr:rowOff>148958</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73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140085</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2827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の歳出決算総額からみると住民一人当たり１，２７５，３８５円となり、平成２７年度は９８８，４２６円で住民一人当たり２８６，９５９円増（２９．０３％）と急激に増加している。この背景には歳出決算総額の増加もあるが、令和２年度の国勢調査における人口が前回の平成２７年度と比較して５７１名減（△７．５％）となったことも影響している。１番高いのは普通建設事業費となっており、焼却場の建て替えが主な要因となっている。人件費については高い水準で推移し続けているが、各所に設置している保育所の直営や消防業務及び空港消防の受託事業により職員が多いことが要因となっている。どれも必要な行政サービスのため、給与水準を抑えることで継続していく。</a:t>
          </a:r>
        </a:p>
        <a:p>
          <a:r>
            <a:rPr kumimoji="1" lang="ja-JP" altLang="en-US" sz="1300">
              <a:latin typeface="ＭＳ Ｐゴシック" panose="020B0600070205080204" pitchFamily="50" charset="-128"/>
              <a:ea typeface="ＭＳ Ｐゴシック" panose="020B0600070205080204" pitchFamily="50" charset="-128"/>
            </a:rPr>
            <a:t>　投資及び出資金が高くなっているのは、公営企業会計への出資額を増額したことによる。普通建設事業費が急増しているのは、ごみ焼却施設建設事業及び歴史民俗資料館改築事業の経費が増額したことによ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東京都八丈町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7,053
6,942
72.24
9,214,783
8,995,295
86,702
3,900,396
5,917,195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60833</xdr:rowOff>
    </xdr:from>
    <xdr:to>
      <xdr:col>24</xdr:col>
      <xdr:colOff>62865</xdr:colOff>
      <xdr:row>39</xdr:row>
      <xdr:rowOff>57976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4333"/>
          <a:ext cx="1270" cy="1540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61803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48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57976</xdr:rowOff>
    </xdr:from>
    <xdr:to>
      <xdr:col>24</xdr:col>
      <xdr:colOff>152400</xdr:colOff>
      <xdr:row>39</xdr:row>
      <xdr:rowOff>57976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4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7510</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7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60833</xdr:rowOff>
    </xdr:from>
    <xdr:to>
      <xdr:col>24</xdr:col>
      <xdr:colOff>152400</xdr:colOff>
      <xdr:row>30</xdr:row>
      <xdr:rowOff>60833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4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1207</xdr:rowOff>
    </xdr:from>
    <xdr:to>
      <xdr:col>24</xdr:col>
      <xdr:colOff>63500</xdr:colOff>
      <xdr:row>33</xdr:row>
      <xdr:rowOff>50165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659057"/>
          <a:ext cx="838200" cy="48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21988</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22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43561</xdr:rowOff>
    </xdr:from>
    <xdr:to>
      <xdr:col>24</xdr:col>
      <xdr:colOff>114300</xdr:colOff>
      <xdr:row>35</xdr:row>
      <xdr:rowOff>145161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4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133223</xdr:rowOff>
    </xdr:from>
    <xdr:to>
      <xdr:col>19</xdr:col>
      <xdr:colOff>177800</xdr:colOff>
      <xdr:row>33</xdr:row>
      <xdr:rowOff>1207</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619623"/>
          <a:ext cx="889000" cy="39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37084</xdr:rowOff>
    </xdr:from>
    <xdr:to>
      <xdr:col>20</xdr:col>
      <xdr:colOff>38100</xdr:colOff>
      <xdr:row>35</xdr:row>
      <xdr:rowOff>138684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3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129811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30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118173</xdr:rowOff>
    </xdr:from>
    <xdr:to>
      <xdr:col>15</xdr:col>
      <xdr:colOff>50800</xdr:colOff>
      <xdr:row>32</xdr:row>
      <xdr:rowOff>133223</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604573"/>
          <a:ext cx="889000" cy="15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48895</xdr:rowOff>
    </xdr:from>
    <xdr:to>
      <xdr:col>15</xdr:col>
      <xdr:colOff>101600</xdr:colOff>
      <xdr:row>35</xdr:row>
      <xdr:rowOff>150495</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141622</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42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118173</xdr:rowOff>
    </xdr:from>
    <xdr:to>
      <xdr:col>10</xdr:col>
      <xdr:colOff>114300</xdr:colOff>
      <xdr:row>33</xdr:row>
      <xdr:rowOff>42926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604573"/>
          <a:ext cx="889000" cy="96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159004</xdr:rowOff>
    </xdr:from>
    <xdr:to>
      <xdr:col>10</xdr:col>
      <xdr:colOff>165100</xdr:colOff>
      <xdr:row>35</xdr:row>
      <xdr:rowOff>89154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88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80281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081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156528</xdr:rowOff>
    </xdr:from>
    <xdr:to>
      <xdr:col>6</xdr:col>
      <xdr:colOff>38100</xdr:colOff>
      <xdr:row>35</xdr:row>
      <xdr:rowOff>86678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8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77805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07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170815</xdr:rowOff>
    </xdr:from>
    <xdr:to>
      <xdr:col>24</xdr:col>
      <xdr:colOff>114300</xdr:colOff>
      <xdr:row>33</xdr:row>
      <xdr:rowOff>100965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65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22242</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50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121857</xdr:rowOff>
    </xdr:from>
    <xdr:to>
      <xdr:col>20</xdr:col>
      <xdr:colOff>38100</xdr:colOff>
      <xdr:row>33</xdr:row>
      <xdr:rowOff>52007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60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68534</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538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82423</xdr:rowOff>
    </xdr:from>
    <xdr:to>
      <xdr:col>15</xdr:col>
      <xdr:colOff>101600</xdr:colOff>
      <xdr:row>33</xdr:row>
      <xdr:rowOff>12573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568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29100</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534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67373</xdr:rowOff>
    </xdr:from>
    <xdr:to>
      <xdr:col>10</xdr:col>
      <xdr:colOff>165100</xdr:colOff>
      <xdr:row>32</xdr:row>
      <xdr:rowOff>168973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55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14050</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5329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163576</xdr:rowOff>
    </xdr:from>
    <xdr:to>
      <xdr:col>6</xdr:col>
      <xdr:colOff>38100</xdr:colOff>
      <xdr:row>33</xdr:row>
      <xdr:rowOff>93726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64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110253</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5425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9391</xdr:rowOff>
    </xdr:from>
    <xdr:to>
      <xdr:col>24</xdr:col>
      <xdr:colOff>62865</xdr:colOff>
      <xdr:row>58</xdr:row>
      <xdr:rowOff>154532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53341"/>
          <a:ext cx="1270" cy="134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158359</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10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154532</xdr:rowOff>
    </xdr:from>
    <xdr:to>
      <xdr:col>24</xdr:col>
      <xdr:colOff>152400</xdr:colOff>
      <xdr:row>58</xdr:row>
      <xdr:rowOff>154532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9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127518</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285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1,846,009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9391</xdr:rowOff>
    </xdr:from>
    <xdr:to>
      <xdr:col>24</xdr:col>
      <xdr:colOff>152400</xdr:colOff>
      <xdr:row>51</xdr:row>
      <xdr:rowOff>9391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53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21348</xdr:rowOff>
    </xdr:from>
    <xdr:to>
      <xdr:col>24</xdr:col>
      <xdr:colOff>63500</xdr:colOff>
      <xdr:row>58</xdr:row>
      <xdr:rowOff>103511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965448"/>
          <a:ext cx="838200" cy="82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5266</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7779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153839</xdr:rowOff>
    </xdr:from>
    <xdr:to>
      <xdr:col>24</xdr:col>
      <xdr:colOff>114300</xdr:colOff>
      <xdr:row>58</xdr:row>
      <xdr:rowOff>83989</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92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93458</xdr:rowOff>
    </xdr:from>
    <xdr:to>
      <xdr:col>19</xdr:col>
      <xdr:colOff>177800</xdr:colOff>
      <xdr:row>58</xdr:row>
      <xdr:rowOff>21348</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866108"/>
          <a:ext cx="889000" cy="99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167019</xdr:rowOff>
    </xdr:from>
    <xdr:to>
      <xdr:col>20</xdr:col>
      <xdr:colOff>38100</xdr:colOff>
      <xdr:row>58</xdr:row>
      <xdr:rowOff>97169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93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88296</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10032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93458</xdr:rowOff>
    </xdr:from>
    <xdr:to>
      <xdr:col>15</xdr:col>
      <xdr:colOff>50800</xdr:colOff>
      <xdr:row>58</xdr:row>
      <xdr:rowOff>115309</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866108"/>
          <a:ext cx="889000" cy="193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117610</xdr:rowOff>
    </xdr:from>
    <xdr:to>
      <xdr:col>15</xdr:col>
      <xdr:colOff>101600</xdr:colOff>
      <xdr:row>58</xdr:row>
      <xdr:rowOff>47760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8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38887</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982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92146</xdr:rowOff>
    </xdr:from>
    <xdr:to>
      <xdr:col>10</xdr:col>
      <xdr:colOff>114300</xdr:colOff>
      <xdr:row>58</xdr:row>
      <xdr:rowOff>115309</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10036246"/>
          <a:ext cx="889000" cy="23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37475</xdr:rowOff>
    </xdr:from>
    <xdr:to>
      <xdr:col>10</xdr:col>
      <xdr:colOff>165100</xdr:colOff>
      <xdr:row>58</xdr:row>
      <xdr:rowOff>139075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8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155602</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9756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39837</xdr:rowOff>
    </xdr:from>
    <xdr:to>
      <xdr:col>6</xdr:col>
      <xdr:colOff>38100</xdr:colOff>
      <xdr:row>58</xdr:row>
      <xdr:rowOff>141437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83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157964</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9759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52711</xdr:rowOff>
    </xdr:from>
    <xdr:to>
      <xdr:col>24</xdr:col>
      <xdr:colOff>114300</xdr:colOff>
      <xdr:row>58</xdr:row>
      <xdr:rowOff>154311</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996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139088</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911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141998</xdr:rowOff>
    </xdr:from>
    <xdr:to>
      <xdr:col>20</xdr:col>
      <xdr:colOff>38100</xdr:colOff>
      <xdr:row>58</xdr:row>
      <xdr:rowOff>72148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91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88675</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689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42658</xdr:rowOff>
    </xdr:from>
    <xdr:to>
      <xdr:col>15</xdr:col>
      <xdr:colOff>101600</xdr:colOff>
      <xdr:row>57</xdr:row>
      <xdr:rowOff>144258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81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160785</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59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64509</xdr:rowOff>
    </xdr:from>
    <xdr:to>
      <xdr:col>10</xdr:col>
      <xdr:colOff>165100</xdr:colOff>
      <xdr:row>58</xdr:row>
      <xdr:rowOff>166109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1000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157236</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10101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41346</xdr:rowOff>
    </xdr:from>
    <xdr:to>
      <xdr:col>6</xdr:col>
      <xdr:colOff>38100</xdr:colOff>
      <xdr:row>58</xdr:row>
      <xdr:rowOff>142946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8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134073</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30795" y="10078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64863</xdr:rowOff>
    </xdr:from>
    <xdr:to>
      <xdr:col>24</xdr:col>
      <xdr:colOff>62865</xdr:colOff>
      <xdr:row>78</xdr:row>
      <xdr:rowOff>111503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237813"/>
          <a:ext cx="1270" cy="1246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115330</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88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111503</xdr:rowOff>
    </xdr:from>
    <xdr:to>
      <xdr:col>24</xdr:col>
      <xdr:colOff>152400</xdr:colOff>
      <xdr:row>78</xdr:row>
      <xdr:rowOff>111503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84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11540</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013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315,208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64863</xdr:rowOff>
    </xdr:from>
    <xdr:to>
      <xdr:col>24</xdr:col>
      <xdr:colOff>152400</xdr:colOff>
      <xdr:row>71</xdr:row>
      <xdr:rowOff>64863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237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26784</xdr:rowOff>
    </xdr:from>
    <xdr:to>
      <xdr:col>24</xdr:col>
      <xdr:colOff>63500</xdr:colOff>
      <xdr:row>75</xdr:row>
      <xdr:rowOff>141019</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2714084"/>
          <a:ext cx="838200" cy="28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95347</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9540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116920</xdr:rowOff>
    </xdr:from>
    <xdr:to>
      <xdr:col>24</xdr:col>
      <xdr:colOff>114300</xdr:colOff>
      <xdr:row>76</xdr:row>
      <xdr:rowOff>47070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7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26784</xdr:rowOff>
    </xdr:from>
    <xdr:to>
      <xdr:col>19</xdr:col>
      <xdr:colOff>177800</xdr:colOff>
      <xdr:row>75</xdr:row>
      <xdr:rowOff>70931</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714084"/>
          <a:ext cx="889000" cy="215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60051</xdr:rowOff>
    </xdr:from>
    <xdr:to>
      <xdr:col>20</xdr:col>
      <xdr:colOff>38100</xdr:colOff>
      <xdr:row>75</xdr:row>
      <xdr:rowOff>161651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91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152778</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01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70931</xdr:rowOff>
    </xdr:from>
    <xdr:to>
      <xdr:col>15</xdr:col>
      <xdr:colOff>50800</xdr:colOff>
      <xdr:row>76</xdr:row>
      <xdr:rowOff>75039</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2929681"/>
          <a:ext cx="889000" cy="175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80102</xdr:rowOff>
    </xdr:from>
    <xdr:to>
      <xdr:col>15</xdr:col>
      <xdr:colOff>101600</xdr:colOff>
      <xdr:row>77</xdr:row>
      <xdr:rowOff>10252</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1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1379</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203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75039</xdr:rowOff>
    </xdr:from>
    <xdr:to>
      <xdr:col>10</xdr:col>
      <xdr:colOff>114300</xdr:colOff>
      <xdr:row>76</xdr:row>
      <xdr:rowOff>87384</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105239"/>
          <a:ext cx="889000" cy="1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103093</xdr:rowOff>
    </xdr:from>
    <xdr:to>
      <xdr:col>10</xdr:col>
      <xdr:colOff>165100</xdr:colOff>
      <xdr:row>77</xdr:row>
      <xdr:rowOff>33243</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13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24370</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226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130139</xdr:rowOff>
    </xdr:from>
    <xdr:to>
      <xdr:col>6</xdr:col>
      <xdr:colOff>38100</xdr:colOff>
      <xdr:row>77</xdr:row>
      <xdr:rowOff>60289</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6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51416</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253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90219</xdr:rowOff>
    </xdr:from>
    <xdr:to>
      <xdr:col>24</xdr:col>
      <xdr:colOff>114300</xdr:colOff>
      <xdr:row>76</xdr:row>
      <xdr:rowOff>20369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948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113096</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800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147434</xdr:rowOff>
    </xdr:from>
    <xdr:to>
      <xdr:col>20</xdr:col>
      <xdr:colOff>38100</xdr:colOff>
      <xdr:row>74</xdr:row>
      <xdr:rowOff>77584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66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94111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438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20131</xdr:rowOff>
    </xdr:from>
    <xdr:to>
      <xdr:col>15</xdr:col>
      <xdr:colOff>101600</xdr:colOff>
      <xdr:row>75</xdr:row>
      <xdr:rowOff>121731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87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138258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654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24239</xdr:rowOff>
    </xdr:from>
    <xdr:to>
      <xdr:col>10</xdr:col>
      <xdr:colOff>165100</xdr:colOff>
      <xdr:row>76</xdr:row>
      <xdr:rowOff>125839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05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142366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829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36584</xdr:rowOff>
    </xdr:from>
    <xdr:to>
      <xdr:col>6</xdr:col>
      <xdr:colOff>38100</xdr:colOff>
      <xdr:row>76</xdr:row>
      <xdr:rowOff>138184</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06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154710</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842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92727</xdr:rowOff>
    </xdr:from>
    <xdr:ext cx="685572"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76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51002</xdr:rowOff>
    </xdr:from>
    <xdr:to>
      <xdr:col>24</xdr:col>
      <xdr:colOff>62865</xdr:colOff>
      <xdr:row>99</xdr:row>
      <xdr:rowOff>3527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652952"/>
          <a:ext cx="1270" cy="1324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7354</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8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3527</xdr:rowOff>
    </xdr:from>
    <xdr:to>
      <xdr:col>24</xdr:col>
      <xdr:colOff>152400</xdr:colOff>
      <xdr:row>99</xdr:row>
      <xdr:rowOff>3527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77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169129</xdr:rowOff>
    </xdr:from>
    <xdr:ext cx="690189"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4281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1,074,841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51002</xdr:rowOff>
    </xdr:from>
    <xdr:to>
      <xdr:col>24</xdr:col>
      <xdr:colOff>152400</xdr:colOff>
      <xdr:row>91</xdr:row>
      <xdr:rowOff>51002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652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133432</xdr:rowOff>
    </xdr:from>
    <xdr:to>
      <xdr:col>24</xdr:col>
      <xdr:colOff>63500</xdr:colOff>
      <xdr:row>97</xdr:row>
      <xdr:rowOff>156414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592632"/>
          <a:ext cx="838200" cy="19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24444</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826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46017</xdr:rowOff>
    </xdr:from>
    <xdr:to>
      <xdr:col>24</xdr:col>
      <xdr:colOff>114300</xdr:colOff>
      <xdr:row>98</xdr:row>
      <xdr:rowOff>147617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48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66393</xdr:rowOff>
    </xdr:from>
    <xdr:to>
      <xdr:col>19</xdr:col>
      <xdr:colOff>177800</xdr:colOff>
      <xdr:row>97</xdr:row>
      <xdr:rowOff>156414</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697043"/>
          <a:ext cx="889000" cy="90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55276</xdr:rowOff>
    </xdr:from>
    <xdr:to>
      <xdr:col>20</xdr:col>
      <xdr:colOff>38100</xdr:colOff>
      <xdr:row>98</xdr:row>
      <xdr:rowOff>156876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57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148003</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950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66393</xdr:rowOff>
    </xdr:from>
    <xdr:to>
      <xdr:col>15</xdr:col>
      <xdr:colOff>50800</xdr:colOff>
      <xdr:row>97</xdr:row>
      <xdr:rowOff>165165</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697043"/>
          <a:ext cx="889000" cy="98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67610</xdr:rowOff>
    </xdr:from>
    <xdr:to>
      <xdr:col>15</xdr:col>
      <xdr:colOff>101600</xdr:colOff>
      <xdr:row>98</xdr:row>
      <xdr:rowOff>169210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160337</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96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165165</xdr:rowOff>
    </xdr:from>
    <xdr:to>
      <xdr:col>10</xdr:col>
      <xdr:colOff>114300</xdr:colOff>
      <xdr:row>98</xdr:row>
      <xdr:rowOff>18709</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795815"/>
          <a:ext cx="889000" cy="24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73422</xdr:rowOff>
    </xdr:from>
    <xdr:to>
      <xdr:col>10</xdr:col>
      <xdr:colOff>165100</xdr:colOff>
      <xdr:row>99</xdr:row>
      <xdr:rowOff>3572</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7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166149</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968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66602</xdr:rowOff>
    </xdr:from>
    <xdr:to>
      <xdr:col>6</xdr:col>
      <xdr:colOff>38100</xdr:colOff>
      <xdr:row>98</xdr:row>
      <xdr:rowOff>168202</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68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159329</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96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82632</xdr:rowOff>
    </xdr:from>
    <xdr:to>
      <xdr:col>24</xdr:col>
      <xdr:colOff>114300</xdr:colOff>
      <xdr:row>97</xdr:row>
      <xdr:rowOff>12782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54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105509</xdr:rowOff>
    </xdr:from>
    <xdr:ext cx="599010"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393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105614</xdr:rowOff>
    </xdr:from>
    <xdr:to>
      <xdr:col>20</xdr:col>
      <xdr:colOff>38100</xdr:colOff>
      <xdr:row>98</xdr:row>
      <xdr:rowOff>35764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73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52291</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497795" y="16511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15593</xdr:rowOff>
    </xdr:from>
    <xdr:to>
      <xdr:col>15</xdr:col>
      <xdr:colOff>101600</xdr:colOff>
      <xdr:row>97</xdr:row>
      <xdr:rowOff>117193</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64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133720</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08795" y="16421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114365</xdr:rowOff>
    </xdr:from>
    <xdr:to>
      <xdr:col>10</xdr:col>
      <xdr:colOff>165100</xdr:colOff>
      <xdr:row>98</xdr:row>
      <xdr:rowOff>44515</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74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61042</xdr:rowOff>
    </xdr:from>
    <xdr:ext cx="59901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19795" y="16520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139359</xdr:rowOff>
    </xdr:from>
    <xdr:to>
      <xdr:col>6</xdr:col>
      <xdr:colOff>38100</xdr:colOff>
      <xdr:row>98</xdr:row>
      <xdr:rowOff>69509</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77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86036</xdr:rowOff>
    </xdr:from>
    <xdr:ext cx="599010"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30795" y="16545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85979</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400929"/>
          <a:ext cx="1270" cy="125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148150</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63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32656</xdr:rowOff>
    </xdr:from>
    <xdr:ext cx="534377"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17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85979</xdr:rowOff>
    </xdr:from>
    <xdr:to>
      <xdr:col>55</xdr:col>
      <xdr:colOff>88900</xdr:colOff>
      <xdr:row>31</xdr:row>
      <xdr:rowOff>85979</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400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85979</xdr:rowOff>
    </xdr:from>
    <xdr:to>
      <xdr:col>55</xdr:col>
      <xdr:colOff>0</xdr:colOff>
      <xdr:row>34</xdr:row>
      <xdr:rowOff>103992</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9639300" y="5400929"/>
          <a:ext cx="838200" cy="53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21150</xdr:rowOff>
    </xdr:from>
    <xdr:ext cx="469744"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5362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42723</xdr:rowOff>
    </xdr:from>
    <xdr:to>
      <xdr:col>55</xdr:col>
      <xdr:colOff>50800</xdr:colOff>
      <xdr:row>38</xdr:row>
      <xdr:rowOff>144323</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36876</xdr:rowOff>
    </xdr:from>
    <xdr:to>
      <xdr:col>50</xdr:col>
      <xdr:colOff>114300</xdr:colOff>
      <xdr:row>34</xdr:row>
      <xdr:rowOff>103992</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5866176"/>
          <a:ext cx="889000" cy="67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50998</xdr:rowOff>
    </xdr:from>
    <xdr:to>
      <xdr:col>50</xdr:col>
      <xdr:colOff>165100</xdr:colOff>
      <xdr:row>38</xdr:row>
      <xdr:rowOff>152598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56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143725</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658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104861</xdr:rowOff>
    </xdr:from>
    <xdr:to>
      <xdr:col>45</xdr:col>
      <xdr:colOff>177800</xdr:colOff>
      <xdr:row>34</xdr:row>
      <xdr:rowOff>36876</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5762711"/>
          <a:ext cx="889000" cy="103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41534</xdr:rowOff>
    </xdr:from>
    <xdr:to>
      <xdr:col>46</xdr:col>
      <xdr:colOff>38100</xdr:colOff>
      <xdr:row>38</xdr:row>
      <xdr:rowOff>143134</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55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134261</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15428" y="6649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104861</xdr:rowOff>
    </xdr:from>
    <xdr:to>
      <xdr:col>41</xdr:col>
      <xdr:colOff>50800</xdr:colOff>
      <xdr:row>34</xdr:row>
      <xdr:rowOff>52009</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6972300" y="5762711"/>
          <a:ext cx="889000" cy="118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34219</xdr:rowOff>
    </xdr:from>
    <xdr:to>
      <xdr:col>41</xdr:col>
      <xdr:colOff>101600</xdr:colOff>
      <xdr:row>38</xdr:row>
      <xdr:rowOff>135819</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549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126946</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26428" y="6642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32893</xdr:rowOff>
    </xdr:from>
    <xdr:to>
      <xdr:col>36</xdr:col>
      <xdr:colOff>165100</xdr:colOff>
      <xdr:row>38</xdr:row>
      <xdr:rowOff>134493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125620</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6640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35179</xdr:rowOff>
    </xdr:from>
    <xdr:to>
      <xdr:col>55</xdr:col>
      <xdr:colOff>50800</xdr:colOff>
      <xdr:row>31</xdr:row>
      <xdr:rowOff>136779</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5350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159656</xdr:rowOff>
    </xdr:from>
    <xdr:ext cx="534377"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5303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53192</xdr:rowOff>
    </xdr:from>
    <xdr:to>
      <xdr:col>50</xdr:col>
      <xdr:colOff>165100</xdr:colOff>
      <xdr:row>34</xdr:row>
      <xdr:rowOff>154792</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588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32</xdr:row>
      <xdr:rowOff>171319</xdr:rowOff>
    </xdr:from>
    <xdr:ext cx="534377"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372111" y="5657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157526</xdr:rowOff>
    </xdr:from>
    <xdr:to>
      <xdr:col>46</xdr:col>
      <xdr:colOff>38100</xdr:colOff>
      <xdr:row>34</xdr:row>
      <xdr:rowOff>87676</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581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104203</xdr:rowOff>
    </xdr:from>
    <xdr:ext cx="534377"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483111" y="5590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54061</xdr:rowOff>
    </xdr:from>
    <xdr:to>
      <xdr:col>41</xdr:col>
      <xdr:colOff>101600</xdr:colOff>
      <xdr:row>33</xdr:row>
      <xdr:rowOff>155661</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571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32</xdr:row>
      <xdr:rowOff>738</xdr:rowOff>
    </xdr:from>
    <xdr:ext cx="534377"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594111" y="5487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1209</xdr:rowOff>
    </xdr:from>
    <xdr:to>
      <xdr:col>36</xdr:col>
      <xdr:colOff>165100</xdr:colOff>
      <xdr:row>34</xdr:row>
      <xdr:rowOff>102809</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5830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32</xdr:row>
      <xdr:rowOff>119336</xdr:rowOff>
    </xdr:from>
    <xdr:ext cx="534377"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05111" y="560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71867</xdr:rowOff>
    </xdr:from>
    <xdr:to>
      <xdr:col>54</xdr:col>
      <xdr:colOff>189865</xdr:colOff>
      <xdr:row>59</xdr:row>
      <xdr:rowOff>36293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15817"/>
          <a:ext cx="1270" cy="1336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40120</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5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36293</xdr:rowOff>
    </xdr:from>
    <xdr:to>
      <xdr:col>55</xdr:col>
      <xdr:colOff>88900</xdr:colOff>
      <xdr:row>59</xdr:row>
      <xdr:rowOff>36293</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51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18544</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591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352,804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71867</xdr:rowOff>
    </xdr:from>
    <xdr:to>
      <xdr:col>55</xdr:col>
      <xdr:colOff>88900</xdr:colOff>
      <xdr:row>51</xdr:row>
      <xdr:rowOff>71867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15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62529</xdr:rowOff>
    </xdr:from>
    <xdr:to>
      <xdr:col>55</xdr:col>
      <xdr:colOff>0</xdr:colOff>
      <xdr:row>57</xdr:row>
      <xdr:rowOff>79327</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9835179"/>
          <a:ext cx="838200" cy="16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133453</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906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155026</xdr:rowOff>
    </xdr:from>
    <xdr:to>
      <xdr:col>55</xdr:col>
      <xdr:colOff>50800</xdr:colOff>
      <xdr:row>58</xdr:row>
      <xdr:rowOff>85176</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927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79327</xdr:rowOff>
    </xdr:from>
    <xdr:to>
      <xdr:col>50</xdr:col>
      <xdr:colOff>114300</xdr:colOff>
      <xdr:row>57</xdr:row>
      <xdr:rowOff>82725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9851977"/>
          <a:ext cx="889000" cy="3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143189</xdr:rowOff>
    </xdr:from>
    <xdr:to>
      <xdr:col>50</xdr:col>
      <xdr:colOff>165100</xdr:colOff>
      <xdr:row>58</xdr:row>
      <xdr:rowOff>73339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915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64466</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10008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82725</xdr:rowOff>
    </xdr:from>
    <xdr:to>
      <xdr:col>45</xdr:col>
      <xdr:colOff>177800</xdr:colOff>
      <xdr:row>57</xdr:row>
      <xdr:rowOff>94426</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9855375"/>
          <a:ext cx="889000" cy="11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166453</xdr:rowOff>
    </xdr:from>
    <xdr:to>
      <xdr:col>46</xdr:col>
      <xdr:colOff>38100</xdr:colOff>
      <xdr:row>58</xdr:row>
      <xdr:rowOff>96603</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939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87730</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10031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94426</xdr:rowOff>
    </xdr:from>
    <xdr:to>
      <xdr:col>41</xdr:col>
      <xdr:colOff>50800</xdr:colOff>
      <xdr:row>57</xdr:row>
      <xdr:rowOff>133917</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9867076"/>
          <a:ext cx="889000" cy="39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157114</xdr:rowOff>
    </xdr:from>
    <xdr:to>
      <xdr:col>41</xdr:col>
      <xdr:colOff>101600</xdr:colOff>
      <xdr:row>58</xdr:row>
      <xdr:rowOff>87264</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92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78391</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1002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164589</xdr:rowOff>
    </xdr:from>
    <xdr:to>
      <xdr:col>36</xdr:col>
      <xdr:colOff>165100</xdr:colOff>
      <xdr:row>58</xdr:row>
      <xdr:rowOff>94739</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93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85866</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10029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11729</xdr:rowOff>
    </xdr:from>
    <xdr:to>
      <xdr:col>55</xdr:col>
      <xdr:colOff>50800</xdr:colOff>
      <xdr:row>57</xdr:row>
      <xdr:rowOff>113329</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784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34606</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63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28527</xdr:rowOff>
    </xdr:from>
    <xdr:to>
      <xdr:col>50</xdr:col>
      <xdr:colOff>165100</xdr:colOff>
      <xdr:row>57</xdr:row>
      <xdr:rowOff>130127</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801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146654</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9576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31925</xdr:rowOff>
    </xdr:from>
    <xdr:to>
      <xdr:col>46</xdr:col>
      <xdr:colOff>38100</xdr:colOff>
      <xdr:row>57</xdr:row>
      <xdr:rowOff>133525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80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150052</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9579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43626</xdr:rowOff>
    </xdr:from>
    <xdr:to>
      <xdr:col>41</xdr:col>
      <xdr:colOff>101600</xdr:colOff>
      <xdr:row>57</xdr:row>
      <xdr:rowOff>145226</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816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161753</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959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83117</xdr:rowOff>
    </xdr:from>
    <xdr:to>
      <xdr:col>36</xdr:col>
      <xdr:colOff>165100</xdr:colOff>
      <xdr:row>58</xdr:row>
      <xdr:rowOff>13267</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855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29794</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963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4868</xdr:rowOff>
    </xdr:from>
    <xdr:to>
      <xdr:col>54</xdr:col>
      <xdr:colOff>189865</xdr:colOff>
      <xdr:row>79</xdr:row>
      <xdr:rowOff>40997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77818"/>
          <a:ext cx="1270" cy="1407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44824</xdr:rowOff>
    </xdr:from>
    <xdr:ext cx="378565"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89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40997</xdr:rowOff>
    </xdr:from>
    <xdr:to>
      <xdr:col>55</xdr:col>
      <xdr:colOff>88900</xdr:colOff>
      <xdr:row>79</xdr:row>
      <xdr:rowOff>40997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8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122995</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953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370,389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4868</xdr:rowOff>
    </xdr:from>
    <xdr:to>
      <xdr:col>55</xdr:col>
      <xdr:colOff>88900</xdr:colOff>
      <xdr:row>71</xdr:row>
      <xdr:rowOff>4868</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77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51437</xdr:rowOff>
    </xdr:from>
    <xdr:to>
      <xdr:col>55</xdr:col>
      <xdr:colOff>0</xdr:colOff>
      <xdr:row>78</xdr:row>
      <xdr:rowOff>127318</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424537"/>
          <a:ext cx="838200" cy="75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13662</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2153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162235</xdr:rowOff>
    </xdr:from>
    <xdr:to>
      <xdr:col>55</xdr:col>
      <xdr:colOff>50800</xdr:colOff>
      <xdr:row>78</xdr:row>
      <xdr:rowOff>92385</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363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96072</xdr:rowOff>
    </xdr:from>
    <xdr:to>
      <xdr:col>50</xdr:col>
      <xdr:colOff>114300</xdr:colOff>
      <xdr:row>78</xdr:row>
      <xdr:rowOff>127318</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750300" y="13469172"/>
          <a:ext cx="889000" cy="31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10959</xdr:rowOff>
    </xdr:from>
    <xdr:to>
      <xdr:col>50</xdr:col>
      <xdr:colOff>165100</xdr:colOff>
      <xdr:row>78</xdr:row>
      <xdr:rowOff>112559</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384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129086</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15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96072</xdr:rowOff>
    </xdr:from>
    <xdr:to>
      <xdr:col>45</xdr:col>
      <xdr:colOff>177800</xdr:colOff>
      <xdr:row>78</xdr:row>
      <xdr:rowOff>105181</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469172"/>
          <a:ext cx="889000" cy="9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14101</xdr:rowOff>
    </xdr:from>
    <xdr:to>
      <xdr:col>46</xdr:col>
      <xdr:colOff>38100</xdr:colOff>
      <xdr:row>78</xdr:row>
      <xdr:rowOff>115701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38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132228</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162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105181</xdr:rowOff>
    </xdr:from>
    <xdr:to>
      <xdr:col>41</xdr:col>
      <xdr:colOff>50800</xdr:colOff>
      <xdr:row>78</xdr:row>
      <xdr:rowOff>112513</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478281"/>
          <a:ext cx="889000" cy="7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27262</xdr:rowOff>
    </xdr:from>
    <xdr:to>
      <xdr:col>41</xdr:col>
      <xdr:colOff>101600</xdr:colOff>
      <xdr:row>78</xdr:row>
      <xdr:rowOff>128862</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40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145389</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17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53586</xdr:rowOff>
    </xdr:from>
    <xdr:to>
      <xdr:col>36</xdr:col>
      <xdr:colOff>165100</xdr:colOff>
      <xdr:row>78</xdr:row>
      <xdr:rowOff>155186</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4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263</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20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637</xdr:rowOff>
    </xdr:from>
    <xdr:to>
      <xdr:col>55</xdr:col>
      <xdr:colOff>50800</xdr:colOff>
      <xdr:row>78</xdr:row>
      <xdr:rowOff>102237</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37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150514</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352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76518</xdr:rowOff>
    </xdr:from>
    <xdr:to>
      <xdr:col>50</xdr:col>
      <xdr:colOff>165100</xdr:colOff>
      <xdr:row>79</xdr:row>
      <xdr:rowOff>6668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449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169245</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3542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45272</xdr:rowOff>
    </xdr:from>
    <xdr:to>
      <xdr:col>46</xdr:col>
      <xdr:colOff>38100</xdr:colOff>
      <xdr:row>78</xdr:row>
      <xdr:rowOff>146872</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41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137999</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351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54381</xdr:rowOff>
    </xdr:from>
    <xdr:to>
      <xdr:col>41</xdr:col>
      <xdr:colOff>101600</xdr:colOff>
      <xdr:row>78</xdr:row>
      <xdr:rowOff>155981</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427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147108</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3520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61713</xdr:rowOff>
    </xdr:from>
    <xdr:to>
      <xdr:col>36</xdr:col>
      <xdr:colOff>165100</xdr:colOff>
      <xdr:row>78</xdr:row>
      <xdr:rowOff>163313</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43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154440</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352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61486</xdr:rowOff>
    </xdr:from>
    <xdr:to>
      <xdr:col>54</xdr:col>
      <xdr:colOff>189865</xdr:colOff>
      <xdr:row>98</xdr:row>
      <xdr:rowOff>60367</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834886"/>
          <a:ext cx="1270" cy="1027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64194</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86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60367</xdr:rowOff>
    </xdr:from>
    <xdr:to>
      <xdr:col>55</xdr:col>
      <xdr:colOff>88900</xdr:colOff>
      <xdr:row>98</xdr:row>
      <xdr:rowOff>60367</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862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8163</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61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242,107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61486</xdr:rowOff>
    </xdr:from>
    <xdr:to>
      <xdr:col>55</xdr:col>
      <xdr:colOff>88900</xdr:colOff>
      <xdr:row>92</xdr:row>
      <xdr:rowOff>61486</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834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140793</xdr:rowOff>
    </xdr:from>
    <xdr:to>
      <xdr:col>55</xdr:col>
      <xdr:colOff>0</xdr:colOff>
      <xdr:row>96</xdr:row>
      <xdr:rowOff>38402</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9639300" y="16428543"/>
          <a:ext cx="838200" cy="6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35447</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494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57020</xdr:rowOff>
    </xdr:from>
    <xdr:to>
      <xdr:col>55</xdr:col>
      <xdr:colOff>50800</xdr:colOff>
      <xdr:row>96</xdr:row>
      <xdr:rowOff>158620</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5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38402</xdr:rowOff>
    </xdr:from>
    <xdr:to>
      <xdr:col>50</xdr:col>
      <xdr:colOff>114300</xdr:colOff>
      <xdr:row>96</xdr:row>
      <xdr:rowOff>58415</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8750300" y="16497602"/>
          <a:ext cx="889000" cy="20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53394</xdr:rowOff>
    </xdr:from>
    <xdr:to>
      <xdr:col>50</xdr:col>
      <xdr:colOff>165100</xdr:colOff>
      <xdr:row>96</xdr:row>
      <xdr:rowOff>154994</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51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146121</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605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139160</xdr:rowOff>
    </xdr:from>
    <xdr:to>
      <xdr:col>45</xdr:col>
      <xdr:colOff>177800</xdr:colOff>
      <xdr:row>96</xdr:row>
      <xdr:rowOff>58415</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7861300" y="16426910"/>
          <a:ext cx="889000" cy="90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73644</xdr:rowOff>
    </xdr:from>
    <xdr:to>
      <xdr:col>46</xdr:col>
      <xdr:colOff>38100</xdr:colOff>
      <xdr:row>97</xdr:row>
      <xdr:rowOff>3794</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53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166371</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62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42943</xdr:rowOff>
    </xdr:from>
    <xdr:to>
      <xdr:col>41</xdr:col>
      <xdr:colOff>50800</xdr:colOff>
      <xdr:row>95</xdr:row>
      <xdr:rowOff>139160</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6972300" y="16330693"/>
          <a:ext cx="889000" cy="96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13728</xdr:rowOff>
    </xdr:from>
    <xdr:to>
      <xdr:col>41</xdr:col>
      <xdr:colOff>101600</xdr:colOff>
      <xdr:row>96</xdr:row>
      <xdr:rowOff>115328</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4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106455</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565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63539</xdr:rowOff>
    </xdr:from>
    <xdr:to>
      <xdr:col>36</xdr:col>
      <xdr:colOff>165100</xdr:colOff>
      <xdr:row>96</xdr:row>
      <xdr:rowOff>165139</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52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156266</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615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89993</xdr:rowOff>
    </xdr:from>
    <xdr:to>
      <xdr:col>55</xdr:col>
      <xdr:colOff>50800</xdr:colOff>
      <xdr:row>96</xdr:row>
      <xdr:rowOff>20143</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37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112870</xdr:rowOff>
    </xdr:from>
    <xdr:ext cx="599010"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229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159052</xdr:rowOff>
    </xdr:from>
    <xdr:to>
      <xdr:col>50</xdr:col>
      <xdr:colOff>165100</xdr:colOff>
      <xdr:row>96</xdr:row>
      <xdr:rowOff>89202</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446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105729</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222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7615</xdr:rowOff>
    </xdr:from>
    <xdr:to>
      <xdr:col>46</xdr:col>
      <xdr:colOff>38100</xdr:colOff>
      <xdr:row>96</xdr:row>
      <xdr:rowOff>109215</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46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125742</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24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88360</xdr:rowOff>
    </xdr:from>
    <xdr:to>
      <xdr:col>41</xdr:col>
      <xdr:colOff>101600</xdr:colOff>
      <xdr:row>96</xdr:row>
      <xdr:rowOff>18510</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37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35037</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61795" y="16151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163593</xdr:rowOff>
    </xdr:from>
    <xdr:to>
      <xdr:col>36</xdr:col>
      <xdr:colOff>165100</xdr:colOff>
      <xdr:row>95</xdr:row>
      <xdr:rowOff>93743</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27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110270</xdr:rowOff>
    </xdr:from>
    <xdr:ext cx="59901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672795" y="16055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19590</xdr:rowOff>
    </xdr:from>
    <xdr:to>
      <xdr:col>85</xdr:col>
      <xdr:colOff>126364</xdr:colOff>
      <xdr:row>39</xdr:row>
      <xdr:rowOff>72492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5334540"/>
          <a:ext cx="1269" cy="1424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76319</xdr:rowOff>
    </xdr:from>
    <xdr:ext cx="534377" cy="2590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76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72492</xdr:rowOff>
    </xdr:from>
    <xdr:to>
      <xdr:col>86</xdr:col>
      <xdr:colOff>25400</xdr:colOff>
      <xdr:row>39</xdr:row>
      <xdr:rowOff>72492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75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137717</xdr:rowOff>
    </xdr:from>
    <xdr:ext cx="534377" cy="259045"/>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510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93,305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19590</xdr:rowOff>
    </xdr:from>
    <xdr:to>
      <xdr:col>86</xdr:col>
      <xdr:colOff>25400</xdr:colOff>
      <xdr:row>31</xdr:row>
      <xdr:rowOff>19590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533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22028</xdr:rowOff>
    </xdr:from>
    <xdr:to>
      <xdr:col>85</xdr:col>
      <xdr:colOff>127000</xdr:colOff>
      <xdr:row>33</xdr:row>
      <xdr:rowOff>164522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5481300" y="5679878"/>
          <a:ext cx="838200" cy="142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130440</xdr:rowOff>
    </xdr:from>
    <xdr:ext cx="534377" cy="259045"/>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6302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152013</xdr:rowOff>
    </xdr:from>
    <xdr:to>
      <xdr:col>85</xdr:col>
      <xdr:colOff>177800</xdr:colOff>
      <xdr:row>37</xdr:row>
      <xdr:rowOff>82163</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6268700" y="632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22028</xdr:rowOff>
    </xdr:from>
    <xdr:to>
      <xdr:col>81</xdr:col>
      <xdr:colOff>50800</xdr:colOff>
      <xdr:row>33</xdr:row>
      <xdr:rowOff>120783</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4592300" y="5679878"/>
          <a:ext cx="889000" cy="98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166967</xdr:rowOff>
    </xdr:from>
    <xdr:to>
      <xdr:col>81</xdr:col>
      <xdr:colOff>101600</xdr:colOff>
      <xdr:row>37</xdr:row>
      <xdr:rowOff>97117</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430500" y="633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88244</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14111" y="643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120783</xdr:rowOff>
    </xdr:from>
    <xdr:to>
      <xdr:col>76</xdr:col>
      <xdr:colOff>114300</xdr:colOff>
      <xdr:row>35</xdr:row>
      <xdr:rowOff>147625</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3703300" y="5778633"/>
          <a:ext cx="889000" cy="36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143097</xdr:rowOff>
    </xdr:from>
    <xdr:to>
      <xdr:col>76</xdr:col>
      <xdr:colOff>165100</xdr:colOff>
      <xdr:row>37</xdr:row>
      <xdr:rowOff>73247</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4541500" y="631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64374</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5111" y="6408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147625</xdr:rowOff>
    </xdr:from>
    <xdr:to>
      <xdr:col>71</xdr:col>
      <xdr:colOff>177800</xdr:colOff>
      <xdr:row>36</xdr:row>
      <xdr:rowOff>14275</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2814300" y="61483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20034</xdr:rowOff>
    </xdr:from>
    <xdr:to>
      <xdr:col>72</xdr:col>
      <xdr:colOff>38100</xdr:colOff>
      <xdr:row>37</xdr:row>
      <xdr:rowOff>121634</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652500" y="63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112761</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6111" y="645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55448</xdr:rowOff>
    </xdr:from>
    <xdr:to>
      <xdr:col>67</xdr:col>
      <xdr:colOff>101600</xdr:colOff>
      <xdr:row>37</xdr:row>
      <xdr:rowOff>157048</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763500" y="639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148176</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7111" y="649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113722</xdr:rowOff>
    </xdr:from>
    <xdr:to>
      <xdr:col>85</xdr:col>
      <xdr:colOff>177800</xdr:colOff>
      <xdr:row>34</xdr:row>
      <xdr:rowOff>43872</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6268700" y="577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136599</xdr:rowOff>
    </xdr:from>
    <xdr:ext cx="534377" cy="2590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562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142678</xdr:rowOff>
    </xdr:from>
    <xdr:to>
      <xdr:col>81</xdr:col>
      <xdr:colOff>101600</xdr:colOff>
      <xdr:row>33</xdr:row>
      <xdr:rowOff>72828</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430500" y="562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89355</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5404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69983</xdr:rowOff>
    </xdr:from>
    <xdr:to>
      <xdr:col>76</xdr:col>
      <xdr:colOff>165100</xdr:colOff>
      <xdr:row>34</xdr:row>
      <xdr:rowOff>133</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4541500" y="572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16660</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5503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96825</xdr:rowOff>
    </xdr:from>
    <xdr:to>
      <xdr:col>72</xdr:col>
      <xdr:colOff>38100</xdr:colOff>
      <xdr:row>36</xdr:row>
      <xdr:rowOff>26975</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3652500" y="609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43502</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587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134925</xdr:rowOff>
    </xdr:from>
    <xdr:to>
      <xdr:col>67</xdr:col>
      <xdr:colOff>101600</xdr:colOff>
      <xdr:row>36</xdr:row>
      <xdr:rowOff>65075</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2763500" y="613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81602</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5910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131017</xdr:rowOff>
    </xdr:from>
    <xdr:to>
      <xdr:col>85</xdr:col>
      <xdr:colOff>126364</xdr:colOff>
      <xdr:row>58</xdr:row>
      <xdr:rowOff>55228</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874967"/>
          <a:ext cx="1269" cy="1124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59055</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1000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55228</xdr:rowOff>
    </xdr:from>
    <xdr:to>
      <xdr:col>86</xdr:col>
      <xdr:colOff>25400</xdr:colOff>
      <xdr:row>58</xdr:row>
      <xdr:rowOff>55228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9999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77694</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650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337,279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131017</xdr:rowOff>
    </xdr:from>
    <xdr:to>
      <xdr:col>86</xdr:col>
      <xdr:colOff>25400</xdr:colOff>
      <xdr:row>51</xdr:row>
      <xdr:rowOff>131017</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874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54036</xdr:rowOff>
    </xdr:from>
    <xdr:to>
      <xdr:col>85</xdr:col>
      <xdr:colOff>127000</xdr:colOff>
      <xdr:row>56</xdr:row>
      <xdr:rowOff>164667</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5481300" y="9655236"/>
          <a:ext cx="838200" cy="110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146457</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747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168030</xdr:rowOff>
    </xdr:from>
    <xdr:to>
      <xdr:col>85</xdr:col>
      <xdr:colOff>177800</xdr:colOff>
      <xdr:row>57</xdr:row>
      <xdr:rowOff>98180</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76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164667</xdr:rowOff>
    </xdr:from>
    <xdr:to>
      <xdr:col>81</xdr:col>
      <xdr:colOff>50800</xdr:colOff>
      <xdr:row>57</xdr:row>
      <xdr:rowOff>10995</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4592300" y="9765867"/>
          <a:ext cx="889000" cy="17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29033</xdr:rowOff>
    </xdr:from>
    <xdr:to>
      <xdr:col>81</xdr:col>
      <xdr:colOff>101600</xdr:colOff>
      <xdr:row>57</xdr:row>
      <xdr:rowOff>130633</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801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121760</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89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1001</xdr:rowOff>
    </xdr:from>
    <xdr:to>
      <xdr:col>76</xdr:col>
      <xdr:colOff>114300</xdr:colOff>
      <xdr:row>57</xdr:row>
      <xdr:rowOff>10995</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3703300" y="9773651"/>
          <a:ext cx="889000" cy="9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9945</xdr:rowOff>
    </xdr:from>
    <xdr:to>
      <xdr:col>76</xdr:col>
      <xdr:colOff>165100</xdr:colOff>
      <xdr:row>57</xdr:row>
      <xdr:rowOff>111545</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78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102672</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875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1001</xdr:rowOff>
    </xdr:from>
    <xdr:to>
      <xdr:col>71</xdr:col>
      <xdr:colOff>177800</xdr:colOff>
      <xdr:row>57</xdr:row>
      <xdr:rowOff>95725</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2814300" y="9773651"/>
          <a:ext cx="889000" cy="9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16094</xdr:rowOff>
    </xdr:from>
    <xdr:to>
      <xdr:col>72</xdr:col>
      <xdr:colOff>38100</xdr:colOff>
      <xdr:row>57</xdr:row>
      <xdr:rowOff>117694</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7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108821</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88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66722</xdr:rowOff>
    </xdr:from>
    <xdr:to>
      <xdr:col>67</xdr:col>
      <xdr:colOff>101600</xdr:colOff>
      <xdr:row>57</xdr:row>
      <xdr:rowOff>168322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83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159449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93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3236</xdr:rowOff>
    </xdr:from>
    <xdr:to>
      <xdr:col>85</xdr:col>
      <xdr:colOff>177800</xdr:colOff>
      <xdr:row>56</xdr:row>
      <xdr:rowOff>104836</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604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26113</xdr:rowOff>
    </xdr:from>
    <xdr:ext cx="599010"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455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113867</xdr:rowOff>
    </xdr:from>
    <xdr:to>
      <xdr:col>81</xdr:col>
      <xdr:colOff>101600</xdr:colOff>
      <xdr:row>57</xdr:row>
      <xdr:rowOff>44017</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71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60544</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181795" y="9490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131645</xdr:rowOff>
    </xdr:from>
    <xdr:to>
      <xdr:col>76</xdr:col>
      <xdr:colOff>165100</xdr:colOff>
      <xdr:row>57</xdr:row>
      <xdr:rowOff>61795</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73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78322</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9508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121651</xdr:rowOff>
    </xdr:from>
    <xdr:to>
      <xdr:col>72</xdr:col>
      <xdr:colOff>38100</xdr:colOff>
      <xdr:row>57</xdr:row>
      <xdr:rowOff>51801</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722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68328</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03795" y="9498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44925</xdr:rowOff>
    </xdr:from>
    <xdr:to>
      <xdr:col>67</xdr:col>
      <xdr:colOff>101600</xdr:colOff>
      <xdr:row>57</xdr:row>
      <xdr:rowOff>146525</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81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163052</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959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126548</xdr:rowOff>
    </xdr:from>
    <xdr:to>
      <xdr:col>85</xdr:col>
      <xdr:colOff>126364</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6317595" y="12128048"/>
          <a:ext cx="1269" cy="146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7" name="災害復旧費最小値テキスト">
          <a:extLst>
            <a:ext uri="{FF2B5EF4-FFF2-40B4-BE49-F238E27FC236}">
              <a16:creationId xmlns:a16="http://schemas.microsoft.com/office/drawing/2014/main" id="{00000000-0008-0000-0700-000073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73225</xdr:rowOff>
    </xdr:from>
    <xdr:ext cx="599010" cy="259045"/>
    <xdr:sp macro="" textlink="">
      <xdr:nvSpPr>
        <xdr:cNvPr id="629" name="災害復旧費最大値テキスト">
          <a:extLst>
            <a:ext uri="{FF2B5EF4-FFF2-40B4-BE49-F238E27FC236}">
              <a16:creationId xmlns:a16="http://schemas.microsoft.com/office/drawing/2014/main" id="{00000000-0008-0000-0700-000075020000}"/>
            </a:ext>
          </a:extLst>
        </xdr:cNvPr>
        <xdr:cNvSpPr txBox="1"/>
      </xdr:nvSpPr>
      <xdr:spPr>
        <a:xfrm>
          <a:off x="16370300" y="11903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191,726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126548</xdr:rowOff>
    </xdr:from>
    <xdr:to>
      <xdr:col>86</xdr:col>
      <xdr:colOff>25400</xdr:colOff>
      <xdr:row>70</xdr:row>
      <xdr:rowOff>126548</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212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1298</xdr:rowOff>
    </xdr:from>
    <xdr:to>
      <xdr:col>85</xdr:col>
      <xdr:colOff>127000</xdr:colOff>
      <xdr:row>79</xdr:row>
      <xdr:rowOff>12126</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5481300" y="13545848"/>
          <a:ext cx="838200" cy="10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124472</xdr:rowOff>
    </xdr:from>
    <xdr:ext cx="469744" cy="259045"/>
    <xdr:sp macro="" textlink="">
      <xdr:nvSpPr>
        <xdr:cNvPr id="632" name="災害復旧費平均値テキスト">
          <a:extLst>
            <a:ext uri="{FF2B5EF4-FFF2-40B4-BE49-F238E27FC236}">
              <a16:creationId xmlns:a16="http://schemas.microsoft.com/office/drawing/2014/main" id="{00000000-0008-0000-0700-000078020000}"/>
            </a:ext>
          </a:extLst>
        </xdr:cNvPr>
        <xdr:cNvSpPr txBox="1"/>
      </xdr:nvSpPr>
      <xdr:spPr>
        <a:xfrm>
          <a:off x="16370300" y="13326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101595</xdr:rowOff>
    </xdr:from>
    <xdr:to>
      <xdr:col>85</xdr:col>
      <xdr:colOff>177800</xdr:colOff>
      <xdr:row>79</xdr:row>
      <xdr:rowOff>31745</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6268700" y="13474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1298</xdr:rowOff>
    </xdr:from>
    <xdr:to>
      <xdr:col>81</xdr:col>
      <xdr:colOff>50800</xdr:colOff>
      <xdr:row>79</xdr:row>
      <xdr:rowOff>20881</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4592300" y="13545848"/>
          <a:ext cx="889000" cy="19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88236</xdr:rowOff>
    </xdr:from>
    <xdr:to>
      <xdr:col>81</xdr:col>
      <xdr:colOff>101600</xdr:colOff>
      <xdr:row>79</xdr:row>
      <xdr:rowOff>18386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5430500" y="1346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34913</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14111" y="1323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6083</xdr:rowOff>
    </xdr:from>
    <xdr:to>
      <xdr:col>76</xdr:col>
      <xdr:colOff>114300</xdr:colOff>
      <xdr:row>79</xdr:row>
      <xdr:rowOff>20881</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3703300" y="13550633"/>
          <a:ext cx="889000" cy="14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64813</xdr:rowOff>
    </xdr:from>
    <xdr:to>
      <xdr:col>76</xdr:col>
      <xdr:colOff>165100</xdr:colOff>
      <xdr:row>78</xdr:row>
      <xdr:rowOff>166413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4541500" y="1343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11490</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325111" y="13213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6083</xdr:rowOff>
    </xdr:from>
    <xdr:to>
      <xdr:col>71</xdr:col>
      <xdr:colOff>177800</xdr:colOff>
      <xdr:row>79</xdr:row>
      <xdr:rowOff>43124</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2814300" y="13550633"/>
          <a:ext cx="889000" cy="37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68624</xdr:rowOff>
    </xdr:from>
    <xdr:to>
      <xdr:col>72</xdr:col>
      <xdr:colOff>38100</xdr:colOff>
      <xdr:row>78</xdr:row>
      <xdr:rowOff>170224</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3652500" y="1344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15301</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436111" y="1321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68852</xdr:rowOff>
    </xdr:from>
    <xdr:to>
      <xdr:col>67</xdr:col>
      <xdr:colOff>101600</xdr:colOff>
      <xdr:row>78</xdr:row>
      <xdr:rowOff>170452</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2763500" y="1344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15529</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547111" y="1321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132776</xdr:rowOff>
    </xdr:from>
    <xdr:to>
      <xdr:col>85</xdr:col>
      <xdr:colOff>177800</xdr:colOff>
      <xdr:row>79</xdr:row>
      <xdr:rowOff>62926</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6268700" y="1350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80022</xdr:rowOff>
    </xdr:from>
    <xdr:ext cx="469744" cy="259045"/>
    <xdr:sp macro="" textlink="">
      <xdr:nvSpPr>
        <xdr:cNvPr id="651" name="災害復旧費該当値テキスト">
          <a:extLst>
            <a:ext uri="{FF2B5EF4-FFF2-40B4-BE49-F238E27FC236}">
              <a16:creationId xmlns:a16="http://schemas.microsoft.com/office/drawing/2014/main" id="{00000000-0008-0000-0700-00008B020000}"/>
            </a:ext>
          </a:extLst>
        </xdr:cNvPr>
        <xdr:cNvSpPr txBox="1"/>
      </xdr:nvSpPr>
      <xdr:spPr>
        <a:xfrm>
          <a:off x="16370300" y="13453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121948</xdr:rowOff>
    </xdr:from>
    <xdr:to>
      <xdr:col>81</xdr:col>
      <xdr:colOff>101600</xdr:colOff>
      <xdr:row>79</xdr:row>
      <xdr:rowOff>52098</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5430500" y="1349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43225</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46428" y="1358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141531</xdr:rowOff>
    </xdr:from>
    <xdr:to>
      <xdr:col>76</xdr:col>
      <xdr:colOff>165100</xdr:colOff>
      <xdr:row>79</xdr:row>
      <xdr:rowOff>71681</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4541500" y="13514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62808</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357428" y="13607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126733</xdr:rowOff>
    </xdr:from>
    <xdr:to>
      <xdr:col>72</xdr:col>
      <xdr:colOff>38100</xdr:colOff>
      <xdr:row>79</xdr:row>
      <xdr:rowOff>56883</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3652500" y="13499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48010</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468428" y="13592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163774</xdr:rowOff>
    </xdr:from>
    <xdr:to>
      <xdr:col>67</xdr:col>
      <xdr:colOff>101600</xdr:colOff>
      <xdr:row>79</xdr:row>
      <xdr:rowOff>93924</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2763500" y="1353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85051</xdr:rowOff>
    </xdr:from>
    <xdr:ext cx="378565"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625017" y="13629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164655</xdr:rowOff>
    </xdr:from>
    <xdr:to>
      <xdr:col>85</xdr:col>
      <xdr:colOff>126364</xdr:colOff>
      <xdr:row>99</xdr:row>
      <xdr:rowOff>18630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595155"/>
          <a:ext cx="1269" cy="1397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22457</xdr:rowOff>
    </xdr:from>
    <xdr:ext cx="469744"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996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18630</xdr:rowOff>
    </xdr:from>
    <xdr:to>
      <xdr:col>86</xdr:col>
      <xdr:colOff>25400</xdr:colOff>
      <xdr:row>99</xdr:row>
      <xdr:rowOff>18630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992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111332</xdr:rowOff>
    </xdr:from>
    <xdr:ext cx="599010"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370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373,450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164655</xdr:rowOff>
    </xdr:from>
    <xdr:to>
      <xdr:col>86</xdr:col>
      <xdr:colOff>25400</xdr:colOff>
      <xdr:row>90</xdr:row>
      <xdr:rowOff>164655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5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4121</xdr:rowOff>
    </xdr:from>
    <xdr:to>
      <xdr:col>85</xdr:col>
      <xdr:colOff>127000</xdr:colOff>
      <xdr:row>97</xdr:row>
      <xdr:rowOff>7893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5481300" y="16634771"/>
          <a:ext cx="8382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154309</xdr:rowOff>
    </xdr:from>
    <xdr:ext cx="534377"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6135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4432</xdr:rowOff>
    </xdr:from>
    <xdr:to>
      <xdr:col>85</xdr:col>
      <xdr:colOff>177800</xdr:colOff>
      <xdr:row>97</xdr:row>
      <xdr:rowOff>106032</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63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4445</xdr:rowOff>
    </xdr:from>
    <xdr:to>
      <xdr:col>81</xdr:col>
      <xdr:colOff>50800</xdr:colOff>
      <xdr:row>97</xdr:row>
      <xdr:rowOff>7893</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4592300" y="16635095"/>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16777</xdr:rowOff>
    </xdr:from>
    <xdr:to>
      <xdr:col>81</xdr:col>
      <xdr:colOff>101600</xdr:colOff>
      <xdr:row>97</xdr:row>
      <xdr:rowOff>118377</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6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109504</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14111" y="16740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4445</xdr:rowOff>
    </xdr:from>
    <xdr:to>
      <xdr:col>76</xdr:col>
      <xdr:colOff>114300</xdr:colOff>
      <xdr:row>97</xdr:row>
      <xdr:rowOff>4552</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3703300" y="16635095"/>
          <a:ext cx="889000" cy="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59985</xdr:rowOff>
    </xdr:from>
    <xdr:to>
      <xdr:col>76</xdr:col>
      <xdr:colOff>165100</xdr:colOff>
      <xdr:row>97</xdr:row>
      <xdr:rowOff>161585</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69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152712</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325111" y="1678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4552</xdr:rowOff>
    </xdr:from>
    <xdr:to>
      <xdr:col>71</xdr:col>
      <xdr:colOff>177800</xdr:colOff>
      <xdr:row>97</xdr:row>
      <xdr:rowOff>22044</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2814300" y="16635202"/>
          <a:ext cx="889000" cy="17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63697</xdr:rowOff>
    </xdr:from>
    <xdr:to>
      <xdr:col>72</xdr:col>
      <xdr:colOff>38100</xdr:colOff>
      <xdr:row>97</xdr:row>
      <xdr:rowOff>165297</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694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156424</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36111" y="16787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50777</xdr:rowOff>
    </xdr:from>
    <xdr:to>
      <xdr:col>67</xdr:col>
      <xdr:colOff>101600</xdr:colOff>
      <xdr:row>97</xdr:row>
      <xdr:rowOff>152377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68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143504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47111" y="1677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124771</xdr:rowOff>
    </xdr:from>
    <xdr:to>
      <xdr:col>85</xdr:col>
      <xdr:colOff>177800</xdr:colOff>
      <xdr:row>97</xdr:row>
      <xdr:rowOff>54921</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583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147648</xdr:rowOff>
    </xdr:from>
    <xdr:ext cx="599010"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435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128543</xdr:rowOff>
    </xdr:from>
    <xdr:to>
      <xdr:col>81</xdr:col>
      <xdr:colOff>101600</xdr:colOff>
      <xdr:row>97</xdr:row>
      <xdr:rowOff>58693</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58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75220</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36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125095</xdr:rowOff>
    </xdr:from>
    <xdr:to>
      <xdr:col>76</xdr:col>
      <xdr:colOff>165100</xdr:colOff>
      <xdr:row>97</xdr:row>
      <xdr:rowOff>55245</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58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71772</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292795" y="16359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125202</xdr:rowOff>
    </xdr:from>
    <xdr:to>
      <xdr:col>72</xdr:col>
      <xdr:colOff>38100</xdr:colOff>
      <xdr:row>97</xdr:row>
      <xdr:rowOff>55352</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584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71879</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03795" y="16359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142694</xdr:rowOff>
    </xdr:from>
    <xdr:to>
      <xdr:col>67</xdr:col>
      <xdr:colOff>101600</xdr:colOff>
      <xdr:row>97</xdr:row>
      <xdr:rowOff>72844</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60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89371</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6377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33</xdr:row>
      <xdr:rowOff>47172</xdr:rowOff>
    </xdr:from>
    <xdr:to>
      <xdr:col>116</xdr:col>
      <xdr:colOff>62864</xdr:colOff>
      <xdr:row>39</xdr:row>
      <xdr:rowOff>98878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705022"/>
          <a:ext cx="1269" cy="108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116167</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802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165299</xdr:rowOff>
    </xdr:from>
    <xdr:ext cx="469744"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548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33</xdr:row>
      <xdr:rowOff>47172</xdr:rowOff>
    </xdr:from>
    <xdr:to>
      <xdr:col>116</xdr:col>
      <xdr:colOff>152400</xdr:colOff>
      <xdr:row>33</xdr:row>
      <xdr:rowOff>47172</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705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23114</xdr:rowOff>
    </xdr:from>
    <xdr:to>
      <xdr:col>116</xdr:col>
      <xdr:colOff>63500</xdr:colOff>
      <xdr:row>33</xdr:row>
      <xdr:rowOff>47172</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5166614"/>
          <a:ext cx="838200" cy="538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160617</xdr:rowOff>
    </xdr:from>
    <xdr:ext cx="378565"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67571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10740</xdr:rowOff>
    </xdr:from>
    <xdr:to>
      <xdr:col>116</xdr:col>
      <xdr:colOff>114300</xdr:colOff>
      <xdr:row>39</xdr:row>
      <xdr:rowOff>112340</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69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30</xdr:row>
      <xdr:rowOff>23114</xdr:rowOff>
    </xdr:from>
    <xdr:to>
      <xdr:col>111</xdr:col>
      <xdr:colOff>177800</xdr:colOff>
      <xdr:row>30</xdr:row>
      <xdr:rowOff>135019</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20434300" y="5166614"/>
          <a:ext cx="889000" cy="11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147574</xdr:rowOff>
    </xdr:from>
    <xdr:to>
      <xdr:col>112</xdr:col>
      <xdr:colOff>38100</xdr:colOff>
      <xdr:row>39</xdr:row>
      <xdr:rowOff>77724</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662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68851</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34017" y="6755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30</xdr:row>
      <xdr:rowOff>135019</xdr:rowOff>
    </xdr:from>
    <xdr:to>
      <xdr:col>107</xdr:col>
      <xdr:colOff>50800</xdr:colOff>
      <xdr:row>33</xdr:row>
      <xdr:rowOff>13099</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flipV="1">
          <a:off x="19545300" y="5278519"/>
          <a:ext cx="889000" cy="392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12374</xdr:rowOff>
    </xdr:from>
    <xdr:to>
      <xdr:col>107</xdr:col>
      <xdr:colOff>101600</xdr:colOff>
      <xdr:row>39</xdr:row>
      <xdr:rowOff>113974</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6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105101</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5017" y="6791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33</xdr:row>
      <xdr:rowOff>13099</xdr:rowOff>
    </xdr:from>
    <xdr:to>
      <xdr:col>102</xdr:col>
      <xdr:colOff>114300</xdr:colOff>
      <xdr:row>34</xdr:row>
      <xdr:rowOff>8310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flipV="1">
          <a:off x="18656300" y="5670949"/>
          <a:ext cx="889000" cy="166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10740</xdr:rowOff>
    </xdr:from>
    <xdr:to>
      <xdr:col>102</xdr:col>
      <xdr:colOff>165100</xdr:colOff>
      <xdr:row>39</xdr:row>
      <xdr:rowOff>112340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69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103467</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6017" y="6790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9326</xdr:rowOff>
    </xdr:from>
    <xdr:to>
      <xdr:col>98</xdr:col>
      <xdr:colOff>38100</xdr:colOff>
      <xdr:row>39</xdr:row>
      <xdr:rowOff>110926</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69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102053</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7017" y="67886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167822</xdr:rowOff>
    </xdr:from>
    <xdr:to>
      <xdr:col>116</xdr:col>
      <xdr:colOff>114300</xdr:colOff>
      <xdr:row>33</xdr:row>
      <xdr:rowOff>97972</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565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120849</xdr:rowOff>
    </xdr:from>
    <xdr:ext cx="469744"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5607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29</xdr:row>
      <xdr:rowOff>143764</xdr:rowOff>
    </xdr:from>
    <xdr:to>
      <xdr:col>112</xdr:col>
      <xdr:colOff>38100</xdr:colOff>
      <xdr:row>30</xdr:row>
      <xdr:rowOff>73914</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511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28</xdr:row>
      <xdr:rowOff>90441</xdr:rowOff>
    </xdr:from>
    <xdr:ext cx="534377"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056111" y="489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30</xdr:row>
      <xdr:rowOff>84219</xdr:rowOff>
    </xdr:from>
    <xdr:to>
      <xdr:col>107</xdr:col>
      <xdr:colOff>101600</xdr:colOff>
      <xdr:row>31</xdr:row>
      <xdr:rowOff>14369</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522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29</xdr:row>
      <xdr:rowOff>30896</xdr:rowOff>
    </xdr:from>
    <xdr:ext cx="534377"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167111" y="500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32</xdr:row>
      <xdr:rowOff>133749</xdr:rowOff>
    </xdr:from>
    <xdr:to>
      <xdr:col>102</xdr:col>
      <xdr:colOff>165100</xdr:colOff>
      <xdr:row>33</xdr:row>
      <xdr:rowOff>63899</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5620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31</xdr:row>
      <xdr:rowOff>80426</xdr:rowOff>
    </xdr:from>
    <xdr:ext cx="534377"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278111" y="5395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128960</xdr:rowOff>
    </xdr:from>
    <xdr:to>
      <xdr:col>98</xdr:col>
      <xdr:colOff>38100</xdr:colOff>
      <xdr:row>34</xdr:row>
      <xdr:rowOff>59110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578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32</xdr:row>
      <xdr:rowOff>75637</xdr:rowOff>
    </xdr:from>
    <xdr:ext cx="469744"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421428" y="5562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前年度と比較し、衛生費が１５３，０９６円増となっているが、ごみ焼却施設建設事業による経費増によるものが大きい。その他、主なものとしては、商工費は新型コロナウイルス感染症対応地方創生臨時交付金を活用した経済復興事業などで住民一人当たり８５．７％（１９，９１６円）増、中学校特別教室への空調設置工事や学校改修事業などを行った教育費が住民一人当たり２８．１％（２９，０３７円）増、労働費は、コミュニティセンター改修事業の増や温泉等の施設の再開でシルバー人材センターへの業務依頼増により、住民一人当たり７３．８％（１１，６４４円）増、となっている。一方、減となっているものについては、令和３年度に実施した新型コロナウイルス感染症対策の非課税世帯等臨時特別給付事業や子育て世帯臨時特別給付事業が終了した民生費が住民一人当たり１８．１％（４３，７４０円）減、積立金が８億９６５万円減となった総務費が住民一人当たり４２．２％（１０７，８２６円）減、となっている。</a:t>
          </a:r>
        </a:p>
        <a:p>
          <a:r>
            <a:rPr kumimoji="1" lang="ja-JP" altLang="en-US" sz="1300">
              <a:latin typeface="ＭＳ Ｐゴシック" panose="020B0600070205080204" pitchFamily="50" charset="-128"/>
              <a:ea typeface="ＭＳ Ｐゴシック" panose="020B0600070205080204" pitchFamily="50" charset="-128"/>
            </a:rPr>
            <a:t>　他団体と比較して大きいものは、他団体に比べてシルバー人材センターへ多くの業務を委託している労働費、空港消防業務の委託を受けている消防費、一般旅客自動車運送事業会計への繰出金等の諸支出金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東京都八丈町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標準財政規模が前年比１億７，５１４万円（４．３％）減となったものの、財政調整基金残高は前年同様であったため、標準財政規模比は増となった。実質収支額は令和３年度に比べて２，５３３万円減となった為、標準財政規模比は１．５７％減となり、実質単年度収支も▲１．７４％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東京都八丈町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国民健康保険特別会計において、形式収支は黒字だが、保険給付費等交付金精算額の増及び診療報酬の支払繰延額の増により、赤字となってしまった。</a:t>
          </a:r>
        </a:p>
        <a:p>
          <a:r>
            <a:rPr kumimoji="1" lang="ja-JP" altLang="en-US" sz="1400">
              <a:latin typeface="ＭＳ ゴシック" pitchFamily="49" charset="-128"/>
              <a:ea typeface="ＭＳ ゴシック" pitchFamily="49" charset="-128"/>
            </a:rPr>
            <a:t>　その他事業において赤字はないが、公営企業会計（病院事業会計、浄化槽設置管理事業会計、水道事業会計、一般旅客自動車運送事業会計）は実質、赤字が続いており、一般会計からの繰出金により赤字にならないよう補てんしている状況。</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国民健康保険税を段階的に上げているが追いついておらず、公営企業会計は令和５年度に水道料金・浄化槽使用料の値上げを実施するなど経営改善に取り組んでいるが、いずれも一般会計からの繰出金に依存性が高くなっている。</a:t>
          </a:r>
        </a:p>
        <a:p>
          <a:r>
            <a:rPr kumimoji="1" lang="ja-JP" altLang="en-US" sz="1400">
              <a:latin typeface="ＭＳ ゴシック" pitchFamily="49" charset="-128"/>
              <a:ea typeface="ＭＳ ゴシック" pitchFamily="49" charset="-128"/>
            </a:rPr>
            <a:t>　今後、一般会計の財政をも圧迫していくことが懸念されるため、自主財源の確保、経費節減に努めることとし、料金改定の検討を前向きに進めていく。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83</v>
      </c>
      <c r="C2" s="182"/>
      <c r="D2" s="183"/>
    </row>
    <row r="3" spans="1:119" ht="18.75" customHeight="1" thickBot="1" x14ac:dyDescent="0.25">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9214783</v>
      </c>
      <c r="BO4" s="449"/>
      <c r="BP4" s="449"/>
      <c r="BQ4" s="449"/>
      <c r="BR4" s="449"/>
      <c r="BS4" s="449"/>
      <c r="BT4" s="449"/>
      <c r="BU4" s="450"/>
      <c r="BV4" s="448">
        <v>8846059</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2.2000000000000002</v>
      </c>
      <c r="CU4" s="589"/>
      <c r="CV4" s="589"/>
      <c r="CW4" s="589"/>
      <c r="CX4" s="589"/>
      <c r="CY4" s="589"/>
      <c r="CZ4" s="589"/>
      <c r="DA4" s="590"/>
      <c r="DB4" s="588">
        <v>3.8</v>
      </c>
      <c r="DC4" s="589"/>
      <c r="DD4" s="589"/>
      <c r="DE4" s="589"/>
      <c r="DF4" s="589"/>
      <c r="DG4" s="589"/>
      <c r="DH4" s="589"/>
      <c r="DI4" s="590"/>
    </row>
    <row r="5" spans="1:119" ht="18.75" customHeight="1" x14ac:dyDescent="0.2">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8995295</v>
      </c>
      <c r="BO5" s="420"/>
      <c r="BP5" s="420"/>
      <c r="BQ5" s="420"/>
      <c r="BR5" s="420"/>
      <c r="BS5" s="420"/>
      <c r="BT5" s="420"/>
      <c r="BU5" s="421"/>
      <c r="BV5" s="419">
        <v>8602492</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84.8</v>
      </c>
      <c r="CU5" s="417"/>
      <c r="CV5" s="417"/>
      <c r="CW5" s="417"/>
      <c r="CX5" s="417"/>
      <c r="CY5" s="417"/>
      <c r="CZ5" s="417"/>
      <c r="DA5" s="418"/>
      <c r="DB5" s="416">
        <v>78.3</v>
      </c>
      <c r="DC5" s="417"/>
      <c r="DD5" s="417"/>
      <c r="DE5" s="417"/>
      <c r="DF5" s="417"/>
      <c r="DG5" s="417"/>
      <c r="DH5" s="417"/>
      <c r="DI5" s="418"/>
    </row>
    <row r="6" spans="1:119" ht="18.75" customHeight="1" x14ac:dyDescent="0.2">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96</v>
      </c>
      <c r="AV6" s="478"/>
      <c r="AW6" s="478"/>
      <c r="AX6" s="478"/>
      <c r="AY6" s="433" t="s">
        <v>104</v>
      </c>
      <c r="AZ6" s="434"/>
      <c r="BA6" s="434"/>
      <c r="BB6" s="434"/>
      <c r="BC6" s="434"/>
      <c r="BD6" s="434"/>
      <c r="BE6" s="434"/>
      <c r="BF6" s="434"/>
      <c r="BG6" s="434"/>
      <c r="BH6" s="434"/>
      <c r="BI6" s="434"/>
      <c r="BJ6" s="434"/>
      <c r="BK6" s="434"/>
      <c r="BL6" s="434"/>
      <c r="BM6" s="435"/>
      <c r="BN6" s="419">
        <v>219488</v>
      </c>
      <c r="BO6" s="420"/>
      <c r="BP6" s="420"/>
      <c r="BQ6" s="420"/>
      <c r="BR6" s="420"/>
      <c r="BS6" s="420"/>
      <c r="BT6" s="420"/>
      <c r="BU6" s="421"/>
      <c r="BV6" s="419">
        <v>243567</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85.7</v>
      </c>
      <c r="CU6" s="563"/>
      <c r="CV6" s="563"/>
      <c r="CW6" s="563"/>
      <c r="CX6" s="563"/>
      <c r="CY6" s="563"/>
      <c r="CZ6" s="563"/>
      <c r="DA6" s="564"/>
      <c r="DB6" s="562">
        <v>81.5</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107</v>
      </c>
      <c r="AV7" s="478"/>
      <c r="AW7" s="478"/>
      <c r="AX7" s="478"/>
      <c r="AY7" s="433" t="s">
        <v>108</v>
      </c>
      <c r="AZ7" s="434"/>
      <c r="BA7" s="434"/>
      <c r="BB7" s="434"/>
      <c r="BC7" s="434"/>
      <c r="BD7" s="434"/>
      <c r="BE7" s="434"/>
      <c r="BF7" s="434"/>
      <c r="BG7" s="434"/>
      <c r="BH7" s="434"/>
      <c r="BI7" s="434"/>
      <c r="BJ7" s="434"/>
      <c r="BK7" s="434"/>
      <c r="BL7" s="434"/>
      <c r="BM7" s="435"/>
      <c r="BN7" s="419">
        <v>132786</v>
      </c>
      <c r="BO7" s="420"/>
      <c r="BP7" s="420"/>
      <c r="BQ7" s="420"/>
      <c r="BR7" s="420"/>
      <c r="BS7" s="420"/>
      <c r="BT7" s="420"/>
      <c r="BU7" s="421"/>
      <c r="BV7" s="419">
        <v>88955</v>
      </c>
      <c r="BW7" s="420"/>
      <c r="BX7" s="420"/>
      <c r="BY7" s="420"/>
      <c r="BZ7" s="420"/>
      <c r="CA7" s="420"/>
      <c r="CB7" s="420"/>
      <c r="CC7" s="421"/>
      <c r="CD7" s="459" t="s">
        <v>109</v>
      </c>
      <c r="CE7" s="379"/>
      <c r="CF7" s="379"/>
      <c r="CG7" s="379"/>
      <c r="CH7" s="379"/>
      <c r="CI7" s="379"/>
      <c r="CJ7" s="379"/>
      <c r="CK7" s="379"/>
      <c r="CL7" s="379"/>
      <c r="CM7" s="379"/>
      <c r="CN7" s="379"/>
      <c r="CO7" s="379"/>
      <c r="CP7" s="379"/>
      <c r="CQ7" s="379"/>
      <c r="CR7" s="379"/>
      <c r="CS7" s="460"/>
      <c r="CT7" s="419">
        <v>3900396</v>
      </c>
      <c r="CU7" s="420"/>
      <c r="CV7" s="420"/>
      <c r="CW7" s="420"/>
      <c r="CX7" s="420"/>
      <c r="CY7" s="420"/>
      <c r="CZ7" s="420"/>
      <c r="DA7" s="421"/>
      <c r="DB7" s="419">
        <v>4075536</v>
      </c>
      <c r="DC7" s="420"/>
      <c r="DD7" s="420"/>
      <c r="DE7" s="420"/>
      <c r="DF7" s="420"/>
      <c r="DG7" s="420"/>
      <c r="DH7" s="420"/>
      <c r="DI7" s="421"/>
    </row>
    <row r="8" spans="1:119" ht="18.75" customHeight="1" thickBot="1" x14ac:dyDescent="0.25">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110</v>
      </c>
      <c r="AN8" s="376"/>
      <c r="AO8" s="376"/>
      <c r="AP8" s="376"/>
      <c r="AQ8" s="376"/>
      <c r="AR8" s="376"/>
      <c r="AS8" s="376"/>
      <c r="AT8" s="377"/>
      <c r="AU8" s="477" t="s">
        <v>96</v>
      </c>
      <c r="AV8" s="478"/>
      <c r="AW8" s="478"/>
      <c r="AX8" s="478"/>
      <c r="AY8" s="433" t="s">
        <v>111</v>
      </c>
      <c r="AZ8" s="434"/>
      <c r="BA8" s="434"/>
      <c r="BB8" s="434"/>
      <c r="BC8" s="434"/>
      <c r="BD8" s="434"/>
      <c r="BE8" s="434"/>
      <c r="BF8" s="434"/>
      <c r="BG8" s="434"/>
      <c r="BH8" s="434"/>
      <c r="BI8" s="434"/>
      <c r="BJ8" s="434"/>
      <c r="BK8" s="434"/>
      <c r="BL8" s="434"/>
      <c r="BM8" s="435"/>
      <c r="BN8" s="419">
        <v>86702</v>
      </c>
      <c r="BO8" s="420"/>
      <c r="BP8" s="420"/>
      <c r="BQ8" s="420"/>
      <c r="BR8" s="420"/>
      <c r="BS8" s="420"/>
      <c r="BT8" s="420"/>
      <c r="BU8" s="421"/>
      <c r="BV8" s="419">
        <v>154612</v>
      </c>
      <c r="BW8" s="420"/>
      <c r="BX8" s="420"/>
      <c r="BY8" s="420"/>
      <c r="BZ8" s="420"/>
      <c r="CA8" s="420"/>
      <c r="CB8" s="420"/>
      <c r="CC8" s="421"/>
      <c r="CD8" s="459" t="s">
        <v>112</v>
      </c>
      <c r="CE8" s="379"/>
      <c r="CF8" s="379"/>
      <c r="CG8" s="379"/>
      <c r="CH8" s="379"/>
      <c r="CI8" s="379"/>
      <c r="CJ8" s="379"/>
      <c r="CK8" s="379"/>
      <c r="CL8" s="379"/>
      <c r="CM8" s="379"/>
      <c r="CN8" s="379"/>
      <c r="CO8" s="379"/>
      <c r="CP8" s="379"/>
      <c r="CQ8" s="379"/>
      <c r="CR8" s="379"/>
      <c r="CS8" s="460"/>
      <c r="CT8" s="522">
        <v>0.27</v>
      </c>
      <c r="CU8" s="523"/>
      <c r="CV8" s="523"/>
      <c r="CW8" s="523"/>
      <c r="CX8" s="523"/>
      <c r="CY8" s="523"/>
      <c r="CZ8" s="523"/>
      <c r="DA8" s="524"/>
      <c r="DB8" s="522">
        <v>0.28000000000000003</v>
      </c>
      <c r="DC8" s="523"/>
      <c r="DD8" s="523"/>
      <c r="DE8" s="523"/>
      <c r="DF8" s="523"/>
      <c r="DG8" s="523"/>
      <c r="DH8" s="523"/>
      <c r="DI8" s="524"/>
    </row>
    <row r="9" spans="1:119" ht="18.75" customHeight="1" thickBot="1" x14ac:dyDescent="0.25">
      <c r="A9" s="181"/>
      <c r="B9" s="551" t="s">
        <v>113</v>
      </c>
      <c r="C9" s="552"/>
      <c r="D9" s="552"/>
      <c r="E9" s="552"/>
      <c r="F9" s="552"/>
      <c r="G9" s="552"/>
      <c r="H9" s="552"/>
      <c r="I9" s="552"/>
      <c r="J9" s="552"/>
      <c r="K9" s="470"/>
      <c r="L9" s="553" t="s">
        <v>114</v>
      </c>
      <c r="M9" s="554"/>
      <c r="N9" s="554"/>
      <c r="O9" s="554"/>
      <c r="P9" s="554"/>
      <c r="Q9" s="555"/>
      <c r="R9" s="556">
        <v>7042</v>
      </c>
      <c r="S9" s="557"/>
      <c r="T9" s="557"/>
      <c r="U9" s="557"/>
      <c r="V9" s="558"/>
      <c r="W9" s="488" t="s">
        <v>115</v>
      </c>
      <c r="X9" s="489"/>
      <c r="Y9" s="489"/>
      <c r="Z9" s="489"/>
      <c r="AA9" s="489"/>
      <c r="AB9" s="489"/>
      <c r="AC9" s="489"/>
      <c r="AD9" s="489"/>
      <c r="AE9" s="489"/>
      <c r="AF9" s="489"/>
      <c r="AG9" s="489"/>
      <c r="AH9" s="489"/>
      <c r="AI9" s="489"/>
      <c r="AJ9" s="489"/>
      <c r="AK9" s="489"/>
      <c r="AL9" s="559"/>
      <c r="AM9" s="476" t="s">
        <v>116</v>
      </c>
      <c r="AN9" s="376"/>
      <c r="AO9" s="376"/>
      <c r="AP9" s="376"/>
      <c r="AQ9" s="376"/>
      <c r="AR9" s="376"/>
      <c r="AS9" s="376"/>
      <c r="AT9" s="377"/>
      <c r="AU9" s="477" t="s">
        <v>96</v>
      </c>
      <c r="AV9" s="478"/>
      <c r="AW9" s="478"/>
      <c r="AX9" s="478"/>
      <c r="AY9" s="433" t="s">
        <v>117</v>
      </c>
      <c r="AZ9" s="434"/>
      <c r="BA9" s="434"/>
      <c r="BB9" s="434"/>
      <c r="BC9" s="434"/>
      <c r="BD9" s="434"/>
      <c r="BE9" s="434"/>
      <c r="BF9" s="434"/>
      <c r="BG9" s="434"/>
      <c r="BH9" s="434"/>
      <c r="BI9" s="434"/>
      <c r="BJ9" s="434"/>
      <c r="BK9" s="434"/>
      <c r="BL9" s="434"/>
      <c r="BM9" s="435"/>
      <c r="BN9" s="419">
        <v>-67910</v>
      </c>
      <c r="BO9" s="420"/>
      <c r="BP9" s="420"/>
      <c r="BQ9" s="420"/>
      <c r="BR9" s="420"/>
      <c r="BS9" s="420"/>
      <c r="BT9" s="420"/>
      <c r="BU9" s="421"/>
      <c r="BV9" s="419">
        <v>-13386</v>
      </c>
      <c r="BW9" s="420"/>
      <c r="BX9" s="420"/>
      <c r="BY9" s="420"/>
      <c r="BZ9" s="420"/>
      <c r="CA9" s="420"/>
      <c r="CB9" s="420"/>
      <c r="CC9" s="421"/>
      <c r="CD9" s="459" t="s">
        <v>118</v>
      </c>
      <c r="CE9" s="379"/>
      <c r="CF9" s="379"/>
      <c r="CG9" s="379"/>
      <c r="CH9" s="379"/>
      <c r="CI9" s="379"/>
      <c r="CJ9" s="379"/>
      <c r="CK9" s="379"/>
      <c r="CL9" s="379"/>
      <c r="CM9" s="379"/>
      <c r="CN9" s="379"/>
      <c r="CO9" s="379"/>
      <c r="CP9" s="379"/>
      <c r="CQ9" s="379"/>
      <c r="CR9" s="379"/>
      <c r="CS9" s="460"/>
      <c r="CT9" s="416">
        <v>13.8</v>
      </c>
      <c r="CU9" s="417"/>
      <c r="CV9" s="417"/>
      <c r="CW9" s="417"/>
      <c r="CX9" s="417"/>
      <c r="CY9" s="417"/>
      <c r="CZ9" s="417"/>
      <c r="DA9" s="418"/>
      <c r="DB9" s="416">
        <v>12.8</v>
      </c>
      <c r="DC9" s="417"/>
      <c r="DD9" s="417"/>
      <c r="DE9" s="417"/>
      <c r="DF9" s="417"/>
      <c r="DG9" s="417"/>
      <c r="DH9" s="417"/>
      <c r="DI9" s="418"/>
    </row>
    <row r="10" spans="1:119" ht="18.75" customHeight="1" thickBot="1" x14ac:dyDescent="0.25">
      <c r="A10" s="181"/>
      <c r="B10" s="551"/>
      <c r="C10" s="552"/>
      <c r="D10" s="552"/>
      <c r="E10" s="552"/>
      <c r="F10" s="552"/>
      <c r="G10" s="552"/>
      <c r="H10" s="552"/>
      <c r="I10" s="552"/>
      <c r="J10" s="552"/>
      <c r="K10" s="470"/>
      <c r="L10" s="375" t="s">
        <v>119</v>
      </c>
      <c r="M10" s="376"/>
      <c r="N10" s="376"/>
      <c r="O10" s="376"/>
      <c r="P10" s="376"/>
      <c r="Q10" s="377"/>
      <c r="R10" s="372">
        <v>7613</v>
      </c>
      <c r="S10" s="373"/>
      <c r="T10" s="373"/>
      <c r="U10" s="373"/>
      <c r="V10" s="432"/>
      <c r="W10" s="560"/>
      <c r="X10" s="370"/>
      <c r="Y10" s="370"/>
      <c r="Z10" s="370"/>
      <c r="AA10" s="370"/>
      <c r="AB10" s="370"/>
      <c r="AC10" s="370"/>
      <c r="AD10" s="370"/>
      <c r="AE10" s="370"/>
      <c r="AF10" s="370"/>
      <c r="AG10" s="370"/>
      <c r="AH10" s="370"/>
      <c r="AI10" s="370"/>
      <c r="AJ10" s="370"/>
      <c r="AK10" s="370"/>
      <c r="AL10" s="561"/>
      <c r="AM10" s="476" t="s">
        <v>120</v>
      </c>
      <c r="AN10" s="376"/>
      <c r="AO10" s="376"/>
      <c r="AP10" s="376"/>
      <c r="AQ10" s="376"/>
      <c r="AR10" s="376"/>
      <c r="AS10" s="376"/>
      <c r="AT10" s="377"/>
      <c r="AU10" s="477" t="s">
        <v>121</v>
      </c>
      <c r="AV10" s="478"/>
      <c r="AW10" s="478"/>
      <c r="AX10" s="478"/>
      <c r="AY10" s="433" t="s">
        <v>122</v>
      </c>
      <c r="AZ10" s="434"/>
      <c r="BA10" s="434"/>
      <c r="BB10" s="434"/>
      <c r="BC10" s="434"/>
      <c r="BD10" s="434"/>
      <c r="BE10" s="434"/>
      <c r="BF10" s="434"/>
      <c r="BG10" s="434"/>
      <c r="BH10" s="434"/>
      <c r="BI10" s="434"/>
      <c r="BJ10" s="434"/>
      <c r="BK10" s="434"/>
      <c r="BL10" s="434"/>
      <c r="BM10" s="435"/>
      <c r="BN10" s="419">
        <v>0</v>
      </c>
      <c r="BO10" s="420"/>
      <c r="BP10" s="420"/>
      <c r="BQ10" s="420"/>
      <c r="BR10" s="420"/>
      <c r="BS10" s="420"/>
      <c r="BT10" s="420"/>
      <c r="BU10" s="421"/>
      <c r="BV10" s="419">
        <v>0</v>
      </c>
      <c r="BW10" s="420"/>
      <c r="BX10" s="420"/>
      <c r="BY10" s="420"/>
      <c r="BZ10" s="420"/>
      <c r="CA10" s="420"/>
      <c r="CB10" s="420"/>
      <c r="CC10" s="421"/>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0"/>
      <c r="L11" s="380" t="s">
        <v>124</v>
      </c>
      <c r="M11" s="381"/>
      <c r="N11" s="381"/>
      <c r="O11" s="381"/>
      <c r="P11" s="381"/>
      <c r="Q11" s="382"/>
      <c r="R11" s="548" t="s">
        <v>125</v>
      </c>
      <c r="S11" s="549"/>
      <c r="T11" s="549"/>
      <c r="U11" s="549"/>
      <c r="V11" s="550"/>
      <c r="W11" s="560"/>
      <c r="X11" s="370"/>
      <c r="Y11" s="370"/>
      <c r="Z11" s="370"/>
      <c r="AA11" s="370"/>
      <c r="AB11" s="370"/>
      <c r="AC11" s="370"/>
      <c r="AD11" s="370"/>
      <c r="AE11" s="370"/>
      <c r="AF11" s="370"/>
      <c r="AG11" s="370"/>
      <c r="AH11" s="370"/>
      <c r="AI11" s="370"/>
      <c r="AJ11" s="370"/>
      <c r="AK11" s="370"/>
      <c r="AL11" s="561"/>
      <c r="AM11" s="476" t="s">
        <v>126</v>
      </c>
      <c r="AN11" s="376"/>
      <c r="AO11" s="376"/>
      <c r="AP11" s="376"/>
      <c r="AQ11" s="376"/>
      <c r="AR11" s="376"/>
      <c r="AS11" s="376"/>
      <c r="AT11" s="377"/>
      <c r="AU11" s="477" t="s">
        <v>96</v>
      </c>
      <c r="AV11" s="478"/>
      <c r="AW11" s="478"/>
      <c r="AX11" s="478"/>
      <c r="AY11" s="433" t="s">
        <v>127</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128</v>
      </c>
      <c r="CE11" s="379"/>
      <c r="CF11" s="379"/>
      <c r="CG11" s="379"/>
      <c r="CH11" s="379"/>
      <c r="CI11" s="379"/>
      <c r="CJ11" s="379"/>
      <c r="CK11" s="379"/>
      <c r="CL11" s="379"/>
      <c r="CM11" s="379"/>
      <c r="CN11" s="379"/>
      <c r="CO11" s="379"/>
      <c r="CP11" s="379"/>
      <c r="CQ11" s="379"/>
      <c r="CR11" s="379"/>
      <c r="CS11" s="460"/>
      <c r="CT11" s="522" t="s">
        <v>129</v>
      </c>
      <c r="CU11" s="523"/>
      <c r="CV11" s="523"/>
      <c r="CW11" s="523"/>
      <c r="CX11" s="523"/>
      <c r="CY11" s="523"/>
      <c r="CZ11" s="523"/>
      <c r="DA11" s="524"/>
      <c r="DB11" s="522" t="s">
        <v>130</v>
      </c>
      <c r="DC11" s="523"/>
      <c r="DD11" s="523"/>
      <c r="DE11" s="523"/>
      <c r="DF11" s="523"/>
      <c r="DG11" s="523"/>
      <c r="DH11" s="523"/>
      <c r="DI11" s="524"/>
    </row>
    <row r="12" spans="1:119" ht="18.75" customHeight="1" x14ac:dyDescent="0.2">
      <c r="A12" s="181"/>
      <c r="B12" s="525" t="s">
        <v>131</v>
      </c>
      <c r="C12" s="526"/>
      <c r="D12" s="526"/>
      <c r="E12" s="526"/>
      <c r="F12" s="526"/>
      <c r="G12" s="526"/>
      <c r="H12" s="526"/>
      <c r="I12" s="526"/>
      <c r="J12" s="526"/>
      <c r="K12" s="527"/>
      <c r="L12" s="534" t="s">
        <v>132</v>
      </c>
      <c r="M12" s="535"/>
      <c r="N12" s="535"/>
      <c r="O12" s="535"/>
      <c r="P12" s="535"/>
      <c r="Q12" s="536"/>
      <c r="R12" s="537">
        <v>7053</v>
      </c>
      <c r="S12" s="538"/>
      <c r="T12" s="538"/>
      <c r="U12" s="538"/>
      <c r="V12" s="539"/>
      <c r="W12" s="540" t="s">
        <v>1</v>
      </c>
      <c r="X12" s="478"/>
      <c r="Y12" s="478"/>
      <c r="Z12" s="478"/>
      <c r="AA12" s="478"/>
      <c r="AB12" s="541"/>
      <c r="AC12" s="542" t="s">
        <v>133</v>
      </c>
      <c r="AD12" s="543"/>
      <c r="AE12" s="543"/>
      <c r="AF12" s="543"/>
      <c r="AG12" s="544"/>
      <c r="AH12" s="542" t="s">
        <v>134</v>
      </c>
      <c r="AI12" s="543"/>
      <c r="AJ12" s="543"/>
      <c r="AK12" s="543"/>
      <c r="AL12" s="545"/>
      <c r="AM12" s="476" t="s">
        <v>135</v>
      </c>
      <c r="AN12" s="376"/>
      <c r="AO12" s="376"/>
      <c r="AP12" s="376"/>
      <c r="AQ12" s="376"/>
      <c r="AR12" s="376"/>
      <c r="AS12" s="376"/>
      <c r="AT12" s="377"/>
      <c r="AU12" s="477" t="s">
        <v>136</v>
      </c>
      <c r="AV12" s="478"/>
      <c r="AW12" s="478"/>
      <c r="AX12" s="478"/>
      <c r="AY12" s="433" t="s">
        <v>137</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0</v>
      </c>
      <c r="BW12" s="420"/>
      <c r="BX12" s="420"/>
      <c r="BY12" s="420"/>
      <c r="BZ12" s="420"/>
      <c r="CA12" s="420"/>
      <c r="CB12" s="420"/>
      <c r="CC12" s="421"/>
      <c r="CD12" s="459" t="s">
        <v>138</v>
      </c>
      <c r="CE12" s="379"/>
      <c r="CF12" s="379"/>
      <c r="CG12" s="379"/>
      <c r="CH12" s="379"/>
      <c r="CI12" s="379"/>
      <c r="CJ12" s="379"/>
      <c r="CK12" s="379"/>
      <c r="CL12" s="379"/>
      <c r="CM12" s="379"/>
      <c r="CN12" s="379"/>
      <c r="CO12" s="379"/>
      <c r="CP12" s="379"/>
      <c r="CQ12" s="379"/>
      <c r="CR12" s="379"/>
      <c r="CS12" s="460"/>
      <c r="CT12" s="522" t="s">
        <v>130</v>
      </c>
      <c r="CU12" s="523"/>
      <c r="CV12" s="523"/>
      <c r="CW12" s="523"/>
      <c r="CX12" s="523"/>
      <c r="CY12" s="523"/>
      <c r="CZ12" s="523"/>
      <c r="DA12" s="524"/>
      <c r="DB12" s="522" t="s">
        <v>130</v>
      </c>
      <c r="DC12" s="523"/>
      <c r="DD12" s="523"/>
      <c r="DE12" s="523"/>
      <c r="DF12" s="523"/>
      <c r="DG12" s="523"/>
      <c r="DH12" s="523"/>
      <c r="DI12" s="524"/>
    </row>
    <row r="13" spans="1:119" ht="18.75" customHeight="1" x14ac:dyDescent="0.2">
      <c r="A13" s="181"/>
      <c r="B13" s="528"/>
      <c r="C13" s="529"/>
      <c r="D13" s="529"/>
      <c r="E13" s="529"/>
      <c r="F13" s="529"/>
      <c r="G13" s="529"/>
      <c r="H13" s="529"/>
      <c r="I13" s="529"/>
      <c r="J13" s="529"/>
      <c r="K13" s="530"/>
      <c r="L13" s="190"/>
      <c r="M13" s="503" t="s">
        <v>139</v>
      </c>
      <c r="N13" s="504"/>
      <c r="O13" s="504"/>
      <c r="P13" s="504"/>
      <c r="Q13" s="505"/>
      <c r="R13" s="506">
        <v>6942</v>
      </c>
      <c r="S13" s="507"/>
      <c r="T13" s="507"/>
      <c r="U13" s="507"/>
      <c r="V13" s="508"/>
      <c r="W13" s="509" t="s">
        <v>140</v>
      </c>
      <c r="X13" s="405"/>
      <c r="Y13" s="405"/>
      <c r="Z13" s="405"/>
      <c r="AA13" s="405"/>
      <c r="AB13" s="406"/>
      <c r="AC13" s="372">
        <v>491</v>
      </c>
      <c r="AD13" s="373"/>
      <c r="AE13" s="373"/>
      <c r="AF13" s="373"/>
      <c r="AG13" s="374"/>
      <c r="AH13" s="372">
        <v>639</v>
      </c>
      <c r="AI13" s="373"/>
      <c r="AJ13" s="373"/>
      <c r="AK13" s="373"/>
      <c r="AL13" s="432"/>
      <c r="AM13" s="476" t="s">
        <v>141</v>
      </c>
      <c r="AN13" s="376"/>
      <c r="AO13" s="376"/>
      <c r="AP13" s="376"/>
      <c r="AQ13" s="376"/>
      <c r="AR13" s="376"/>
      <c r="AS13" s="376"/>
      <c r="AT13" s="377"/>
      <c r="AU13" s="477" t="s">
        <v>142</v>
      </c>
      <c r="AV13" s="478"/>
      <c r="AW13" s="478"/>
      <c r="AX13" s="478"/>
      <c r="AY13" s="433" t="s">
        <v>143</v>
      </c>
      <c r="AZ13" s="434"/>
      <c r="BA13" s="434"/>
      <c r="BB13" s="434"/>
      <c r="BC13" s="434"/>
      <c r="BD13" s="434"/>
      <c r="BE13" s="434"/>
      <c r="BF13" s="434"/>
      <c r="BG13" s="434"/>
      <c r="BH13" s="434"/>
      <c r="BI13" s="434"/>
      <c r="BJ13" s="434"/>
      <c r="BK13" s="434"/>
      <c r="BL13" s="434"/>
      <c r="BM13" s="435"/>
      <c r="BN13" s="419">
        <v>-67910</v>
      </c>
      <c r="BO13" s="420"/>
      <c r="BP13" s="420"/>
      <c r="BQ13" s="420"/>
      <c r="BR13" s="420"/>
      <c r="BS13" s="420"/>
      <c r="BT13" s="420"/>
      <c r="BU13" s="421"/>
      <c r="BV13" s="419">
        <v>-13386</v>
      </c>
      <c r="BW13" s="420"/>
      <c r="BX13" s="420"/>
      <c r="BY13" s="420"/>
      <c r="BZ13" s="420"/>
      <c r="CA13" s="420"/>
      <c r="CB13" s="420"/>
      <c r="CC13" s="421"/>
      <c r="CD13" s="459" t="s">
        <v>144</v>
      </c>
      <c r="CE13" s="379"/>
      <c r="CF13" s="379"/>
      <c r="CG13" s="379"/>
      <c r="CH13" s="379"/>
      <c r="CI13" s="379"/>
      <c r="CJ13" s="379"/>
      <c r="CK13" s="379"/>
      <c r="CL13" s="379"/>
      <c r="CM13" s="379"/>
      <c r="CN13" s="379"/>
      <c r="CO13" s="379"/>
      <c r="CP13" s="379"/>
      <c r="CQ13" s="379"/>
      <c r="CR13" s="379"/>
      <c r="CS13" s="460"/>
      <c r="CT13" s="416">
        <v>11.3</v>
      </c>
      <c r="CU13" s="417"/>
      <c r="CV13" s="417"/>
      <c r="CW13" s="417"/>
      <c r="CX13" s="417"/>
      <c r="CY13" s="417"/>
      <c r="CZ13" s="417"/>
      <c r="DA13" s="418"/>
      <c r="DB13" s="416">
        <v>12</v>
      </c>
      <c r="DC13" s="417"/>
      <c r="DD13" s="417"/>
      <c r="DE13" s="417"/>
      <c r="DF13" s="417"/>
      <c r="DG13" s="417"/>
      <c r="DH13" s="417"/>
      <c r="DI13" s="418"/>
    </row>
    <row r="14" spans="1:119" ht="18.75" customHeight="1" thickBot="1" x14ac:dyDescent="0.25">
      <c r="A14" s="181"/>
      <c r="B14" s="528"/>
      <c r="C14" s="529"/>
      <c r="D14" s="529"/>
      <c r="E14" s="529"/>
      <c r="F14" s="529"/>
      <c r="G14" s="529"/>
      <c r="H14" s="529"/>
      <c r="I14" s="529"/>
      <c r="J14" s="529"/>
      <c r="K14" s="530"/>
      <c r="L14" s="493" t="s">
        <v>145</v>
      </c>
      <c r="M14" s="546"/>
      <c r="N14" s="546"/>
      <c r="O14" s="546"/>
      <c r="P14" s="546"/>
      <c r="Q14" s="547"/>
      <c r="R14" s="506">
        <v>7128</v>
      </c>
      <c r="S14" s="507"/>
      <c r="T14" s="507"/>
      <c r="U14" s="507"/>
      <c r="V14" s="508"/>
      <c r="W14" s="510"/>
      <c r="X14" s="408"/>
      <c r="Y14" s="408"/>
      <c r="Z14" s="408"/>
      <c r="AA14" s="408"/>
      <c r="AB14" s="409"/>
      <c r="AC14" s="499">
        <v>13.7</v>
      </c>
      <c r="AD14" s="500"/>
      <c r="AE14" s="500"/>
      <c r="AF14" s="500"/>
      <c r="AG14" s="501"/>
      <c r="AH14" s="499">
        <v>15.8</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146</v>
      </c>
      <c r="CE14" s="457"/>
      <c r="CF14" s="457"/>
      <c r="CG14" s="457"/>
      <c r="CH14" s="457"/>
      <c r="CI14" s="457"/>
      <c r="CJ14" s="457"/>
      <c r="CK14" s="457"/>
      <c r="CL14" s="457"/>
      <c r="CM14" s="457"/>
      <c r="CN14" s="457"/>
      <c r="CO14" s="457"/>
      <c r="CP14" s="457"/>
      <c r="CQ14" s="457"/>
      <c r="CR14" s="457"/>
      <c r="CS14" s="458"/>
      <c r="CT14" s="516" t="s">
        <v>147</v>
      </c>
      <c r="CU14" s="517"/>
      <c r="CV14" s="517"/>
      <c r="CW14" s="517"/>
      <c r="CX14" s="517"/>
      <c r="CY14" s="517"/>
      <c r="CZ14" s="517"/>
      <c r="DA14" s="518"/>
      <c r="DB14" s="516" t="s">
        <v>148</v>
      </c>
      <c r="DC14" s="517"/>
      <c r="DD14" s="517"/>
      <c r="DE14" s="517"/>
      <c r="DF14" s="517"/>
      <c r="DG14" s="517"/>
      <c r="DH14" s="517"/>
      <c r="DI14" s="518"/>
    </row>
    <row r="15" spans="1:119" ht="18.75" customHeight="1" x14ac:dyDescent="0.2">
      <c r="A15" s="181"/>
      <c r="B15" s="528"/>
      <c r="C15" s="529"/>
      <c r="D15" s="529"/>
      <c r="E15" s="529"/>
      <c r="F15" s="529"/>
      <c r="G15" s="529"/>
      <c r="H15" s="529"/>
      <c r="I15" s="529"/>
      <c r="J15" s="529"/>
      <c r="K15" s="530"/>
      <c r="L15" s="190"/>
      <c r="M15" s="503" t="s">
        <v>149</v>
      </c>
      <c r="N15" s="504"/>
      <c r="O15" s="504"/>
      <c r="P15" s="504"/>
      <c r="Q15" s="505"/>
      <c r="R15" s="506">
        <v>7024</v>
      </c>
      <c r="S15" s="507"/>
      <c r="T15" s="507"/>
      <c r="U15" s="507"/>
      <c r="V15" s="508"/>
      <c r="W15" s="509" t="s">
        <v>150</v>
      </c>
      <c r="X15" s="405"/>
      <c r="Y15" s="405"/>
      <c r="Z15" s="405"/>
      <c r="AA15" s="405"/>
      <c r="AB15" s="406"/>
      <c r="AC15" s="372">
        <v>562</v>
      </c>
      <c r="AD15" s="373"/>
      <c r="AE15" s="373"/>
      <c r="AF15" s="373"/>
      <c r="AG15" s="374"/>
      <c r="AH15" s="372">
        <v>629</v>
      </c>
      <c r="AI15" s="373"/>
      <c r="AJ15" s="373"/>
      <c r="AK15" s="373"/>
      <c r="AL15" s="432"/>
      <c r="AM15" s="476"/>
      <c r="AN15" s="376"/>
      <c r="AO15" s="376"/>
      <c r="AP15" s="376"/>
      <c r="AQ15" s="376"/>
      <c r="AR15" s="376"/>
      <c r="AS15" s="376"/>
      <c r="AT15" s="377"/>
      <c r="AU15" s="477"/>
      <c r="AV15" s="478"/>
      <c r="AW15" s="478"/>
      <c r="AX15" s="478"/>
      <c r="AY15" s="445" t="s">
        <v>151</v>
      </c>
      <c r="AZ15" s="446"/>
      <c r="BA15" s="446"/>
      <c r="BB15" s="446"/>
      <c r="BC15" s="446"/>
      <c r="BD15" s="446"/>
      <c r="BE15" s="446"/>
      <c r="BF15" s="446"/>
      <c r="BG15" s="446"/>
      <c r="BH15" s="446"/>
      <c r="BI15" s="446"/>
      <c r="BJ15" s="446"/>
      <c r="BK15" s="446"/>
      <c r="BL15" s="446"/>
      <c r="BM15" s="447"/>
      <c r="BN15" s="448">
        <v>969654</v>
      </c>
      <c r="BO15" s="449"/>
      <c r="BP15" s="449"/>
      <c r="BQ15" s="449"/>
      <c r="BR15" s="449"/>
      <c r="BS15" s="449"/>
      <c r="BT15" s="449"/>
      <c r="BU15" s="450"/>
      <c r="BV15" s="448">
        <v>942012</v>
      </c>
      <c r="BW15" s="449"/>
      <c r="BX15" s="449"/>
      <c r="BY15" s="449"/>
      <c r="BZ15" s="449"/>
      <c r="CA15" s="449"/>
      <c r="CB15" s="449"/>
      <c r="CC15" s="450"/>
      <c r="CD15" s="519" t="s">
        <v>152</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28"/>
      <c r="C16" s="529"/>
      <c r="D16" s="529"/>
      <c r="E16" s="529"/>
      <c r="F16" s="529"/>
      <c r="G16" s="529"/>
      <c r="H16" s="529"/>
      <c r="I16" s="529"/>
      <c r="J16" s="529"/>
      <c r="K16" s="530"/>
      <c r="L16" s="493" t="s">
        <v>153</v>
      </c>
      <c r="M16" s="494"/>
      <c r="N16" s="494"/>
      <c r="O16" s="494"/>
      <c r="P16" s="494"/>
      <c r="Q16" s="495"/>
      <c r="R16" s="496" t="s">
        <v>154</v>
      </c>
      <c r="S16" s="497"/>
      <c r="T16" s="497"/>
      <c r="U16" s="497"/>
      <c r="V16" s="498"/>
      <c r="W16" s="510"/>
      <c r="X16" s="408"/>
      <c r="Y16" s="408"/>
      <c r="Z16" s="408"/>
      <c r="AA16" s="408"/>
      <c r="AB16" s="409"/>
      <c r="AC16" s="499">
        <v>15.7</v>
      </c>
      <c r="AD16" s="500"/>
      <c r="AE16" s="500"/>
      <c r="AF16" s="500"/>
      <c r="AG16" s="501"/>
      <c r="AH16" s="499">
        <v>15.6</v>
      </c>
      <c r="AI16" s="500"/>
      <c r="AJ16" s="500"/>
      <c r="AK16" s="500"/>
      <c r="AL16" s="502"/>
      <c r="AM16" s="476"/>
      <c r="AN16" s="376"/>
      <c r="AO16" s="376"/>
      <c r="AP16" s="376"/>
      <c r="AQ16" s="376"/>
      <c r="AR16" s="376"/>
      <c r="AS16" s="376"/>
      <c r="AT16" s="377"/>
      <c r="AU16" s="477"/>
      <c r="AV16" s="478"/>
      <c r="AW16" s="478"/>
      <c r="AX16" s="478"/>
      <c r="AY16" s="433" t="s">
        <v>155</v>
      </c>
      <c r="AZ16" s="434"/>
      <c r="BA16" s="434"/>
      <c r="BB16" s="434"/>
      <c r="BC16" s="434"/>
      <c r="BD16" s="434"/>
      <c r="BE16" s="434"/>
      <c r="BF16" s="434"/>
      <c r="BG16" s="434"/>
      <c r="BH16" s="434"/>
      <c r="BI16" s="434"/>
      <c r="BJ16" s="434"/>
      <c r="BK16" s="434"/>
      <c r="BL16" s="434"/>
      <c r="BM16" s="435"/>
      <c r="BN16" s="419">
        <v>3613224</v>
      </c>
      <c r="BO16" s="420"/>
      <c r="BP16" s="420"/>
      <c r="BQ16" s="420"/>
      <c r="BR16" s="420"/>
      <c r="BS16" s="420"/>
      <c r="BT16" s="420"/>
      <c r="BU16" s="421"/>
      <c r="BV16" s="419">
        <v>3636602</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5">
      <c r="A17" s="181"/>
      <c r="B17" s="531"/>
      <c r="C17" s="532"/>
      <c r="D17" s="532"/>
      <c r="E17" s="532"/>
      <c r="F17" s="532"/>
      <c r="G17" s="532"/>
      <c r="H17" s="532"/>
      <c r="I17" s="532"/>
      <c r="J17" s="532"/>
      <c r="K17" s="533"/>
      <c r="L17" s="195"/>
      <c r="M17" s="512" t="s">
        <v>156</v>
      </c>
      <c r="N17" s="513"/>
      <c r="O17" s="513"/>
      <c r="P17" s="513"/>
      <c r="Q17" s="514"/>
      <c r="R17" s="496" t="s">
        <v>157</v>
      </c>
      <c r="S17" s="497"/>
      <c r="T17" s="497"/>
      <c r="U17" s="497"/>
      <c r="V17" s="498"/>
      <c r="W17" s="509" t="s">
        <v>158</v>
      </c>
      <c r="X17" s="405"/>
      <c r="Y17" s="405"/>
      <c r="Z17" s="405"/>
      <c r="AA17" s="405"/>
      <c r="AB17" s="406"/>
      <c r="AC17" s="372">
        <v>2528</v>
      </c>
      <c r="AD17" s="373"/>
      <c r="AE17" s="373"/>
      <c r="AF17" s="373"/>
      <c r="AG17" s="374"/>
      <c r="AH17" s="372">
        <v>2771</v>
      </c>
      <c r="AI17" s="373"/>
      <c r="AJ17" s="373"/>
      <c r="AK17" s="373"/>
      <c r="AL17" s="432"/>
      <c r="AM17" s="476"/>
      <c r="AN17" s="376"/>
      <c r="AO17" s="376"/>
      <c r="AP17" s="376"/>
      <c r="AQ17" s="376"/>
      <c r="AR17" s="376"/>
      <c r="AS17" s="376"/>
      <c r="AT17" s="377"/>
      <c r="AU17" s="477"/>
      <c r="AV17" s="478"/>
      <c r="AW17" s="478"/>
      <c r="AX17" s="478"/>
      <c r="AY17" s="433" t="s">
        <v>159</v>
      </c>
      <c r="AZ17" s="434"/>
      <c r="BA17" s="434"/>
      <c r="BB17" s="434"/>
      <c r="BC17" s="434"/>
      <c r="BD17" s="434"/>
      <c r="BE17" s="434"/>
      <c r="BF17" s="434"/>
      <c r="BG17" s="434"/>
      <c r="BH17" s="434"/>
      <c r="BI17" s="434"/>
      <c r="BJ17" s="434"/>
      <c r="BK17" s="434"/>
      <c r="BL17" s="434"/>
      <c r="BM17" s="435"/>
      <c r="BN17" s="419">
        <v>1215692</v>
      </c>
      <c r="BO17" s="420"/>
      <c r="BP17" s="420"/>
      <c r="BQ17" s="420"/>
      <c r="BR17" s="420"/>
      <c r="BS17" s="420"/>
      <c r="BT17" s="420"/>
      <c r="BU17" s="421"/>
      <c r="BV17" s="419">
        <v>1175831</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5">
      <c r="A18" s="181"/>
      <c r="B18" s="469" t="s">
        <v>160</v>
      </c>
      <c r="C18" s="470"/>
      <c r="D18" s="470"/>
      <c r="E18" s="471"/>
      <c r="F18" s="471"/>
      <c r="G18" s="471"/>
      <c r="H18" s="471"/>
      <c r="I18" s="471"/>
      <c r="J18" s="471"/>
      <c r="K18" s="471"/>
      <c r="L18" s="472">
        <v>72.239999999999995</v>
      </c>
      <c r="M18" s="472"/>
      <c r="N18" s="472"/>
      <c r="O18" s="472"/>
      <c r="P18" s="472"/>
      <c r="Q18" s="472"/>
      <c r="R18" s="473"/>
      <c r="S18" s="473"/>
      <c r="T18" s="473"/>
      <c r="U18" s="473"/>
      <c r="V18" s="474"/>
      <c r="W18" s="490"/>
      <c r="X18" s="491"/>
      <c r="Y18" s="491"/>
      <c r="Z18" s="491"/>
      <c r="AA18" s="491"/>
      <c r="AB18" s="515"/>
      <c r="AC18" s="389">
        <v>70.599999999999994</v>
      </c>
      <c r="AD18" s="390"/>
      <c r="AE18" s="390"/>
      <c r="AF18" s="390"/>
      <c r="AG18" s="475"/>
      <c r="AH18" s="389">
        <v>68.599999999999994</v>
      </c>
      <c r="AI18" s="390"/>
      <c r="AJ18" s="390"/>
      <c r="AK18" s="390"/>
      <c r="AL18" s="391"/>
      <c r="AM18" s="476"/>
      <c r="AN18" s="376"/>
      <c r="AO18" s="376"/>
      <c r="AP18" s="376"/>
      <c r="AQ18" s="376"/>
      <c r="AR18" s="376"/>
      <c r="AS18" s="376"/>
      <c r="AT18" s="377"/>
      <c r="AU18" s="477"/>
      <c r="AV18" s="478"/>
      <c r="AW18" s="478"/>
      <c r="AX18" s="478"/>
      <c r="AY18" s="433" t="s">
        <v>161</v>
      </c>
      <c r="AZ18" s="434"/>
      <c r="BA18" s="434"/>
      <c r="BB18" s="434"/>
      <c r="BC18" s="434"/>
      <c r="BD18" s="434"/>
      <c r="BE18" s="434"/>
      <c r="BF18" s="434"/>
      <c r="BG18" s="434"/>
      <c r="BH18" s="434"/>
      <c r="BI18" s="434"/>
      <c r="BJ18" s="434"/>
      <c r="BK18" s="434"/>
      <c r="BL18" s="434"/>
      <c r="BM18" s="435"/>
      <c r="BN18" s="419">
        <v>3336630</v>
      </c>
      <c r="BO18" s="420"/>
      <c r="BP18" s="420"/>
      <c r="BQ18" s="420"/>
      <c r="BR18" s="420"/>
      <c r="BS18" s="420"/>
      <c r="BT18" s="420"/>
      <c r="BU18" s="421"/>
      <c r="BV18" s="419">
        <v>3236969</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5">
      <c r="A19" s="181"/>
      <c r="B19" s="469" t="s">
        <v>162</v>
      </c>
      <c r="C19" s="470"/>
      <c r="D19" s="470"/>
      <c r="E19" s="471"/>
      <c r="F19" s="471"/>
      <c r="G19" s="471"/>
      <c r="H19" s="471"/>
      <c r="I19" s="471"/>
      <c r="J19" s="471"/>
      <c r="K19" s="471"/>
      <c r="L19" s="479">
        <v>97</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163</v>
      </c>
      <c r="AZ19" s="434"/>
      <c r="BA19" s="434"/>
      <c r="BB19" s="434"/>
      <c r="BC19" s="434"/>
      <c r="BD19" s="434"/>
      <c r="BE19" s="434"/>
      <c r="BF19" s="434"/>
      <c r="BG19" s="434"/>
      <c r="BH19" s="434"/>
      <c r="BI19" s="434"/>
      <c r="BJ19" s="434"/>
      <c r="BK19" s="434"/>
      <c r="BL19" s="434"/>
      <c r="BM19" s="435"/>
      <c r="BN19" s="419">
        <v>4786269</v>
      </c>
      <c r="BO19" s="420"/>
      <c r="BP19" s="420"/>
      <c r="BQ19" s="420"/>
      <c r="BR19" s="420"/>
      <c r="BS19" s="420"/>
      <c r="BT19" s="420"/>
      <c r="BU19" s="421"/>
      <c r="BV19" s="419">
        <v>5019552</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5">
      <c r="A20" s="181"/>
      <c r="B20" s="469" t="s">
        <v>164</v>
      </c>
      <c r="C20" s="470"/>
      <c r="D20" s="470"/>
      <c r="E20" s="471"/>
      <c r="F20" s="471"/>
      <c r="G20" s="471"/>
      <c r="H20" s="471"/>
      <c r="I20" s="471"/>
      <c r="J20" s="471"/>
      <c r="K20" s="471"/>
      <c r="L20" s="479">
        <v>3767</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5">
      <c r="A21" s="181"/>
      <c r="B21" s="466" t="s">
        <v>165</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2">
      <c r="A22" s="181"/>
      <c r="B22" s="395" t="s">
        <v>166</v>
      </c>
      <c r="C22" s="396"/>
      <c r="D22" s="397"/>
      <c r="E22" s="404" t="s">
        <v>1</v>
      </c>
      <c r="F22" s="405"/>
      <c r="G22" s="405"/>
      <c r="H22" s="405"/>
      <c r="I22" s="405"/>
      <c r="J22" s="405"/>
      <c r="K22" s="406"/>
      <c r="L22" s="404" t="s">
        <v>167</v>
      </c>
      <c r="M22" s="405"/>
      <c r="N22" s="405"/>
      <c r="O22" s="405"/>
      <c r="P22" s="406"/>
      <c r="Q22" s="410" t="s">
        <v>168</v>
      </c>
      <c r="R22" s="411"/>
      <c r="S22" s="411"/>
      <c r="T22" s="411"/>
      <c r="U22" s="411"/>
      <c r="V22" s="412"/>
      <c r="W22" s="461" t="s">
        <v>169</v>
      </c>
      <c r="X22" s="396"/>
      <c r="Y22" s="397"/>
      <c r="Z22" s="404" t="s">
        <v>1</v>
      </c>
      <c r="AA22" s="405"/>
      <c r="AB22" s="405"/>
      <c r="AC22" s="405"/>
      <c r="AD22" s="405"/>
      <c r="AE22" s="405"/>
      <c r="AF22" s="405"/>
      <c r="AG22" s="406"/>
      <c r="AH22" s="422" t="s">
        <v>170</v>
      </c>
      <c r="AI22" s="405"/>
      <c r="AJ22" s="405"/>
      <c r="AK22" s="405"/>
      <c r="AL22" s="406"/>
      <c r="AM22" s="422" t="s">
        <v>171</v>
      </c>
      <c r="AN22" s="423"/>
      <c r="AO22" s="423"/>
      <c r="AP22" s="423"/>
      <c r="AQ22" s="423"/>
      <c r="AR22" s="424"/>
      <c r="AS22" s="410" t="s">
        <v>168</v>
      </c>
      <c r="AT22" s="411"/>
      <c r="AU22" s="411"/>
      <c r="AV22" s="411"/>
      <c r="AW22" s="411"/>
      <c r="AX22" s="428"/>
      <c r="AY22" s="445" t="s">
        <v>172</v>
      </c>
      <c r="AZ22" s="446"/>
      <c r="BA22" s="446"/>
      <c r="BB22" s="446"/>
      <c r="BC22" s="446"/>
      <c r="BD22" s="446"/>
      <c r="BE22" s="446"/>
      <c r="BF22" s="446"/>
      <c r="BG22" s="446"/>
      <c r="BH22" s="446"/>
      <c r="BI22" s="446"/>
      <c r="BJ22" s="446"/>
      <c r="BK22" s="446"/>
      <c r="BL22" s="446"/>
      <c r="BM22" s="447"/>
      <c r="BN22" s="448">
        <v>5917195</v>
      </c>
      <c r="BO22" s="449"/>
      <c r="BP22" s="449"/>
      <c r="BQ22" s="449"/>
      <c r="BR22" s="449"/>
      <c r="BS22" s="449"/>
      <c r="BT22" s="449"/>
      <c r="BU22" s="450"/>
      <c r="BV22" s="448">
        <v>6266331</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2">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173</v>
      </c>
      <c r="AZ23" s="434"/>
      <c r="BA23" s="434"/>
      <c r="BB23" s="434"/>
      <c r="BC23" s="434"/>
      <c r="BD23" s="434"/>
      <c r="BE23" s="434"/>
      <c r="BF23" s="434"/>
      <c r="BG23" s="434"/>
      <c r="BH23" s="434"/>
      <c r="BI23" s="434"/>
      <c r="BJ23" s="434"/>
      <c r="BK23" s="434"/>
      <c r="BL23" s="434"/>
      <c r="BM23" s="435"/>
      <c r="BN23" s="419">
        <v>4342726</v>
      </c>
      <c r="BO23" s="420"/>
      <c r="BP23" s="420"/>
      <c r="BQ23" s="420"/>
      <c r="BR23" s="420"/>
      <c r="BS23" s="420"/>
      <c r="BT23" s="420"/>
      <c r="BU23" s="421"/>
      <c r="BV23" s="419">
        <v>4499421</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5">
      <c r="A24" s="181"/>
      <c r="B24" s="398"/>
      <c r="C24" s="399"/>
      <c r="D24" s="400"/>
      <c r="E24" s="375" t="s">
        <v>174</v>
      </c>
      <c r="F24" s="376"/>
      <c r="G24" s="376"/>
      <c r="H24" s="376"/>
      <c r="I24" s="376"/>
      <c r="J24" s="376"/>
      <c r="K24" s="377"/>
      <c r="L24" s="372">
        <v>1</v>
      </c>
      <c r="M24" s="373"/>
      <c r="N24" s="373"/>
      <c r="O24" s="373"/>
      <c r="P24" s="374"/>
      <c r="Q24" s="372">
        <v>7760</v>
      </c>
      <c r="R24" s="373"/>
      <c r="S24" s="373"/>
      <c r="T24" s="373"/>
      <c r="U24" s="373"/>
      <c r="V24" s="374"/>
      <c r="W24" s="462"/>
      <c r="X24" s="399"/>
      <c r="Y24" s="400"/>
      <c r="Z24" s="375" t="s">
        <v>175</v>
      </c>
      <c r="AA24" s="376"/>
      <c r="AB24" s="376"/>
      <c r="AC24" s="376"/>
      <c r="AD24" s="376"/>
      <c r="AE24" s="376"/>
      <c r="AF24" s="376"/>
      <c r="AG24" s="377"/>
      <c r="AH24" s="372">
        <v>172</v>
      </c>
      <c r="AI24" s="373"/>
      <c r="AJ24" s="373"/>
      <c r="AK24" s="373"/>
      <c r="AL24" s="374"/>
      <c r="AM24" s="372">
        <v>466464</v>
      </c>
      <c r="AN24" s="373"/>
      <c r="AO24" s="373"/>
      <c r="AP24" s="373"/>
      <c r="AQ24" s="373"/>
      <c r="AR24" s="374"/>
      <c r="AS24" s="372">
        <v>2712</v>
      </c>
      <c r="AT24" s="373"/>
      <c r="AU24" s="373"/>
      <c r="AV24" s="373"/>
      <c r="AW24" s="373"/>
      <c r="AX24" s="432"/>
      <c r="AY24" s="392" t="s">
        <v>176</v>
      </c>
      <c r="AZ24" s="393"/>
      <c r="BA24" s="393"/>
      <c r="BB24" s="393"/>
      <c r="BC24" s="393"/>
      <c r="BD24" s="393"/>
      <c r="BE24" s="393"/>
      <c r="BF24" s="393"/>
      <c r="BG24" s="393"/>
      <c r="BH24" s="393"/>
      <c r="BI24" s="393"/>
      <c r="BJ24" s="393"/>
      <c r="BK24" s="393"/>
      <c r="BL24" s="393"/>
      <c r="BM24" s="394"/>
      <c r="BN24" s="419">
        <v>3901328</v>
      </c>
      <c r="BO24" s="420"/>
      <c r="BP24" s="420"/>
      <c r="BQ24" s="420"/>
      <c r="BR24" s="420"/>
      <c r="BS24" s="420"/>
      <c r="BT24" s="420"/>
      <c r="BU24" s="421"/>
      <c r="BV24" s="419">
        <v>4088803</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2">
      <c r="A25" s="181"/>
      <c r="B25" s="398"/>
      <c r="C25" s="399"/>
      <c r="D25" s="400"/>
      <c r="E25" s="375" t="s">
        <v>177</v>
      </c>
      <c r="F25" s="376"/>
      <c r="G25" s="376"/>
      <c r="H25" s="376"/>
      <c r="I25" s="376"/>
      <c r="J25" s="376"/>
      <c r="K25" s="377"/>
      <c r="L25" s="372">
        <v>1</v>
      </c>
      <c r="M25" s="373"/>
      <c r="N25" s="373"/>
      <c r="O25" s="373"/>
      <c r="P25" s="374"/>
      <c r="Q25" s="372">
        <v>6590</v>
      </c>
      <c r="R25" s="373"/>
      <c r="S25" s="373"/>
      <c r="T25" s="373"/>
      <c r="U25" s="373"/>
      <c r="V25" s="374"/>
      <c r="W25" s="462"/>
      <c r="X25" s="399"/>
      <c r="Y25" s="400"/>
      <c r="Z25" s="375" t="s">
        <v>178</v>
      </c>
      <c r="AA25" s="376"/>
      <c r="AB25" s="376"/>
      <c r="AC25" s="376"/>
      <c r="AD25" s="376"/>
      <c r="AE25" s="376"/>
      <c r="AF25" s="376"/>
      <c r="AG25" s="377"/>
      <c r="AH25" s="372">
        <v>27</v>
      </c>
      <c r="AI25" s="373"/>
      <c r="AJ25" s="373"/>
      <c r="AK25" s="373"/>
      <c r="AL25" s="374"/>
      <c r="AM25" s="372">
        <v>74979</v>
      </c>
      <c r="AN25" s="373"/>
      <c r="AO25" s="373"/>
      <c r="AP25" s="373"/>
      <c r="AQ25" s="373"/>
      <c r="AR25" s="374"/>
      <c r="AS25" s="372">
        <v>2777</v>
      </c>
      <c r="AT25" s="373"/>
      <c r="AU25" s="373"/>
      <c r="AV25" s="373"/>
      <c r="AW25" s="373"/>
      <c r="AX25" s="432"/>
      <c r="AY25" s="445" t="s">
        <v>179</v>
      </c>
      <c r="AZ25" s="446"/>
      <c r="BA25" s="446"/>
      <c r="BB25" s="446"/>
      <c r="BC25" s="446"/>
      <c r="BD25" s="446"/>
      <c r="BE25" s="446"/>
      <c r="BF25" s="446"/>
      <c r="BG25" s="446"/>
      <c r="BH25" s="446"/>
      <c r="BI25" s="446"/>
      <c r="BJ25" s="446"/>
      <c r="BK25" s="446"/>
      <c r="BL25" s="446"/>
      <c r="BM25" s="447"/>
      <c r="BN25" s="448">
        <v>38117</v>
      </c>
      <c r="BO25" s="449"/>
      <c r="BP25" s="449"/>
      <c r="BQ25" s="449"/>
      <c r="BR25" s="449"/>
      <c r="BS25" s="449"/>
      <c r="BT25" s="449"/>
      <c r="BU25" s="450"/>
      <c r="BV25" s="448">
        <v>30633</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2">
      <c r="A26" s="181"/>
      <c r="B26" s="398"/>
      <c r="C26" s="399"/>
      <c r="D26" s="400"/>
      <c r="E26" s="375" t="s">
        <v>180</v>
      </c>
      <c r="F26" s="376"/>
      <c r="G26" s="376"/>
      <c r="H26" s="376"/>
      <c r="I26" s="376"/>
      <c r="J26" s="376"/>
      <c r="K26" s="377"/>
      <c r="L26" s="372">
        <v>1</v>
      </c>
      <c r="M26" s="373"/>
      <c r="N26" s="373"/>
      <c r="O26" s="373"/>
      <c r="P26" s="374"/>
      <c r="Q26" s="372">
        <v>6590</v>
      </c>
      <c r="R26" s="373"/>
      <c r="S26" s="373"/>
      <c r="T26" s="373"/>
      <c r="U26" s="373"/>
      <c r="V26" s="374"/>
      <c r="W26" s="462"/>
      <c r="X26" s="399"/>
      <c r="Y26" s="400"/>
      <c r="Z26" s="375" t="s">
        <v>181</v>
      </c>
      <c r="AA26" s="430"/>
      <c r="AB26" s="430"/>
      <c r="AC26" s="430"/>
      <c r="AD26" s="430"/>
      <c r="AE26" s="430"/>
      <c r="AF26" s="430"/>
      <c r="AG26" s="431"/>
      <c r="AH26" s="372">
        <v>8</v>
      </c>
      <c r="AI26" s="373"/>
      <c r="AJ26" s="373"/>
      <c r="AK26" s="373"/>
      <c r="AL26" s="374"/>
      <c r="AM26" s="372">
        <v>20032</v>
      </c>
      <c r="AN26" s="373"/>
      <c r="AO26" s="373"/>
      <c r="AP26" s="373"/>
      <c r="AQ26" s="373"/>
      <c r="AR26" s="374"/>
      <c r="AS26" s="372">
        <v>2504</v>
      </c>
      <c r="AT26" s="373"/>
      <c r="AU26" s="373"/>
      <c r="AV26" s="373"/>
      <c r="AW26" s="373"/>
      <c r="AX26" s="432"/>
      <c r="AY26" s="459" t="s">
        <v>182</v>
      </c>
      <c r="AZ26" s="379"/>
      <c r="BA26" s="379"/>
      <c r="BB26" s="379"/>
      <c r="BC26" s="379"/>
      <c r="BD26" s="379"/>
      <c r="BE26" s="379"/>
      <c r="BF26" s="379"/>
      <c r="BG26" s="379"/>
      <c r="BH26" s="379"/>
      <c r="BI26" s="379"/>
      <c r="BJ26" s="379"/>
      <c r="BK26" s="379"/>
      <c r="BL26" s="379"/>
      <c r="BM26" s="460"/>
      <c r="BN26" s="419" t="s">
        <v>147</v>
      </c>
      <c r="BO26" s="420"/>
      <c r="BP26" s="420"/>
      <c r="BQ26" s="420"/>
      <c r="BR26" s="420"/>
      <c r="BS26" s="420"/>
      <c r="BT26" s="420"/>
      <c r="BU26" s="421"/>
      <c r="BV26" s="419" t="s">
        <v>147</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5">
      <c r="A27" s="181"/>
      <c r="B27" s="398"/>
      <c r="C27" s="399"/>
      <c r="D27" s="400"/>
      <c r="E27" s="375" t="s">
        <v>183</v>
      </c>
      <c r="F27" s="376"/>
      <c r="G27" s="376"/>
      <c r="H27" s="376"/>
      <c r="I27" s="376"/>
      <c r="J27" s="376"/>
      <c r="K27" s="377"/>
      <c r="L27" s="372">
        <v>1</v>
      </c>
      <c r="M27" s="373"/>
      <c r="N27" s="373"/>
      <c r="O27" s="373"/>
      <c r="P27" s="374"/>
      <c r="Q27" s="372">
        <v>3000</v>
      </c>
      <c r="R27" s="373"/>
      <c r="S27" s="373"/>
      <c r="T27" s="373"/>
      <c r="U27" s="373"/>
      <c r="V27" s="374"/>
      <c r="W27" s="462"/>
      <c r="X27" s="399"/>
      <c r="Y27" s="400"/>
      <c r="Z27" s="375" t="s">
        <v>184</v>
      </c>
      <c r="AA27" s="376"/>
      <c r="AB27" s="376"/>
      <c r="AC27" s="376"/>
      <c r="AD27" s="376"/>
      <c r="AE27" s="376"/>
      <c r="AF27" s="376"/>
      <c r="AG27" s="377"/>
      <c r="AH27" s="372" t="s">
        <v>130</v>
      </c>
      <c r="AI27" s="373"/>
      <c r="AJ27" s="373"/>
      <c r="AK27" s="373"/>
      <c r="AL27" s="374"/>
      <c r="AM27" s="372" t="s">
        <v>147</v>
      </c>
      <c r="AN27" s="373"/>
      <c r="AO27" s="373"/>
      <c r="AP27" s="373"/>
      <c r="AQ27" s="373"/>
      <c r="AR27" s="374"/>
      <c r="AS27" s="372" t="s">
        <v>147</v>
      </c>
      <c r="AT27" s="373"/>
      <c r="AU27" s="373"/>
      <c r="AV27" s="373"/>
      <c r="AW27" s="373"/>
      <c r="AX27" s="432"/>
      <c r="AY27" s="456" t="s">
        <v>185</v>
      </c>
      <c r="AZ27" s="457"/>
      <c r="BA27" s="457"/>
      <c r="BB27" s="457"/>
      <c r="BC27" s="457"/>
      <c r="BD27" s="457"/>
      <c r="BE27" s="457"/>
      <c r="BF27" s="457"/>
      <c r="BG27" s="457"/>
      <c r="BH27" s="457"/>
      <c r="BI27" s="457"/>
      <c r="BJ27" s="457"/>
      <c r="BK27" s="457"/>
      <c r="BL27" s="457"/>
      <c r="BM27" s="458"/>
      <c r="BN27" s="453">
        <v>402307</v>
      </c>
      <c r="BO27" s="454"/>
      <c r="BP27" s="454"/>
      <c r="BQ27" s="454"/>
      <c r="BR27" s="454"/>
      <c r="BS27" s="454"/>
      <c r="BT27" s="454"/>
      <c r="BU27" s="455"/>
      <c r="BV27" s="453">
        <v>402307</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2">
      <c r="A28" s="181"/>
      <c r="B28" s="398"/>
      <c r="C28" s="399"/>
      <c r="D28" s="400"/>
      <c r="E28" s="375" t="s">
        <v>186</v>
      </c>
      <c r="F28" s="376"/>
      <c r="G28" s="376"/>
      <c r="H28" s="376"/>
      <c r="I28" s="376"/>
      <c r="J28" s="376"/>
      <c r="K28" s="377"/>
      <c r="L28" s="372">
        <v>1</v>
      </c>
      <c r="M28" s="373"/>
      <c r="N28" s="373"/>
      <c r="O28" s="373"/>
      <c r="P28" s="374"/>
      <c r="Q28" s="372">
        <v>2200</v>
      </c>
      <c r="R28" s="373"/>
      <c r="S28" s="373"/>
      <c r="T28" s="373"/>
      <c r="U28" s="373"/>
      <c r="V28" s="374"/>
      <c r="W28" s="462"/>
      <c r="X28" s="399"/>
      <c r="Y28" s="400"/>
      <c r="Z28" s="375" t="s">
        <v>187</v>
      </c>
      <c r="AA28" s="376"/>
      <c r="AB28" s="376"/>
      <c r="AC28" s="376"/>
      <c r="AD28" s="376"/>
      <c r="AE28" s="376"/>
      <c r="AF28" s="376"/>
      <c r="AG28" s="377"/>
      <c r="AH28" s="372" t="s">
        <v>147</v>
      </c>
      <c r="AI28" s="373"/>
      <c r="AJ28" s="373"/>
      <c r="AK28" s="373"/>
      <c r="AL28" s="374"/>
      <c r="AM28" s="372" t="s">
        <v>148</v>
      </c>
      <c r="AN28" s="373"/>
      <c r="AO28" s="373"/>
      <c r="AP28" s="373"/>
      <c r="AQ28" s="373"/>
      <c r="AR28" s="374"/>
      <c r="AS28" s="372" t="s">
        <v>130</v>
      </c>
      <c r="AT28" s="373"/>
      <c r="AU28" s="373"/>
      <c r="AV28" s="373"/>
      <c r="AW28" s="373"/>
      <c r="AX28" s="432"/>
      <c r="AY28" s="436" t="s">
        <v>188</v>
      </c>
      <c r="AZ28" s="437"/>
      <c r="BA28" s="437"/>
      <c r="BB28" s="438"/>
      <c r="BC28" s="445" t="s">
        <v>50</v>
      </c>
      <c r="BD28" s="446"/>
      <c r="BE28" s="446"/>
      <c r="BF28" s="446"/>
      <c r="BG28" s="446"/>
      <c r="BH28" s="446"/>
      <c r="BI28" s="446"/>
      <c r="BJ28" s="446"/>
      <c r="BK28" s="446"/>
      <c r="BL28" s="446"/>
      <c r="BM28" s="447"/>
      <c r="BN28" s="448">
        <v>1300000</v>
      </c>
      <c r="BO28" s="449"/>
      <c r="BP28" s="449"/>
      <c r="BQ28" s="449"/>
      <c r="BR28" s="449"/>
      <c r="BS28" s="449"/>
      <c r="BT28" s="449"/>
      <c r="BU28" s="450"/>
      <c r="BV28" s="448">
        <v>1300000</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2">
      <c r="A29" s="181"/>
      <c r="B29" s="398"/>
      <c r="C29" s="399"/>
      <c r="D29" s="400"/>
      <c r="E29" s="375" t="s">
        <v>189</v>
      </c>
      <c r="F29" s="376"/>
      <c r="G29" s="376"/>
      <c r="H29" s="376"/>
      <c r="I29" s="376"/>
      <c r="J29" s="376"/>
      <c r="K29" s="377"/>
      <c r="L29" s="372">
        <v>12</v>
      </c>
      <c r="M29" s="373"/>
      <c r="N29" s="373"/>
      <c r="O29" s="373"/>
      <c r="P29" s="374"/>
      <c r="Q29" s="372">
        <v>2000</v>
      </c>
      <c r="R29" s="373"/>
      <c r="S29" s="373"/>
      <c r="T29" s="373"/>
      <c r="U29" s="373"/>
      <c r="V29" s="374"/>
      <c r="W29" s="463"/>
      <c r="X29" s="464"/>
      <c r="Y29" s="465"/>
      <c r="Z29" s="375" t="s">
        <v>190</v>
      </c>
      <c r="AA29" s="376"/>
      <c r="AB29" s="376"/>
      <c r="AC29" s="376"/>
      <c r="AD29" s="376"/>
      <c r="AE29" s="376"/>
      <c r="AF29" s="376"/>
      <c r="AG29" s="377"/>
      <c r="AH29" s="372">
        <v>172</v>
      </c>
      <c r="AI29" s="373"/>
      <c r="AJ29" s="373"/>
      <c r="AK29" s="373"/>
      <c r="AL29" s="374"/>
      <c r="AM29" s="372">
        <v>466464</v>
      </c>
      <c r="AN29" s="373"/>
      <c r="AO29" s="373"/>
      <c r="AP29" s="373"/>
      <c r="AQ29" s="373"/>
      <c r="AR29" s="374"/>
      <c r="AS29" s="372">
        <v>2712</v>
      </c>
      <c r="AT29" s="373"/>
      <c r="AU29" s="373"/>
      <c r="AV29" s="373"/>
      <c r="AW29" s="373"/>
      <c r="AX29" s="432"/>
      <c r="AY29" s="439"/>
      <c r="AZ29" s="440"/>
      <c r="BA29" s="440"/>
      <c r="BB29" s="441"/>
      <c r="BC29" s="433" t="s">
        <v>191</v>
      </c>
      <c r="BD29" s="434"/>
      <c r="BE29" s="434"/>
      <c r="BF29" s="434"/>
      <c r="BG29" s="434"/>
      <c r="BH29" s="434"/>
      <c r="BI29" s="434"/>
      <c r="BJ29" s="434"/>
      <c r="BK29" s="434"/>
      <c r="BL29" s="434"/>
      <c r="BM29" s="435"/>
      <c r="BN29" s="419">
        <v>300000</v>
      </c>
      <c r="BO29" s="420"/>
      <c r="BP29" s="420"/>
      <c r="BQ29" s="420"/>
      <c r="BR29" s="420"/>
      <c r="BS29" s="420"/>
      <c r="BT29" s="420"/>
      <c r="BU29" s="421"/>
      <c r="BV29" s="419">
        <v>300000</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5">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192</v>
      </c>
      <c r="X30" s="387"/>
      <c r="Y30" s="387"/>
      <c r="Z30" s="387"/>
      <c r="AA30" s="387"/>
      <c r="AB30" s="387"/>
      <c r="AC30" s="387"/>
      <c r="AD30" s="387"/>
      <c r="AE30" s="387"/>
      <c r="AF30" s="387"/>
      <c r="AG30" s="388"/>
      <c r="AH30" s="389">
        <v>88.8</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3711400</v>
      </c>
      <c r="BO30" s="454"/>
      <c r="BP30" s="454"/>
      <c r="BQ30" s="454"/>
      <c r="BR30" s="454"/>
      <c r="BS30" s="454"/>
      <c r="BT30" s="454"/>
      <c r="BU30" s="455"/>
      <c r="BV30" s="453">
        <v>3836550</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8" t="s">
        <v>193</v>
      </c>
      <c r="D32" s="378"/>
      <c r="E32" s="378"/>
      <c r="F32" s="378"/>
      <c r="G32" s="378"/>
      <c r="H32" s="378"/>
      <c r="I32" s="378"/>
      <c r="J32" s="378"/>
      <c r="K32" s="378"/>
      <c r="L32" s="378"/>
      <c r="M32" s="378"/>
      <c r="N32" s="378"/>
      <c r="O32" s="378"/>
      <c r="P32" s="378"/>
      <c r="Q32" s="378"/>
      <c r="R32" s="378"/>
      <c r="S32" s="378"/>
      <c r="U32" s="379" t="s">
        <v>194</v>
      </c>
      <c r="V32" s="379"/>
      <c r="W32" s="379"/>
      <c r="X32" s="379"/>
      <c r="Y32" s="379"/>
      <c r="Z32" s="379"/>
      <c r="AA32" s="379"/>
      <c r="AB32" s="379"/>
      <c r="AC32" s="379"/>
      <c r="AD32" s="379"/>
      <c r="AE32" s="379"/>
      <c r="AF32" s="379"/>
      <c r="AG32" s="379"/>
      <c r="AH32" s="379"/>
      <c r="AI32" s="379"/>
      <c r="AJ32" s="379"/>
      <c r="AK32" s="379"/>
      <c r="AM32" s="379" t="s">
        <v>195</v>
      </c>
      <c r="AN32" s="379"/>
      <c r="AO32" s="379"/>
      <c r="AP32" s="379"/>
      <c r="AQ32" s="379"/>
      <c r="AR32" s="379"/>
      <c r="AS32" s="379"/>
      <c r="AT32" s="379"/>
      <c r="AU32" s="379"/>
      <c r="AV32" s="379"/>
      <c r="AW32" s="379"/>
      <c r="AX32" s="379"/>
      <c r="AY32" s="379"/>
      <c r="AZ32" s="379"/>
      <c r="BA32" s="379"/>
      <c r="BB32" s="379"/>
      <c r="BC32" s="379"/>
      <c r="BE32" s="379" t="s">
        <v>196</v>
      </c>
      <c r="BF32" s="379"/>
      <c r="BG32" s="379"/>
      <c r="BH32" s="379"/>
      <c r="BI32" s="379"/>
      <c r="BJ32" s="379"/>
      <c r="BK32" s="379"/>
      <c r="BL32" s="379"/>
      <c r="BM32" s="379"/>
      <c r="BN32" s="379"/>
      <c r="BO32" s="379"/>
      <c r="BP32" s="379"/>
      <c r="BQ32" s="379"/>
      <c r="BR32" s="379"/>
      <c r="BS32" s="379"/>
      <c r="BT32" s="379"/>
      <c r="BU32" s="379"/>
      <c r="BW32" s="379" t="s">
        <v>197</v>
      </c>
      <c r="BX32" s="379"/>
      <c r="BY32" s="379"/>
      <c r="BZ32" s="379"/>
      <c r="CA32" s="379"/>
      <c r="CB32" s="379"/>
      <c r="CC32" s="379"/>
      <c r="CD32" s="379"/>
      <c r="CE32" s="379"/>
      <c r="CF32" s="379"/>
      <c r="CG32" s="379"/>
      <c r="CH32" s="379"/>
      <c r="CI32" s="379"/>
      <c r="CJ32" s="379"/>
      <c r="CK32" s="379"/>
      <c r="CL32" s="379"/>
      <c r="CM32" s="379"/>
      <c r="CO32" s="379" t="s">
        <v>198</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2">
      <c r="A33" s="181"/>
      <c r="B33" s="205"/>
      <c r="C33" s="371" t="s">
        <v>199</v>
      </c>
      <c r="D33" s="371"/>
      <c r="E33" s="370" t="s">
        <v>200</v>
      </c>
      <c r="F33" s="370"/>
      <c r="G33" s="370"/>
      <c r="H33" s="370"/>
      <c r="I33" s="370"/>
      <c r="J33" s="370"/>
      <c r="K33" s="370"/>
      <c r="L33" s="370"/>
      <c r="M33" s="370"/>
      <c r="N33" s="370"/>
      <c r="O33" s="370"/>
      <c r="P33" s="370"/>
      <c r="Q33" s="370"/>
      <c r="R33" s="370"/>
      <c r="S33" s="370"/>
      <c r="T33" s="206"/>
      <c r="U33" s="371" t="s">
        <v>199</v>
      </c>
      <c r="V33" s="371"/>
      <c r="W33" s="370" t="s">
        <v>200</v>
      </c>
      <c r="X33" s="370"/>
      <c r="Y33" s="370"/>
      <c r="Z33" s="370"/>
      <c r="AA33" s="370"/>
      <c r="AB33" s="370"/>
      <c r="AC33" s="370"/>
      <c r="AD33" s="370"/>
      <c r="AE33" s="370"/>
      <c r="AF33" s="370"/>
      <c r="AG33" s="370"/>
      <c r="AH33" s="370"/>
      <c r="AI33" s="370"/>
      <c r="AJ33" s="370"/>
      <c r="AK33" s="370"/>
      <c r="AL33" s="206"/>
      <c r="AM33" s="371" t="s">
        <v>199</v>
      </c>
      <c r="AN33" s="371"/>
      <c r="AO33" s="370" t="s">
        <v>201</v>
      </c>
      <c r="AP33" s="370"/>
      <c r="AQ33" s="370"/>
      <c r="AR33" s="370"/>
      <c r="AS33" s="370"/>
      <c r="AT33" s="370"/>
      <c r="AU33" s="370"/>
      <c r="AV33" s="370"/>
      <c r="AW33" s="370"/>
      <c r="AX33" s="370"/>
      <c r="AY33" s="370"/>
      <c r="AZ33" s="370"/>
      <c r="BA33" s="370"/>
      <c r="BB33" s="370"/>
      <c r="BC33" s="370"/>
      <c r="BD33" s="207"/>
      <c r="BE33" s="370" t="s">
        <v>202</v>
      </c>
      <c r="BF33" s="370"/>
      <c r="BG33" s="370" t="s">
        <v>203</v>
      </c>
      <c r="BH33" s="370"/>
      <c r="BI33" s="370"/>
      <c r="BJ33" s="370"/>
      <c r="BK33" s="370"/>
      <c r="BL33" s="370"/>
      <c r="BM33" s="370"/>
      <c r="BN33" s="370"/>
      <c r="BO33" s="370"/>
      <c r="BP33" s="370"/>
      <c r="BQ33" s="370"/>
      <c r="BR33" s="370"/>
      <c r="BS33" s="370"/>
      <c r="BT33" s="370"/>
      <c r="BU33" s="370"/>
      <c r="BV33" s="207"/>
      <c r="BW33" s="371" t="s">
        <v>202</v>
      </c>
      <c r="BX33" s="371"/>
      <c r="BY33" s="370" t="s">
        <v>204</v>
      </c>
      <c r="BZ33" s="370"/>
      <c r="CA33" s="370"/>
      <c r="CB33" s="370"/>
      <c r="CC33" s="370"/>
      <c r="CD33" s="370"/>
      <c r="CE33" s="370"/>
      <c r="CF33" s="370"/>
      <c r="CG33" s="370"/>
      <c r="CH33" s="370"/>
      <c r="CI33" s="370"/>
      <c r="CJ33" s="370"/>
      <c r="CK33" s="370"/>
      <c r="CL33" s="370"/>
      <c r="CM33" s="370"/>
      <c r="CN33" s="206"/>
      <c r="CO33" s="371" t="s">
        <v>199</v>
      </c>
      <c r="CP33" s="371"/>
      <c r="CQ33" s="370" t="s">
        <v>205</v>
      </c>
      <c r="CR33" s="370"/>
      <c r="CS33" s="370"/>
      <c r="CT33" s="370"/>
      <c r="CU33" s="370"/>
      <c r="CV33" s="370"/>
      <c r="CW33" s="370"/>
      <c r="CX33" s="370"/>
      <c r="CY33" s="370"/>
      <c r="CZ33" s="370"/>
      <c r="DA33" s="370"/>
      <c r="DB33" s="370"/>
      <c r="DC33" s="370"/>
      <c r="DD33" s="370"/>
      <c r="DE33" s="370"/>
      <c r="DF33" s="206"/>
      <c r="DG33" s="369" t="s">
        <v>206</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5</v>
      </c>
      <c r="AN34" s="367"/>
      <c r="AO34" s="368" t="str">
        <f>IF('各会計、関係団体の財政状況及び健全化判断比率'!B31="","",'各会計、関係団体の財政状況及び健全化判断比率'!B31)</f>
        <v>水道事業会計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9</v>
      </c>
      <c r="BX34" s="367"/>
      <c r="BY34" s="368" t="str">
        <f>IF('各会計、関係団体の財政状況及び健全化判断比率'!B68="","",'各会計、関係団体の財政状況及び健全化判断比率'!B68)</f>
        <v>東京都市町村議会議員公務災害補償等組合</v>
      </c>
      <c r="BZ34" s="368"/>
      <c r="CA34" s="368"/>
      <c r="CB34" s="368"/>
      <c r="CC34" s="368"/>
      <c r="CD34" s="368"/>
      <c r="CE34" s="368"/>
      <c r="CF34" s="368"/>
      <c r="CG34" s="368"/>
      <c r="CH34" s="368"/>
      <c r="CI34" s="368"/>
      <c r="CJ34" s="368"/>
      <c r="CK34" s="368"/>
      <c r="CL34" s="368"/>
      <c r="CM34" s="368"/>
      <c r="CN34" s="181"/>
      <c r="CO34" s="367" t="str">
        <f>IF(CQ34="","",MAX(C34:D43,U34:V43,AM34:AN43,BE34:BF43,BW34:BX43)+1)</f>
        <v/>
      </c>
      <c r="CP34" s="367"/>
      <c r="CQ34" s="368" t="str">
        <f>IF('各会計、関係団体の財政状況及び健全化判断比率'!BS7="","",'各会計、関係団体の財政状況及び健全化判断比率'!BS7)</f>
        <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2">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介護保険特別会計</v>
      </c>
      <c r="X35" s="368"/>
      <c r="Y35" s="368"/>
      <c r="Z35" s="368"/>
      <c r="AA35" s="368"/>
      <c r="AB35" s="368"/>
      <c r="AC35" s="368"/>
      <c r="AD35" s="368"/>
      <c r="AE35" s="368"/>
      <c r="AF35" s="368"/>
      <c r="AG35" s="368"/>
      <c r="AH35" s="368"/>
      <c r="AI35" s="368"/>
      <c r="AJ35" s="368"/>
      <c r="AK35" s="368"/>
      <c r="AL35" s="181"/>
      <c r="AM35" s="367">
        <f t="shared" ref="AM35:AM43" si="0">IF(AO35="","",AM34+1)</f>
        <v>6</v>
      </c>
      <c r="AN35" s="367"/>
      <c r="AO35" s="368" t="str">
        <f>IF('各会計、関係団体の財政状況及び健全化判断比率'!B32="","",'各会計、関係団体の財政状況及び健全化判断比率'!B32)</f>
        <v>一般旅客自動車運送事業会計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10</v>
      </c>
      <c r="BX35" s="367"/>
      <c r="BY35" s="368" t="str">
        <f>IF('各会計、関係団体の財政状況及び健全化判断比率'!B69="","",'各会計、関係団体の財政状況及び健全化判断比率'!B69)</f>
        <v>東京都市町村職員退職手当組合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2">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f t="shared" si="0"/>
        <v>7</v>
      </c>
      <c r="AN36" s="367"/>
      <c r="AO36" s="368" t="str">
        <f>IF('各会計、関係団体の財政状況及び健全化判断比率'!B33="","",'各会計、関係団体の財政状況及び健全化判断比率'!B33)</f>
        <v>病院事業会計</v>
      </c>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11</v>
      </c>
      <c r="BX36" s="367"/>
      <c r="BY36" s="368" t="str">
        <f>IF('各会計、関係団体の財政状況及び健全化判断比率'!B70="","",'各会計、関係団体の財政状況及び健全化判断比率'!B70)</f>
        <v>東京都島嶼町村一部事務組合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f t="shared" si="0"/>
        <v>8</v>
      </c>
      <c r="AN37" s="367"/>
      <c r="AO37" s="368" t="str">
        <f>IF('各会計、関係団体の財政状況及び健全化判断比率'!B34="","",'各会計、関係団体の財政状況及び健全化判断比率'!B34)</f>
        <v>浄化槽設置管理事業会計</v>
      </c>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12</v>
      </c>
      <c r="BX37" s="367"/>
      <c r="BY37" s="368" t="str">
        <f>IF('各会計、関係団体の財政状況及び健全化判断比率'!B71="","",'各会計、関係団体の財政状況及び健全化判断比率'!B71)</f>
        <v>東京市町村総合事務組合（一般会計）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13</v>
      </c>
      <c r="BX38" s="367"/>
      <c r="BY38" s="368" t="str">
        <f>IF('各会計、関係団体の財政状況及び健全化判断比率'!B72="","",'各会計、関係団体の財政状況及び健全化判断比率'!B72)</f>
        <v>東京市町村総合事務組合（交通災害共済事業特別会計）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14</v>
      </c>
      <c r="BX39" s="367"/>
      <c r="BY39" s="368" t="str">
        <f>IF('各会計、関係団体の財政状況及び健全化判断比率'!B73="","",'各会計、関係団体の財政状況及び健全化判断比率'!B73)</f>
        <v>東京都後期高齢者医療広域連合（一般会計）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15</v>
      </c>
      <c r="BX40" s="367"/>
      <c r="BY40" s="368" t="str">
        <f>IF('各会計、関係団体の財政状況及び健全化判断比率'!B74="","",'各会計、関係団体の財政状況及び健全化判断比率'!B74)</f>
        <v>東京都後期高齢者医療広域連合
（後期高齢者医療特別会計）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207</v>
      </c>
      <c r="E46" s="364" t="s">
        <v>208</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209</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210</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211</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212</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213</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214</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215</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knsfr5Aa3qUmrqnbj2fDRr/kxT4zWA79FVVpMTm2hrwtmcTaGHJqNs+abSd9B5WKWYF26ZTSM1RDF2BTbUhY1A==" saltValue="9eibK7rD2LMTqHUrBFXAgA=="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x14ac:dyDescent="0.2">
      <c r="A34" s="22"/>
      <c r="B34" s="31"/>
      <c r="C34" s="1150" t="s">
        <v>563</v>
      </c>
      <c r="D34" s="1150"/>
      <c r="E34" s="1151"/>
      <c r="F34" s="32">
        <v>1.45</v>
      </c>
      <c r="G34" s="33">
        <v>1.06</v>
      </c>
      <c r="H34" s="33">
        <v>1.47</v>
      </c>
      <c r="I34" s="33">
        <v>0.21</v>
      </c>
      <c r="J34" s="34" t="s">
        <v>564</v>
      </c>
      <c r="K34" s="22"/>
      <c r="L34" s="22"/>
      <c r="M34" s="22"/>
      <c r="N34" s="22"/>
      <c r="O34" s="22"/>
      <c r="P34" s="22"/>
    </row>
    <row r="35" spans="1:16" ht="39" customHeight="1" x14ac:dyDescent="0.2">
      <c r="A35" s="22"/>
      <c r="B35" s="35"/>
      <c r="C35" s="1144" t="s">
        <v>565</v>
      </c>
      <c r="D35" s="1145"/>
      <c r="E35" s="1146"/>
      <c r="F35" s="36">
        <v>14.92</v>
      </c>
      <c r="G35" s="37">
        <v>13.3</v>
      </c>
      <c r="H35" s="37">
        <v>13.26</v>
      </c>
      <c r="I35" s="37">
        <v>11.92</v>
      </c>
      <c r="J35" s="38">
        <v>13.45</v>
      </c>
      <c r="K35" s="22"/>
      <c r="L35" s="22"/>
      <c r="M35" s="22"/>
      <c r="N35" s="22"/>
      <c r="O35" s="22"/>
      <c r="P35" s="22"/>
    </row>
    <row r="36" spans="1:16" ht="39" customHeight="1" x14ac:dyDescent="0.2">
      <c r="A36" s="22"/>
      <c r="B36" s="35"/>
      <c r="C36" s="1144" t="s">
        <v>566</v>
      </c>
      <c r="D36" s="1145"/>
      <c r="E36" s="1146"/>
      <c r="F36" s="36">
        <v>3.78</v>
      </c>
      <c r="G36" s="37">
        <v>3.88</v>
      </c>
      <c r="H36" s="37">
        <v>3.89</v>
      </c>
      <c r="I36" s="37">
        <v>0.64</v>
      </c>
      <c r="J36" s="38">
        <v>3.91</v>
      </c>
      <c r="K36" s="22"/>
      <c r="L36" s="22"/>
      <c r="M36" s="22"/>
      <c r="N36" s="22"/>
      <c r="O36" s="22"/>
      <c r="P36" s="22"/>
    </row>
    <row r="37" spans="1:16" ht="39" customHeight="1" x14ac:dyDescent="0.2">
      <c r="A37" s="22"/>
      <c r="B37" s="35"/>
      <c r="C37" s="1144" t="s">
        <v>567</v>
      </c>
      <c r="D37" s="1145"/>
      <c r="E37" s="1146"/>
      <c r="F37" s="36">
        <v>2.96</v>
      </c>
      <c r="G37" s="37">
        <v>2.27</v>
      </c>
      <c r="H37" s="37">
        <v>4.51</v>
      </c>
      <c r="I37" s="37">
        <v>3.79</v>
      </c>
      <c r="J37" s="38">
        <v>2.2200000000000002</v>
      </c>
      <c r="K37" s="22"/>
      <c r="L37" s="22"/>
      <c r="M37" s="22"/>
      <c r="N37" s="22"/>
      <c r="O37" s="22"/>
      <c r="P37" s="22"/>
    </row>
    <row r="38" spans="1:16" ht="39" customHeight="1" x14ac:dyDescent="0.2">
      <c r="A38" s="22"/>
      <c r="B38" s="35"/>
      <c r="C38" s="1144" t="s">
        <v>568</v>
      </c>
      <c r="D38" s="1145"/>
      <c r="E38" s="1146"/>
      <c r="F38" s="36">
        <v>1.1399999999999999</v>
      </c>
      <c r="G38" s="37">
        <v>1.22</v>
      </c>
      <c r="H38" s="37">
        <v>0.99</v>
      </c>
      <c r="I38" s="37">
        <v>1.17</v>
      </c>
      <c r="J38" s="38">
        <v>1.54</v>
      </c>
      <c r="K38" s="22"/>
      <c r="L38" s="22"/>
      <c r="M38" s="22"/>
      <c r="N38" s="22"/>
      <c r="O38" s="22"/>
      <c r="P38" s="22"/>
    </row>
    <row r="39" spans="1:16" ht="39" customHeight="1" x14ac:dyDescent="0.2">
      <c r="A39" s="22"/>
      <c r="B39" s="35"/>
      <c r="C39" s="1144" t="s">
        <v>569</v>
      </c>
      <c r="D39" s="1145"/>
      <c r="E39" s="1146"/>
      <c r="F39" s="36">
        <v>0.57999999999999996</v>
      </c>
      <c r="G39" s="37">
        <v>0.97</v>
      </c>
      <c r="H39" s="37">
        <v>0.55000000000000004</v>
      </c>
      <c r="I39" s="37">
        <v>0.46</v>
      </c>
      <c r="J39" s="38">
        <v>1.27</v>
      </c>
      <c r="K39" s="22"/>
      <c r="L39" s="22"/>
      <c r="M39" s="22"/>
      <c r="N39" s="22"/>
      <c r="O39" s="22"/>
      <c r="P39" s="22"/>
    </row>
    <row r="40" spans="1:16" ht="39" customHeight="1" x14ac:dyDescent="0.2">
      <c r="A40" s="22"/>
      <c r="B40" s="35"/>
      <c r="C40" s="1144" t="s">
        <v>570</v>
      </c>
      <c r="D40" s="1145"/>
      <c r="E40" s="1146"/>
      <c r="F40" s="36" t="s">
        <v>513</v>
      </c>
      <c r="G40" s="37" t="s">
        <v>513</v>
      </c>
      <c r="H40" s="37">
        <v>1.36</v>
      </c>
      <c r="I40" s="37">
        <v>1.19</v>
      </c>
      <c r="J40" s="38">
        <v>1.2</v>
      </c>
      <c r="K40" s="22"/>
      <c r="L40" s="22"/>
      <c r="M40" s="22"/>
      <c r="N40" s="22"/>
      <c r="O40" s="22"/>
      <c r="P40" s="22"/>
    </row>
    <row r="41" spans="1:16" ht="39" customHeight="1" x14ac:dyDescent="0.2">
      <c r="A41" s="22"/>
      <c r="B41" s="35"/>
      <c r="C41" s="1144" t="s">
        <v>571</v>
      </c>
      <c r="D41" s="1145"/>
      <c r="E41" s="1146"/>
      <c r="F41" s="36">
        <v>0</v>
      </c>
      <c r="G41" s="37">
        <v>0</v>
      </c>
      <c r="H41" s="37">
        <v>0</v>
      </c>
      <c r="I41" s="37">
        <v>0</v>
      </c>
      <c r="J41" s="38">
        <v>0</v>
      </c>
      <c r="K41" s="22"/>
      <c r="L41" s="22"/>
      <c r="M41" s="22"/>
      <c r="N41" s="22"/>
      <c r="O41" s="22"/>
      <c r="P41" s="22"/>
    </row>
    <row r="42" spans="1:16" ht="39" customHeight="1" x14ac:dyDescent="0.2">
      <c r="A42" s="22"/>
      <c r="B42" s="39"/>
      <c r="C42" s="1144" t="s">
        <v>572</v>
      </c>
      <c r="D42" s="1145"/>
      <c r="E42" s="1146"/>
      <c r="F42" s="36" t="s">
        <v>513</v>
      </c>
      <c r="G42" s="37" t="s">
        <v>513</v>
      </c>
      <c r="H42" s="37" t="s">
        <v>513</v>
      </c>
      <c r="I42" s="37" t="s">
        <v>513</v>
      </c>
      <c r="J42" s="38" t="s">
        <v>513</v>
      </c>
      <c r="K42" s="22"/>
      <c r="L42" s="22"/>
      <c r="M42" s="22"/>
      <c r="N42" s="22"/>
      <c r="O42" s="22"/>
      <c r="P42" s="22"/>
    </row>
    <row r="43" spans="1:16" ht="39" customHeight="1" thickBot="1" x14ac:dyDescent="0.25">
      <c r="A43" s="22"/>
      <c r="B43" s="40"/>
      <c r="C43" s="1147" t="s">
        <v>573</v>
      </c>
      <c r="D43" s="1148"/>
      <c r="E43" s="1149"/>
      <c r="F43" s="41">
        <v>0.46</v>
      </c>
      <c r="G43" s="42">
        <v>1.73</v>
      </c>
      <c r="H43" s="42" t="s">
        <v>513</v>
      </c>
      <c r="I43" s="42" t="s">
        <v>513</v>
      </c>
      <c r="J43" s="43" t="s">
        <v>513</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CeyTI5ny1A25fHyEAogYcf4UxRPez0MOGa1yPrEWc+96FClvNgVyXb9/qIa79001peyy1HH0ZIFBPdhTtqYEkw==" saltValue="rvnFAIQTJug8FK0sEYcYd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70" zoomScaleNormal="7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2">
      <c r="A45" s="48"/>
      <c r="B45" s="1175" t="s">
        <v>11</v>
      </c>
      <c r="C45" s="1176"/>
      <c r="D45" s="58"/>
      <c r="E45" s="1181" t="s">
        <v>12</v>
      </c>
      <c r="F45" s="1181"/>
      <c r="G45" s="1181"/>
      <c r="H45" s="1181"/>
      <c r="I45" s="1181"/>
      <c r="J45" s="1182"/>
      <c r="K45" s="59">
        <v>716</v>
      </c>
      <c r="L45" s="60">
        <v>736</v>
      </c>
      <c r="M45" s="60">
        <v>726</v>
      </c>
      <c r="N45" s="60">
        <v>710</v>
      </c>
      <c r="O45" s="61">
        <v>709</v>
      </c>
      <c r="P45" s="48"/>
      <c r="Q45" s="48"/>
      <c r="R45" s="48"/>
      <c r="S45" s="48"/>
      <c r="T45" s="48"/>
      <c r="U45" s="48"/>
    </row>
    <row r="46" spans="1:21" ht="30.75" customHeight="1" x14ac:dyDescent="0.2">
      <c r="A46" s="48"/>
      <c r="B46" s="1177"/>
      <c r="C46" s="1178"/>
      <c r="D46" s="62"/>
      <c r="E46" s="1154" t="s">
        <v>13</v>
      </c>
      <c r="F46" s="1154"/>
      <c r="G46" s="1154"/>
      <c r="H46" s="1154"/>
      <c r="I46" s="1154"/>
      <c r="J46" s="1155"/>
      <c r="K46" s="63" t="s">
        <v>513</v>
      </c>
      <c r="L46" s="64" t="s">
        <v>513</v>
      </c>
      <c r="M46" s="64" t="s">
        <v>513</v>
      </c>
      <c r="N46" s="64" t="s">
        <v>513</v>
      </c>
      <c r="O46" s="65" t="s">
        <v>513</v>
      </c>
      <c r="P46" s="48"/>
      <c r="Q46" s="48"/>
      <c r="R46" s="48"/>
      <c r="S46" s="48"/>
      <c r="T46" s="48"/>
      <c r="U46" s="48"/>
    </row>
    <row r="47" spans="1:21" ht="30.75" customHeight="1" x14ac:dyDescent="0.2">
      <c r="A47" s="48"/>
      <c r="B47" s="1177"/>
      <c r="C47" s="1178"/>
      <c r="D47" s="62"/>
      <c r="E47" s="1154" t="s">
        <v>14</v>
      </c>
      <c r="F47" s="1154"/>
      <c r="G47" s="1154"/>
      <c r="H47" s="1154"/>
      <c r="I47" s="1154"/>
      <c r="J47" s="1155"/>
      <c r="K47" s="63" t="s">
        <v>513</v>
      </c>
      <c r="L47" s="64" t="s">
        <v>513</v>
      </c>
      <c r="M47" s="64" t="s">
        <v>513</v>
      </c>
      <c r="N47" s="64" t="s">
        <v>513</v>
      </c>
      <c r="O47" s="65" t="s">
        <v>513</v>
      </c>
      <c r="P47" s="48"/>
      <c r="Q47" s="48"/>
      <c r="R47" s="48"/>
      <c r="S47" s="48"/>
      <c r="T47" s="48"/>
      <c r="U47" s="48"/>
    </row>
    <row r="48" spans="1:21" ht="30.75" customHeight="1" x14ac:dyDescent="0.2">
      <c r="A48" s="48"/>
      <c r="B48" s="1177"/>
      <c r="C48" s="1178"/>
      <c r="D48" s="62"/>
      <c r="E48" s="1154" t="s">
        <v>15</v>
      </c>
      <c r="F48" s="1154"/>
      <c r="G48" s="1154"/>
      <c r="H48" s="1154"/>
      <c r="I48" s="1154"/>
      <c r="J48" s="1155"/>
      <c r="K48" s="63">
        <v>142</v>
      </c>
      <c r="L48" s="64">
        <v>137</v>
      </c>
      <c r="M48" s="64">
        <v>150</v>
      </c>
      <c r="N48" s="64">
        <v>236</v>
      </c>
      <c r="O48" s="65">
        <v>137</v>
      </c>
      <c r="P48" s="48"/>
      <c r="Q48" s="48"/>
      <c r="R48" s="48"/>
      <c r="S48" s="48"/>
      <c r="T48" s="48"/>
      <c r="U48" s="48"/>
    </row>
    <row r="49" spans="1:21" ht="30.75" customHeight="1" x14ac:dyDescent="0.2">
      <c r="A49" s="48"/>
      <c r="B49" s="1177"/>
      <c r="C49" s="1178"/>
      <c r="D49" s="62"/>
      <c r="E49" s="1154" t="s">
        <v>16</v>
      </c>
      <c r="F49" s="1154"/>
      <c r="G49" s="1154"/>
      <c r="H49" s="1154"/>
      <c r="I49" s="1154"/>
      <c r="J49" s="1155"/>
      <c r="K49" s="63">
        <v>56</v>
      </c>
      <c r="L49" s="64">
        <v>55</v>
      </c>
      <c r="M49" s="64">
        <v>50</v>
      </c>
      <c r="N49" s="64">
        <v>31</v>
      </c>
      <c r="O49" s="65">
        <v>32</v>
      </c>
      <c r="P49" s="48"/>
      <c r="Q49" s="48"/>
      <c r="R49" s="48"/>
      <c r="S49" s="48"/>
      <c r="T49" s="48"/>
      <c r="U49" s="48"/>
    </row>
    <row r="50" spans="1:21" ht="30.75" customHeight="1" x14ac:dyDescent="0.2">
      <c r="A50" s="48"/>
      <c r="B50" s="1177"/>
      <c r="C50" s="1178"/>
      <c r="D50" s="62"/>
      <c r="E50" s="1154" t="s">
        <v>17</v>
      </c>
      <c r="F50" s="1154"/>
      <c r="G50" s="1154"/>
      <c r="H50" s="1154"/>
      <c r="I50" s="1154"/>
      <c r="J50" s="1155"/>
      <c r="K50" s="63">
        <v>16</v>
      </c>
      <c r="L50" s="64">
        <v>16</v>
      </c>
      <c r="M50" s="64">
        <v>16</v>
      </c>
      <c r="N50" s="64" t="s">
        <v>513</v>
      </c>
      <c r="O50" s="65" t="s">
        <v>513</v>
      </c>
      <c r="P50" s="48"/>
      <c r="Q50" s="48"/>
      <c r="R50" s="48"/>
      <c r="S50" s="48"/>
      <c r="T50" s="48"/>
      <c r="U50" s="48"/>
    </row>
    <row r="51" spans="1:21" ht="30.75" customHeight="1" x14ac:dyDescent="0.2">
      <c r="A51" s="48"/>
      <c r="B51" s="1179"/>
      <c r="C51" s="1180"/>
      <c r="D51" s="66"/>
      <c r="E51" s="1154" t="s">
        <v>18</v>
      </c>
      <c r="F51" s="1154"/>
      <c r="G51" s="1154"/>
      <c r="H51" s="1154"/>
      <c r="I51" s="1154"/>
      <c r="J51" s="1155"/>
      <c r="K51" s="63" t="s">
        <v>513</v>
      </c>
      <c r="L51" s="64" t="s">
        <v>513</v>
      </c>
      <c r="M51" s="64" t="s">
        <v>513</v>
      </c>
      <c r="N51" s="64" t="s">
        <v>513</v>
      </c>
      <c r="O51" s="65" t="s">
        <v>513</v>
      </c>
      <c r="P51" s="48"/>
      <c r="Q51" s="48"/>
      <c r="R51" s="48"/>
      <c r="S51" s="48"/>
      <c r="T51" s="48"/>
      <c r="U51" s="48"/>
    </row>
    <row r="52" spans="1:21" ht="30.75" customHeight="1" x14ac:dyDescent="0.2">
      <c r="A52" s="48"/>
      <c r="B52" s="1152" t="s">
        <v>19</v>
      </c>
      <c r="C52" s="1153"/>
      <c r="D52" s="66"/>
      <c r="E52" s="1154" t="s">
        <v>20</v>
      </c>
      <c r="F52" s="1154"/>
      <c r="G52" s="1154"/>
      <c r="H52" s="1154"/>
      <c r="I52" s="1154"/>
      <c r="J52" s="1155"/>
      <c r="K52" s="63">
        <v>539</v>
      </c>
      <c r="L52" s="64">
        <v>566</v>
      </c>
      <c r="M52" s="64">
        <v>559</v>
      </c>
      <c r="N52" s="64">
        <v>548</v>
      </c>
      <c r="O52" s="65">
        <v>525</v>
      </c>
      <c r="P52" s="48"/>
      <c r="Q52" s="48"/>
      <c r="R52" s="48"/>
      <c r="S52" s="48"/>
      <c r="T52" s="48"/>
      <c r="U52" s="48"/>
    </row>
    <row r="53" spans="1:21" ht="30.75" customHeight="1" thickBot="1" x14ac:dyDescent="0.25">
      <c r="A53" s="48"/>
      <c r="B53" s="1156" t="s">
        <v>21</v>
      </c>
      <c r="C53" s="1157"/>
      <c r="D53" s="67"/>
      <c r="E53" s="1158" t="s">
        <v>22</v>
      </c>
      <c r="F53" s="1158"/>
      <c r="G53" s="1158"/>
      <c r="H53" s="1158"/>
      <c r="I53" s="1158"/>
      <c r="J53" s="1159"/>
      <c r="K53" s="68">
        <v>391</v>
      </c>
      <c r="L53" s="69">
        <v>378</v>
      </c>
      <c r="M53" s="69">
        <v>383</v>
      </c>
      <c r="N53" s="69">
        <v>429</v>
      </c>
      <c r="O53" s="70">
        <v>353</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25</v>
      </c>
      <c r="C56" s="73"/>
      <c r="D56" s="73"/>
      <c r="E56" s="73"/>
      <c r="F56" s="73"/>
      <c r="G56" s="73"/>
      <c r="H56" s="73"/>
      <c r="I56" s="73"/>
      <c r="J56" s="73"/>
      <c r="K56" s="74"/>
      <c r="L56" s="74"/>
      <c r="M56" s="74"/>
      <c r="N56" s="74"/>
      <c r="O56" s="75" t="s">
        <v>574</v>
      </c>
      <c r="P56" s="48"/>
      <c r="Q56" s="48"/>
      <c r="R56" s="48"/>
      <c r="S56" s="48"/>
      <c r="T56" s="48"/>
      <c r="U56" s="48"/>
    </row>
    <row r="57" spans="1:21" ht="31.5" customHeight="1" thickBot="1" x14ac:dyDescent="0.25">
      <c r="A57" s="48"/>
      <c r="B57" s="76"/>
      <c r="C57" s="77"/>
      <c r="D57" s="77"/>
      <c r="E57" s="78"/>
      <c r="F57" s="78"/>
      <c r="G57" s="78"/>
      <c r="H57" s="78"/>
      <c r="I57" s="78"/>
      <c r="J57" s="79" t="s">
        <v>2</v>
      </c>
      <c r="K57" s="80" t="s">
        <v>575</v>
      </c>
      <c r="L57" s="81" t="s">
        <v>576</v>
      </c>
      <c r="M57" s="81" t="s">
        <v>577</v>
      </c>
      <c r="N57" s="81" t="s">
        <v>578</v>
      </c>
      <c r="O57" s="82" t="s">
        <v>579</v>
      </c>
      <c r="P57" s="48"/>
      <c r="Q57" s="48"/>
      <c r="R57" s="48"/>
      <c r="S57" s="48"/>
      <c r="T57" s="48"/>
      <c r="U57" s="48"/>
    </row>
    <row r="58" spans="1:21" ht="31.5" customHeight="1" x14ac:dyDescent="0.2">
      <c r="B58" s="1160" t="s">
        <v>26</v>
      </c>
      <c r="C58" s="1161"/>
      <c r="D58" s="1166" t="s">
        <v>27</v>
      </c>
      <c r="E58" s="1167"/>
      <c r="F58" s="1167"/>
      <c r="G58" s="1167"/>
      <c r="H58" s="1167"/>
      <c r="I58" s="1167"/>
      <c r="J58" s="1168"/>
      <c r="K58" s="83"/>
      <c r="L58" s="84"/>
      <c r="M58" s="84"/>
      <c r="N58" s="84"/>
      <c r="O58" s="85"/>
    </row>
    <row r="59" spans="1:21" ht="31.5" customHeight="1" x14ac:dyDescent="0.2">
      <c r="B59" s="1162"/>
      <c r="C59" s="1163"/>
      <c r="D59" s="1169" t="s">
        <v>28</v>
      </c>
      <c r="E59" s="1170"/>
      <c r="F59" s="1170"/>
      <c r="G59" s="1170"/>
      <c r="H59" s="1170"/>
      <c r="I59" s="1170"/>
      <c r="J59" s="1171"/>
      <c r="K59" s="86"/>
      <c r="L59" s="87"/>
      <c r="M59" s="87"/>
      <c r="N59" s="87"/>
      <c r="O59" s="88"/>
    </row>
    <row r="60" spans="1:21" ht="31.5" customHeight="1" thickBot="1" x14ac:dyDescent="0.25">
      <c r="B60" s="1164"/>
      <c r="C60" s="1165"/>
      <c r="D60" s="1172" t="s">
        <v>29</v>
      </c>
      <c r="E60" s="1173"/>
      <c r="F60" s="1173"/>
      <c r="G60" s="1173"/>
      <c r="H60" s="1173"/>
      <c r="I60" s="1173"/>
      <c r="J60" s="1174"/>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pwdQ1wfRRGXdoD2EdzSuTjizBGoHE6TuS34VrcQuVtQZUZqHbdmcI0Ps0ZYeis63xd6TpqMVacWU0QwOJTK6Kw==" saltValue="otq5hDU0pnNCOGE34o3AR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25">
      <c r="B40" s="98" t="s">
        <v>10</v>
      </c>
      <c r="C40" s="99"/>
      <c r="D40" s="99"/>
      <c r="E40" s="100"/>
      <c r="F40" s="100"/>
      <c r="G40" s="100"/>
      <c r="H40" s="101" t="s">
        <v>2</v>
      </c>
      <c r="I40" s="102" t="s">
        <v>555</v>
      </c>
      <c r="J40" s="103" t="s">
        <v>556</v>
      </c>
      <c r="K40" s="103" t="s">
        <v>557</v>
      </c>
      <c r="L40" s="103" t="s">
        <v>558</v>
      </c>
      <c r="M40" s="104" t="s">
        <v>559</v>
      </c>
    </row>
    <row r="41" spans="2:13" ht="27.75" customHeight="1" x14ac:dyDescent="0.2">
      <c r="B41" s="1195" t="s">
        <v>32</v>
      </c>
      <c r="C41" s="1196"/>
      <c r="D41" s="105"/>
      <c r="E41" s="1197" t="s">
        <v>33</v>
      </c>
      <c r="F41" s="1197"/>
      <c r="G41" s="1197"/>
      <c r="H41" s="1198"/>
      <c r="I41" s="355">
        <v>6822</v>
      </c>
      <c r="J41" s="356">
        <v>6454</v>
      </c>
      <c r="K41" s="356">
        <v>6465</v>
      </c>
      <c r="L41" s="356">
        <v>6266</v>
      </c>
      <c r="M41" s="357">
        <v>5917</v>
      </c>
    </row>
    <row r="42" spans="2:13" ht="27.75" customHeight="1" x14ac:dyDescent="0.2">
      <c r="B42" s="1185"/>
      <c r="C42" s="1186"/>
      <c r="D42" s="106"/>
      <c r="E42" s="1189" t="s">
        <v>34</v>
      </c>
      <c r="F42" s="1189"/>
      <c r="G42" s="1189"/>
      <c r="H42" s="1190"/>
      <c r="I42" s="358">
        <v>32</v>
      </c>
      <c r="J42" s="359">
        <v>16</v>
      </c>
      <c r="K42" s="359" t="s">
        <v>513</v>
      </c>
      <c r="L42" s="359" t="s">
        <v>513</v>
      </c>
      <c r="M42" s="360" t="s">
        <v>513</v>
      </c>
    </row>
    <row r="43" spans="2:13" ht="27.75" customHeight="1" x14ac:dyDescent="0.2">
      <c r="B43" s="1185"/>
      <c r="C43" s="1186"/>
      <c r="D43" s="106"/>
      <c r="E43" s="1189" t="s">
        <v>35</v>
      </c>
      <c r="F43" s="1189"/>
      <c r="G43" s="1189"/>
      <c r="H43" s="1190"/>
      <c r="I43" s="358">
        <v>1221</v>
      </c>
      <c r="J43" s="359">
        <v>1171</v>
      </c>
      <c r="K43" s="359">
        <v>1191</v>
      </c>
      <c r="L43" s="359">
        <v>1643</v>
      </c>
      <c r="M43" s="360">
        <v>1495</v>
      </c>
    </row>
    <row r="44" spans="2:13" ht="27.75" customHeight="1" x14ac:dyDescent="0.2">
      <c r="B44" s="1185"/>
      <c r="C44" s="1186"/>
      <c r="D44" s="106"/>
      <c r="E44" s="1189" t="s">
        <v>36</v>
      </c>
      <c r="F44" s="1189"/>
      <c r="G44" s="1189"/>
      <c r="H44" s="1190"/>
      <c r="I44" s="358">
        <v>289</v>
      </c>
      <c r="J44" s="359">
        <v>237</v>
      </c>
      <c r="K44" s="359">
        <v>189</v>
      </c>
      <c r="L44" s="359">
        <v>160</v>
      </c>
      <c r="M44" s="360">
        <v>130</v>
      </c>
    </row>
    <row r="45" spans="2:13" ht="27.75" customHeight="1" x14ac:dyDescent="0.2">
      <c r="B45" s="1185"/>
      <c r="C45" s="1186"/>
      <c r="D45" s="106"/>
      <c r="E45" s="1189" t="s">
        <v>37</v>
      </c>
      <c r="F45" s="1189"/>
      <c r="G45" s="1189"/>
      <c r="H45" s="1190"/>
      <c r="I45" s="358">
        <v>1155</v>
      </c>
      <c r="J45" s="359">
        <v>1228</v>
      </c>
      <c r="K45" s="359">
        <v>1299</v>
      </c>
      <c r="L45" s="359">
        <v>1240</v>
      </c>
      <c r="M45" s="360">
        <v>1077</v>
      </c>
    </row>
    <row r="46" spans="2:13" ht="27.75" customHeight="1" x14ac:dyDescent="0.2">
      <c r="B46" s="1185"/>
      <c r="C46" s="1186"/>
      <c r="D46" s="107"/>
      <c r="E46" s="1189" t="s">
        <v>38</v>
      </c>
      <c r="F46" s="1189"/>
      <c r="G46" s="1189"/>
      <c r="H46" s="1190"/>
      <c r="I46" s="358" t="s">
        <v>513</v>
      </c>
      <c r="J46" s="359" t="s">
        <v>513</v>
      </c>
      <c r="K46" s="359" t="s">
        <v>513</v>
      </c>
      <c r="L46" s="359" t="s">
        <v>513</v>
      </c>
      <c r="M46" s="360" t="s">
        <v>513</v>
      </c>
    </row>
    <row r="47" spans="2:13" ht="27.75" customHeight="1" x14ac:dyDescent="0.2">
      <c r="B47" s="1185"/>
      <c r="C47" s="1186"/>
      <c r="D47" s="108"/>
      <c r="E47" s="1199" t="s">
        <v>39</v>
      </c>
      <c r="F47" s="1200"/>
      <c r="G47" s="1200"/>
      <c r="H47" s="1201"/>
      <c r="I47" s="358" t="s">
        <v>513</v>
      </c>
      <c r="J47" s="359" t="s">
        <v>513</v>
      </c>
      <c r="K47" s="359" t="s">
        <v>513</v>
      </c>
      <c r="L47" s="359" t="s">
        <v>513</v>
      </c>
      <c r="M47" s="360" t="s">
        <v>513</v>
      </c>
    </row>
    <row r="48" spans="2:13" ht="27.75" customHeight="1" x14ac:dyDescent="0.2">
      <c r="B48" s="1185"/>
      <c r="C48" s="1186"/>
      <c r="D48" s="106"/>
      <c r="E48" s="1189" t="s">
        <v>40</v>
      </c>
      <c r="F48" s="1189"/>
      <c r="G48" s="1189"/>
      <c r="H48" s="1190"/>
      <c r="I48" s="358" t="s">
        <v>513</v>
      </c>
      <c r="J48" s="359" t="s">
        <v>513</v>
      </c>
      <c r="K48" s="359" t="s">
        <v>513</v>
      </c>
      <c r="L48" s="359" t="s">
        <v>513</v>
      </c>
      <c r="M48" s="360" t="s">
        <v>513</v>
      </c>
    </row>
    <row r="49" spans="2:13" ht="27.75" customHeight="1" x14ac:dyDescent="0.2">
      <c r="B49" s="1187"/>
      <c r="C49" s="1188"/>
      <c r="D49" s="106"/>
      <c r="E49" s="1189" t="s">
        <v>41</v>
      </c>
      <c r="F49" s="1189"/>
      <c r="G49" s="1189"/>
      <c r="H49" s="1190"/>
      <c r="I49" s="358" t="s">
        <v>513</v>
      </c>
      <c r="J49" s="359" t="s">
        <v>513</v>
      </c>
      <c r="K49" s="359" t="s">
        <v>513</v>
      </c>
      <c r="L49" s="359" t="s">
        <v>513</v>
      </c>
      <c r="M49" s="360" t="s">
        <v>513</v>
      </c>
    </row>
    <row r="50" spans="2:13" ht="27.75" customHeight="1" x14ac:dyDescent="0.2">
      <c r="B50" s="1183" t="s">
        <v>42</v>
      </c>
      <c r="C50" s="1184"/>
      <c r="D50" s="109"/>
      <c r="E50" s="1189" t="s">
        <v>43</v>
      </c>
      <c r="F50" s="1189"/>
      <c r="G50" s="1189"/>
      <c r="H50" s="1190"/>
      <c r="I50" s="358">
        <v>3723</v>
      </c>
      <c r="J50" s="359">
        <v>3840</v>
      </c>
      <c r="K50" s="359">
        <v>4901</v>
      </c>
      <c r="L50" s="359">
        <v>5828</v>
      </c>
      <c r="M50" s="360">
        <v>5718</v>
      </c>
    </row>
    <row r="51" spans="2:13" ht="27.75" customHeight="1" x14ac:dyDescent="0.2">
      <c r="B51" s="1185"/>
      <c r="C51" s="1186"/>
      <c r="D51" s="106"/>
      <c r="E51" s="1189" t="s">
        <v>44</v>
      </c>
      <c r="F51" s="1189"/>
      <c r="G51" s="1189"/>
      <c r="H51" s="1190"/>
      <c r="I51" s="358">
        <v>592</v>
      </c>
      <c r="J51" s="359">
        <v>570</v>
      </c>
      <c r="K51" s="359">
        <v>489</v>
      </c>
      <c r="L51" s="359">
        <v>470</v>
      </c>
      <c r="M51" s="360">
        <v>376</v>
      </c>
    </row>
    <row r="52" spans="2:13" ht="27.75" customHeight="1" x14ac:dyDescent="0.2">
      <c r="B52" s="1187"/>
      <c r="C52" s="1188"/>
      <c r="D52" s="106"/>
      <c r="E52" s="1189" t="s">
        <v>45</v>
      </c>
      <c r="F52" s="1189"/>
      <c r="G52" s="1189"/>
      <c r="H52" s="1190"/>
      <c r="I52" s="358">
        <v>4664</v>
      </c>
      <c r="J52" s="359">
        <v>4490</v>
      </c>
      <c r="K52" s="359">
        <v>4483</v>
      </c>
      <c r="L52" s="359">
        <v>4430</v>
      </c>
      <c r="M52" s="360">
        <v>4253</v>
      </c>
    </row>
    <row r="53" spans="2:13" ht="27.75" customHeight="1" thickBot="1" x14ac:dyDescent="0.25">
      <c r="B53" s="1191" t="s">
        <v>46</v>
      </c>
      <c r="C53" s="1192"/>
      <c r="D53" s="110"/>
      <c r="E53" s="1193" t="s">
        <v>47</v>
      </c>
      <c r="F53" s="1193"/>
      <c r="G53" s="1193"/>
      <c r="H53" s="1194"/>
      <c r="I53" s="361">
        <v>541</v>
      </c>
      <c r="J53" s="362">
        <v>205</v>
      </c>
      <c r="K53" s="362">
        <v>-730</v>
      </c>
      <c r="L53" s="362">
        <v>-1420</v>
      </c>
      <c r="M53" s="363">
        <v>-1729</v>
      </c>
    </row>
    <row r="54" spans="2:13" ht="27.75" customHeight="1" x14ac:dyDescent="0.2">
      <c r="B54" s="111" t="s">
        <v>48</v>
      </c>
      <c r="C54" s="112"/>
      <c r="D54" s="112"/>
      <c r="E54" s="113"/>
      <c r="F54" s="113"/>
      <c r="G54" s="113"/>
      <c r="H54" s="113"/>
      <c r="I54" s="114"/>
      <c r="J54" s="114"/>
      <c r="K54" s="114"/>
      <c r="L54" s="114"/>
      <c r="M54" s="114"/>
    </row>
    <row r="55" spans="2:13" ht="13.2" x14ac:dyDescent="0.2"/>
  </sheetData>
  <sheetProtection algorithmName="SHA-512" hashValue="5wC5jVz9EKH9ozyava/4dgg0zv9CWRav+iWHCWgxmbpbF1E6eQbCpDyMrS3A/SD28BdKue+RWJ/lodY/wfap5g==" saltValue="SRzbj7JCLhu0jYlQr0o5b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49</v>
      </c>
    </row>
    <row r="54" spans="2:8" ht="29.25" customHeight="1" thickBot="1" x14ac:dyDescent="0.3">
      <c r="B54" s="116" t="s">
        <v>1</v>
      </c>
      <c r="C54" s="117"/>
      <c r="D54" s="117"/>
      <c r="E54" s="118" t="s">
        <v>2</v>
      </c>
      <c r="F54" s="119" t="s">
        <v>557</v>
      </c>
      <c r="G54" s="119" t="s">
        <v>558</v>
      </c>
      <c r="H54" s="120" t="s">
        <v>559</v>
      </c>
    </row>
    <row r="55" spans="2:8" ht="52.5" customHeight="1" x14ac:dyDescent="0.2">
      <c r="B55" s="121"/>
      <c r="C55" s="1210" t="s">
        <v>50</v>
      </c>
      <c r="D55" s="1210"/>
      <c r="E55" s="1211"/>
      <c r="F55" s="122">
        <v>1300</v>
      </c>
      <c r="G55" s="122">
        <v>1300</v>
      </c>
      <c r="H55" s="123">
        <v>1300</v>
      </c>
    </row>
    <row r="56" spans="2:8" ht="52.5" customHeight="1" x14ac:dyDescent="0.2">
      <c r="B56" s="124"/>
      <c r="C56" s="1212" t="s">
        <v>51</v>
      </c>
      <c r="D56" s="1212"/>
      <c r="E56" s="1213"/>
      <c r="F56" s="125">
        <v>212</v>
      </c>
      <c r="G56" s="125">
        <v>300</v>
      </c>
      <c r="H56" s="126">
        <v>300</v>
      </c>
    </row>
    <row r="57" spans="2:8" ht="53.25" customHeight="1" x14ac:dyDescent="0.2">
      <c r="B57" s="124"/>
      <c r="C57" s="1214" t="s">
        <v>52</v>
      </c>
      <c r="D57" s="1214"/>
      <c r="E57" s="1215"/>
      <c r="F57" s="127">
        <v>3031</v>
      </c>
      <c r="G57" s="127">
        <v>3837</v>
      </c>
      <c r="H57" s="128">
        <v>3711</v>
      </c>
    </row>
    <row r="58" spans="2:8" ht="45.75" customHeight="1" x14ac:dyDescent="0.2">
      <c r="B58" s="129"/>
      <c r="C58" s="1202" t="s">
        <v>580</v>
      </c>
      <c r="D58" s="1203"/>
      <c r="E58" s="1204"/>
      <c r="F58" s="130">
        <v>1563</v>
      </c>
      <c r="G58" s="130">
        <v>2301</v>
      </c>
      <c r="H58" s="131">
        <v>2105</v>
      </c>
    </row>
    <row r="59" spans="2:8" ht="45.75" customHeight="1" x14ac:dyDescent="0.2">
      <c r="B59" s="129"/>
      <c r="C59" s="1202" t="s">
        <v>581</v>
      </c>
      <c r="D59" s="1203"/>
      <c r="E59" s="1204"/>
      <c r="F59" s="130">
        <v>692</v>
      </c>
      <c r="G59" s="130">
        <v>760</v>
      </c>
      <c r="H59" s="131">
        <v>714</v>
      </c>
    </row>
    <row r="60" spans="2:8" ht="45.75" customHeight="1" x14ac:dyDescent="0.2">
      <c r="B60" s="129"/>
      <c r="C60" s="1202" t="s">
        <v>582</v>
      </c>
      <c r="D60" s="1203"/>
      <c r="E60" s="1204"/>
      <c r="F60" s="130">
        <v>283</v>
      </c>
      <c r="G60" s="130">
        <v>283</v>
      </c>
      <c r="H60" s="131">
        <v>400</v>
      </c>
    </row>
    <row r="61" spans="2:8" ht="45.75" customHeight="1" x14ac:dyDescent="0.2">
      <c r="B61" s="129"/>
      <c r="C61" s="1202" t="s">
        <v>583</v>
      </c>
      <c r="D61" s="1203"/>
      <c r="E61" s="1204"/>
      <c r="F61" s="130">
        <v>300</v>
      </c>
      <c r="G61" s="130">
        <v>300</v>
      </c>
      <c r="H61" s="131">
        <v>300</v>
      </c>
    </row>
    <row r="62" spans="2:8" ht="45.75" customHeight="1" thickBot="1" x14ac:dyDescent="0.25">
      <c r="B62" s="132"/>
      <c r="C62" s="1205" t="s">
        <v>584</v>
      </c>
      <c r="D62" s="1206"/>
      <c r="E62" s="1207"/>
      <c r="F62" s="133">
        <v>172</v>
      </c>
      <c r="G62" s="133">
        <v>172</v>
      </c>
      <c r="H62" s="134">
        <v>172</v>
      </c>
    </row>
    <row r="63" spans="2:8" ht="52.5" customHeight="1" thickBot="1" x14ac:dyDescent="0.25">
      <c r="B63" s="135"/>
      <c r="C63" s="1208" t="s">
        <v>53</v>
      </c>
      <c r="D63" s="1208"/>
      <c r="E63" s="1209"/>
      <c r="F63" s="136">
        <v>4542</v>
      </c>
      <c r="G63" s="136">
        <v>5437</v>
      </c>
      <c r="H63" s="137">
        <v>5311</v>
      </c>
    </row>
    <row r="64" spans="2:8" ht="13.2" x14ac:dyDescent="0.2"/>
  </sheetData>
  <sheetProtection algorithmName="SHA-512" hashValue="oSRFClZ1YruRBCCZOIerBMJDDhlby9fPhUSBSbjNlb3wz6cUT8IyJDHAD/A6IBCdrATtakdL8k5/qJJjU4LHMg==" saltValue="ZcRKvldv3RJc57K9+icCC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54</v>
      </c>
      <c r="E2" s="149"/>
      <c r="F2" s="150" t="s">
        <v>552</v>
      </c>
      <c r="G2" s="151"/>
      <c r="H2" s="152"/>
    </row>
    <row r="3" spans="1:8" x14ac:dyDescent="0.2">
      <c r="A3" s="148" t="s">
        <v>545</v>
      </c>
      <c r="B3" s="153"/>
      <c r="C3" s="154"/>
      <c r="D3" s="155">
        <v>186312</v>
      </c>
      <c r="E3" s="156"/>
      <c r="F3" s="157">
        <v>121449</v>
      </c>
      <c r="G3" s="158"/>
      <c r="H3" s="159"/>
    </row>
    <row r="4" spans="1:8" x14ac:dyDescent="0.2">
      <c r="A4" s="160"/>
      <c r="B4" s="161"/>
      <c r="C4" s="162"/>
      <c r="D4" s="163">
        <v>136910</v>
      </c>
      <c r="E4" s="164"/>
      <c r="F4" s="165">
        <v>62922</v>
      </c>
      <c r="G4" s="166"/>
      <c r="H4" s="167"/>
    </row>
    <row r="5" spans="1:8" x14ac:dyDescent="0.2">
      <c r="A5" s="148" t="s">
        <v>547</v>
      </c>
      <c r="B5" s="153"/>
      <c r="C5" s="154"/>
      <c r="D5" s="155">
        <v>182351</v>
      </c>
      <c r="E5" s="156"/>
      <c r="F5" s="157">
        <v>145139</v>
      </c>
      <c r="G5" s="158"/>
      <c r="H5" s="159"/>
    </row>
    <row r="6" spans="1:8" x14ac:dyDescent="0.2">
      <c r="A6" s="160"/>
      <c r="B6" s="161"/>
      <c r="C6" s="162"/>
      <c r="D6" s="163">
        <v>144350</v>
      </c>
      <c r="E6" s="164"/>
      <c r="F6" s="165">
        <v>83762</v>
      </c>
      <c r="G6" s="166"/>
      <c r="H6" s="167"/>
    </row>
    <row r="7" spans="1:8" x14ac:dyDescent="0.2">
      <c r="A7" s="148" t="s">
        <v>548</v>
      </c>
      <c r="B7" s="153"/>
      <c r="C7" s="154"/>
      <c r="D7" s="155">
        <v>241249</v>
      </c>
      <c r="E7" s="156"/>
      <c r="F7" s="157">
        <v>125391</v>
      </c>
      <c r="G7" s="158"/>
      <c r="H7" s="159"/>
    </row>
    <row r="8" spans="1:8" x14ac:dyDescent="0.2">
      <c r="A8" s="160"/>
      <c r="B8" s="161"/>
      <c r="C8" s="162"/>
      <c r="D8" s="163">
        <v>128247</v>
      </c>
      <c r="E8" s="164"/>
      <c r="F8" s="165">
        <v>68516</v>
      </c>
      <c r="G8" s="166"/>
      <c r="H8" s="167"/>
    </row>
    <row r="9" spans="1:8" x14ac:dyDescent="0.2">
      <c r="A9" s="148" t="s">
        <v>549</v>
      </c>
      <c r="B9" s="153"/>
      <c r="C9" s="154"/>
      <c r="D9" s="155">
        <v>221996</v>
      </c>
      <c r="E9" s="156"/>
      <c r="F9" s="157">
        <v>138402</v>
      </c>
      <c r="G9" s="158"/>
      <c r="H9" s="159"/>
    </row>
    <row r="10" spans="1:8" x14ac:dyDescent="0.2">
      <c r="A10" s="160"/>
      <c r="B10" s="161"/>
      <c r="C10" s="162"/>
      <c r="D10" s="163">
        <v>156676</v>
      </c>
      <c r="E10" s="164"/>
      <c r="F10" s="165">
        <v>70652</v>
      </c>
      <c r="G10" s="166"/>
      <c r="H10" s="167"/>
    </row>
    <row r="11" spans="1:8" x14ac:dyDescent="0.2">
      <c r="A11" s="148" t="s">
        <v>550</v>
      </c>
      <c r="B11" s="153"/>
      <c r="C11" s="154"/>
      <c r="D11" s="155">
        <v>365323</v>
      </c>
      <c r="E11" s="156"/>
      <c r="F11" s="157">
        <v>146367</v>
      </c>
      <c r="G11" s="158"/>
      <c r="H11" s="159"/>
    </row>
    <row r="12" spans="1:8" x14ac:dyDescent="0.2">
      <c r="A12" s="160"/>
      <c r="B12" s="161"/>
      <c r="C12" s="168"/>
      <c r="D12" s="163">
        <v>150456</v>
      </c>
      <c r="E12" s="164"/>
      <c r="F12" s="165">
        <v>79441</v>
      </c>
      <c r="G12" s="166"/>
      <c r="H12" s="167"/>
    </row>
    <row r="13" spans="1:8" x14ac:dyDescent="0.2">
      <c r="A13" s="148"/>
      <c r="B13" s="153"/>
      <c r="C13" s="169"/>
      <c r="D13" s="170">
        <v>239446</v>
      </c>
      <c r="E13" s="171"/>
      <c r="F13" s="172">
        <v>135350</v>
      </c>
      <c r="G13" s="173"/>
      <c r="H13" s="159"/>
    </row>
    <row r="14" spans="1:8" x14ac:dyDescent="0.2">
      <c r="A14" s="160"/>
      <c r="B14" s="161"/>
      <c r="C14" s="162"/>
      <c r="D14" s="163">
        <v>143328</v>
      </c>
      <c r="E14" s="164"/>
      <c r="F14" s="165">
        <v>73059</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2.96</v>
      </c>
      <c r="C19" s="174">
        <f>ROUND(VALUE(SUBSTITUTE(実質収支比率等に係る経年分析!G$48,"▲","-")),2)</f>
        <v>2.2799999999999998</v>
      </c>
      <c r="D19" s="174">
        <f>ROUND(VALUE(SUBSTITUTE(実質収支比率等に係る経年分析!H$48,"▲","-")),2)</f>
        <v>4.51</v>
      </c>
      <c r="E19" s="174">
        <f>ROUND(VALUE(SUBSTITUTE(実質収支比率等に係る経年分析!I$48,"▲","-")),2)</f>
        <v>3.79</v>
      </c>
      <c r="F19" s="174">
        <f>ROUND(VALUE(SUBSTITUTE(実質収支比率等に係る経年分析!J$48,"▲","-")),2)</f>
        <v>2.2200000000000002</v>
      </c>
    </row>
    <row r="20" spans="1:11" x14ac:dyDescent="0.2">
      <c r="A20" s="174" t="s">
        <v>57</v>
      </c>
      <c r="B20" s="174">
        <f>ROUND(VALUE(SUBSTITUTE(実質収支比率等に係る経年分析!F$47,"▲","-")),2)</f>
        <v>36.67</v>
      </c>
      <c r="C20" s="174">
        <f>ROUND(VALUE(SUBSTITUTE(実質収支比率等に係る経年分析!G$47,"▲","-")),2)</f>
        <v>36.75</v>
      </c>
      <c r="D20" s="174">
        <f>ROUND(VALUE(SUBSTITUTE(実質収支比率等に係る経年分析!H$47,"▲","-")),2)</f>
        <v>34.92</v>
      </c>
      <c r="E20" s="174">
        <f>ROUND(VALUE(SUBSTITUTE(実質収支比率等に係る経年分析!I$47,"▲","-")),2)</f>
        <v>31.9</v>
      </c>
      <c r="F20" s="174">
        <f>ROUND(VALUE(SUBSTITUTE(実質収支比率等に係る経年分析!J$47,"▲","-")),2)</f>
        <v>33.33</v>
      </c>
    </row>
    <row r="21" spans="1:11" x14ac:dyDescent="0.2">
      <c r="A21" s="174" t="s">
        <v>58</v>
      </c>
      <c r="B21" s="174">
        <f>IF(ISNUMBER(VALUE(SUBSTITUTE(実質収支比率等に係る経年分析!F$49,"▲","-"))),ROUND(VALUE(SUBSTITUTE(実質収支比率等に係る経年分析!F$49,"▲","-")),2),NA())</f>
        <v>2.84</v>
      </c>
      <c r="C21" s="174">
        <f>IF(ISNUMBER(VALUE(SUBSTITUTE(実質収支比率等に係る経年分析!G$49,"▲","-"))),ROUND(VALUE(SUBSTITUTE(実質収支比率等に係る経年分析!G$49,"▲","-")),2),NA())</f>
        <v>-0.73</v>
      </c>
      <c r="D21" s="174">
        <f>IF(ISNUMBER(VALUE(SUBSTITUTE(実質収支比率等に係る経年分析!H$49,"▲","-"))),ROUND(VALUE(SUBSTITUTE(実質収支比率等に係る経年分析!H$49,"▲","-")),2),NA())</f>
        <v>2.23</v>
      </c>
      <c r="E21" s="174">
        <f>IF(ISNUMBER(VALUE(SUBSTITUTE(実質収支比率等に係る経年分析!I$49,"▲","-"))),ROUND(VALUE(SUBSTITUTE(実質収支比率等に係る経年分析!I$49,"▲","-")),2),NA())</f>
        <v>-0.33</v>
      </c>
      <c r="F21" s="174">
        <f>IF(ISNUMBER(VALUE(SUBSTITUTE(実質収支比率等に係る経年分析!J$49,"▲","-"))),ROUND(VALUE(SUBSTITUTE(実質収支比率等に係る経年分析!J$49,"▲","-")),2),NA())</f>
        <v>-1.74</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0.46</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1.73</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後期高齢者医療特別会計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2">
      <c r="A30" s="175" t="str">
        <f>IF(連結実質赤字比率に係る赤字・黒字の構成分析!C$40="",NA(),連結実質赤字比率に係る赤字・黒字の構成分析!C$40)</f>
        <v>浄化槽設置管理事業会計</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1.36</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1.19</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1.2</v>
      </c>
    </row>
    <row r="31" spans="1:11" x14ac:dyDescent="0.2">
      <c r="A31" s="175" t="str">
        <f>IF(連結実質赤字比率に係る赤字・黒字の構成分析!C$39="",NA(),連結実質赤字比率に係る赤字・黒字の構成分析!C$39)</f>
        <v>介護保険特別会計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0.57999999999999996</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0.97</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0.55000000000000004</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0.46</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1.27</v>
      </c>
    </row>
    <row r="32" spans="1:11" x14ac:dyDescent="0.2">
      <c r="A32" s="175" t="str">
        <f>IF(連結実質赤字比率に係る赤字・黒字の構成分析!C$38="",NA(),連結実質赤字比率に係る赤字・黒字の構成分析!C$38)</f>
        <v>一般旅客自動車運送事業会計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1.1399999999999999</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1.22</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0.99</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1.17</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1.54</v>
      </c>
    </row>
    <row r="33" spans="1:16" x14ac:dyDescent="0.2">
      <c r="A33" s="175" t="str">
        <f>IF(連結実質赤字比率に係る赤字・黒字の構成分析!C$37="",NA(),連結実質赤字比率に係る赤字・黒字の構成分析!C$37)</f>
        <v>一般会計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2.96</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2.27</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4.51</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3.79</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2.2200000000000002</v>
      </c>
    </row>
    <row r="34" spans="1:16" x14ac:dyDescent="0.2">
      <c r="A34" s="175" t="str">
        <f>IF(連結実質赤字比率に係る赤字・黒字の構成分析!C$36="",NA(),連結実質赤字比率に係る赤字・黒字の構成分析!C$36)</f>
        <v>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3.78</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3.88</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3.89</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0.64</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3.91</v>
      </c>
    </row>
    <row r="35" spans="1:16" x14ac:dyDescent="0.2">
      <c r="A35" s="175" t="str">
        <f>IF(連結実質赤字比率に係る赤字・黒字の構成分析!C$35="",NA(),連結実質赤字比率に係る赤字・黒字の構成分析!C$35)</f>
        <v>病院事業会計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14.92</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13.3</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13.26</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11.92</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13.45</v>
      </c>
    </row>
    <row r="36" spans="1:16" x14ac:dyDescent="0.2">
      <c r="A36" s="175" t="str">
        <f>IF(連結実質赤字比率に係る赤字・黒字の構成分析!C$34="",NA(),連結実質赤字比率に係る赤字・黒字の構成分析!C$34)</f>
        <v>国民健康保険特別会計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1.45</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1.06</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1.47</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0.21</v>
      </c>
      <c r="J36" s="175">
        <f>IF(ROUND(VALUE(SUBSTITUTE(連結実質赤字比率に係る赤字・黒字の構成分析!J$34,"▲", "-")), 2) &lt; 0, ABS(ROUND(VALUE(SUBSTITUTE(連結実質赤字比率に係る赤字・黒字の構成分析!J$34,"▲", "-")), 2)), NA())</f>
        <v>0.42</v>
      </c>
      <c r="K36" s="175" t="e">
        <f>IF(ROUND(VALUE(SUBSTITUTE(連結実質赤字比率に係る赤字・黒字の構成分析!J$34,"▲", "-")), 2) &gt;= 0, ABS(ROUND(VALUE(SUBSTITUTE(連結実質赤字比率に係る赤字・黒字の構成分析!J$34,"▲", "-")), 2)), NA())</f>
        <v>#N/A</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539</v>
      </c>
      <c r="E42" s="176"/>
      <c r="F42" s="176"/>
      <c r="G42" s="176">
        <f>'実質公債費比率（分子）の構造'!L$52</f>
        <v>566</v>
      </c>
      <c r="H42" s="176"/>
      <c r="I42" s="176"/>
      <c r="J42" s="176">
        <f>'実質公債費比率（分子）の構造'!M$52</f>
        <v>559</v>
      </c>
      <c r="K42" s="176"/>
      <c r="L42" s="176"/>
      <c r="M42" s="176">
        <f>'実質公債費比率（分子）の構造'!N$52</f>
        <v>548</v>
      </c>
      <c r="N42" s="176"/>
      <c r="O42" s="176"/>
      <c r="P42" s="176">
        <f>'実質公債費比率（分子）の構造'!O$52</f>
        <v>525</v>
      </c>
    </row>
    <row r="43" spans="1:16" x14ac:dyDescent="0.2">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f>'実質公債費比率（分子）の構造'!K$50</f>
        <v>16</v>
      </c>
      <c r="C44" s="176"/>
      <c r="D44" s="176"/>
      <c r="E44" s="176">
        <f>'実質公債費比率（分子）の構造'!L$50</f>
        <v>16</v>
      </c>
      <c r="F44" s="176"/>
      <c r="G44" s="176"/>
      <c r="H44" s="176">
        <f>'実質公債費比率（分子）の構造'!M$50</f>
        <v>16</v>
      </c>
      <c r="I44" s="176"/>
      <c r="J44" s="176"/>
      <c r="K44" s="176" t="str">
        <f>'実質公債費比率（分子）の構造'!N$50</f>
        <v>-</v>
      </c>
      <c r="L44" s="176"/>
      <c r="M44" s="176"/>
      <c r="N44" s="176" t="str">
        <f>'実質公債費比率（分子）の構造'!O$50</f>
        <v>-</v>
      </c>
      <c r="O44" s="176"/>
      <c r="P44" s="176"/>
    </row>
    <row r="45" spans="1:16" x14ac:dyDescent="0.2">
      <c r="A45" s="176" t="s">
        <v>68</v>
      </c>
      <c r="B45" s="176">
        <f>'実質公債費比率（分子）の構造'!K$49</f>
        <v>56</v>
      </c>
      <c r="C45" s="176"/>
      <c r="D45" s="176"/>
      <c r="E45" s="176">
        <f>'実質公債費比率（分子）の構造'!L$49</f>
        <v>55</v>
      </c>
      <c r="F45" s="176"/>
      <c r="G45" s="176"/>
      <c r="H45" s="176">
        <f>'実質公債費比率（分子）の構造'!M$49</f>
        <v>50</v>
      </c>
      <c r="I45" s="176"/>
      <c r="J45" s="176"/>
      <c r="K45" s="176">
        <f>'実質公債費比率（分子）の構造'!N$49</f>
        <v>31</v>
      </c>
      <c r="L45" s="176"/>
      <c r="M45" s="176"/>
      <c r="N45" s="176">
        <f>'実質公債費比率（分子）の構造'!O$49</f>
        <v>32</v>
      </c>
      <c r="O45" s="176"/>
      <c r="P45" s="176"/>
    </row>
    <row r="46" spans="1:16" x14ac:dyDescent="0.2">
      <c r="A46" s="176" t="s">
        <v>69</v>
      </c>
      <c r="B46" s="176">
        <f>'実質公債費比率（分子）の構造'!K$48</f>
        <v>142</v>
      </c>
      <c r="C46" s="176"/>
      <c r="D46" s="176"/>
      <c r="E46" s="176">
        <f>'実質公債費比率（分子）の構造'!L$48</f>
        <v>137</v>
      </c>
      <c r="F46" s="176"/>
      <c r="G46" s="176"/>
      <c r="H46" s="176">
        <f>'実質公債費比率（分子）の構造'!M$48</f>
        <v>150</v>
      </c>
      <c r="I46" s="176"/>
      <c r="J46" s="176"/>
      <c r="K46" s="176">
        <f>'実質公債費比率（分子）の構造'!N$48</f>
        <v>236</v>
      </c>
      <c r="L46" s="176"/>
      <c r="M46" s="176"/>
      <c r="N46" s="176">
        <f>'実質公債費比率（分子）の構造'!O$48</f>
        <v>137</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716</v>
      </c>
      <c r="C49" s="176"/>
      <c r="D49" s="176"/>
      <c r="E49" s="176">
        <f>'実質公債費比率（分子）の構造'!L$45</f>
        <v>736</v>
      </c>
      <c r="F49" s="176"/>
      <c r="G49" s="176"/>
      <c r="H49" s="176">
        <f>'実質公債費比率（分子）の構造'!M$45</f>
        <v>726</v>
      </c>
      <c r="I49" s="176"/>
      <c r="J49" s="176"/>
      <c r="K49" s="176">
        <f>'実質公債費比率（分子）の構造'!N$45</f>
        <v>710</v>
      </c>
      <c r="L49" s="176"/>
      <c r="M49" s="176"/>
      <c r="N49" s="176">
        <f>'実質公債費比率（分子）の構造'!O$45</f>
        <v>709</v>
      </c>
      <c r="O49" s="176"/>
      <c r="P49" s="176"/>
    </row>
    <row r="50" spans="1:16" x14ac:dyDescent="0.2">
      <c r="A50" s="176" t="s">
        <v>73</v>
      </c>
      <c r="B50" s="176" t="e">
        <f>NA()</f>
        <v>#N/A</v>
      </c>
      <c r="C50" s="176">
        <f>IF(ISNUMBER('実質公債費比率（分子）の構造'!K$53),'実質公債費比率（分子）の構造'!K$53,NA())</f>
        <v>391</v>
      </c>
      <c r="D50" s="176" t="e">
        <f>NA()</f>
        <v>#N/A</v>
      </c>
      <c r="E50" s="176" t="e">
        <f>NA()</f>
        <v>#N/A</v>
      </c>
      <c r="F50" s="176">
        <f>IF(ISNUMBER('実質公債費比率（分子）の構造'!L$53),'実質公債費比率（分子）の構造'!L$53,NA())</f>
        <v>378</v>
      </c>
      <c r="G50" s="176" t="e">
        <f>NA()</f>
        <v>#N/A</v>
      </c>
      <c r="H50" s="176" t="e">
        <f>NA()</f>
        <v>#N/A</v>
      </c>
      <c r="I50" s="176">
        <f>IF(ISNUMBER('実質公債費比率（分子）の構造'!M$53),'実質公債費比率（分子）の構造'!M$53,NA())</f>
        <v>383</v>
      </c>
      <c r="J50" s="176" t="e">
        <f>NA()</f>
        <v>#N/A</v>
      </c>
      <c r="K50" s="176" t="e">
        <f>NA()</f>
        <v>#N/A</v>
      </c>
      <c r="L50" s="176">
        <f>IF(ISNUMBER('実質公債費比率（分子）の構造'!N$53),'実質公債費比率（分子）の構造'!N$53,NA())</f>
        <v>429</v>
      </c>
      <c r="M50" s="176" t="e">
        <f>NA()</f>
        <v>#N/A</v>
      </c>
      <c r="N50" s="176" t="e">
        <f>NA()</f>
        <v>#N/A</v>
      </c>
      <c r="O50" s="176">
        <f>IF(ISNUMBER('実質公債費比率（分子）の構造'!O$53),'実質公債費比率（分子）の構造'!O$53,NA())</f>
        <v>353</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4664</v>
      </c>
      <c r="E56" s="175"/>
      <c r="F56" s="175"/>
      <c r="G56" s="175">
        <f>'将来負担比率（分子）の構造'!J$52</f>
        <v>4490</v>
      </c>
      <c r="H56" s="175"/>
      <c r="I56" s="175"/>
      <c r="J56" s="175">
        <f>'将来負担比率（分子）の構造'!K$52</f>
        <v>4483</v>
      </c>
      <c r="K56" s="175"/>
      <c r="L56" s="175"/>
      <c r="M56" s="175">
        <f>'将来負担比率（分子）の構造'!L$52</f>
        <v>4430</v>
      </c>
      <c r="N56" s="175"/>
      <c r="O56" s="175"/>
      <c r="P56" s="175">
        <f>'将来負担比率（分子）の構造'!M$52</f>
        <v>4253</v>
      </c>
    </row>
    <row r="57" spans="1:16" x14ac:dyDescent="0.2">
      <c r="A57" s="175" t="s">
        <v>44</v>
      </c>
      <c r="B57" s="175"/>
      <c r="C57" s="175"/>
      <c r="D57" s="175">
        <f>'将来負担比率（分子）の構造'!I$51</f>
        <v>592</v>
      </c>
      <c r="E57" s="175"/>
      <c r="F57" s="175"/>
      <c r="G57" s="175">
        <f>'将来負担比率（分子）の構造'!J$51</f>
        <v>570</v>
      </c>
      <c r="H57" s="175"/>
      <c r="I57" s="175"/>
      <c r="J57" s="175">
        <f>'将来負担比率（分子）の構造'!K$51</f>
        <v>489</v>
      </c>
      <c r="K57" s="175"/>
      <c r="L57" s="175"/>
      <c r="M57" s="175">
        <f>'将来負担比率（分子）の構造'!L$51</f>
        <v>470</v>
      </c>
      <c r="N57" s="175"/>
      <c r="O57" s="175"/>
      <c r="P57" s="175">
        <f>'将来負担比率（分子）の構造'!M$51</f>
        <v>376</v>
      </c>
    </row>
    <row r="58" spans="1:16" x14ac:dyDescent="0.2">
      <c r="A58" s="175" t="s">
        <v>43</v>
      </c>
      <c r="B58" s="175"/>
      <c r="C58" s="175"/>
      <c r="D58" s="175">
        <f>'将来負担比率（分子）の構造'!I$50</f>
        <v>3723</v>
      </c>
      <c r="E58" s="175"/>
      <c r="F58" s="175"/>
      <c r="G58" s="175">
        <f>'将来負担比率（分子）の構造'!J$50</f>
        <v>3840</v>
      </c>
      <c r="H58" s="175"/>
      <c r="I58" s="175"/>
      <c r="J58" s="175">
        <f>'将来負担比率（分子）の構造'!K$50</f>
        <v>4901</v>
      </c>
      <c r="K58" s="175"/>
      <c r="L58" s="175"/>
      <c r="M58" s="175">
        <f>'将来負担比率（分子）の構造'!L$50</f>
        <v>5828</v>
      </c>
      <c r="N58" s="175"/>
      <c r="O58" s="175"/>
      <c r="P58" s="175">
        <f>'将来負担比率（分子）の構造'!M$50</f>
        <v>5718</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1155</v>
      </c>
      <c r="C62" s="175"/>
      <c r="D62" s="175"/>
      <c r="E62" s="175">
        <f>'将来負担比率（分子）の構造'!J$45</f>
        <v>1228</v>
      </c>
      <c r="F62" s="175"/>
      <c r="G62" s="175"/>
      <c r="H62" s="175">
        <f>'将来負担比率（分子）の構造'!K$45</f>
        <v>1299</v>
      </c>
      <c r="I62" s="175"/>
      <c r="J62" s="175"/>
      <c r="K62" s="175">
        <f>'将来負担比率（分子）の構造'!L$45</f>
        <v>1240</v>
      </c>
      <c r="L62" s="175"/>
      <c r="M62" s="175"/>
      <c r="N62" s="175">
        <f>'将来負担比率（分子）の構造'!M$45</f>
        <v>1077</v>
      </c>
      <c r="O62" s="175"/>
      <c r="P62" s="175"/>
    </row>
    <row r="63" spans="1:16" x14ac:dyDescent="0.2">
      <c r="A63" s="175" t="s">
        <v>36</v>
      </c>
      <c r="B63" s="175">
        <f>'将来負担比率（分子）の構造'!I$44</f>
        <v>289</v>
      </c>
      <c r="C63" s="175"/>
      <c r="D63" s="175"/>
      <c r="E63" s="175">
        <f>'将来負担比率（分子）の構造'!J$44</f>
        <v>237</v>
      </c>
      <c r="F63" s="175"/>
      <c r="G63" s="175"/>
      <c r="H63" s="175">
        <f>'将来負担比率（分子）の構造'!K$44</f>
        <v>189</v>
      </c>
      <c r="I63" s="175"/>
      <c r="J63" s="175"/>
      <c r="K63" s="175">
        <f>'将来負担比率（分子）の構造'!L$44</f>
        <v>160</v>
      </c>
      <c r="L63" s="175"/>
      <c r="M63" s="175"/>
      <c r="N63" s="175">
        <f>'将来負担比率（分子）の構造'!M$44</f>
        <v>130</v>
      </c>
      <c r="O63" s="175"/>
      <c r="P63" s="175"/>
    </row>
    <row r="64" spans="1:16" x14ac:dyDescent="0.2">
      <c r="A64" s="175" t="s">
        <v>35</v>
      </c>
      <c r="B64" s="175">
        <f>'将来負担比率（分子）の構造'!I$43</f>
        <v>1221</v>
      </c>
      <c r="C64" s="175"/>
      <c r="D64" s="175"/>
      <c r="E64" s="175">
        <f>'将来負担比率（分子）の構造'!J$43</f>
        <v>1171</v>
      </c>
      <c r="F64" s="175"/>
      <c r="G64" s="175"/>
      <c r="H64" s="175">
        <f>'将来負担比率（分子）の構造'!K$43</f>
        <v>1191</v>
      </c>
      <c r="I64" s="175"/>
      <c r="J64" s="175"/>
      <c r="K64" s="175">
        <f>'将来負担比率（分子）の構造'!L$43</f>
        <v>1643</v>
      </c>
      <c r="L64" s="175"/>
      <c r="M64" s="175"/>
      <c r="N64" s="175">
        <f>'将来負担比率（分子）の構造'!M$43</f>
        <v>1495</v>
      </c>
      <c r="O64" s="175"/>
      <c r="P64" s="175"/>
    </row>
    <row r="65" spans="1:16" x14ac:dyDescent="0.2">
      <c r="A65" s="175" t="s">
        <v>34</v>
      </c>
      <c r="B65" s="175">
        <f>'将来負担比率（分子）の構造'!I$42</f>
        <v>32</v>
      </c>
      <c r="C65" s="175"/>
      <c r="D65" s="175"/>
      <c r="E65" s="175">
        <f>'将来負担比率（分子）の構造'!J$42</f>
        <v>16</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2">
      <c r="A66" s="175" t="s">
        <v>33</v>
      </c>
      <c r="B66" s="175">
        <f>'将来負担比率（分子）の構造'!I$41</f>
        <v>6822</v>
      </c>
      <c r="C66" s="175"/>
      <c r="D66" s="175"/>
      <c r="E66" s="175">
        <f>'将来負担比率（分子）の構造'!J$41</f>
        <v>6454</v>
      </c>
      <c r="F66" s="175"/>
      <c r="G66" s="175"/>
      <c r="H66" s="175">
        <f>'将来負担比率（分子）の構造'!K$41</f>
        <v>6465</v>
      </c>
      <c r="I66" s="175"/>
      <c r="J66" s="175"/>
      <c r="K66" s="175">
        <f>'将来負担比率（分子）の構造'!L$41</f>
        <v>6266</v>
      </c>
      <c r="L66" s="175"/>
      <c r="M66" s="175"/>
      <c r="N66" s="175">
        <f>'将来負担比率（分子）の構造'!M$41</f>
        <v>5917</v>
      </c>
      <c r="O66" s="175"/>
      <c r="P66" s="175"/>
    </row>
    <row r="67" spans="1:16" x14ac:dyDescent="0.2">
      <c r="A67" s="175" t="s">
        <v>77</v>
      </c>
      <c r="B67" s="175" t="e">
        <f>NA()</f>
        <v>#N/A</v>
      </c>
      <c r="C67" s="175">
        <f>IF(ISNUMBER('将来負担比率（分子）の構造'!I$53), IF('将来負担比率（分子）の構造'!I$53 &lt; 0, 0, '将来負担比率（分子）の構造'!I$53), NA())</f>
        <v>541</v>
      </c>
      <c r="D67" s="175" t="e">
        <f>NA()</f>
        <v>#N/A</v>
      </c>
      <c r="E67" s="175" t="e">
        <f>NA()</f>
        <v>#N/A</v>
      </c>
      <c r="F67" s="175">
        <f>IF(ISNUMBER('将来負担比率（分子）の構造'!J$53), IF('将来負担比率（分子）の構造'!J$53 &lt; 0, 0, '将来負担比率（分子）の構造'!J$53), NA())</f>
        <v>205</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1300</v>
      </c>
      <c r="C72" s="179">
        <f>基金残高に係る経年分析!G55</f>
        <v>1300</v>
      </c>
      <c r="D72" s="179">
        <f>基金残高に係る経年分析!H55</f>
        <v>1300</v>
      </c>
    </row>
    <row r="73" spans="1:16" x14ac:dyDescent="0.2">
      <c r="A73" s="178" t="s">
        <v>80</v>
      </c>
      <c r="B73" s="179">
        <f>基金残高に係る経年分析!F56</f>
        <v>212</v>
      </c>
      <c r="C73" s="179">
        <f>基金残高に係る経年分析!G56</f>
        <v>300</v>
      </c>
      <c r="D73" s="179">
        <f>基金残高に係る経年分析!H56</f>
        <v>300</v>
      </c>
    </row>
    <row r="74" spans="1:16" x14ac:dyDescent="0.2">
      <c r="A74" s="178" t="s">
        <v>81</v>
      </c>
      <c r="B74" s="179">
        <f>基金残高に係る経年分析!F57</f>
        <v>3031</v>
      </c>
      <c r="C74" s="179">
        <f>基金残高に係る経年分析!G57</f>
        <v>3837</v>
      </c>
      <c r="D74" s="179">
        <f>基金残高に係る経年分析!H57</f>
        <v>3711</v>
      </c>
    </row>
  </sheetData>
  <sheetProtection algorithmName="SHA-512" hashValue="nQjcx7IW6OGO7P1GSodD9mRWQBc3/XUocMB4dsEG67Ha9EZ9KehT0wkxMfAprNz6Wlt4Xd/WvlTXGb01rTDZew==" saltValue="omvkD8ZW3qlBTqLWwwNOQ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216</v>
      </c>
      <c r="DI1" s="718"/>
      <c r="DJ1" s="718"/>
      <c r="DK1" s="718"/>
      <c r="DL1" s="718"/>
      <c r="DM1" s="718"/>
      <c r="DN1" s="719"/>
      <c r="DO1" s="214"/>
      <c r="DP1" s="717" t="s">
        <v>217</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2">
      <c r="B2" s="215" t="s">
        <v>218</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3" t="s">
        <v>219</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220</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221</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2">
      <c r="B4" s="673" t="s">
        <v>1</v>
      </c>
      <c r="C4" s="674"/>
      <c r="D4" s="674"/>
      <c r="E4" s="674"/>
      <c r="F4" s="674"/>
      <c r="G4" s="674"/>
      <c r="H4" s="674"/>
      <c r="I4" s="674"/>
      <c r="J4" s="674"/>
      <c r="K4" s="674"/>
      <c r="L4" s="674"/>
      <c r="M4" s="674"/>
      <c r="N4" s="674"/>
      <c r="O4" s="674"/>
      <c r="P4" s="674"/>
      <c r="Q4" s="675"/>
      <c r="R4" s="673" t="s">
        <v>222</v>
      </c>
      <c r="S4" s="674"/>
      <c r="T4" s="674"/>
      <c r="U4" s="674"/>
      <c r="V4" s="674"/>
      <c r="W4" s="674"/>
      <c r="X4" s="674"/>
      <c r="Y4" s="675"/>
      <c r="Z4" s="673" t="s">
        <v>223</v>
      </c>
      <c r="AA4" s="674"/>
      <c r="AB4" s="674"/>
      <c r="AC4" s="675"/>
      <c r="AD4" s="673" t="s">
        <v>224</v>
      </c>
      <c r="AE4" s="674"/>
      <c r="AF4" s="674"/>
      <c r="AG4" s="674"/>
      <c r="AH4" s="674"/>
      <c r="AI4" s="674"/>
      <c r="AJ4" s="674"/>
      <c r="AK4" s="675"/>
      <c r="AL4" s="673" t="s">
        <v>223</v>
      </c>
      <c r="AM4" s="674"/>
      <c r="AN4" s="674"/>
      <c r="AO4" s="675"/>
      <c r="AP4" s="720" t="s">
        <v>225</v>
      </c>
      <c r="AQ4" s="720"/>
      <c r="AR4" s="720"/>
      <c r="AS4" s="720"/>
      <c r="AT4" s="720"/>
      <c r="AU4" s="720"/>
      <c r="AV4" s="720"/>
      <c r="AW4" s="720"/>
      <c r="AX4" s="720"/>
      <c r="AY4" s="720"/>
      <c r="AZ4" s="720"/>
      <c r="BA4" s="720"/>
      <c r="BB4" s="720"/>
      <c r="BC4" s="720"/>
      <c r="BD4" s="720"/>
      <c r="BE4" s="720"/>
      <c r="BF4" s="720"/>
      <c r="BG4" s="720" t="s">
        <v>226</v>
      </c>
      <c r="BH4" s="720"/>
      <c r="BI4" s="720"/>
      <c r="BJ4" s="720"/>
      <c r="BK4" s="720"/>
      <c r="BL4" s="720"/>
      <c r="BM4" s="720"/>
      <c r="BN4" s="720"/>
      <c r="BO4" s="720" t="s">
        <v>223</v>
      </c>
      <c r="BP4" s="720"/>
      <c r="BQ4" s="720"/>
      <c r="BR4" s="720"/>
      <c r="BS4" s="720" t="s">
        <v>227</v>
      </c>
      <c r="BT4" s="720"/>
      <c r="BU4" s="720"/>
      <c r="BV4" s="720"/>
      <c r="BW4" s="720"/>
      <c r="BX4" s="720"/>
      <c r="BY4" s="720"/>
      <c r="BZ4" s="720"/>
      <c r="CA4" s="720"/>
      <c r="CB4" s="720"/>
      <c r="CD4" s="673" t="s">
        <v>228</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2">
      <c r="B5" s="679" t="s">
        <v>229</v>
      </c>
      <c r="C5" s="680"/>
      <c r="D5" s="680"/>
      <c r="E5" s="680"/>
      <c r="F5" s="680"/>
      <c r="G5" s="680"/>
      <c r="H5" s="680"/>
      <c r="I5" s="680"/>
      <c r="J5" s="680"/>
      <c r="K5" s="680"/>
      <c r="L5" s="680"/>
      <c r="M5" s="680"/>
      <c r="N5" s="680"/>
      <c r="O5" s="680"/>
      <c r="P5" s="680"/>
      <c r="Q5" s="681"/>
      <c r="R5" s="676">
        <v>941188</v>
      </c>
      <c r="S5" s="677"/>
      <c r="T5" s="677"/>
      <c r="U5" s="677"/>
      <c r="V5" s="677"/>
      <c r="W5" s="677"/>
      <c r="X5" s="677"/>
      <c r="Y5" s="702"/>
      <c r="Z5" s="715">
        <v>10.199999999999999</v>
      </c>
      <c r="AA5" s="715"/>
      <c r="AB5" s="715"/>
      <c r="AC5" s="715"/>
      <c r="AD5" s="716">
        <v>941188</v>
      </c>
      <c r="AE5" s="716"/>
      <c r="AF5" s="716"/>
      <c r="AG5" s="716"/>
      <c r="AH5" s="716"/>
      <c r="AI5" s="716"/>
      <c r="AJ5" s="716"/>
      <c r="AK5" s="716"/>
      <c r="AL5" s="703">
        <v>24.2</v>
      </c>
      <c r="AM5" s="685"/>
      <c r="AN5" s="685"/>
      <c r="AO5" s="704"/>
      <c r="AP5" s="679" t="s">
        <v>230</v>
      </c>
      <c r="AQ5" s="680"/>
      <c r="AR5" s="680"/>
      <c r="AS5" s="680"/>
      <c r="AT5" s="680"/>
      <c r="AU5" s="680"/>
      <c r="AV5" s="680"/>
      <c r="AW5" s="680"/>
      <c r="AX5" s="680"/>
      <c r="AY5" s="680"/>
      <c r="AZ5" s="680"/>
      <c r="BA5" s="680"/>
      <c r="BB5" s="680"/>
      <c r="BC5" s="680"/>
      <c r="BD5" s="680"/>
      <c r="BE5" s="680"/>
      <c r="BF5" s="681"/>
      <c r="BG5" s="621">
        <v>941188</v>
      </c>
      <c r="BH5" s="622"/>
      <c r="BI5" s="622"/>
      <c r="BJ5" s="622"/>
      <c r="BK5" s="622"/>
      <c r="BL5" s="622"/>
      <c r="BM5" s="622"/>
      <c r="BN5" s="623"/>
      <c r="BO5" s="659">
        <v>100</v>
      </c>
      <c r="BP5" s="659"/>
      <c r="BQ5" s="659"/>
      <c r="BR5" s="659"/>
      <c r="BS5" s="660" t="s">
        <v>130</v>
      </c>
      <c r="BT5" s="660"/>
      <c r="BU5" s="660"/>
      <c r="BV5" s="660"/>
      <c r="BW5" s="660"/>
      <c r="BX5" s="660"/>
      <c r="BY5" s="660"/>
      <c r="BZ5" s="660"/>
      <c r="CA5" s="660"/>
      <c r="CB5" s="700"/>
      <c r="CD5" s="673" t="s">
        <v>225</v>
      </c>
      <c r="CE5" s="674"/>
      <c r="CF5" s="674"/>
      <c r="CG5" s="674"/>
      <c r="CH5" s="674"/>
      <c r="CI5" s="674"/>
      <c r="CJ5" s="674"/>
      <c r="CK5" s="674"/>
      <c r="CL5" s="674"/>
      <c r="CM5" s="674"/>
      <c r="CN5" s="674"/>
      <c r="CO5" s="674"/>
      <c r="CP5" s="674"/>
      <c r="CQ5" s="675"/>
      <c r="CR5" s="673" t="s">
        <v>231</v>
      </c>
      <c r="CS5" s="674"/>
      <c r="CT5" s="674"/>
      <c r="CU5" s="674"/>
      <c r="CV5" s="674"/>
      <c r="CW5" s="674"/>
      <c r="CX5" s="674"/>
      <c r="CY5" s="675"/>
      <c r="CZ5" s="673" t="s">
        <v>223</v>
      </c>
      <c r="DA5" s="674"/>
      <c r="DB5" s="674"/>
      <c r="DC5" s="675"/>
      <c r="DD5" s="673" t="s">
        <v>232</v>
      </c>
      <c r="DE5" s="674"/>
      <c r="DF5" s="674"/>
      <c r="DG5" s="674"/>
      <c r="DH5" s="674"/>
      <c r="DI5" s="674"/>
      <c r="DJ5" s="674"/>
      <c r="DK5" s="674"/>
      <c r="DL5" s="674"/>
      <c r="DM5" s="674"/>
      <c r="DN5" s="674"/>
      <c r="DO5" s="674"/>
      <c r="DP5" s="675"/>
      <c r="DQ5" s="673" t="s">
        <v>233</v>
      </c>
      <c r="DR5" s="674"/>
      <c r="DS5" s="674"/>
      <c r="DT5" s="674"/>
      <c r="DU5" s="674"/>
      <c r="DV5" s="674"/>
      <c r="DW5" s="674"/>
      <c r="DX5" s="674"/>
      <c r="DY5" s="674"/>
      <c r="DZ5" s="674"/>
      <c r="EA5" s="674"/>
      <c r="EB5" s="674"/>
      <c r="EC5" s="675"/>
    </row>
    <row r="6" spans="2:143" ht="11.25" customHeight="1" x14ac:dyDescent="0.2">
      <c r="B6" s="618" t="s">
        <v>234</v>
      </c>
      <c r="C6" s="619"/>
      <c r="D6" s="619"/>
      <c r="E6" s="619"/>
      <c r="F6" s="619"/>
      <c r="G6" s="619"/>
      <c r="H6" s="619"/>
      <c r="I6" s="619"/>
      <c r="J6" s="619"/>
      <c r="K6" s="619"/>
      <c r="L6" s="619"/>
      <c r="M6" s="619"/>
      <c r="N6" s="619"/>
      <c r="O6" s="619"/>
      <c r="P6" s="619"/>
      <c r="Q6" s="620"/>
      <c r="R6" s="621">
        <v>71716</v>
      </c>
      <c r="S6" s="622"/>
      <c r="T6" s="622"/>
      <c r="U6" s="622"/>
      <c r="V6" s="622"/>
      <c r="W6" s="622"/>
      <c r="X6" s="622"/>
      <c r="Y6" s="623"/>
      <c r="Z6" s="659">
        <v>0.8</v>
      </c>
      <c r="AA6" s="659"/>
      <c r="AB6" s="659"/>
      <c r="AC6" s="659"/>
      <c r="AD6" s="660">
        <v>71716</v>
      </c>
      <c r="AE6" s="660"/>
      <c r="AF6" s="660"/>
      <c r="AG6" s="660"/>
      <c r="AH6" s="660"/>
      <c r="AI6" s="660"/>
      <c r="AJ6" s="660"/>
      <c r="AK6" s="660"/>
      <c r="AL6" s="624">
        <v>1.8</v>
      </c>
      <c r="AM6" s="625"/>
      <c r="AN6" s="625"/>
      <c r="AO6" s="661"/>
      <c r="AP6" s="618" t="s">
        <v>235</v>
      </c>
      <c r="AQ6" s="619"/>
      <c r="AR6" s="619"/>
      <c r="AS6" s="619"/>
      <c r="AT6" s="619"/>
      <c r="AU6" s="619"/>
      <c r="AV6" s="619"/>
      <c r="AW6" s="619"/>
      <c r="AX6" s="619"/>
      <c r="AY6" s="619"/>
      <c r="AZ6" s="619"/>
      <c r="BA6" s="619"/>
      <c r="BB6" s="619"/>
      <c r="BC6" s="619"/>
      <c r="BD6" s="619"/>
      <c r="BE6" s="619"/>
      <c r="BF6" s="620"/>
      <c r="BG6" s="621">
        <v>941188</v>
      </c>
      <c r="BH6" s="622"/>
      <c r="BI6" s="622"/>
      <c r="BJ6" s="622"/>
      <c r="BK6" s="622"/>
      <c r="BL6" s="622"/>
      <c r="BM6" s="622"/>
      <c r="BN6" s="623"/>
      <c r="BO6" s="659">
        <v>100</v>
      </c>
      <c r="BP6" s="659"/>
      <c r="BQ6" s="659"/>
      <c r="BR6" s="659"/>
      <c r="BS6" s="660" t="s">
        <v>130</v>
      </c>
      <c r="BT6" s="660"/>
      <c r="BU6" s="660"/>
      <c r="BV6" s="660"/>
      <c r="BW6" s="660"/>
      <c r="BX6" s="660"/>
      <c r="BY6" s="660"/>
      <c r="BZ6" s="660"/>
      <c r="CA6" s="660"/>
      <c r="CB6" s="700"/>
      <c r="CD6" s="679" t="s">
        <v>236</v>
      </c>
      <c r="CE6" s="680"/>
      <c r="CF6" s="680"/>
      <c r="CG6" s="680"/>
      <c r="CH6" s="680"/>
      <c r="CI6" s="680"/>
      <c r="CJ6" s="680"/>
      <c r="CK6" s="680"/>
      <c r="CL6" s="680"/>
      <c r="CM6" s="680"/>
      <c r="CN6" s="680"/>
      <c r="CO6" s="680"/>
      <c r="CP6" s="680"/>
      <c r="CQ6" s="681"/>
      <c r="CR6" s="621">
        <v>80191</v>
      </c>
      <c r="CS6" s="622"/>
      <c r="CT6" s="622"/>
      <c r="CU6" s="622"/>
      <c r="CV6" s="622"/>
      <c r="CW6" s="622"/>
      <c r="CX6" s="622"/>
      <c r="CY6" s="623"/>
      <c r="CZ6" s="703">
        <v>0.9</v>
      </c>
      <c r="DA6" s="685"/>
      <c r="DB6" s="685"/>
      <c r="DC6" s="705"/>
      <c r="DD6" s="627" t="s">
        <v>237</v>
      </c>
      <c r="DE6" s="622"/>
      <c r="DF6" s="622"/>
      <c r="DG6" s="622"/>
      <c r="DH6" s="622"/>
      <c r="DI6" s="622"/>
      <c r="DJ6" s="622"/>
      <c r="DK6" s="622"/>
      <c r="DL6" s="622"/>
      <c r="DM6" s="622"/>
      <c r="DN6" s="622"/>
      <c r="DO6" s="622"/>
      <c r="DP6" s="623"/>
      <c r="DQ6" s="627">
        <v>80188</v>
      </c>
      <c r="DR6" s="622"/>
      <c r="DS6" s="622"/>
      <c r="DT6" s="622"/>
      <c r="DU6" s="622"/>
      <c r="DV6" s="622"/>
      <c r="DW6" s="622"/>
      <c r="DX6" s="622"/>
      <c r="DY6" s="622"/>
      <c r="DZ6" s="622"/>
      <c r="EA6" s="622"/>
      <c r="EB6" s="622"/>
      <c r="EC6" s="658"/>
    </row>
    <row r="7" spans="2:143" ht="11.25" customHeight="1" x14ac:dyDescent="0.2">
      <c r="B7" s="618" t="s">
        <v>238</v>
      </c>
      <c r="C7" s="619"/>
      <c r="D7" s="619"/>
      <c r="E7" s="619"/>
      <c r="F7" s="619"/>
      <c r="G7" s="619"/>
      <c r="H7" s="619"/>
      <c r="I7" s="619"/>
      <c r="J7" s="619"/>
      <c r="K7" s="619"/>
      <c r="L7" s="619"/>
      <c r="M7" s="619"/>
      <c r="N7" s="619"/>
      <c r="O7" s="619"/>
      <c r="P7" s="619"/>
      <c r="Q7" s="620"/>
      <c r="R7" s="621">
        <v>1313</v>
      </c>
      <c r="S7" s="622"/>
      <c r="T7" s="622"/>
      <c r="U7" s="622"/>
      <c r="V7" s="622"/>
      <c r="W7" s="622"/>
      <c r="X7" s="622"/>
      <c r="Y7" s="623"/>
      <c r="Z7" s="659">
        <v>0</v>
      </c>
      <c r="AA7" s="659"/>
      <c r="AB7" s="659"/>
      <c r="AC7" s="659"/>
      <c r="AD7" s="660">
        <v>1313</v>
      </c>
      <c r="AE7" s="660"/>
      <c r="AF7" s="660"/>
      <c r="AG7" s="660"/>
      <c r="AH7" s="660"/>
      <c r="AI7" s="660"/>
      <c r="AJ7" s="660"/>
      <c r="AK7" s="660"/>
      <c r="AL7" s="624">
        <v>0</v>
      </c>
      <c r="AM7" s="625"/>
      <c r="AN7" s="625"/>
      <c r="AO7" s="661"/>
      <c r="AP7" s="618" t="s">
        <v>239</v>
      </c>
      <c r="AQ7" s="619"/>
      <c r="AR7" s="619"/>
      <c r="AS7" s="619"/>
      <c r="AT7" s="619"/>
      <c r="AU7" s="619"/>
      <c r="AV7" s="619"/>
      <c r="AW7" s="619"/>
      <c r="AX7" s="619"/>
      <c r="AY7" s="619"/>
      <c r="AZ7" s="619"/>
      <c r="BA7" s="619"/>
      <c r="BB7" s="619"/>
      <c r="BC7" s="619"/>
      <c r="BD7" s="619"/>
      <c r="BE7" s="619"/>
      <c r="BF7" s="620"/>
      <c r="BG7" s="621">
        <v>421035</v>
      </c>
      <c r="BH7" s="622"/>
      <c r="BI7" s="622"/>
      <c r="BJ7" s="622"/>
      <c r="BK7" s="622"/>
      <c r="BL7" s="622"/>
      <c r="BM7" s="622"/>
      <c r="BN7" s="623"/>
      <c r="BO7" s="659">
        <v>44.7</v>
      </c>
      <c r="BP7" s="659"/>
      <c r="BQ7" s="659"/>
      <c r="BR7" s="659"/>
      <c r="BS7" s="660" t="s">
        <v>130</v>
      </c>
      <c r="BT7" s="660"/>
      <c r="BU7" s="660"/>
      <c r="BV7" s="660"/>
      <c r="BW7" s="660"/>
      <c r="BX7" s="660"/>
      <c r="BY7" s="660"/>
      <c r="BZ7" s="660"/>
      <c r="CA7" s="660"/>
      <c r="CB7" s="700"/>
      <c r="CD7" s="618" t="s">
        <v>240</v>
      </c>
      <c r="CE7" s="619"/>
      <c r="CF7" s="619"/>
      <c r="CG7" s="619"/>
      <c r="CH7" s="619"/>
      <c r="CI7" s="619"/>
      <c r="CJ7" s="619"/>
      <c r="CK7" s="619"/>
      <c r="CL7" s="619"/>
      <c r="CM7" s="619"/>
      <c r="CN7" s="619"/>
      <c r="CO7" s="619"/>
      <c r="CP7" s="619"/>
      <c r="CQ7" s="620"/>
      <c r="CR7" s="621">
        <v>1040264</v>
      </c>
      <c r="CS7" s="622"/>
      <c r="CT7" s="622"/>
      <c r="CU7" s="622"/>
      <c r="CV7" s="622"/>
      <c r="CW7" s="622"/>
      <c r="CX7" s="622"/>
      <c r="CY7" s="623"/>
      <c r="CZ7" s="659">
        <v>11.6</v>
      </c>
      <c r="DA7" s="659"/>
      <c r="DB7" s="659"/>
      <c r="DC7" s="659"/>
      <c r="DD7" s="627">
        <v>1992</v>
      </c>
      <c r="DE7" s="622"/>
      <c r="DF7" s="622"/>
      <c r="DG7" s="622"/>
      <c r="DH7" s="622"/>
      <c r="DI7" s="622"/>
      <c r="DJ7" s="622"/>
      <c r="DK7" s="622"/>
      <c r="DL7" s="622"/>
      <c r="DM7" s="622"/>
      <c r="DN7" s="622"/>
      <c r="DO7" s="622"/>
      <c r="DP7" s="623"/>
      <c r="DQ7" s="627">
        <v>893251</v>
      </c>
      <c r="DR7" s="622"/>
      <c r="DS7" s="622"/>
      <c r="DT7" s="622"/>
      <c r="DU7" s="622"/>
      <c r="DV7" s="622"/>
      <c r="DW7" s="622"/>
      <c r="DX7" s="622"/>
      <c r="DY7" s="622"/>
      <c r="DZ7" s="622"/>
      <c r="EA7" s="622"/>
      <c r="EB7" s="622"/>
      <c r="EC7" s="658"/>
    </row>
    <row r="8" spans="2:143" ht="11.25" customHeight="1" x14ac:dyDescent="0.2">
      <c r="B8" s="618" t="s">
        <v>241</v>
      </c>
      <c r="C8" s="619"/>
      <c r="D8" s="619"/>
      <c r="E8" s="619"/>
      <c r="F8" s="619"/>
      <c r="G8" s="619"/>
      <c r="H8" s="619"/>
      <c r="I8" s="619"/>
      <c r="J8" s="619"/>
      <c r="K8" s="619"/>
      <c r="L8" s="619"/>
      <c r="M8" s="619"/>
      <c r="N8" s="619"/>
      <c r="O8" s="619"/>
      <c r="P8" s="619"/>
      <c r="Q8" s="620"/>
      <c r="R8" s="621">
        <v>6975</v>
      </c>
      <c r="S8" s="622"/>
      <c r="T8" s="622"/>
      <c r="U8" s="622"/>
      <c r="V8" s="622"/>
      <c r="W8" s="622"/>
      <c r="X8" s="622"/>
      <c r="Y8" s="623"/>
      <c r="Z8" s="659">
        <v>0.1</v>
      </c>
      <c r="AA8" s="659"/>
      <c r="AB8" s="659"/>
      <c r="AC8" s="659"/>
      <c r="AD8" s="660">
        <v>6975</v>
      </c>
      <c r="AE8" s="660"/>
      <c r="AF8" s="660"/>
      <c r="AG8" s="660"/>
      <c r="AH8" s="660"/>
      <c r="AI8" s="660"/>
      <c r="AJ8" s="660"/>
      <c r="AK8" s="660"/>
      <c r="AL8" s="624">
        <v>0.2</v>
      </c>
      <c r="AM8" s="625"/>
      <c r="AN8" s="625"/>
      <c r="AO8" s="661"/>
      <c r="AP8" s="618" t="s">
        <v>242</v>
      </c>
      <c r="AQ8" s="619"/>
      <c r="AR8" s="619"/>
      <c r="AS8" s="619"/>
      <c r="AT8" s="619"/>
      <c r="AU8" s="619"/>
      <c r="AV8" s="619"/>
      <c r="AW8" s="619"/>
      <c r="AX8" s="619"/>
      <c r="AY8" s="619"/>
      <c r="AZ8" s="619"/>
      <c r="BA8" s="619"/>
      <c r="BB8" s="619"/>
      <c r="BC8" s="619"/>
      <c r="BD8" s="619"/>
      <c r="BE8" s="619"/>
      <c r="BF8" s="620"/>
      <c r="BG8" s="621">
        <v>12794</v>
      </c>
      <c r="BH8" s="622"/>
      <c r="BI8" s="622"/>
      <c r="BJ8" s="622"/>
      <c r="BK8" s="622"/>
      <c r="BL8" s="622"/>
      <c r="BM8" s="622"/>
      <c r="BN8" s="623"/>
      <c r="BO8" s="659">
        <v>1.4</v>
      </c>
      <c r="BP8" s="659"/>
      <c r="BQ8" s="659"/>
      <c r="BR8" s="659"/>
      <c r="BS8" s="660" t="s">
        <v>130</v>
      </c>
      <c r="BT8" s="660"/>
      <c r="BU8" s="660"/>
      <c r="BV8" s="660"/>
      <c r="BW8" s="660"/>
      <c r="BX8" s="660"/>
      <c r="BY8" s="660"/>
      <c r="BZ8" s="660"/>
      <c r="CA8" s="660"/>
      <c r="CB8" s="700"/>
      <c r="CD8" s="618" t="s">
        <v>243</v>
      </c>
      <c r="CE8" s="619"/>
      <c r="CF8" s="619"/>
      <c r="CG8" s="619"/>
      <c r="CH8" s="619"/>
      <c r="CI8" s="619"/>
      <c r="CJ8" s="619"/>
      <c r="CK8" s="619"/>
      <c r="CL8" s="619"/>
      <c r="CM8" s="619"/>
      <c r="CN8" s="619"/>
      <c r="CO8" s="619"/>
      <c r="CP8" s="619"/>
      <c r="CQ8" s="620"/>
      <c r="CR8" s="621">
        <v>1400356</v>
      </c>
      <c r="CS8" s="622"/>
      <c r="CT8" s="622"/>
      <c r="CU8" s="622"/>
      <c r="CV8" s="622"/>
      <c r="CW8" s="622"/>
      <c r="CX8" s="622"/>
      <c r="CY8" s="623"/>
      <c r="CZ8" s="659">
        <v>15.6</v>
      </c>
      <c r="DA8" s="659"/>
      <c r="DB8" s="659"/>
      <c r="DC8" s="659"/>
      <c r="DD8" s="627">
        <v>793</v>
      </c>
      <c r="DE8" s="622"/>
      <c r="DF8" s="622"/>
      <c r="DG8" s="622"/>
      <c r="DH8" s="622"/>
      <c r="DI8" s="622"/>
      <c r="DJ8" s="622"/>
      <c r="DK8" s="622"/>
      <c r="DL8" s="622"/>
      <c r="DM8" s="622"/>
      <c r="DN8" s="622"/>
      <c r="DO8" s="622"/>
      <c r="DP8" s="623"/>
      <c r="DQ8" s="627">
        <v>642814</v>
      </c>
      <c r="DR8" s="622"/>
      <c r="DS8" s="622"/>
      <c r="DT8" s="622"/>
      <c r="DU8" s="622"/>
      <c r="DV8" s="622"/>
      <c r="DW8" s="622"/>
      <c r="DX8" s="622"/>
      <c r="DY8" s="622"/>
      <c r="DZ8" s="622"/>
      <c r="EA8" s="622"/>
      <c r="EB8" s="622"/>
      <c r="EC8" s="658"/>
    </row>
    <row r="9" spans="2:143" ht="11.25" customHeight="1" x14ac:dyDescent="0.2">
      <c r="B9" s="618" t="s">
        <v>244</v>
      </c>
      <c r="C9" s="619"/>
      <c r="D9" s="619"/>
      <c r="E9" s="619"/>
      <c r="F9" s="619"/>
      <c r="G9" s="619"/>
      <c r="H9" s="619"/>
      <c r="I9" s="619"/>
      <c r="J9" s="619"/>
      <c r="K9" s="619"/>
      <c r="L9" s="619"/>
      <c r="M9" s="619"/>
      <c r="N9" s="619"/>
      <c r="O9" s="619"/>
      <c r="P9" s="619"/>
      <c r="Q9" s="620"/>
      <c r="R9" s="621">
        <v>5326</v>
      </c>
      <c r="S9" s="622"/>
      <c r="T9" s="622"/>
      <c r="U9" s="622"/>
      <c r="V9" s="622"/>
      <c r="W9" s="622"/>
      <c r="X9" s="622"/>
      <c r="Y9" s="623"/>
      <c r="Z9" s="659">
        <v>0.1</v>
      </c>
      <c r="AA9" s="659"/>
      <c r="AB9" s="659"/>
      <c r="AC9" s="659"/>
      <c r="AD9" s="660">
        <v>5326</v>
      </c>
      <c r="AE9" s="660"/>
      <c r="AF9" s="660"/>
      <c r="AG9" s="660"/>
      <c r="AH9" s="660"/>
      <c r="AI9" s="660"/>
      <c r="AJ9" s="660"/>
      <c r="AK9" s="660"/>
      <c r="AL9" s="624">
        <v>0.1</v>
      </c>
      <c r="AM9" s="625"/>
      <c r="AN9" s="625"/>
      <c r="AO9" s="661"/>
      <c r="AP9" s="618" t="s">
        <v>245</v>
      </c>
      <c r="AQ9" s="619"/>
      <c r="AR9" s="619"/>
      <c r="AS9" s="619"/>
      <c r="AT9" s="619"/>
      <c r="AU9" s="619"/>
      <c r="AV9" s="619"/>
      <c r="AW9" s="619"/>
      <c r="AX9" s="619"/>
      <c r="AY9" s="619"/>
      <c r="AZ9" s="619"/>
      <c r="BA9" s="619"/>
      <c r="BB9" s="619"/>
      <c r="BC9" s="619"/>
      <c r="BD9" s="619"/>
      <c r="BE9" s="619"/>
      <c r="BF9" s="620"/>
      <c r="BG9" s="621">
        <v>375306</v>
      </c>
      <c r="BH9" s="622"/>
      <c r="BI9" s="622"/>
      <c r="BJ9" s="622"/>
      <c r="BK9" s="622"/>
      <c r="BL9" s="622"/>
      <c r="BM9" s="622"/>
      <c r="BN9" s="623"/>
      <c r="BO9" s="659">
        <v>39.9</v>
      </c>
      <c r="BP9" s="659"/>
      <c r="BQ9" s="659"/>
      <c r="BR9" s="659"/>
      <c r="BS9" s="660" t="s">
        <v>130</v>
      </c>
      <c r="BT9" s="660"/>
      <c r="BU9" s="660"/>
      <c r="BV9" s="660"/>
      <c r="BW9" s="660"/>
      <c r="BX9" s="660"/>
      <c r="BY9" s="660"/>
      <c r="BZ9" s="660"/>
      <c r="CA9" s="660"/>
      <c r="CB9" s="700"/>
      <c r="CD9" s="618" t="s">
        <v>246</v>
      </c>
      <c r="CE9" s="619"/>
      <c r="CF9" s="619"/>
      <c r="CG9" s="619"/>
      <c r="CH9" s="619"/>
      <c r="CI9" s="619"/>
      <c r="CJ9" s="619"/>
      <c r="CK9" s="619"/>
      <c r="CL9" s="619"/>
      <c r="CM9" s="619"/>
      <c r="CN9" s="619"/>
      <c r="CO9" s="619"/>
      <c r="CP9" s="619"/>
      <c r="CQ9" s="620"/>
      <c r="CR9" s="621">
        <v>2362299</v>
      </c>
      <c r="CS9" s="622"/>
      <c r="CT9" s="622"/>
      <c r="CU9" s="622"/>
      <c r="CV9" s="622"/>
      <c r="CW9" s="622"/>
      <c r="CX9" s="622"/>
      <c r="CY9" s="623"/>
      <c r="CZ9" s="659">
        <v>26.3</v>
      </c>
      <c r="DA9" s="659"/>
      <c r="DB9" s="659"/>
      <c r="DC9" s="659"/>
      <c r="DD9" s="627">
        <v>1046179</v>
      </c>
      <c r="DE9" s="622"/>
      <c r="DF9" s="622"/>
      <c r="DG9" s="622"/>
      <c r="DH9" s="622"/>
      <c r="DI9" s="622"/>
      <c r="DJ9" s="622"/>
      <c r="DK9" s="622"/>
      <c r="DL9" s="622"/>
      <c r="DM9" s="622"/>
      <c r="DN9" s="622"/>
      <c r="DO9" s="622"/>
      <c r="DP9" s="623"/>
      <c r="DQ9" s="627">
        <v>1138183</v>
      </c>
      <c r="DR9" s="622"/>
      <c r="DS9" s="622"/>
      <c r="DT9" s="622"/>
      <c r="DU9" s="622"/>
      <c r="DV9" s="622"/>
      <c r="DW9" s="622"/>
      <c r="DX9" s="622"/>
      <c r="DY9" s="622"/>
      <c r="DZ9" s="622"/>
      <c r="EA9" s="622"/>
      <c r="EB9" s="622"/>
      <c r="EC9" s="658"/>
    </row>
    <row r="10" spans="2:143" ht="11.25" customHeight="1" x14ac:dyDescent="0.2">
      <c r="B10" s="618" t="s">
        <v>247</v>
      </c>
      <c r="C10" s="619"/>
      <c r="D10" s="619"/>
      <c r="E10" s="619"/>
      <c r="F10" s="619"/>
      <c r="G10" s="619"/>
      <c r="H10" s="619"/>
      <c r="I10" s="619"/>
      <c r="J10" s="619"/>
      <c r="K10" s="619"/>
      <c r="L10" s="619"/>
      <c r="M10" s="619"/>
      <c r="N10" s="619"/>
      <c r="O10" s="619"/>
      <c r="P10" s="619"/>
      <c r="Q10" s="620"/>
      <c r="R10" s="621" t="s">
        <v>130</v>
      </c>
      <c r="S10" s="622"/>
      <c r="T10" s="622"/>
      <c r="U10" s="622"/>
      <c r="V10" s="622"/>
      <c r="W10" s="622"/>
      <c r="X10" s="622"/>
      <c r="Y10" s="623"/>
      <c r="Z10" s="659" t="s">
        <v>130</v>
      </c>
      <c r="AA10" s="659"/>
      <c r="AB10" s="659"/>
      <c r="AC10" s="659"/>
      <c r="AD10" s="660" t="s">
        <v>130</v>
      </c>
      <c r="AE10" s="660"/>
      <c r="AF10" s="660"/>
      <c r="AG10" s="660"/>
      <c r="AH10" s="660"/>
      <c r="AI10" s="660"/>
      <c r="AJ10" s="660"/>
      <c r="AK10" s="660"/>
      <c r="AL10" s="624" t="s">
        <v>130</v>
      </c>
      <c r="AM10" s="625"/>
      <c r="AN10" s="625"/>
      <c r="AO10" s="661"/>
      <c r="AP10" s="618" t="s">
        <v>248</v>
      </c>
      <c r="AQ10" s="619"/>
      <c r="AR10" s="619"/>
      <c r="AS10" s="619"/>
      <c r="AT10" s="619"/>
      <c r="AU10" s="619"/>
      <c r="AV10" s="619"/>
      <c r="AW10" s="619"/>
      <c r="AX10" s="619"/>
      <c r="AY10" s="619"/>
      <c r="AZ10" s="619"/>
      <c r="BA10" s="619"/>
      <c r="BB10" s="619"/>
      <c r="BC10" s="619"/>
      <c r="BD10" s="619"/>
      <c r="BE10" s="619"/>
      <c r="BF10" s="620"/>
      <c r="BG10" s="621">
        <v>22165</v>
      </c>
      <c r="BH10" s="622"/>
      <c r="BI10" s="622"/>
      <c r="BJ10" s="622"/>
      <c r="BK10" s="622"/>
      <c r="BL10" s="622"/>
      <c r="BM10" s="622"/>
      <c r="BN10" s="623"/>
      <c r="BO10" s="659">
        <v>2.4</v>
      </c>
      <c r="BP10" s="659"/>
      <c r="BQ10" s="659"/>
      <c r="BR10" s="659"/>
      <c r="BS10" s="660" t="s">
        <v>130</v>
      </c>
      <c r="BT10" s="660"/>
      <c r="BU10" s="660"/>
      <c r="BV10" s="660"/>
      <c r="BW10" s="660"/>
      <c r="BX10" s="660"/>
      <c r="BY10" s="660"/>
      <c r="BZ10" s="660"/>
      <c r="CA10" s="660"/>
      <c r="CB10" s="700"/>
      <c r="CD10" s="618" t="s">
        <v>249</v>
      </c>
      <c r="CE10" s="619"/>
      <c r="CF10" s="619"/>
      <c r="CG10" s="619"/>
      <c r="CH10" s="619"/>
      <c r="CI10" s="619"/>
      <c r="CJ10" s="619"/>
      <c r="CK10" s="619"/>
      <c r="CL10" s="619"/>
      <c r="CM10" s="619"/>
      <c r="CN10" s="619"/>
      <c r="CO10" s="619"/>
      <c r="CP10" s="619"/>
      <c r="CQ10" s="620"/>
      <c r="CR10" s="621">
        <v>193426</v>
      </c>
      <c r="CS10" s="622"/>
      <c r="CT10" s="622"/>
      <c r="CU10" s="622"/>
      <c r="CV10" s="622"/>
      <c r="CW10" s="622"/>
      <c r="CX10" s="622"/>
      <c r="CY10" s="623"/>
      <c r="CZ10" s="659">
        <v>2.2000000000000002</v>
      </c>
      <c r="DA10" s="659"/>
      <c r="DB10" s="659"/>
      <c r="DC10" s="659"/>
      <c r="DD10" s="627">
        <v>69172</v>
      </c>
      <c r="DE10" s="622"/>
      <c r="DF10" s="622"/>
      <c r="DG10" s="622"/>
      <c r="DH10" s="622"/>
      <c r="DI10" s="622"/>
      <c r="DJ10" s="622"/>
      <c r="DK10" s="622"/>
      <c r="DL10" s="622"/>
      <c r="DM10" s="622"/>
      <c r="DN10" s="622"/>
      <c r="DO10" s="622"/>
      <c r="DP10" s="623"/>
      <c r="DQ10" s="627">
        <v>56197</v>
      </c>
      <c r="DR10" s="622"/>
      <c r="DS10" s="622"/>
      <c r="DT10" s="622"/>
      <c r="DU10" s="622"/>
      <c r="DV10" s="622"/>
      <c r="DW10" s="622"/>
      <c r="DX10" s="622"/>
      <c r="DY10" s="622"/>
      <c r="DZ10" s="622"/>
      <c r="EA10" s="622"/>
      <c r="EB10" s="622"/>
      <c r="EC10" s="658"/>
    </row>
    <row r="11" spans="2:143" ht="11.25" customHeight="1" x14ac:dyDescent="0.2">
      <c r="B11" s="618" t="s">
        <v>250</v>
      </c>
      <c r="C11" s="619"/>
      <c r="D11" s="619"/>
      <c r="E11" s="619"/>
      <c r="F11" s="619"/>
      <c r="G11" s="619"/>
      <c r="H11" s="619"/>
      <c r="I11" s="619"/>
      <c r="J11" s="619"/>
      <c r="K11" s="619"/>
      <c r="L11" s="619"/>
      <c r="M11" s="619"/>
      <c r="N11" s="619"/>
      <c r="O11" s="619"/>
      <c r="P11" s="619"/>
      <c r="Q11" s="620"/>
      <c r="R11" s="621">
        <v>175860</v>
      </c>
      <c r="S11" s="622"/>
      <c r="T11" s="622"/>
      <c r="U11" s="622"/>
      <c r="V11" s="622"/>
      <c r="W11" s="622"/>
      <c r="X11" s="622"/>
      <c r="Y11" s="623"/>
      <c r="Z11" s="624">
        <v>1.9</v>
      </c>
      <c r="AA11" s="625"/>
      <c r="AB11" s="625"/>
      <c r="AC11" s="626"/>
      <c r="AD11" s="627">
        <v>175860</v>
      </c>
      <c r="AE11" s="622"/>
      <c r="AF11" s="622"/>
      <c r="AG11" s="622"/>
      <c r="AH11" s="622"/>
      <c r="AI11" s="622"/>
      <c r="AJ11" s="622"/>
      <c r="AK11" s="623"/>
      <c r="AL11" s="624">
        <v>4.5</v>
      </c>
      <c r="AM11" s="625"/>
      <c r="AN11" s="625"/>
      <c r="AO11" s="661"/>
      <c r="AP11" s="618" t="s">
        <v>251</v>
      </c>
      <c r="AQ11" s="619"/>
      <c r="AR11" s="619"/>
      <c r="AS11" s="619"/>
      <c r="AT11" s="619"/>
      <c r="AU11" s="619"/>
      <c r="AV11" s="619"/>
      <c r="AW11" s="619"/>
      <c r="AX11" s="619"/>
      <c r="AY11" s="619"/>
      <c r="AZ11" s="619"/>
      <c r="BA11" s="619"/>
      <c r="BB11" s="619"/>
      <c r="BC11" s="619"/>
      <c r="BD11" s="619"/>
      <c r="BE11" s="619"/>
      <c r="BF11" s="620"/>
      <c r="BG11" s="621">
        <v>10770</v>
      </c>
      <c r="BH11" s="622"/>
      <c r="BI11" s="622"/>
      <c r="BJ11" s="622"/>
      <c r="BK11" s="622"/>
      <c r="BL11" s="622"/>
      <c r="BM11" s="622"/>
      <c r="BN11" s="623"/>
      <c r="BO11" s="659">
        <v>1.1000000000000001</v>
      </c>
      <c r="BP11" s="659"/>
      <c r="BQ11" s="659"/>
      <c r="BR11" s="659"/>
      <c r="BS11" s="660" t="s">
        <v>130</v>
      </c>
      <c r="BT11" s="660"/>
      <c r="BU11" s="660"/>
      <c r="BV11" s="660"/>
      <c r="BW11" s="660"/>
      <c r="BX11" s="660"/>
      <c r="BY11" s="660"/>
      <c r="BZ11" s="660"/>
      <c r="CA11" s="660"/>
      <c r="CB11" s="700"/>
      <c r="CD11" s="618" t="s">
        <v>252</v>
      </c>
      <c r="CE11" s="619"/>
      <c r="CF11" s="619"/>
      <c r="CG11" s="619"/>
      <c r="CH11" s="619"/>
      <c r="CI11" s="619"/>
      <c r="CJ11" s="619"/>
      <c r="CK11" s="619"/>
      <c r="CL11" s="619"/>
      <c r="CM11" s="619"/>
      <c r="CN11" s="619"/>
      <c r="CO11" s="619"/>
      <c r="CP11" s="619"/>
      <c r="CQ11" s="620"/>
      <c r="CR11" s="621">
        <v>601305</v>
      </c>
      <c r="CS11" s="622"/>
      <c r="CT11" s="622"/>
      <c r="CU11" s="622"/>
      <c r="CV11" s="622"/>
      <c r="CW11" s="622"/>
      <c r="CX11" s="622"/>
      <c r="CY11" s="623"/>
      <c r="CZ11" s="659">
        <v>6.7</v>
      </c>
      <c r="DA11" s="659"/>
      <c r="DB11" s="659"/>
      <c r="DC11" s="659"/>
      <c r="DD11" s="627">
        <v>322423</v>
      </c>
      <c r="DE11" s="622"/>
      <c r="DF11" s="622"/>
      <c r="DG11" s="622"/>
      <c r="DH11" s="622"/>
      <c r="DI11" s="622"/>
      <c r="DJ11" s="622"/>
      <c r="DK11" s="622"/>
      <c r="DL11" s="622"/>
      <c r="DM11" s="622"/>
      <c r="DN11" s="622"/>
      <c r="DO11" s="622"/>
      <c r="DP11" s="623"/>
      <c r="DQ11" s="627">
        <v>190973</v>
      </c>
      <c r="DR11" s="622"/>
      <c r="DS11" s="622"/>
      <c r="DT11" s="622"/>
      <c r="DU11" s="622"/>
      <c r="DV11" s="622"/>
      <c r="DW11" s="622"/>
      <c r="DX11" s="622"/>
      <c r="DY11" s="622"/>
      <c r="DZ11" s="622"/>
      <c r="EA11" s="622"/>
      <c r="EB11" s="622"/>
      <c r="EC11" s="658"/>
    </row>
    <row r="12" spans="2:143" ht="11.25" customHeight="1" x14ac:dyDescent="0.2">
      <c r="B12" s="618" t="s">
        <v>253</v>
      </c>
      <c r="C12" s="619"/>
      <c r="D12" s="619"/>
      <c r="E12" s="619"/>
      <c r="F12" s="619"/>
      <c r="G12" s="619"/>
      <c r="H12" s="619"/>
      <c r="I12" s="619"/>
      <c r="J12" s="619"/>
      <c r="K12" s="619"/>
      <c r="L12" s="619"/>
      <c r="M12" s="619"/>
      <c r="N12" s="619"/>
      <c r="O12" s="619"/>
      <c r="P12" s="619"/>
      <c r="Q12" s="620"/>
      <c r="R12" s="621" t="s">
        <v>237</v>
      </c>
      <c r="S12" s="622"/>
      <c r="T12" s="622"/>
      <c r="U12" s="622"/>
      <c r="V12" s="622"/>
      <c r="W12" s="622"/>
      <c r="X12" s="622"/>
      <c r="Y12" s="623"/>
      <c r="Z12" s="659" t="s">
        <v>237</v>
      </c>
      <c r="AA12" s="659"/>
      <c r="AB12" s="659"/>
      <c r="AC12" s="659"/>
      <c r="AD12" s="660" t="s">
        <v>130</v>
      </c>
      <c r="AE12" s="660"/>
      <c r="AF12" s="660"/>
      <c r="AG12" s="660"/>
      <c r="AH12" s="660"/>
      <c r="AI12" s="660"/>
      <c r="AJ12" s="660"/>
      <c r="AK12" s="660"/>
      <c r="AL12" s="624" t="s">
        <v>130</v>
      </c>
      <c r="AM12" s="625"/>
      <c r="AN12" s="625"/>
      <c r="AO12" s="661"/>
      <c r="AP12" s="618" t="s">
        <v>254</v>
      </c>
      <c r="AQ12" s="619"/>
      <c r="AR12" s="619"/>
      <c r="AS12" s="619"/>
      <c r="AT12" s="619"/>
      <c r="AU12" s="619"/>
      <c r="AV12" s="619"/>
      <c r="AW12" s="619"/>
      <c r="AX12" s="619"/>
      <c r="AY12" s="619"/>
      <c r="AZ12" s="619"/>
      <c r="BA12" s="619"/>
      <c r="BB12" s="619"/>
      <c r="BC12" s="619"/>
      <c r="BD12" s="619"/>
      <c r="BE12" s="619"/>
      <c r="BF12" s="620"/>
      <c r="BG12" s="621">
        <v>395161</v>
      </c>
      <c r="BH12" s="622"/>
      <c r="BI12" s="622"/>
      <c r="BJ12" s="622"/>
      <c r="BK12" s="622"/>
      <c r="BL12" s="622"/>
      <c r="BM12" s="622"/>
      <c r="BN12" s="623"/>
      <c r="BO12" s="659">
        <v>42</v>
      </c>
      <c r="BP12" s="659"/>
      <c r="BQ12" s="659"/>
      <c r="BR12" s="659"/>
      <c r="BS12" s="660" t="s">
        <v>237</v>
      </c>
      <c r="BT12" s="660"/>
      <c r="BU12" s="660"/>
      <c r="BV12" s="660"/>
      <c r="BW12" s="660"/>
      <c r="BX12" s="660"/>
      <c r="BY12" s="660"/>
      <c r="BZ12" s="660"/>
      <c r="CA12" s="660"/>
      <c r="CB12" s="700"/>
      <c r="CD12" s="618" t="s">
        <v>255</v>
      </c>
      <c r="CE12" s="619"/>
      <c r="CF12" s="619"/>
      <c r="CG12" s="619"/>
      <c r="CH12" s="619"/>
      <c r="CI12" s="619"/>
      <c r="CJ12" s="619"/>
      <c r="CK12" s="619"/>
      <c r="CL12" s="619"/>
      <c r="CM12" s="619"/>
      <c r="CN12" s="619"/>
      <c r="CO12" s="619"/>
      <c r="CP12" s="619"/>
      <c r="CQ12" s="620"/>
      <c r="CR12" s="621">
        <v>304453</v>
      </c>
      <c r="CS12" s="622"/>
      <c r="CT12" s="622"/>
      <c r="CU12" s="622"/>
      <c r="CV12" s="622"/>
      <c r="CW12" s="622"/>
      <c r="CX12" s="622"/>
      <c r="CY12" s="623"/>
      <c r="CZ12" s="659">
        <v>3.4</v>
      </c>
      <c r="DA12" s="659"/>
      <c r="DB12" s="659"/>
      <c r="DC12" s="659"/>
      <c r="DD12" s="627">
        <v>8416</v>
      </c>
      <c r="DE12" s="622"/>
      <c r="DF12" s="622"/>
      <c r="DG12" s="622"/>
      <c r="DH12" s="622"/>
      <c r="DI12" s="622"/>
      <c r="DJ12" s="622"/>
      <c r="DK12" s="622"/>
      <c r="DL12" s="622"/>
      <c r="DM12" s="622"/>
      <c r="DN12" s="622"/>
      <c r="DO12" s="622"/>
      <c r="DP12" s="623"/>
      <c r="DQ12" s="627">
        <v>178801</v>
      </c>
      <c r="DR12" s="622"/>
      <c r="DS12" s="622"/>
      <c r="DT12" s="622"/>
      <c r="DU12" s="622"/>
      <c r="DV12" s="622"/>
      <c r="DW12" s="622"/>
      <c r="DX12" s="622"/>
      <c r="DY12" s="622"/>
      <c r="DZ12" s="622"/>
      <c r="EA12" s="622"/>
      <c r="EB12" s="622"/>
      <c r="EC12" s="658"/>
    </row>
    <row r="13" spans="2:143" ht="11.25" customHeight="1" x14ac:dyDescent="0.2">
      <c r="B13" s="618" t="s">
        <v>256</v>
      </c>
      <c r="C13" s="619"/>
      <c r="D13" s="619"/>
      <c r="E13" s="619"/>
      <c r="F13" s="619"/>
      <c r="G13" s="619"/>
      <c r="H13" s="619"/>
      <c r="I13" s="619"/>
      <c r="J13" s="619"/>
      <c r="K13" s="619"/>
      <c r="L13" s="619"/>
      <c r="M13" s="619"/>
      <c r="N13" s="619"/>
      <c r="O13" s="619"/>
      <c r="P13" s="619"/>
      <c r="Q13" s="620"/>
      <c r="R13" s="621" t="s">
        <v>130</v>
      </c>
      <c r="S13" s="622"/>
      <c r="T13" s="622"/>
      <c r="U13" s="622"/>
      <c r="V13" s="622"/>
      <c r="W13" s="622"/>
      <c r="X13" s="622"/>
      <c r="Y13" s="623"/>
      <c r="Z13" s="659" t="s">
        <v>130</v>
      </c>
      <c r="AA13" s="659"/>
      <c r="AB13" s="659"/>
      <c r="AC13" s="659"/>
      <c r="AD13" s="660" t="s">
        <v>130</v>
      </c>
      <c r="AE13" s="660"/>
      <c r="AF13" s="660"/>
      <c r="AG13" s="660"/>
      <c r="AH13" s="660"/>
      <c r="AI13" s="660"/>
      <c r="AJ13" s="660"/>
      <c r="AK13" s="660"/>
      <c r="AL13" s="624" t="s">
        <v>130</v>
      </c>
      <c r="AM13" s="625"/>
      <c r="AN13" s="625"/>
      <c r="AO13" s="661"/>
      <c r="AP13" s="618" t="s">
        <v>257</v>
      </c>
      <c r="AQ13" s="619"/>
      <c r="AR13" s="619"/>
      <c r="AS13" s="619"/>
      <c r="AT13" s="619"/>
      <c r="AU13" s="619"/>
      <c r="AV13" s="619"/>
      <c r="AW13" s="619"/>
      <c r="AX13" s="619"/>
      <c r="AY13" s="619"/>
      <c r="AZ13" s="619"/>
      <c r="BA13" s="619"/>
      <c r="BB13" s="619"/>
      <c r="BC13" s="619"/>
      <c r="BD13" s="619"/>
      <c r="BE13" s="619"/>
      <c r="BF13" s="620"/>
      <c r="BG13" s="621">
        <v>344579</v>
      </c>
      <c r="BH13" s="622"/>
      <c r="BI13" s="622"/>
      <c r="BJ13" s="622"/>
      <c r="BK13" s="622"/>
      <c r="BL13" s="622"/>
      <c r="BM13" s="622"/>
      <c r="BN13" s="623"/>
      <c r="BO13" s="659">
        <v>36.6</v>
      </c>
      <c r="BP13" s="659"/>
      <c r="BQ13" s="659"/>
      <c r="BR13" s="659"/>
      <c r="BS13" s="660" t="s">
        <v>130</v>
      </c>
      <c r="BT13" s="660"/>
      <c r="BU13" s="660"/>
      <c r="BV13" s="660"/>
      <c r="BW13" s="660"/>
      <c r="BX13" s="660"/>
      <c r="BY13" s="660"/>
      <c r="BZ13" s="660"/>
      <c r="CA13" s="660"/>
      <c r="CB13" s="700"/>
      <c r="CD13" s="618" t="s">
        <v>258</v>
      </c>
      <c r="CE13" s="619"/>
      <c r="CF13" s="619"/>
      <c r="CG13" s="619"/>
      <c r="CH13" s="619"/>
      <c r="CI13" s="619"/>
      <c r="CJ13" s="619"/>
      <c r="CK13" s="619"/>
      <c r="CL13" s="619"/>
      <c r="CM13" s="619"/>
      <c r="CN13" s="619"/>
      <c r="CO13" s="619"/>
      <c r="CP13" s="619"/>
      <c r="CQ13" s="620"/>
      <c r="CR13" s="621">
        <v>791778</v>
      </c>
      <c r="CS13" s="622"/>
      <c r="CT13" s="622"/>
      <c r="CU13" s="622"/>
      <c r="CV13" s="622"/>
      <c r="CW13" s="622"/>
      <c r="CX13" s="622"/>
      <c r="CY13" s="623"/>
      <c r="CZ13" s="659">
        <v>8.8000000000000007</v>
      </c>
      <c r="DA13" s="659"/>
      <c r="DB13" s="659"/>
      <c r="DC13" s="659"/>
      <c r="DD13" s="627">
        <v>575895</v>
      </c>
      <c r="DE13" s="622"/>
      <c r="DF13" s="622"/>
      <c r="DG13" s="622"/>
      <c r="DH13" s="622"/>
      <c r="DI13" s="622"/>
      <c r="DJ13" s="622"/>
      <c r="DK13" s="622"/>
      <c r="DL13" s="622"/>
      <c r="DM13" s="622"/>
      <c r="DN13" s="622"/>
      <c r="DO13" s="622"/>
      <c r="DP13" s="623"/>
      <c r="DQ13" s="627">
        <v>218602</v>
      </c>
      <c r="DR13" s="622"/>
      <c r="DS13" s="622"/>
      <c r="DT13" s="622"/>
      <c r="DU13" s="622"/>
      <c r="DV13" s="622"/>
      <c r="DW13" s="622"/>
      <c r="DX13" s="622"/>
      <c r="DY13" s="622"/>
      <c r="DZ13" s="622"/>
      <c r="EA13" s="622"/>
      <c r="EB13" s="622"/>
      <c r="EC13" s="658"/>
    </row>
    <row r="14" spans="2:143" ht="11.25" customHeight="1" x14ac:dyDescent="0.2">
      <c r="B14" s="618" t="s">
        <v>259</v>
      </c>
      <c r="C14" s="619"/>
      <c r="D14" s="619"/>
      <c r="E14" s="619"/>
      <c r="F14" s="619"/>
      <c r="G14" s="619"/>
      <c r="H14" s="619"/>
      <c r="I14" s="619"/>
      <c r="J14" s="619"/>
      <c r="K14" s="619"/>
      <c r="L14" s="619"/>
      <c r="M14" s="619"/>
      <c r="N14" s="619"/>
      <c r="O14" s="619"/>
      <c r="P14" s="619"/>
      <c r="Q14" s="620"/>
      <c r="R14" s="621">
        <v>3</v>
      </c>
      <c r="S14" s="622"/>
      <c r="T14" s="622"/>
      <c r="U14" s="622"/>
      <c r="V14" s="622"/>
      <c r="W14" s="622"/>
      <c r="X14" s="622"/>
      <c r="Y14" s="623"/>
      <c r="Z14" s="659">
        <v>0</v>
      </c>
      <c r="AA14" s="659"/>
      <c r="AB14" s="659"/>
      <c r="AC14" s="659"/>
      <c r="AD14" s="660">
        <v>3</v>
      </c>
      <c r="AE14" s="660"/>
      <c r="AF14" s="660"/>
      <c r="AG14" s="660"/>
      <c r="AH14" s="660"/>
      <c r="AI14" s="660"/>
      <c r="AJ14" s="660"/>
      <c r="AK14" s="660"/>
      <c r="AL14" s="624">
        <v>0</v>
      </c>
      <c r="AM14" s="625"/>
      <c r="AN14" s="625"/>
      <c r="AO14" s="661"/>
      <c r="AP14" s="618" t="s">
        <v>260</v>
      </c>
      <c r="AQ14" s="619"/>
      <c r="AR14" s="619"/>
      <c r="AS14" s="619"/>
      <c r="AT14" s="619"/>
      <c r="AU14" s="619"/>
      <c r="AV14" s="619"/>
      <c r="AW14" s="619"/>
      <c r="AX14" s="619"/>
      <c r="AY14" s="619"/>
      <c r="AZ14" s="619"/>
      <c r="BA14" s="619"/>
      <c r="BB14" s="619"/>
      <c r="BC14" s="619"/>
      <c r="BD14" s="619"/>
      <c r="BE14" s="619"/>
      <c r="BF14" s="620"/>
      <c r="BG14" s="621">
        <v>40676</v>
      </c>
      <c r="BH14" s="622"/>
      <c r="BI14" s="622"/>
      <c r="BJ14" s="622"/>
      <c r="BK14" s="622"/>
      <c r="BL14" s="622"/>
      <c r="BM14" s="622"/>
      <c r="BN14" s="623"/>
      <c r="BO14" s="659">
        <v>4.3</v>
      </c>
      <c r="BP14" s="659"/>
      <c r="BQ14" s="659"/>
      <c r="BR14" s="659"/>
      <c r="BS14" s="660" t="s">
        <v>130</v>
      </c>
      <c r="BT14" s="660"/>
      <c r="BU14" s="660"/>
      <c r="BV14" s="660"/>
      <c r="BW14" s="660"/>
      <c r="BX14" s="660"/>
      <c r="BY14" s="660"/>
      <c r="BZ14" s="660"/>
      <c r="CA14" s="660"/>
      <c r="CB14" s="700"/>
      <c r="CD14" s="618" t="s">
        <v>261</v>
      </c>
      <c r="CE14" s="619"/>
      <c r="CF14" s="619"/>
      <c r="CG14" s="619"/>
      <c r="CH14" s="619"/>
      <c r="CI14" s="619"/>
      <c r="CJ14" s="619"/>
      <c r="CK14" s="619"/>
      <c r="CL14" s="619"/>
      <c r="CM14" s="619"/>
      <c r="CN14" s="619"/>
      <c r="CO14" s="619"/>
      <c r="CP14" s="619"/>
      <c r="CQ14" s="620"/>
      <c r="CR14" s="621">
        <v>477469</v>
      </c>
      <c r="CS14" s="622"/>
      <c r="CT14" s="622"/>
      <c r="CU14" s="622"/>
      <c r="CV14" s="622"/>
      <c r="CW14" s="622"/>
      <c r="CX14" s="622"/>
      <c r="CY14" s="623"/>
      <c r="CZ14" s="659">
        <v>5.3</v>
      </c>
      <c r="DA14" s="659"/>
      <c r="DB14" s="659"/>
      <c r="DC14" s="659"/>
      <c r="DD14" s="627">
        <v>148395</v>
      </c>
      <c r="DE14" s="622"/>
      <c r="DF14" s="622"/>
      <c r="DG14" s="622"/>
      <c r="DH14" s="622"/>
      <c r="DI14" s="622"/>
      <c r="DJ14" s="622"/>
      <c r="DK14" s="622"/>
      <c r="DL14" s="622"/>
      <c r="DM14" s="622"/>
      <c r="DN14" s="622"/>
      <c r="DO14" s="622"/>
      <c r="DP14" s="623"/>
      <c r="DQ14" s="627">
        <v>148947</v>
      </c>
      <c r="DR14" s="622"/>
      <c r="DS14" s="622"/>
      <c r="DT14" s="622"/>
      <c r="DU14" s="622"/>
      <c r="DV14" s="622"/>
      <c r="DW14" s="622"/>
      <c r="DX14" s="622"/>
      <c r="DY14" s="622"/>
      <c r="DZ14" s="622"/>
      <c r="EA14" s="622"/>
      <c r="EB14" s="622"/>
      <c r="EC14" s="658"/>
    </row>
    <row r="15" spans="2:143" ht="11.25" customHeight="1" x14ac:dyDescent="0.2">
      <c r="B15" s="618" t="s">
        <v>262</v>
      </c>
      <c r="C15" s="619"/>
      <c r="D15" s="619"/>
      <c r="E15" s="619"/>
      <c r="F15" s="619"/>
      <c r="G15" s="619"/>
      <c r="H15" s="619"/>
      <c r="I15" s="619"/>
      <c r="J15" s="619"/>
      <c r="K15" s="619"/>
      <c r="L15" s="619"/>
      <c r="M15" s="619"/>
      <c r="N15" s="619"/>
      <c r="O15" s="619"/>
      <c r="P15" s="619"/>
      <c r="Q15" s="620"/>
      <c r="R15" s="621" t="s">
        <v>130</v>
      </c>
      <c r="S15" s="622"/>
      <c r="T15" s="622"/>
      <c r="U15" s="622"/>
      <c r="V15" s="622"/>
      <c r="W15" s="622"/>
      <c r="X15" s="622"/>
      <c r="Y15" s="623"/>
      <c r="Z15" s="659" t="s">
        <v>130</v>
      </c>
      <c r="AA15" s="659"/>
      <c r="AB15" s="659"/>
      <c r="AC15" s="659"/>
      <c r="AD15" s="660" t="s">
        <v>130</v>
      </c>
      <c r="AE15" s="660"/>
      <c r="AF15" s="660"/>
      <c r="AG15" s="660"/>
      <c r="AH15" s="660"/>
      <c r="AI15" s="660"/>
      <c r="AJ15" s="660"/>
      <c r="AK15" s="660"/>
      <c r="AL15" s="624" t="s">
        <v>237</v>
      </c>
      <c r="AM15" s="625"/>
      <c r="AN15" s="625"/>
      <c r="AO15" s="661"/>
      <c r="AP15" s="618" t="s">
        <v>263</v>
      </c>
      <c r="AQ15" s="619"/>
      <c r="AR15" s="619"/>
      <c r="AS15" s="619"/>
      <c r="AT15" s="619"/>
      <c r="AU15" s="619"/>
      <c r="AV15" s="619"/>
      <c r="AW15" s="619"/>
      <c r="AX15" s="619"/>
      <c r="AY15" s="619"/>
      <c r="AZ15" s="619"/>
      <c r="BA15" s="619"/>
      <c r="BB15" s="619"/>
      <c r="BC15" s="619"/>
      <c r="BD15" s="619"/>
      <c r="BE15" s="619"/>
      <c r="BF15" s="620"/>
      <c r="BG15" s="621">
        <v>84316</v>
      </c>
      <c r="BH15" s="622"/>
      <c r="BI15" s="622"/>
      <c r="BJ15" s="622"/>
      <c r="BK15" s="622"/>
      <c r="BL15" s="622"/>
      <c r="BM15" s="622"/>
      <c r="BN15" s="623"/>
      <c r="BO15" s="659">
        <v>9</v>
      </c>
      <c r="BP15" s="659"/>
      <c r="BQ15" s="659"/>
      <c r="BR15" s="659"/>
      <c r="BS15" s="660" t="s">
        <v>237</v>
      </c>
      <c r="BT15" s="660"/>
      <c r="BU15" s="660"/>
      <c r="BV15" s="660"/>
      <c r="BW15" s="660"/>
      <c r="BX15" s="660"/>
      <c r="BY15" s="660"/>
      <c r="BZ15" s="660"/>
      <c r="CA15" s="660"/>
      <c r="CB15" s="700"/>
      <c r="CD15" s="618" t="s">
        <v>264</v>
      </c>
      <c r="CE15" s="619"/>
      <c r="CF15" s="619"/>
      <c r="CG15" s="619"/>
      <c r="CH15" s="619"/>
      <c r="CI15" s="619"/>
      <c r="CJ15" s="619"/>
      <c r="CK15" s="619"/>
      <c r="CL15" s="619"/>
      <c r="CM15" s="619"/>
      <c r="CN15" s="619"/>
      <c r="CO15" s="619"/>
      <c r="CP15" s="619"/>
      <c r="CQ15" s="620"/>
      <c r="CR15" s="621">
        <v>934410</v>
      </c>
      <c r="CS15" s="622"/>
      <c r="CT15" s="622"/>
      <c r="CU15" s="622"/>
      <c r="CV15" s="622"/>
      <c r="CW15" s="622"/>
      <c r="CX15" s="622"/>
      <c r="CY15" s="623"/>
      <c r="CZ15" s="659">
        <v>10.4</v>
      </c>
      <c r="DA15" s="659"/>
      <c r="DB15" s="659"/>
      <c r="DC15" s="659"/>
      <c r="DD15" s="627">
        <v>403361</v>
      </c>
      <c r="DE15" s="622"/>
      <c r="DF15" s="622"/>
      <c r="DG15" s="622"/>
      <c r="DH15" s="622"/>
      <c r="DI15" s="622"/>
      <c r="DJ15" s="622"/>
      <c r="DK15" s="622"/>
      <c r="DL15" s="622"/>
      <c r="DM15" s="622"/>
      <c r="DN15" s="622"/>
      <c r="DO15" s="622"/>
      <c r="DP15" s="623"/>
      <c r="DQ15" s="627">
        <v>332273</v>
      </c>
      <c r="DR15" s="622"/>
      <c r="DS15" s="622"/>
      <c r="DT15" s="622"/>
      <c r="DU15" s="622"/>
      <c r="DV15" s="622"/>
      <c r="DW15" s="622"/>
      <c r="DX15" s="622"/>
      <c r="DY15" s="622"/>
      <c r="DZ15" s="622"/>
      <c r="EA15" s="622"/>
      <c r="EB15" s="622"/>
      <c r="EC15" s="658"/>
    </row>
    <row r="16" spans="2:143" ht="11.25" customHeight="1" x14ac:dyDescent="0.2">
      <c r="B16" s="618" t="s">
        <v>265</v>
      </c>
      <c r="C16" s="619"/>
      <c r="D16" s="619"/>
      <c r="E16" s="619"/>
      <c r="F16" s="619"/>
      <c r="G16" s="619"/>
      <c r="H16" s="619"/>
      <c r="I16" s="619"/>
      <c r="J16" s="619"/>
      <c r="K16" s="619"/>
      <c r="L16" s="619"/>
      <c r="M16" s="619"/>
      <c r="N16" s="619"/>
      <c r="O16" s="619"/>
      <c r="P16" s="619"/>
      <c r="Q16" s="620"/>
      <c r="R16" s="621">
        <v>16300</v>
      </c>
      <c r="S16" s="622"/>
      <c r="T16" s="622"/>
      <c r="U16" s="622"/>
      <c r="V16" s="622"/>
      <c r="W16" s="622"/>
      <c r="X16" s="622"/>
      <c r="Y16" s="623"/>
      <c r="Z16" s="659">
        <v>0.2</v>
      </c>
      <c r="AA16" s="659"/>
      <c r="AB16" s="659"/>
      <c r="AC16" s="659"/>
      <c r="AD16" s="660">
        <v>16300</v>
      </c>
      <c r="AE16" s="660"/>
      <c r="AF16" s="660"/>
      <c r="AG16" s="660"/>
      <c r="AH16" s="660"/>
      <c r="AI16" s="660"/>
      <c r="AJ16" s="660"/>
      <c r="AK16" s="660"/>
      <c r="AL16" s="624">
        <v>0.4</v>
      </c>
      <c r="AM16" s="625"/>
      <c r="AN16" s="625"/>
      <c r="AO16" s="661"/>
      <c r="AP16" s="618" t="s">
        <v>266</v>
      </c>
      <c r="AQ16" s="619"/>
      <c r="AR16" s="619"/>
      <c r="AS16" s="619"/>
      <c r="AT16" s="619"/>
      <c r="AU16" s="619"/>
      <c r="AV16" s="619"/>
      <c r="AW16" s="619"/>
      <c r="AX16" s="619"/>
      <c r="AY16" s="619"/>
      <c r="AZ16" s="619"/>
      <c r="BA16" s="619"/>
      <c r="BB16" s="619"/>
      <c r="BC16" s="619"/>
      <c r="BD16" s="619"/>
      <c r="BE16" s="619"/>
      <c r="BF16" s="620"/>
      <c r="BG16" s="621" t="s">
        <v>237</v>
      </c>
      <c r="BH16" s="622"/>
      <c r="BI16" s="622"/>
      <c r="BJ16" s="622"/>
      <c r="BK16" s="622"/>
      <c r="BL16" s="622"/>
      <c r="BM16" s="622"/>
      <c r="BN16" s="623"/>
      <c r="BO16" s="659" t="s">
        <v>237</v>
      </c>
      <c r="BP16" s="659"/>
      <c r="BQ16" s="659"/>
      <c r="BR16" s="659"/>
      <c r="BS16" s="660" t="s">
        <v>237</v>
      </c>
      <c r="BT16" s="660"/>
      <c r="BU16" s="660"/>
      <c r="BV16" s="660"/>
      <c r="BW16" s="660"/>
      <c r="BX16" s="660"/>
      <c r="BY16" s="660"/>
      <c r="BZ16" s="660"/>
      <c r="CA16" s="660"/>
      <c r="CB16" s="700"/>
      <c r="CD16" s="618" t="s">
        <v>267</v>
      </c>
      <c r="CE16" s="619"/>
      <c r="CF16" s="619"/>
      <c r="CG16" s="619"/>
      <c r="CH16" s="619"/>
      <c r="CI16" s="619"/>
      <c r="CJ16" s="619"/>
      <c r="CK16" s="619"/>
      <c r="CL16" s="619"/>
      <c r="CM16" s="619"/>
      <c r="CN16" s="619"/>
      <c r="CO16" s="619"/>
      <c r="CP16" s="619"/>
      <c r="CQ16" s="620"/>
      <c r="CR16" s="621">
        <v>29920</v>
      </c>
      <c r="CS16" s="622"/>
      <c r="CT16" s="622"/>
      <c r="CU16" s="622"/>
      <c r="CV16" s="622"/>
      <c r="CW16" s="622"/>
      <c r="CX16" s="622"/>
      <c r="CY16" s="623"/>
      <c r="CZ16" s="659">
        <v>0.3</v>
      </c>
      <c r="DA16" s="659"/>
      <c r="DB16" s="659"/>
      <c r="DC16" s="659"/>
      <c r="DD16" s="627" t="s">
        <v>130</v>
      </c>
      <c r="DE16" s="622"/>
      <c r="DF16" s="622"/>
      <c r="DG16" s="622"/>
      <c r="DH16" s="622"/>
      <c r="DI16" s="622"/>
      <c r="DJ16" s="622"/>
      <c r="DK16" s="622"/>
      <c r="DL16" s="622"/>
      <c r="DM16" s="622"/>
      <c r="DN16" s="622"/>
      <c r="DO16" s="622"/>
      <c r="DP16" s="623"/>
      <c r="DQ16" s="627">
        <v>17750</v>
      </c>
      <c r="DR16" s="622"/>
      <c r="DS16" s="622"/>
      <c r="DT16" s="622"/>
      <c r="DU16" s="622"/>
      <c r="DV16" s="622"/>
      <c r="DW16" s="622"/>
      <c r="DX16" s="622"/>
      <c r="DY16" s="622"/>
      <c r="DZ16" s="622"/>
      <c r="EA16" s="622"/>
      <c r="EB16" s="622"/>
      <c r="EC16" s="658"/>
    </row>
    <row r="17" spans="2:133" ht="11.25" customHeight="1" x14ac:dyDescent="0.2">
      <c r="B17" s="618" t="s">
        <v>268</v>
      </c>
      <c r="C17" s="619"/>
      <c r="D17" s="619"/>
      <c r="E17" s="619"/>
      <c r="F17" s="619"/>
      <c r="G17" s="619"/>
      <c r="H17" s="619"/>
      <c r="I17" s="619"/>
      <c r="J17" s="619"/>
      <c r="K17" s="619"/>
      <c r="L17" s="619"/>
      <c r="M17" s="619"/>
      <c r="N17" s="619"/>
      <c r="O17" s="619"/>
      <c r="P17" s="619"/>
      <c r="Q17" s="620"/>
      <c r="R17" s="621">
        <v>26462</v>
      </c>
      <c r="S17" s="622"/>
      <c r="T17" s="622"/>
      <c r="U17" s="622"/>
      <c r="V17" s="622"/>
      <c r="W17" s="622"/>
      <c r="X17" s="622"/>
      <c r="Y17" s="623"/>
      <c r="Z17" s="659">
        <v>0.3</v>
      </c>
      <c r="AA17" s="659"/>
      <c r="AB17" s="659"/>
      <c r="AC17" s="659"/>
      <c r="AD17" s="660">
        <v>26462</v>
      </c>
      <c r="AE17" s="660"/>
      <c r="AF17" s="660"/>
      <c r="AG17" s="660"/>
      <c r="AH17" s="660"/>
      <c r="AI17" s="660"/>
      <c r="AJ17" s="660"/>
      <c r="AK17" s="660"/>
      <c r="AL17" s="624">
        <v>0.7</v>
      </c>
      <c r="AM17" s="625"/>
      <c r="AN17" s="625"/>
      <c r="AO17" s="661"/>
      <c r="AP17" s="618" t="s">
        <v>269</v>
      </c>
      <c r="AQ17" s="619"/>
      <c r="AR17" s="619"/>
      <c r="AS17" s="619"/>
      <c r="AT17" s="619"/>
      <c r="AU17" s="619"/>
      <c r="AV17" s="619"/>
      <c r="AW17" s="619"/>
      <c r="AX17" s="619"/>
      <c r="AY17" s="619"/>
      <c r="AZ17" s="619"/>
      <c r="BA17" s="619"/>
      <c r="BB17" s="619"/>
      <c r="BC17" s="619"/>
      <c r="BD17" s="619"/>
      <c r="BE17" s="619"/>
      <c r="BF17" s="620"/>
      <c r="BG17" s="621" t="s">
        <v>130</v>
      </c>
      <c r="BH17" s="622"/>
      <c r="BI17" s="622"/>
      <c r="BJ17" s="622"/>
      <c r="BK17" s="622"/>
      <c r="BL17" s="622"/>
      <c r="BM17" s="622"/>
      <c r="BN17" s="623"/>
      <c r="BO17" s="659" t="s">
        <v>130</v>
      </c>
      <c r="BP17" s="659"/>
      <c r="BQ17" s="659"/>
      <c r="BR17" s="659"/>
      <c r="BS17" s="660" t="s">
        <v>130</v>
      </c>
      <c r="BT17" s="660"/>
      <c r="BU17" s="660"/>
      <c r="BV17" s="660"/>
      <c r="BW17" s="660"/>
      <c r="BX17" s="660"/>
      <c r="BY17" s="660"/>
      <c r="BZ17" s="660"/>
      <c r="CA17" s="660"/>
      <c r="CB17" s="700"/>
      <c r="CD17" s="618" t="s">
        <v>270</v>
      </c>
      <c r="CE17" s="619"/>
      <c r="CF17" s="619"/>
      <c r="CG17" s="619"/>
      <c r="CH17" s="619"/>
      <c r="CI17" s="619"/>
      <c r="CJ17" s="619"/>
      <c r="CK17" s="619"/>
      <c r="CL17" s="619"/>
      <c r="CM17" s="619"/>
      <c r="CN17" s="619"/>
      <c r="CO17" s="619"/>
      <c r="CP17" s="619"/>
      <c r="CQ17" s="620"/>
      <c r="CR17" s="621">
        <v>709424</v>
      </c>
      <c r="CS17" s="622"/>
      <c r="CT17" s="622"/>
      <c r="CU17" s="622"/>
      <c r="CV17" s="622"/>
      <c r="CW17" s="622"/>
      <c r="CX17" s="622"/>
      <c r="CY17" s="623"/>
      <c r="CZ17" s="659">
        <v>7.9</v>
      </c>
      <c r="DA17" s="659"/>
      <c r="DB17" s="659"/>
      <c r="DC17" s="659"/>
      <c r="DD17" s="627" t="s">
        <v>237</v>
      </c>
      <c r="DE17" s="622"/>
      <c r="DF17" s="622"/>
      <c r="DG17" s="622"/>
      <c r="DH17" s="622"/>
      <c r="DI17" s="622"/>
      <c r="DJ17" s="622"/>
      <c r="DK17" s="622"/>
      <c r="DL17" s="622"/>
      <c r="DM17" s="622"/>
      <c r="DN17" s="622"/>
      <c r="DO17" s="622"/>
      <c r="DP17" s="623"/>
      <c r="DQ17" s="627">
        <v>658802</v>
      </c>
      <c r="DR17" s="622"/>
      <c r="DS17" s="622"/>
      <c r="DT17" s="622"/>
      <c r="DU17" s="622"/>
      <c r="DV17" s="622"/>
      <c r="DW17" s="622"/>
      <c r="DX17" s="622"/>
      <c r="DY17" s="622"/>
      <c r="DZ17" s="622"/>
      <c r="EA17" s="622"/>
      <c r="EB17" s="622"/>
      <c r="EC17" s="658"/>
    </row>
    <row r="18" spans="2:133" ht="11.25" customHeight="1" x14ac:dyDescent="0.2">
      <c r="B18" s="618" t="s">
        <v>271</v>
      </c>
      <c r="C18" s="619"/>
      <c r="D18" s="619"/>
      <c r="E18" s="619"/>
      <c r="F18" s="619"/>
      <c r="G18" s="619"/>
      <c r="H18" s="619"/>
      <c r="I18" s="619"/>
      <c r="J18" s="619"/>
      <c r="K18" s="619"/>
      <c r="L18" s="619"/>
      <c r="M18" s="619"/>
      <c r="N18" s="619"/>
      <c r="O18" s="619"/>
      <c r="P18" s="619"/>
      <c r="Q18" s="620"/>
      <c r="R18" s="621">
        <v>1699</v>
      </c>
      <c r="S18" s="622"/>
      <c r="T18" s="622"/>
      <c r="U18" s="622"/>
      <c r="V18" s="622"/>
      <c r="W18" s="622"/>
      <c r="X18" s="622"/>
      <c r="Y18" s="623"/>
      <c r="Z18" s="659">
        <v>0</v>
      </c>
      <c r="AA18" s="659"/>
      <c r="AB18" s="659"/>
      <c r="AC18" s="659"/>
      <c r="AD18" s="660">
        <v>1699</v>
      </c>
      <c r="AE18" s="660"/>
      <c r="AF18" s="660"/>
      <c r="AG18" s="660"/>
      <c r="AH18" s="660"/>
      <c r="AI18" s="660"/>
      <c r="AJ18" s="660"/>
      <c r="AK18" s="660"/>
      <c r="AL18" s="624">
        <v>0</v>
      </c>
      <c r="AM18" s="625"/>
      <c r="AN18" s="625"/>
      <c r="AO18" s="661"/>
      <c r="AP18" s="618" t="s">
        <v>272</v>
      </c>
      <c r="AQ18" s="619"/>
      <c r="AR18" s="619"/>
      <c r="AS18" s="619"/>
      <c r="AT18" s="619"/>
      <c r="AU18" s="619"/>
      <c r="AV18" s="619"/>
      <c r="AW18" s="619"/>
      <c r="AX18" s="619"/>
      <c r="AY18" s="619"/>
      <c r="AZ18" s="619"/>
      <c r="BA18" s="619"/>
      <c r="BB18" s="619"/>
      <c r="BC18" s="619"/>
      <c r="BD18" s="619"/>
      <c r="BE18" s="619"/>
      <c r="BF18" s="620"/>
      <c r="BG18" s="621" t="s">
        <v>237</v>
      </c>
      <c r="BH18" s="622"/>
      <c r="BI18" s="622"/>
      <c r="BJ18" s="622"/>
      <c r="BK18" s="622"/>
      <c r="BL18" s="622"/>
      <c r="BM18" s="622"/>
      <c r="BN18" s="623"/>
      <c r="BO18" s="659" t="s">
        <v>130</v>
      </c>
      <c r="BP18" s="659"/>
      <c r="BQ18" s="659"/>
      <c r="BR18" s="659"/>
      <c r="BS18" s="660" t="s">
        <v>130</v>
      </c>
      <c r="BT18" s="660"/>
      <c r="BU18" s="660"/>
      <c r="BV18" s="660"/>
      <c r="BW18" s="660"/>
      <c r="BX18" s="660"/>
      <c r="BY18" s="660"/>
      <c r="BZ18" s="660"/>
      <c r="CA18" s="660"/>
      <c r="CB18" s="700"/>
      <c r="CD18" s="618" t="s">
        <v>273</v>
      </c>
      <c r="CE18" s="619"/>
      <c r="CF18" s="619"/>
      <c r="CG18" s="619"/>
      <c r="CH18" s="619"/>
      <c r="CI18" s="619"/>
      <c r="CJ18" s="619"/>
      <c r="CK18" s="619"/>
      <c r="CL18" s="619"/>
      <c r="CM18" s="619"/>
      <c r="CN18" s="619"/>
      <c r="CO18" s="619"/>
      <c r="CP18" s="619"/>
      <c r="CQ18" s="620"/>
      <c r="CR18" s="621">
        <v>70000</v>
      </c>
      <c r="CS18" s="622"/>
      <c r="CT18" s="622"/>
      <c r="CU18" s="622"/>
      <c r="CV18" s="622"/>
      <c r="CW18" s="622"/>
      <c r="CX18" s="622"/>
      <c r="CY18" s="623"/>
      <c r="CZ18" s="659">
        <v>0.8</v>
      </c>
      <c r="DA18" s="659"/>
      <c r="DB18" s="659"/>
      <c r="DC18" s="659"/>
      <c r="DD18" s="627" t="s">
        <v>130</v>
      </c>
      <c r="DE18" s="622"/>
      <c r="DF18" s="622"/>
      <c r="DG18" s="622"/>
      <c r="DH18" s="622"/>
      <c r="DI18" s="622"/>
      <c r="DJ18" s="622"/>
      <c r="DK18" s="622"/>
      <c r="DL18" s="622"/>
      <c r="DM18" s="622"/>
      <c r="DN18" s="622"/>
      <c r="DO18" s="622"/>
      <c r="DP18" s="623"/>
      <c r="DQ18" s="627">
        <v>10000</v>
      </c>
      <c r="DR18" s="622"/>
      <c r="DS18" s="622"/>
      <c r="DT18" s="622"/>
      <c r="DU18" s="622"/>
      <c r="DV18" s="622"/>
      <c r="DW18" s="622"/>
      <c r="DX18" s="622"/>
      <c r="DY18" s="622"/>
      <c r="DZ18" s="622"/>
      <c r="EA18" s="622"/>
      <c r="EB18" s="622"/>
      <c r="EC18" s="658"/>
    </row>
    <row r="19" spans="2:133" ht="11.25" customHeight="1" x14ac:dyDescent="0.2">
      <c r="B19" s="618" t="s">
        <v>274</v>
      </c>
      <c r="C19" s="619"/>
      <c r="D19" s="619"/>
      <c r="E19" s="619"/>
      <c r="F19" s="619"/>
      <c r="G19" s="619"/>
      <c r="H19" s="619"/>
      <c r="I19" s="619"/>
      <c r="J19" s="619"/>
      <c r="K19" s="619"/>
      <c r="L19" s="619"/>
      <c r="M19" s="619"/>
      <c r="N19" s="619"/>
      <c r="O19" s="619"/>
      <c r="P19" s="619"/>
      <c r="Q19" s="620"/>
      <c r="R19" s="621">
        <v>1699</v>
      </c>
      <c r="S19" s="622"/>
      <c r="T19" s="622"/>
      <c r="U19" s="622"/>
      <c r="V19" s="622"/>
      <c r="W19" s="622"/>
      <c r="X19" s="622"/>
      <c r="Y19" s="623"/>
      <c r="Z19" s="659">
        <v>0</v>
      </c>
      <c r="AA19" s="659"/>
      <c r="AB19" s="659"/>
      <c r="AC19" s="659"/>
      <c r="AD19" s="660">
        <v>1699</v>
      </c>
      <c r="AE19" s="660"/>
      <c r="AF19" s="660"/>
      <c r="AG19" s="660"/>
      <c r="AH19" s="660"/>
      <c r="AI19" s="660"/>
      <c r="AJ19" s="660"/>
      <c r="AK19" s="660"/>
      <c r="AL19" s="624">
        <v>0</v>
      </c>
      <c r="AM19" s="625"/>
      <c r="AN19" s="625"/>
      <c r="AO19" s="661"/>
      <c r="AP19" s="618" t="s">
        <v>275</v>
      </c>
      <c r="AQ19" s="619"/>
      <c r="AR19" s="619"/>
      <c r="AS19" s="619"/>
      <c r="AT19" s="619"/>
      <c r="AU19" s="619"/>
      <c r="AV19" s="619"/>
      <c r="AW19" s="619"/>
      <c r="AX19" s="619"/>
      <c r="AY19" s="619"/>
      <c r="AZ19" s="619"/>
      <c r="BA19" s="619"/>
      <c r="BB19" s="619"/>
      <c r="BC19" s="619"/>
      <c r="BD19" s="619"/>
      <c r="BE19" s="619"/>
      <c r="BF19" s="620"/>
      <c r="BG19" s="621" t="s">
        <v>130</v>
      </c>
      <c r="BH19" s="622"/>
      <c r="BI19" s="622"/>
      <c r="BJ19" s="622"/>
      <c r="BK19" s="622"/>
      <c r="BL19" s="622"/>
      <c r="BM19" s="622"/>
      <c r="BN19" s="623"/>
      <c r="BO19" s="659" t="s">
        <v>237</v>
      </c>
      <c r="BP19" s="659"/>
      <c r="BQ19" s="659"/>
      <c r="BR19" s="659"/>
      <c r="BS19" s="660" t="s">
        <v>130</v>
      </c>
      <c r="BT19" s="660"/>
      <c r="BU19" s="660"/>
      <c r="BV19" s="660"/>
      <c r="BW19" s="660"/>
      <c r="BX19" s="660"/>
      <c r="BY19" s="660"/>
      <c r="BZ19" s="660"/>
      <c r="CA19" s="660"/>
      <c r="CB19" s="700"/>
      <c r="CD19" s="618" t="s">
        <v>276</v>
      </c>
      <c r="CE19" s="619"/>
      <c r="CF19" s="619"/>
      <c r="CG19" s="619"/>
      <c r="CH19" s="619"/>
      <c r="CI19" s="619"/>
      <c r="CJ19" s="619"/>
      <c r="CK19" s="619"/>
      <c r="CL19" s="619"/>
      <c r="CM19" s="619"/>
      <c r="CN19" s="619"/>
      <c r="CO19" s="619"/>
      <c r="CP19" s="619"/>
      <c r="CQ19" s="620"/>
      <c r="CR19" s="621" t="s">
        <v>237</v>
      </c>
      <c r="CS19" s="622"/>
      <c r="CT19" s="622"/>
      <c r="CU19" s="622"/>
      <c r="CV19" s="622"/>
      <c r="CW19" s="622"/>
      <c r="CX19" s="622"/>
      <c r="CY19" s="623"/>
      <c r="CZ19" s="659" t="s">
        <v>130</v>
      </c>
      <c r="DA19" s="659"/>
      <c r="DB19" s="659"/>
      <c r="DC19" s="659"/>
      <c r="DD19" s="627" t="s">
        <v>237</v>
      </c>
      <c r="DE19" s="622"/>
      <c r="DF19" s="622"/>
      <c r="DG19" s="622"/>
      <c r="DH19" s="622"/>
      <c r="DI19" s="622"/>
      <c r="DJ19" s="622"/>
      <c r="DK19" s="622"/>
      <c r="DL19" s="622"/>
      <c r="DM19" s="622"/>
      <c r="DN19" s="622"/>
      <c r="DO19" s="622"/>
      <c r="DP19" s="623"/>
      <c r="DQ19" s="627" t="s">
        <v>130</v>
      </c>
      <c r="DR19" s="622"/>
      <c r="DS19" s="622"/>
      <c r="DT19" s="622"/>
      <c r="DU19" s="622"/>
      <c r="DV19" s="622"/>
      <c r="DW19" s="622"/>
      <c r="DX19" s="622"/>
      <c r="DY19" s="622"/>
      <c r="DZ19" s="622"/>
      <c r="EA19" s="622"/>
      <c r="EB19" s="622"/>
      <c r="EC19" s="658"/>
    </row>
    <row r="20" spans="2:133" ht="11.25" customHeight="1" x14ac:dyDescent="0.2">
      <c r="B20" s="688" t="s">
        <v>277</v>
      </c>
      <c r="C20" s="689"/>
      <c r="D20" s="689"/>
      <c r="E20" s="689"/>
      <c r="F20" s="689"/>
      <c r="G20" s="689"/>
      <c r="H20" s="689"/>
      <c r="I20" s="689"/>
      <c r="J20" s="689"/>
      <c r="K20" s="689"/>
      <c r="L20" s="689"/>
      <c r="M20" s="689"/>
      <c r="N20" s="689"/>
      <c r="O20" s="689"/>
      <c r="P20" s="689"/>
      <c r="Q20" s="690"/>
      <c r="R20" s="621" t="s">
        <v>130</v>
      </c>
      <c r="S20" s="622"/>
      <c r="T20" s="622"/>
      <c r="U20" s="622"/>
      <c r="V20" s="622"/>
      <c r="W20" s="622"/>
      <c r="X20" s="622"/>
      <c r="Y20" s="623"/>
      <c r="Z20" s="659" t="s">
        <v>237</v>
      </c>
      <c r="AA20" s="659"/>
      <c r="AB20" s="659"/>
      <c r="AC20" s="659"/>
      <c r="AD20" s="660" t="s">
        <v>130</v>
      </c>
      <c r="AE20" s="660"/>
      <c r="AF20" s="660"/>
      <c r="AG20" s="660"/>
      <c r="AH20" s="660"/>
      <c r="AI20" s="660"/>
      <c r="AJ20" s="660"/>
      <c r="AK20" s="660"/>
      <c r="AL20" s="624" t="s">
        <v>130</v>
      </c>
      <c r="AM20" s="625"/>
      <c r="AN20" s="625"/>
      <c r="AO20" s="661"/>
      <c r="AP20" s="618" t="s">
        <v>278</v>
      </c>
      <c r="AQ20" s="619"/>
      <c r="AR20" s="619"/>
      <c r="AS20" s="619"/>
      <c r="AT20" s="619"/>
      <c r="AU20" s="619"/>
      <c r="AV20" s="619"/>
      <c r="AW20" s="619"/>
      <c r="AX20" s="619"/>
      <c r="AY20" s="619"/>
      <c r="AZ20" s="619"/>
      <c r="BA20" s="619"/>
      <c r="BB20" s="619"/>
      <c r="BC20" s="619"/>
      <c r="BD20" s="619"/>
      <c r="BE20" s="619"/>
      <c r="BF20" s="620"/>
      <c r="BG20" s="621" t="s">
        <v>130</v>
      </c>
      <c r="BH20" s="622"/>
      <c r="BI20" s="622"/>
      <c r="BJ20" s="622"/>
      <c r="BK20" s="622"/>
      <c r="BL20" s="622"/>
      <c r="BM20" s="622"/>
      <c r="BN20" s="623"/>
      <c r="BO20" s="659" t="s">
        <v>130</v>
      </c>
      <c r="BP20" s="659"/>
      <c r="BQ20" s="659"/>
      <c r="BR20" s="659"/>
      <c r="BS20" s="660" t="s">
        <v>130</v>
      </c>
      <c r="BT20" s="660"/>
      <c r="BU20" s="660"/>
      <c r="BV20" s="660"/>
      <c r="BW20" s="660"/>
      <c r="BX20" s="660"/>
      <c r="BY20" s="660"/>
      <c r="BZ20" s="660"/>
      <c r="CA20" s="660"/>
      <c r="CB20" s="700"/>
      <c r="CD20" s="618" t="s">
        <v>279</v>
      </c>
      <c r="CE20" s="619"/>
      <c r="CF20" s="619"/>
      <c r="CG20" s="619"/>
      <c r="CH20" s="619"/>
      <c r="CI20" s="619"/>
      <c r="CJ20" s="619"/>
      <c r="CK20" s="619"/>
      <c r="CL20" s="619"/>
      <c r="CM20" s="619"/>
      <c r="CN20" s="619"/>
      <c r="CO20" s="619"/>
      <c r="CP20" s="619"/>
      <c r="CQ20" s="620"/>
      <c r="CR20" s="621">
        <v>8995295</v>
      </c>
      <c r="CS20" s="622"/>
      <c r="CT20" s="622"/>
      <c r="CU20" s="622"/>
      <c r="CV20" s="622"/>
      <c r="CW20" s="622"/>
      <c r="CX20" s="622"/>
      <c r="CY20" s="623"/>
      <c r="CZ20" s="659">
        <v>100</v>
      </c>
      <c r="DA20" s="659"/>
      <c r="DB20" s="659"/>
      <c r="DC20" s="659"/>
      <c r="DD20" s="627">
        <v>2576626</v>
      </c>
      <c r="DE20" s="622"/>
      <c r="DF20" s="622"/>
      <c r="DG20" s="622"/>
      <c r="DH20" s="622"/>
      <c r="DI20" s="622"/>
      <c r="DJ20" s="622"/>
      <c r="DK20" s="622"/>
      <c r="DL20" s="622"/>
      <c r="DM20" s="622"/>
      <c r="DN20" s="622"/>
      <c r="DO20" s="622"/>
      <c r="DP20" s="623"/>
      <c r="DQ20" s="627">
        <v>4566781</v>
      </c>
      <c r="DR20" s="622"/>
      <c r="DS20" s="622"/>
      <c r="DT20" s="622"/>
      <c r="DU20" s="622"/>
      <c r="DV20" s="622"/>
      <c r="DW20" s="622"/>
      <c r="DX20" s="622"/>
      <c r="DY20" s="622"/>
      <c r="DZ20" s="622"/>
      <c r="EA20" s="622"/>
      <c r="EB20" s="622"/>
      <c r="EC20" s="658"/>
    </row>
    <row r="21" spans="2:133" ht="11.25" customHeight="1" x14ac:dyDescent="0.2">
      <c r="B21" s="618" t="s">
        <v>280</v>
      </c>
      <c r="C21" s="619"/>
      <c r="D21" s="619"/>
      <c r="E21" s="619"/>
      <c r="F21" s="619"/>
      <c r="G21" s="619"/>
      <c r="H21" s="619"/>
      <c r="I21" s="619"/>
      <c r="J21" s="619"/>
      <c r="K21" s="619"/>
      <c r="L21" s="619"/>
      <c r="M21" s="619"/>
      <c r="N21" s="619"/>
      <c r="O21" s="619"/>
      <c r="P21" s="619"/>
      <c r="Q21" s="620"/>
      <c r="R21" s="621">
        <v>2961979</v>
      </c>
      <c r="S21" s="622"/>
      <c r="T21" s="622"/>
      <c r="U21" s="622"/>
      <c r="V21" s="622"/>
      <c r="W21" s="622"/>
      <c r="X21" s="622"/>
      <c r="Y21" s="623"/>
      <c r="Z21" s="659">
        <v>32.1</v>
      </c>
      <c r="AA21" s="659"/>
      <c r="AB21" s="659"/>
      <c r="AC21" s="659"/>
      <c r="AD21" s="660">
        <v>2643570</v>
      </c>
      <c r="AE21" s="660"/>
      <c r="AF21" s="660"/>
      <c r="AG21" s="660"/>
      <c r="AH21" s="660"/>
      <c r="AI21" s="660"/>
      <c r="AJ21" s="660"/>
      <c r="AK21" s="660"/>
      <c r="AL21" s="624">
        <v>67.900000000000006</v>
      </c>
      <c r="AM21" s="625"/>
      <c r="AN21" s="625"/>
      <c r="AO21" s="661"/>
      <c r="AP21" s="618" t="s">
        <v>281</v>
      </c>
      <c r="AQ21" s="698"/>
      <c r="AR21" s="698"/>
      <c r="AS21" s="698"/>
      <c r="AT21" s="698"/>
      <c r="AU21" s="698"/>
      <c r="AV21" s="698"/>
      <c r="AW21" s="698"/>
      <c r="AX21" s="698"/>
      <c r="AY21" s="698"/>
      <c r="AZ21" s="698"/>
      <c r="BA21" s="698"/>
      <c r="BB21" s="698"/>
      <c r="BC21" s="698"/>
      <c r="BD21" s="698"/>
      <c r="BE21" s="698"/>
      <c r="BF21" s="699"/>
      <c r="BG21" s="621" t="s">
        <v>237</v>
      </c>
      <c r="BH21" s="622"/>
      <c r="BI21" s="622"/>
      <c r="BJ21" s="622"/>
      <c r="BK21" s="622"/>
      <c r="BL21" s="622"/>
      <c r="BM21" s="622"/>
      <c r="BN21" s="623"/>
      <c r="BO21" s="659" t="s">
        <v>130</v>
      </c>
      <c r="BP21" s="659"/>
      <c r="BQ21" s="659"/>
      <c r="BR21" s="659"/>
      <c r="BS21" s="660" t="s">
        <v>130</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18" t="s">
        <v>282</v>
      </c>
      <c r="C22" s="619"/>
      <c r="D22" s="619"/>
      <c r="E22" s="619"/>
      <c r="F22" s="619"/>
      <c r="G22" s="619"/>
      <c r="H22" s="619"/>
      <c r="I22" s="619"/>
      <c r="J22" s="619"/>
      <c r="K22" s="619"/>
      <c r="L22" s="619"/>
      <c r="M22" s="619"/>
      <c r="N22" s="619"/>
      <c r="O22" s="619"/>
      <c r="P22" s="619"/>
      <c r="Q22" s="620"/>
      <c r="R22" s="621">
        <v>2643570</v>
      </c>
      <c r="S22" s="622"/>
      <c r="T22" s="622"/>
      <c r="U22" s="622"/>
      <c r="V22" s="622"/>
      <c r="W22" s="622"/>
      <c r="X22" s="622"/>
      <c r="Y22" s="623"/>
      <c r="Z22" s="659">
        <v>28.7</v>
      </c>
      <c r="AA22" s="659"/>
      <c r="AB22" s="659"/>
      <c r="AC22" s="659"/>
      <c r="AD22" s="660">
        <v>2643570</v>
      </c>
      <c r="AE22" s="660"/>
      <c r="AF22" s="660"/>
      <c r="AG22" s="660"/>
      <c r="AH22" s="660"/>
      <c r="AI22" s="660"/>
      <c r="AJ22" s="660"/>
      <c r="AK22" s="660"/>
      <c r="AL22" s="624">
        <v>67.900000000000006</v>
      </c>
      <c r="AM22" s="625"/>
      <c r="AN22" s="625"/>
      <c r="AO22" s="661"/>
      <c r="AP22" s="618" t="s">
        <v>283</v>
      </c>
      <c r="AQ22" s="698"/>
      <c r="AR22" s="698"/>
      <c r="AS22" s="698"/>
      <c r="AT22" s="698"/>
      <c r="AU22" s="698"/>
      <c r="AV22" s="698"/>
      <c r="AW22" s="698"/>
      <c r="AX22" s="698"/>
      <c r="AY22" s="698"/>
      <c r="AZ22" s="698"/>
      <c r="BA22" s="698"/>
      <c r="BB22" s="698"/>
      <c r="BC22" s="698"/>
      <c r="BD22" s="698"/>
      <c r="BE22" s="698"/>
      <c r="BF22" s="699"/>
      <c r="BG22" s="621" t="s">
        <v>237</v>
      </c>
      <c r="BH22" s="622"/>
      <c r="BI22" s="622"/>
      <c r="BJ22" s="622"/>
      <c r="BK22" s="622"/>
      <c r="BL22" s="622"/>
      <c r="BM22" s="622"/>
      <c r="BN22" s="623"/>
      <c r="BO22" s="659" t="s">
        <v>237</v>
      </c>
      <c r="BP22" s="659"/>
      <c r="BQ22" s="659"/>
      <c r="BR22" s="659"/>
      <c r="BS22" s="660" t="s">
        <v>237</v>
      </c>
      <c r="BT22" s="660"/>
      <c r="BU22" s="660"/>
      <c r="BV22" s="660"/>
      <c r="BW22" s="660"/>
      <c r="BX22" s="660"/>
      <c r="BY22" s="660"/>
      <c r="BZ22" s="660"/>
      <c r="CA22" s="660"/>
      <c r="CB22" s="700"/>
      <c r="CD22" s="673" t="s">
        <v>284</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2">
      <c r="B23" s="618" t="s">
        <v>285</v>
      </c>
      <c r="C23" s="619"/>
      <c r="D23" s="619"/>
      <c r="E23" s="619"/>
      <c r="F23" s="619"/>
      <c r="G23" s="619"/>
      <c r="H23" s="619"/>
      <c r="I23" s="619"/>
      <c r="J23" s="619"/>
      <c r="K23" s="619"/>
      <c r="L23" s="619"/>
      <c r="M23" s="619"/>
      <c r="N23" s="619"/>
      <c r="O23" s="619"/>
      <c r="P23" s="619"/>
      <c r="Q23" s="620"/>
      <c r="R23" s="621">
        <v>318409</v>
      </c>
      <c r="S23" s="622"/>
      <c r="T23" s="622"/>
      <c r="U23" s="622"/>
      <c r="V23" s="622"/>
      <c r="W23" s="622"/>
      <c r="X23" s="622"/>
      <c r="Y23" s="623"/>
      <c r="Z23" s="659">
        <v>3.5</v>
      </c>
      <c r="AA23" s="659"/>
      <c r="AB23" s="659"/>
      <c r="AC23" s="659"/>
      <c r="AD23" s="660" t="s">
        <v>130</v>
      </c>
      <c r="AE23" s="660"/>
      <c r="AF23" s="660"/>
      <c r="AG23" s="660"/>
      <c r="AH23" s="660"/>
      <c r="AI23" s="660"/>
      <c r="AJ23" s="660"/>
      <c r="AK23" s="660"/>
      <c r="AL23" s="624" t="s">
        <v>130</v>
      </c>
      <c r="AM23" s="625"/>
      <c r="AN23" s="625"/>
      <c r="AO23" s="661"/>
      <c r="AP23" s="618" t="s">
        <v>286</v>
      </c>
      <c r="AQ23" s="698"/>
      <c r="AR23" s="698"/>
      <c r="AS23" s="698"/>
      <c r="AT23" s="698"/>
      <c r="AU23" s="698"/>
      <c r="AV23" s="698"/>
      <c r="AW23" s="698"/>
      <c r="AX23" s="698"/>
      <c r="AY23" s="698"/>
      <c r="AZ23" s="698"/>
      <c r="BA23" s="698"/>
      <c r="BB23" s="698"/>
      <c r="BC23" s="698"/>
      <c r="BD23" s="698"/>
      <c r="BE23" s="698"/>
      <c r="BF23" s="699"/>
      <c r="BG23" s="621" t="s">
        <v>130</v>
      </c>
      <c r="BH23" s="622"/>
      <c r="BI23" s="622"/>
      <c r="BJ23" s="622"/>
      <c r="BK23" s="622"/>
      <c r="BL23" s="622"/>
      <c r="BM23" s="622"/>
      <c r="BN23" s="623"/>
      <c r="BO23" s="659" t="s">
        <v>130</v>
      </c>
      <c r="BP23" s="659"/>
      <c r="BQ23" s="659"/>
      <c r="BR23" s="659"/>
      <c r="BS23" s="660" t="s">
        <v>237</v>
      </c>
      <c r="BT23" s="660"/>
      <c r="BU23" s="660"/>
      <c r="BV23" s="660"/>
      <c r="BW23" s="660"/>
      <c r="BX23" s="660"/>
      <c r="BY23" s="660"/>
      <c r="BZ23" s="660"/>
      <c r="CA23" s="660"/>
      <c r="CB23" s="700"/>
      <c r="CD23" s="673" t="s">
        <v>225</v>
      </c>
      <c r="CE23" s="674"/>
      <c r="CF23" s="674"/>
      <c r="CG23" s="674"/>
      <c r="CH23" s="674"/>
      <c r="CI23" s="674"/>
      <c r="CJ23" s="674"/>
      <c r="CK23" s="674"/>
      <c r="CL23" s="674"/>
      <c r="CM23" s="674"/>
      <c r="CN23" s="674"/>
      <c r="CO23" s="674"/>
      <c r="CP23" s="674"/>
      <c r="CQ23" s="675"/>
      <c r="CR23" s="673" t="s">
        <v>287</v>
      </c>
      <c r="CS23" s="674"/>
      <c r="CT23" s="674"/>
      <c r="CU23" s="674"/>
      <c r="CV23" s="674"/>
      <c r="CW23" s="674"/>
      <c r="CX23" s="674"/>
      <c r="CY23" s="675"/>
      <c r="CZ23" s="673" t="s">
        <v>288</v>
      </c>
      <c r="DA23" s="674"/>
      <c r="DB23" s="674"/>
      <c r="DC23" s="675"/>
      <c r="DD23" s="673" t="s">
        <v>289</v>
      </c>
      <c r="DE23" s="674"/>
      <c r="DF23" s="674"/>
      <c r="DG23" s="674"/>
      <c r="DH23" s="674"/>
      <c r="DI23" s="674"/>
      <c r="DJ23" s="674"/>
      <c r="DK23" s="675"/>
      <c r="DL23" s="711" t="s">
        <v>290</v>
      </c>
      <c r="DM23" s="712"/>
      <c r="DN23" s="712"/>
      <c r="DO23" s="712"/>
      <c r="DP23" s="712"/>
      <c r="DQ23" s="712"/>
      <c r="DR23" s="712"/>
      <c r="DS23" s="712"/>
      <c r="DT23" s="712"/>
      <c r="DU23" s="712"/>
      <c r="DV23" s="713"/>
      <c r="DW23" s="673" t="s">
        <v>291</v>
      </c>
      <c r="DX23" s="674"/>
      <c r="DY23" s="674"/>
      <c r="DZ23" s="674"/>
      <c r="EA23" s="674"/>
      <c r="EB23" s="674"/>
      <c r="EC23" s="675"/>
    </row>
    <row r="24" spans="2:133" ht="11.25" customHeight="1" x14ac:dyDescent="0.2">
      <c r="B24" s="618" t="s">
        <v>292</v>
      </c>
      <c r="C24" s="619"/>
      <c r="D24" s="619"/>
      <c r="E24" s="619"/>
      <c r="F24" s="619"/>
      <c r="G24" s="619"/>
      <c r="H24" s="619"/>
      <c r="I24" s="619"/>
      <c r="J24" s="619"/>
      <c r="K24" s="619"/>
      <c r="L24" s="619"/>
      <c r="M24" s="619"/>
      <c r="N24" s="619"/>
      <c r="O24" s="619"/>
      <c r="P24" s="619"/>
      <c r="Q24" s="620"/>
      <c r="R24" s="621" t="s">
        <v>130</v>
      </c>
      <c r="S24" s="622"/>
      <c r="T24" s="622"/>
      <c r="U24" s="622"/>
      <c r="V24" s="622"/>
      <c r="W24" s="622"/>
      <c r="X24" s="622"/>
      <c r="Y24" s="623"/>
      <c r="Z24" s="659" t="s">
        <v>237</v>
      </c>
      <c r="AA24" s="659"/>
      <c r="AB24" s="659"/>
      <c r="AC24" s="659"/>
      <c r="AD24" s="660" t="s">
        <v>130</v>
      </c>
      <c r="AE24" s="660"/>
      <c r="AF24" s="660"/>
      <c r="AG24" s="660"/>
      <c r="AH24" s="660"/>
      <c r="AI24" s="660"/>
      <c r="AJ24" s="660"/>
      <c r="AK24" s="660"/>
      <c r="AL24" s="624" t="s">
        <v>130</v>
      </c>
      <c r="AM24" s="625"/>
      <c r="AN24" s="625"/>
      <c r="AO24" s="661"/>
      <c r="AP24" s="618" t="s">
        <v>293</v>
      </c>
      <c r="AQ24" s="698"/>
      <c r="AR24" s="698"/>
      <c r="AS24" s="698"/>
      <c r="AT24" s="698"/>
      <c r="AU24" s="698"/>
      <c r="AV24" s="698"/>
      <c r="AW24" s="698"/>
      <c r="AX24" s="698"/>
      <c r="AY24" s="698"/>
      <c r="AZ24" s="698"/>
      <c r="BA24" s="698"/>
      <c r="BB24" s="698"/>
      <c r="BC24" s="698"/>
      <c r="BD24" s="698"/>
      <c r="BE24" s="698"/>
      <c r="BF24" s="699"/>
      <c r="BG24" s="621" t="s">
        <v>130</v>
      </c>
      <c r="BH24" s="622"/>
      <c r="BI24" s="622"/>
      <c r="BJ24" s="622"/>
      <c r="BK24" s="622"/>
      <c r="BL24" s="622"/>
      <c r="BM24" s="622"/>
      <c r="BN24" s="623"/>
      <c r="BO24" s="659" t="s">
        <v>130</v>
      </c>
      <c r="BP24" s="659"/>
      <c r="BQ24" s="659"/>
      <c r="BR24" s="659"/>
      <c r="BS24" s="660" t="s">
        <v>130</v>
      </c>
      <c r="BT24" s="660"/>
      <c r="BU24" s="660"/>
      <c r="BV24" s="660"/>
      <c r="BW24" s="660"/>
      <c r="BX24" s="660"/>
      <c r="BY24" s="660"/>
      <c r="BZ24" s="660"/>
      <c r="CA24" s="660"/>
      <c r="CB24" s="700"/>
      <c r="CD24" s="679" t="s">
        <v>294</v>
      </c>
      <c r="CE24" s="680"/>
      <c r="CF24" s="680"/>
      <c r="CG24" s="680"/>
      <c r="CH24" s="680"/>
      <c r="CI24" s="680"/>
      <c r="CJ24" s="680"/>
      <c r="CK24" s="680"/>
      <c r="CL24" s="680"/>
      <c r="CM24" s="680"/>
      <c r="CN24" s="680"/>
      <c r="CO24" s="680"/>
      <c r="CP24" s="680"/>
      <c r="CQ24" s="681"/>
      <c r="CR24" s="676">
        <v>2611995</v>
      </c>
      <c r="CS24" s="677"/>
      <c r="CT24" s="677"/>
      <c r="CU24" s="677"/>
      <c r="CV24" s="677"/>
      <c r="CW24" s="677"/>
      <c r="CX24" s="677"/>
      <c r="CY24" s="702"/>
      <c r="CZ24" s="703">
        <v>29</v>
      </c>
      <c r="DA24" s="685"/>
      <c r="DB24" s="685"/>
      <c r="DC24" s="705"/>
      <c r="DD24" s="701">
        <v>1952505</v>
      </c>
      <c r="DE24" s="677"/>
      <c r="DF24" s="677"/>
      <c r="DG24" s="677"/>
      <c r="DH24" s="677"/>
      <c r="DI24" s="677"/>
      <c r="DJ24" s="677"/>
      <c r="DK24" s="702"/>
      <c r="DL24" s="701">
        <v>1942293</v>
      </c>
      <c r="DM24" s="677"/>
      <c r="DN24" s="677"/>
      <c r="DO24" s="677"/>
      <c r="DP24" s="677"/>
      <c r="DQ24" s="677"/>
      <c r="DR24" s="677"/>
      <c r="DS24" s="677"/>
      <c r="DT24" s="677"/>
      <c r="DU24" s="677"/>
      <c r="DV24" s="702"/>
      <c r="DW24" s="703">
        <v>49.3</v>
      </c>
      <c r="DX24" s="685"/>
      <c r="DY24" s="685"/>
      <c r="DZ24" s="685"/>
      <c r="EA24" s="685"/>
      <c r="EB24" s="685"/>
      <c r="EC24" s="704"/>
    </row>
    <row r="25" spans="2:133" ht="11.25" customHeight="1" x14ac:dyDescent="0.2">
      <c r="B25" s="618" t="s">
        <v>295</v>
      </c>
      <c r="C25" s="619"/>
      <c r="D25" s="619"/>
      <c r="E25" s="619"/>
      <c r="F25" s="619"/>
      <c r="G25" s="619"/>
      <c r="H25" s="619"/>
      <c r="I25" s="619"/>
      <c r="J25" s="619"/>
      <c r="K25" s="619"/>
      <c r="L25" s="619"/>
      <c r="M25" s="619"/>
      <c r="N25" s="619"/>
      <c r="O25" s="619"/>
      <c r="P25" s="619"/>
      <c r="Q25" s="620"/>
      <c r="R25" s="621">
        <v>4208821</v>
      </c>
      <c r="S25" s="622"/>
      <c r="T25" s="622"/>
      <c r="U25" s="622"/>
      <c r="V25" s="622"/>
      <c r="W25" s="622"/>
      <c r="X25" s="622"/>
      <c r="Y25" s="623"/>
      <c r="Z25" s="659">
        <v>45.7</v>
      </c>
      <c r="AA25" s="659"/>
      <c r="AB25" s="659"/>
      <c r="AC25" s="659"/>
      <c r="AD25" s="660">
        <v>3890412</v>
      </c>
      <c r="AE25" s="660"/>
      <c r="AF25" s="660"/>
      <c r="AG25" s="660"/>
      <c r="AH25" s="660"/>
      <c r="AI25" s="660"/>
      <c r="AJ25" s="660"/>
      <c r="AK25" s="660"/>
      <c r="AL25" s="624">
        <v>99.9</v>
      </c>
      <c r="AM25" s="625"/>
      <c r="AN25" s="625"/>
      <c r="AO25" s="661"/>
      <c r="AP25" s="618" t="s">
        <v>296</v>
      </c>
      <c r="AQ25" s="698"/>
      <c r="AR25" s="698"/>
      <c r="AS25" s="698"/>
      <c r="AT25" s="698"/>
      <c r="AU25" s="698"/>
      <c r="AV25" s="698"/>
      <c r="AW25" s="698"/>
      <c r="AX25" s="698"/>
      <c r="AY25" s="698"/>
      <c r="AZ25" s="698"/>
      <c r="BA25" s="698"/>
      <c r="BB25" s="698"/>
      <c r="BC25" s="698"/>
      <c r="BD25" s="698"/>
      <c r="BE25" s="698"/>
      <c r="BF25" s="699"/>
      <c r="BG25" s="621" t="s">
        <v>237</v>
      </c>
      <c r="BH25" s="622"/>
      <c r="BI25" s="622"/>
      <c r="BJ25" s="622"/>
      <c r="BK25" s="622"/>
      <c r="BL25" s="622"/>
      <c r="BM25" s="622"/>
      <c r="BN25" s="623"/>
      <c r="BO25" s="659" t="s">
        <v>237</v>
      </c>
      <c r="BP25" s="659"/>
      <c r="BQ25" s="659"/>
      <c r="BR25" s="659"/>
      <c r="BS25" s="660" t="s">
        <v>130</v>
      </c>
      <c r="BT25" s="660"/>
      <c r="BU25" s="660"/>
      <c r="BV25" s="660"/>
      <c r="BW25" s="660"/>
      <c r="BX25" s="660"/>
      <c r="BY25" s="660"/>
      <c r="BZ25" s="660"/>
      <c r="CA25" s="660"/>
      <c r="CB25" s="700"/>
      <c r="CD25" s="618" t="s">
        <v>297</v>
      </c>
      <c r="CE25" s="619"/>
      <c r="CF25" s="619"/>
      <c r="CG25" s="619"/>
      <c r="CH25" s="619"/>
      <c r="CI25" s="619"/>
      <c r="CJ25" s="619"/>
      <c r="CK25" s="619"/>
      <c r="CL25" s="619"/>
      <c r="CM25" s="619"/>
      <c r="CN25" s="619"/>
      <c r="CO25" s="619"/>
      <c r="CP25" s="619"/>
      <c r="CQ25" s="620"/>
      <c r="CR25" s="621">
        <v>1363665</v>
      </c>
      <c r="CS25" s="634"/>
      <c r="CT25" s="634"/>
      <c r="CU25" s="634"/>
      <c r="CV25" s="634"/>
      <c r="CW25" s="634"/>
      <c r="CX25" s="634"/>
      <c r="CY25" s="635"/>
      <c r="CZ25" s="624">
        <v>15.2</v>
      </c>
      <c r="DA25" s="636"/>
      <c r="DB25" s="636"/>
      <c r="DC25" s="637"/>
      <c r="DD25" s="627">
        <v>1156566</v>
      </c>
      <c r="DE25" s="634"/>
      <c r="DF25" s="634"/>
      <c r="DG25" s="634"/>
      <c r="DH25" s="634"/>
      <c r="DI25" s="634"/>
      <c r="DJ25" s="634"/>
      <c r="DK25" s="635"/>
      <c r="DL25" s="627">
        <v>1146354</v>
      </c>
      <c r="DM25" s="634"/>
      <c r="DN25" s="634"/>
      <c r="DO25" s="634"/>
      <c r="DP25" s="634"/>
      <c r="DQ25" s="634"/>
      <c r="DR25" s="634"/>
      <c r="DS25" s="634"/>
      <c r="DT25" s="634"/>
      <c r="DU25" s="634"/>
      <c r="DV25" s="635"/>
      <c r="DW25" s="624">
        <v>29.1</v>
      </c>
      <c r="DX25" s="636"/>
      <c r="DY25" s="636"/>
      <c r="DZ25" s="636"/>
      <c r="EA25" s="636"/>
      <c r="EB25" s="636"/>
      <c r="EC25" s="648"/>
    </row>
    <row r="26" spans="2:133" ht="11.25" customHeight="1" x14ac:dyDescent="0.2">
      <c r="B26" s="618" t="s">
        <v>298</v>
      </c>
      <c r="C26" s="619"/>
      <c r="D26" s="619"/>
      <c r="E26" s="619"/>
      <c r="F26" s="619"/>
      <c r="G26" s="619"/>
      <c r="H26" s="619"/>
      <c r="I26" s="619"/>
      <c r="J26" s="619"/>
      <c r="K26" s="619"/>
      <c r="L26" s="619"/>
      <c r="M26" s="619"/>
      <c r="N26" s="619"/>
      <c r="O26" s="619"/>
      <c r="P26" s="619"/>
      <c r="Q26" s="620"/>
      <c r="R26" s="621">
        <v>3386</v>
      </c>
      <c r="S26" s="622"/>
      <c r="T26" s="622"/>
      <c r="U26" s="622"/>
      <c r="V26" s="622"/>
      <c r="W26" s="622"/>
      <c r="X26" s="622"/>
      <c r="Y26" s="623"/>
      <c r="Z26" s="659">
        <v>0</v>
      </c>
      <c r="AA26" s="659"/>
      <c r="AB26" s="659"/>
      <c r="AC26" s="659"/>
      <c r="AD26" s="660">
        <v>3386</v>
      </c>
      <c r="AE26" s="660"/>
      <c r="AF26" s="660"/>
      <c r="AG26" s="660"/>
      <c r="AH26" s="660"/>
      <c r="AI26" s="660"/>
      <c r="AJ26" s="660"/>
      <c r="AK26" s="660"/>
      <c r="AL26" s="624">
        <v>0.1</v>
      </c>
      <c r="AM26" s="625"/>
      <c r="AN26" s="625"/>
      <c r="AO26" s="661"/>
      <c r="AP26" s="618" t="s">
        <v>299</v>
      </c>
      <c r="AQ26" s="698"/>
      <c r="AR26" s="698"/>
      <c r="AS26" s="698"/>
      <c r="AT26" s="698"/>
      <c r="AU26" s="698"/>
      <c r="AV26" s="698"/>
      <c r="AW26" s="698"/>
      <c r="AX26" s="698"/>
      <c r="AY26" s="698"/>
      <c r="AZ26" s="698"/>
      <c r="BA26" s="698"/>
      <c r="BB26" s="698"/>
      <c r="BC26" s="698"/>
      <c r="BD26" s="698"/>
      <c r="BE26" s="698"/>
      <c r="BF26" s="699"/>
      <c r="BG26" s="621" t="s">
        <v>237</v>
      </c>
      <c r="BH26" s="622"/>
      <c r="BI26" s="622"/>
      <c r="BJ26" s="622"/>
      <c r="BK26" s="622"/>
      <c r="BL26" s="622"/>
      <c r="BM26" s="622"/>
      <c r="BN26" s="623"/>
      <c r="BO26" s="659" t="s">
        <v>237</v>
      </c>
      <c r="BP26" s="659"/>
      <c r="BQ26" s="659"/>
      <c r="BR26" s="659"/>
      <c r="BS26" s="660" t="s">
        <v>130</v>
      </c>
      <c r="BT26" s="660"/>
      <c r="BU26" s="660"/>
      <c r="BV26" s="660"/>
      <c r="BW26" s="660"/>
      <c r="BX26" s="660"/>
      <c r="BY26" s="660"/>
      <c r="BZ26" s="660"/>
      <c r="CA26" s="660"/>
      <c r="CB26" s="700"/>
      <c r="CD26" s="618" t="s">
        <v>300</v>
      </c>
      <c r="CE26" s="619"/>
      <c r="CF26" s="619"/>
      <c r="CG26" s="619"/>
      <c r="CH26" s="619"/>
      <c r="CI26" s="619"/>
      <c r="CJ26" s="619"/>
      <c r="CK26" s="619"/>
      <c r="CL26" s="619"/>
      <c r="CM26" s="619"/>
      <c r="CN26" s="619"/>
      <c r="CO26" s="619"/>
      <c r="CP26" s="619"/>
      <c r="CQ26" s="620"/>
      <c r="CR26" s="621">
        <v>799039</v>
      </c>
      <c r="CS26" s="622"/>
      <c r="CT26" s="622"/>
      <c r="CU26" s="622"/>
      <c r="CV26" s="622"/>
      <c r="CW26" s="622"/>
      <c r="CX26" s="622"/>
      <c r="CY26" s="623"/>
      <c r="CZ26" s="624">
        <v>8.9</v>
      </c>
      <c r="DA26" s="636"/>
      <c r="DB26" s="636"/>
      <c r="DC26" s="637"/>
      <c r="DD26" s="627">
        <v>646867</v>
      </c>
      <c r="DE26" s="622"/>
      <c r="DF26" s="622"/>
      <c r="DG26" s="622"/>
      <c r="DH26" s="622"/>
      <c r="DI26" s="622"/>
      <c r="DJ26" s="622"/>
      <c r="DK26" s="623"/>
      <c r="DL26" s="627" t="s">
        <v>130</v>
      </c>
      <c r="DM26" s="622"/>
      <c r="DN26" s="622"/>
      <c r="DO26" s="622"/>
      <c r="DP26" s="622"/>
      <c r="DQ26" s="622"/>
      <c r="DR26" s="622"/>
      <c r="DS26" s="622"/>
      <c r="DT26" s="622"/>
      <c r="DU26" s="622"/>
      <c r="DV26" s="623"/>
      <c r="DW26" s="624" t="s">
        <v>130</v>
      </c>
      <c r="DX26" s="636"/>
      <c r="DY26" s="636"/>
      <c r="DZ26" s="636"/>
      <c r="EA26" s="636"/>
      <c r="EB26" s="636"/>
      <c r="EC26" s="648"/>
    </row>
    <row r="27" spans="2:133" ht="11.25" customHeight="1" x14ac:dyDescent="0.2">
      <c r="B27" s="618" t="s">
        <v>301</v>
      </c>
      <c r="C27" s="619"/>
      <c r="D27" s="619"/>
      <c r="E27" s="619"/>
      <c r="F27" s="619"/>
      <c r="G27" s="619"/>
      <c r="H27" s="619"/>
      <c r="I27" s="619"/>
      <c r="J27" s="619"/>
      <c r="K27" s="619"/>
      <c r="L27" s="619"/>
      <c r="M27" s="619"/>
      <c r="N27" s="619"/>
      <c r="O27" s="619"/>
      <c r="P27" s="619"/>
      <c r="Q27" s="620"/>
      <c r="R27" s="621">
        <v>1664</v>
      </c>
      <c r="S27" s="622"/>
      <c r="T27" s="622"/>
      <c r="U27" s="622"/>
      <c r="V27" s="622"/>
      <c r="W27" s="622"/>
      <c r="X27" s="622"/>
      <c r="Y27" s="623"/>
      <c r="Z27" s="659">
        <v>0</v>
      </c>
      <c r="AA27" s="659"/>
      <c r="AB27" s="659"/>
      <c r="AC27" s="659"/>
      <c r="AD27" s="660" t="s">
        <v>130</v>
      </c>
      <c r="AE27" s="660"/>
      <c r="AF27" s="660"/>
      <c r="AG27" s="660"/>
      <c r="AH27" s="660"/>
      <c r="AI27" s="660"/>
      <c r="AJ27" s="660"/>
      <c r="AK27" s="660"/>
      <c r="AL27" s="624" t="s">
        <v>130</v>
      </c>
      <c r="AM27" s="625"/>
      <c r="AN27" s="625"/>
      <c r="AO27" s="661"/>
      <c r="AP27" s="618" t="s">
        <v>302</v>
      </c>
      <c r="AQ27" s="619"/>
      <c r="AR27" s="619"/>
      <c r="AS27" s="619"/>
      <c r="AT27" s="619"/>
      <c r="AU27" s="619"/>
      <c r="AV27" s="619"/>
      <c r="AW27" s="619"/>
      <c r="AX27" s="619"/>
      <c r="AY27" s="619"/>
      <c r="AZ27" s="619"/>
      <c r="BA27" s="619"/>
      <c r="BB27" s="619"/>
      <c r="BC27" s="619"/>
      <c r="BD27" s="619"/>
      <c r="BE27" s="619"/>
      <c r="BF27" s="620"/>
      <c r="BG27" s="621">
        <v>941188</v>
      </c>
      <c r="BH27" s="622"/>
      <c r="BI27" s="622"/>
      <c r="BJ27" s="622"/>
      <c r="BK27" s="622"/>
      <c r="BL27" s="622"/>
      <c r="BM27" s="622"/>
      <c r="BN27" s="623"/>
      <c r="BO27" s="659">
        <v>100</v>
      </c>
      <c r="BP27" s="659"/>
      <c r="BQ27" s="659"/>
      <c r="BR27" s="659"/>
      <c r="BS27" s="660" t="s">
        <v>130</v>
      </c>
      <c r="BT27" s="660"/>
      <c r="BU27" s="660"/>
      <c r="BV27" s="660"/>
      <c r="BW27" s="660"/>
      <c r="BX27" s="660"/>
      <c r="BY27" s="660"/>
      <c r="BZ27" s="660"/>
      <c r="CA27" s="660"/>
      <c r="CB27" s="700"/>
      <c r="CD27" s="618" t="s">
        <v>303</v>
      </c>
      <c r="CE27" s="619"/>
      <c r="CF27" s="619"/>
      <c r="CG27" s="619"/>
      <c r="CH27" s="619"/>
      <c r="CI27" s="619"/>
      <c r="CJ27" s="619"/>
      <c r="CK27" s="619"/>
      <c r="CL27" s="619"/>
      <c r="CM27" s="619"/>
      <c r="CN27" s="619"/>
      <c r="CO27" s="619"/>
      <c r="CP27" s="619"/>
      <c r="CQ27" s="620"/>
      <c r="CR27" s="621">
        <v>538906</v>
      </c>
      <c r="CS27" s="634"/>
      <c r="CT27" s="634"/>
      <c r="CU27" s="634"/>
      <c r="CV27" s="634"/>
      <c r="CW27" s="634"/>
      <c r="CX27" s="634"/>
      <c r="CY27" s="635"/>
      <c r="CZ27" s="624">
        <v>6</v>
      </c>
      <c r="DA27" s="636"/>
      <c r="DB27" s="636"/>
      <c r="DC27" s="637"/>
      <c r="DD27" s="627">
        <v>137137</v>
      </c>
      <c r="DE27" s="634"/>
      <c r="DF27" s="634"/>
      <c r="DG27" s="634"/>
      <c r="DH27" s="634"/>
      <c r="DI27" s="634"/>
      <c r="DJ27" s="634"/>
      <c r="DK27" s="635"/>
      <c r="DL27" s="627">
        <v>137137</v>
      </c>
      <c r="DM27" s="634"/>
      <c r="DN27" s="634"/>
      <c r="DO27" s="634"/>
      <c r="DP27" s="634"/>
      <c r="DQ27" s="634"/>
      <c r="DR27" s="634"/>
      <c r="DS27" s="634"/>
      <c r="DT27" s="634"/>
      <c r="DU27" s="634"/>
      <c r="DV27" s="635"/>
      <c r="DW27" s="624">
        <v>3.5</v>
      </c>
      <c r="DX27" s="636"/>
      <c r="DY27" s="636"/>
      <c r="DZ27" s="636"/>
      <c r="EA27" s="636"/>
      <c r="EB27" s="636"/>
      <c r="EC27" s="648"/>
    </row>
    <row r="28" spans="2:133" ht="11.25" customHeight="1" x14ac:dyDescent="0.2">
      <c r="B28" s="618" t="s">
        <v>304</v>
      </c>
      <c r="C28" s="619"/>
      <c r="D28" s="619"/>
      <c r="E28" s="619"/>
      <c r="F28" s="619"/>
      <c r="G28" s="619"/>
      <c r="H28" s="619"/>
      <c r="I28" s="619"/>
      <c r="J28" s="619"/>
      <c r="K28" s="619"/>
      <c r="L28" s="619"/>
      <c r="M28" s="619"/>
      <c r="N28" s="619"/>
      <c r="O28" s="619"/>
      <c r="P28" s="619"/>
      <c r="Q28" s="620"/>
      <c r="R28" s="621">
        <v>163536</v>
      </c>
      <c r="S28" s="622"/>
      <c r="T28" s="622"/>
      <c r="U28" s="622"/>
      <c r="V28" s="622"/>
      <c r="W28" s="622"/>
      <c r="X28" s="622"/>
      <c r="Y28" s="623"/>
      <c r="Z28" s="659">
        <v>1.8</v>
      </c>
      <c r="AA28" s="659"/>
      <c r="AB28" s="659"/>
      <c r="AC28" s="659"/>
      <c r="AD28" s="660">
        <v>971</v>
      </c>
      <c r="AE28" s="660"/>
      <c r="AF28" s="660"/>
      <c r="AG28" s="660"/>
      <c r="AH28" s="660"/>
      <c r="AI28" s="660"/>
      <c r="AJ28" s="660"/>
      <c r="AK28" s="660"/>
      <c r="AL28" s="624">
        <v>0</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305</v>
      </c>
      <c r="CE28" s="619"/>
      <c r="CF28" s="619"/>
      <c r="CG28" s="619"/>
      <c r="CH28" s="619"/>
      <c r="CI28" s="619"/>
      <c r="CJ28" s="619"/>
      <c r="CK28" s="619"/>
      <c r="CL28" s="619"/>
      <c r="CM28" s="619"/>
      <c r="CN28" s="619"/>
      <c r="CO28" s="619"/>
      <c r="CP28" s="619"/>
      <c r="CQ28" s="620"/>
      <c r="CR28" s="621">
        <v>709424</v>
      </c>
      <c r="CS28" s="622"/>
      <c r="CT28" s="622"/>
      <c r="CU28" s="622"/>
      <c r="CV28" s="622"/>
      <c r="CW28" s="622"/>
      <c r="CX28" s="622"/>
      <c r="CY28" s="623"/>
      <c r="CZ28" s="624">
        <v>7.9</v>
      </c>
      <c r="DA28" s="636"/>
      <c r="DB28" s="636"/>
      <c r="DC28" s="637"/>
      <c r="DD28" s="627">
        <v>658802</v>
      </c>
      <c r="DE28" s="622"/>
      <c r="DF28" s="622"/>
      <c r="DG28" s="622"/>
      <c r="DH28" s="622"/>
      <c r="DI28" s="622"/>
      <c r="DJ28" s="622"/>
      <c r="DK28" s="623"/>
      <c r="DL28" s="627">
        <v>658802</v>
      </c>
      <c r="DM28" s="622"/>
      <c r="DN28" s="622"/>
      <c r="DO28" s="622"/>
      <c r="DP28" s="622"/>
      <c r="DQ28" s="622"/>
      <c r="DR28" s="622"/>
      <c r="DS28" s="622"/>
      <c r="DT28" s="622"/>
      <c r="DU28" s="622"/>
      <c r="DV28" s="623"/>
      <c r="DW28" s="624">
        <v>16.7</v>
      </c>
      <c r="DX28" s="636"/>
      <c r="DY28" s="636"/>
      <c r="DZ28" s="636"/>
      <c r="EA28" s="636"/>
      <c r="EB28" s="636"/>
      <c r="EC28" s="648"/>
    </row>
    <row r="29" spans="2:133" ht="11.25" customHeight="1" x14ac:dyDescent="0.2">
      <c r="B29" s="618" t="s">
        <v>306</v>
      </c>
      <c r="C29" s="619"/>
      <c r="D29" s="619"/>
      <c r="E29" s="619"/>
      <c r="F29" s="619"/>
      <c r="G29" s="619"/>
      <c r="H29" s="619"/>
      <c r="I29" s="619"/>
      <c r="J29" s="619"/>
      <c r="K29" s="619"/>
      <c r="L29" s="619"/>
      <c r="M29" s="619"/>
      <c r="N29" s="619"/>
      <c r="O29" s="619"/>
      <c r="P29" s="619"/>
      <c r="Q29" s="620"/>
      <c r="R29" s="621">
        <v>29105</v>
      </c>
      <c r="S29" s="622"/>
      <c r="T29" s="622"/>
      <c r="U29" s="622"/>
      <c r="V29" s="622"/>
      <c r="W29" s="622"/>
      <c r="X29" s="622"/>
      <c r="Y29" s="623"/>
      <c r="Z29" s="659">
        <v>0.3</v>
      </c>
      <c r="AA29" s="659"/>
      <c r="AB29" s="659"/>
      <c r="AC29" s="659"/>
      <c r="AD29" s="660" t="s">
        <v>237</v>
      </c>
      <c r="AE29" s="660"/>
      <c r="AF29" s="660"/>
      <c r="AG29" s="660"/>
      <c r="AH29" s="660"/>
      <c r="AI29" s="660"/>
      <c r="AJ29" s="660"/>
      <c r="AK29" s="660"/>
      <c r="AL29" s="624" t="s">
        <v>130</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307</v>
      </c>
      <c r="CE29" s="641"/>
      <c r="CF29" s="618" t="s">
        <v>72</v>
      </c>
      <c r="CG29" s="619"/>
      <c r="CH29" s="619"/>
      <c r="CI29" s="619"/>
      <c r="CJ29" s="619"/>
      <c r="CK29" s="619"/>
      <c r="CL29" s="619"/>
      <c r="CM29" s="619"/>
      <c r="CN29" s="619"/>
      <c r="CO29" s="619"/>
      <c r="CP29" s="619"/>
      <c r="CQ29" s="620"/>
      <c r="CR29" s="621">
        <v>709424</v>
      </c>
      <c r="CS29" s="634"/>
      <c r="CT29" s="634"/>
      <c r="CU29" s="634"/>
      <c r="CV29" s="634"/>
      <c r="CW29" s="634"/>
      <c r="CX29" s="634"/>
      <c r="CY29" s="635"/>
      <c r="CZ29" s="624">
        <v>7.9</v>
      </c>
      <c r="DA29" s="636"/>
      <c r="DB29" s="636"/>
      <c r="DC29" s="637"/>
      <c r="DD29" s="627">
        <v>658802</v>
      </c>
      <c r="DE29" s="634"/>
      <c r="DF29" s="634"/>
      <c r="DG29" s="634"/>
      <c r="DH29" s="634"/>
      <c r="DI29" s="634"/>
      <c r="DJ29" s="634"/>
      <c r="DK29" s="635"/>
      <c r="DL29" s="627">
        <v>658802</v>
      </c>
      <c r="DM29" s="634"/>
      <c r="DN29" s="634"/>
      <c r="DO29" s="634"/>
      <c r="DP29" s="634"/>
      <c r="DQ29" s="634"/>
      <c r="DR29" s="634"/>
      <c r="DS29" s="634"/>
      <c r="DT29" s="634"/>
      <c r="DU29" s="634"/>
      <c r="DV29" s="635"/>
      <c r="DW29" s="624">
        <v>16.7</v>
      </c>
      <c r="DX29" s="636"/>
      <c r="DY29" s="636"/>
      <c r="DZ29" s="636"/>
      <c r="EA29" s="636"/>
      <c r="EB29" s="636"/>
      <c r="EC29" s="648"/>
    </row>
    <row r="30" spans="2:133" ht="11.25" customHeight="1" x14ac:dyDescent="0.2">
      <c r="B30" s="618" t="s">
        <v>308</v>
      </c>
      <c r="C30" s="619"/>
      <c r="D30" s="619"/>
      <c r="E30" s="619"/>
      <c r="F30" s="619"/>
      <c r="G30" s="619"/>
      <c r="H30" s="619"/>
      <c r="I30" s="619"/>
      <c r="J30" s="619"/>
      <c r="K30" s="619"/>
      <c r="L30" s="619"/>
      <c r="M30" s="619"/>
      <c r="N30" s="619"/>
      <c r="O30" s="619"/>
      <c r="P30" s="619"/>
      <c r="Q30" s="620"/>
      <c r="R30" s="621">
        <v>1191637</v>
      </c>
      <c r="S30" s="622"/>
      <c r="T30" s="622"/>
      <c r="U30" s="622"/>
      <c r="V30" s="622"/>
      <c r="W30" s="622"/>
      <c r="X30" s="622"/>
      <c r="Y30" s="623"/>
      <c r="Z30" s="659">
        <v>12.9</v>
      </c>
      <c r="AA30" s="659"/>
      <c r="AB30" s="659"/>
      <c r="AC30" s="659"/>
      <c r="AD30" s="660" t="s">
        <v>237</v>
      </c>
      <c r="AE30" s="660"/>
      <c r="AF30" s="660"/>
      <c r="AG30" s="660"/>
      <c r="AH30" s="660"/>
      <c r="AI30" s="660"/>
      <c r="AJ30" s="660"/>
      <c r="AK30" s="660"/>
      <c r="AL30" s="624" t="s">
        <v>237</v>
      </c>
      <c r="AM30" s="625"/>
      <c r="AN30" s="625"/>
      <c r="AO30" s="661"/>
      <c r="AP30" s="673" t="s">
        <v>225</v>
      </c>
      <c r="AQ30" s="674"/>
      <c r="AR30" s="674"/>
      <c r="AS30" s="674"/>
      <c r="AT30" s="674"/>
      <c r="AU30" s="674"/>
      <c r="AV30" s="674"/>
      <c r="AW30" s="674"/>
      <c r="AX30" s="674"/>
      <c r="AY30" s="674"/>
      <c r="AZ30" s="674"/>
      <c r="BA30" s="674"/>
      <c r="BB30" s="674"/>
      <c r="BC30" s="674"/>
      <c r="BD30" s="674"/>
      <c r="BE30" s="674"/>
      <c r="BF30" s="675"/>
      <c r="BG30" s="673" t="s">
        <v>309</v>
      </c>
      <c r="BH30" s="691"/>
      <c r="BI30" s="691"/>
      <c r="BJ30" s="691"/>
      <c r="BK30" s="691"/>
      <c r="BL30" s="691"/>
      <c r="BM30" s="691"/>
      <c r="BN30" s="691"/>
      <c r="BO30" s="691"/>
      <c r="BP30" s="691"/>
      <c r="BQ30" s="692"/>
      <c r="BR30" s="673" t="s">
        <v>310</v>
      </c>
      <c r="BS30" s="691"/>
      <c r="BT30" s="691"/>
      <c r="BU30" s="691"/>
      <c r="BV30" s="691"/>
      <c r="BW30" s="691"/>
      <c r="BX30" s="691"/>
      <c r="BY30" s="691"/>
      <c r="BZ30" s="691"/>
      <c r="CA30" s="691"/>
      <c r="CB30" s="692"/>
      <c r="CD30" s="642"/>
      <c r="CE30" s="643"/>
      <c r="CF30" s="618" t="s">
        <v>311</v>
      </c>
      <c r="CG30" s="619"/>
      <c r="CH30" s="619"/>
      <c r="CI30" s="619"/>
      <c r="CJ30" s="619"/>
      <c r="CK30" s="619"/>
      <c r="CL30" s="619"/>
      <c r="CM30" s="619"/>
      <c r="CN30" s="619"/>
      <c r="CO30" s="619"/>
      <c r="CP30" s="619"/>
      <c r="CQ30" s="620"/>
      <c r="CR30" s="621">
        <v>687670</v>
      </c>
      <c r="CS30" s="622"/>
      <c r="CT30" s="622"/>
      <c r="CU30" s="622"/>
      <c r="CV30" s="622"/>
      <c r="CW30" s="622"/>
      <c r="CX30" s="622"/>
      <c r="CY30" s="623"/>
      <c r="CZ30" s="624">
        <v>7.6</v>
      </c>
      <c r="DA30" s="636"/>
      <c r="DB30" s="636"/>
      <c r="DC30" s="637"/>
      <c r="DD30" s="627">
        <v>637048</v>
      </c>
      <c r="DE30" s="622"/>
      <c r="DF30" s="622"/>
      <c r="DG30" s="622"/>
      <c r="DH30" s="622"/>
      <c r="DI30" s="622"/>
      <c r="DJ30" s="622"/>
      <c r="DK30" s="623"/>
      <c r="DL30" s="627">
        <v>637048</v>
      </c>
      <c r="DM30" s="622"/>
      <c r="DN30" s="622"/>
      <c r="DO30" s="622"/>
      <c r="DP30" s="622"/>
      <c r="DQ30" s="622"/>
      <c r="DR30" s="622"/>
      <c r="DS30" s="622"/>
      <c r="DT30" s="622"/>
      <c r="DU30" s="622"/>
      <c r="DV30" s="623"/>
      <c r="DW30" s="624">
        <v>16.2</v>
      </c>
      <c r="DX30" s="636"/>
      <c r="DY30" s="636"/>
      <c r="DZ30" s="636"/>
      <c r="EA30" s="636"/>
      <c r="EB30" s="636"/>
      <c r="EC30" s="648"/>
    </row>
    <row r="31" spans="2:133" ht="11.25" customHeight="1" x14ac:dyDescent="0.2">
      <c r="B31" s="688" t="s">
        <v>312</v>
      </c>
      <c r="C31" s="689"/>
      <c r="D31" s="689"/>
      <c r="E31" s="689"/>
      <c r="F31" s="689"/>
      <c r="G31" s="689"/>
      <c r="H31" s="689"/>
      <c r="I31" s="689"/>
      <c r="J31" s="689"/>
      <c r="K31" s="689"/>
      <c r="L31" s="689"/>
      <c r="M31" s="689"/>
      <c r="N31" s="689"/>
      <c r="O31" s="689"/>
      <c r="P31" s="689"/>
      <c r="Q31" s="690"/>
      <c r="R31" s="621" t="s">
        <v>237</v>
      </c>
      <c r="S31" s="622"/>
      <c r="T31" s="622"/>
      <c r="U31" s="622"/>
      <c r="V31" s="622"/>
      <c r="W31" s="622"/>
      <c r="X31" s="622"/>
      <c r="Y31" s="623"/>
      <c r="Z31" s="659" t="s">
        <v>237</v>
      </c>
      <c r="AA31" s="659"/>
      <c r="AB31" s="659"/>
      <c r="AC31" s="659"/>
      <c r="AD31" s="660" t="s">
        <v>237</v>
      </c>
      <c r="AE31" s="660"/>
      <c r="AF31" s="660"/>
      <c r="AG31" s="660"/>
      <c r="AH31" s="660"/>
      <c r="AI31" s="660"/>
      <c r="AJ31" s="660"/>
      <c r="AK31" s="660"/>
      <c r="AL31" s="624" t="s">
        <v>130</v>
      </c>
      <c r="AM31" s="625"/>
      <c r="AN31" s="625"/>
      <c r="AO31" s="661"/>
      <c r="AP31" s="693" t="s">
        <v>313</v>
      </c>
      <c r="AQ31" s="694"/>
      <c r="AR31" s="694"/>
      <c r="AS31" s="694"/>
      <c r="AT31" s="695" t="s">
        <v>314</v>
      </c>
      <c r="AU31" s="218"/>
      <c r="AV31" s="218"/>
      <c r="AW31" s="218"/>
      <c r="AX31" s="679" t="s">
        <v>190</v>
      </c>
      <c r="AY31" s="680"/>
      <c r="AZ31" s="680"/>
      <c r="BA31" s="680"/>
      <c r="BB31" s="680"/>
      <c r="BC31" s="680"/>
      <c r="BD31" s="680"/>
      <c r="BE31" s="680"/>
      <c r="BF31" s="681"/>
      <c r="BG31" s="683">
        <v>99.1</v>
      </c>
      <c r="BH31" s="684"/>
      <c r="BI31" s="684"/>
      <c r="BJ31" s="684"/>
      <c r="BK31" s="684"/>
      <c r="BL31" s="684"/>
      <c r="BM31" s="685">
        <v>98</v>
      </c>
      <c r="BN31" s="684"/>
      <c r="BO31" s="684"/>
      <c r="BP31" s="684"/>
      <c r="BQ31" s="686"/>
      <c r="BR31" s="683">
        <v>99.4</v>
      </c>
      <c r="BS31" s="684"/>
      <c r="BT31" s="684"/>
      <c r="BU31" s="684"/>
      <c r="BV31" s="684"/>
      <c r="BW31" s="684"/>
      <c r="BX31" s="685">
        <v>98</v>
      </c>
      <c r="BY31" s="684"/>
      <c r="BZ31" s="684"/>
      <c r="CA31" s="684"/>
      <c r="CB31" s="686"/>
      <c r="CD31" s="642"/>
      <c r="CE31" s="643"/>
      <c r="CF31" s="618" t="s">
        <v>315</v>
      </c>
      <c r="CG31" s="619"/>
      <c r="CH31" s="619"/>
      <c r="CI31" s="619"/>
      <c r="CJ31" s="619"/>
      <c r="CK31" s="619"/>
      <c r="CL31" s="619"/>
      <c r="CM31" s="619"/>
      <c r="CN31" s="619"/>
      <c r="CO31" s="619"/>
      <c r="CP31" s="619"/>
      <c r="CQ31" s="620"/>
      <c r="CR31" s="621">
        <v>21754</v>
      </c>
      <c r="CS31" s="634"/>
      <c r="CT31" s="634"/>
      <c r="CU31" s="634"/>
      <c r="CV31" s="634"/>
      <c r="CW31" s="634"/>
      <c r="CX31" s="634"/>
      <c r="CY31" s="635"/>
      <c r="CZ31" s="624">
        <v>0.2</v>
      </c>
      <c r="DA31" s="636"/>
      <c r="DB31" s="636"/>
      <c r="DC31" s="637"/>
      <c r="DD31" s="627">
        <v>21754</v>
      </c>
      <c r="DE31" s="634"/>
      <c r="DF31" s="634"/>
      <c r="DG31" s="634"/>
      <c r="DH31" s="634"/>
      <c r="DI31" s="634"/>
      <c r="DJ31" s="634"/>
      <c r="DK31" s="635"/>
      <c r="DL31" s="627">
        <v>21754</v>
      </c>
      <c r="DM31" s="634"/>
      <c r="DN31" s="634"/>
      <c r="DO31" s="634"/>
      <c r="DP31" s="634"/>
      <c r="DQ31" s="634"/>
      <c r="DR31" s="634"/>
      <c r="DS31" s="634"/>
      <c r="DT31" s="634"/>
      <c r="DU31" s="634"/>
      <c r="DV31" s="635"/>
      <c r="DW31" s="624">
        <v>0.6</v>
      </c>
      <c r="DX31" s="636"/>
      <c r="DY31" s="636"/>
      <c r="DZ31" s="636"/>
      <c r="EA31" s="636"/>
      <c r="EB31" s="636"/>
      <c r="EC31" s="648"/>
    </row>
    <row r="32" spans="2:133" ht="11.25" customHeight="1" x14ac:dyDescent="0.2">
      <c r="B32" s="618" t="s">
        <v>316</v>
      </c>
      <c r="C32" s="619"/>
      <c r="D32" s="619"/>
      <c r="E32" s="619"/>
      <c r="F32" s="619"/>
      <c r="G32" s="619"/>
      <c r="H32" s="619"/>
      <c r="I32" s="619"/>
      <c r="J32" s="619"/>
      <c r="K32" s="619"/>
      <c r="L32" s="619"/>
      <c r="M32" s="619"/>
      <c r="N32" s="619"/>
      <c r="O32" s="619"/>
      <c r="P32" s="619"/>
      <c r="Q32" s="620"/>
      <c r="R32" s="621">
        <v>2638002</v>
      </c>
      <c r="S32" s="622"/>
      <c r="T32" s="622"/>
      <c r="U32" s="622"/>
      <c r="V32" s="622"/>
      <c r="W32" s="622"/>
      <c r="X32" s="622"/>
      <c r="Y32" s="623"/>
      <c r="Z32" s="659">
        <v>28.6</v>
      </c>
      <c r="AA32" s="659"/>
      <c r="AB32" s="659"/>
      <c r="AC32" s="659"/>
      <c r="AD32" s="660" t="s">
        <v>130</v>
      </c>
      <c r="AE32" s="660"/>
      <c r="AF32" s="660"/>
      <c r="AG32" s="660"/>
      <c r="AH32" s="660"/>
      <c r="AI32" s="660"/>
      <c r="AJ32" s="660"/>
      <c r="AK32" s="660"/>
      <c r="AL32" s="624" t="s">
        <v>130</v>
      </c>
      <c r="AM32" s="625"/>
      <c r="AN32" s="625"/>
      <c r="AO32" s="661"/>
      <c r="AP32" s="662"/>
      <c r="AQ32" s="663"/>
      <c r="AR32" s="663"/>
      <c r="AS32" s="663"/>
      <c r="AT32" s="696"/>
      <c r="AU32" s="214" t="s">
        <v>317</v>
      </c>
      <c r="AX32" s="618" t="s">
        <v>318</v>
      </c>
      <c r="AY32" s="619"/>
      <c r="AZ32" s="619"/>
      <c r="BA32" s="619"/>
      <c r="BB32" s="619"/>
      <c r="BC32" s="619"/>
      <c r="BD32" s="619"/>
      <c r="BE32" s="619"/>
      <c r="BF32" s="620"/>
      <c r="BG32" s="687">
        <v>98.8</v>
      </c>
      <c r="BH32" s="634"/>
      <c r="BI32" s="634"/>
      <c r="BJ32" s="634"/>
      <c r="BK32" s="634"/>
      <c r="BL32" s="634"/>
      <c r="BM32" s="625">
        <v>97.6</v>
      </c>
      <c r="BN32" s="634"/>
      <c r="BO32" s="634"/>
      <c r="BP32" s="634"/>
      <c r="BQ32" s="657"/>
      <c r="BR32" s="687">
        <v>99.3</v>
      </c>
      <c r="BS32" s="634"/>
      <c r="BT32" s="634"/>
      <c r="BU32" s="634"/>
      <c r="BV32" s="634"/>
      <c r="BW32" s="634"/>
      <c r="BX32" s="625">
        <v>97.7</v>
      </c>
      <c r="BY32" s="634"/>
      <c r="BZ32" s="634"/>
      <c r="CA32" s="634"/>
      <c r="CB32" s="657"/>
      <c r="CD32" s="644"/>
      <c r="CE32" s="645"/>
      <c r="CF32" s="618" t="s">
        <v>319</v>
      </c>
      <c r="CG32" s="619"/>
      <c r="CH32" s="619"/>
      <c r="CI32" s="619"/>
      <c r="CJ32" s="619"/>
      <c r="CK32" s="619"/>
      <c r="CL32" s="619"/>
      <c r="CM32" s="619"/>
      <c r="CN32" s="619"/>
      <c r="CO32" s="619"/>
      <c r="CP32" s="619"/>
      <c r="CQ32" s="620"/>
      <c r="CR32" s="621" t="s">
        <v>237</v>
      </c>
      <c r="CS32" s="622"/>
      <c r="CT32" s="622"/>
      <c r="CU32" s="622"/>
      <c r="CV32" s="622"/>
      <c r="CW32" s="622"/>
      <c r="CX32" s="622"/>
      <c r="CY32" s="623"/>
      <c r="CZ32" s="624" t="s">
        <v>237</v>
      </c>
      <c r="DA32" s="636"/>
      <c r="DB32" s="636"/>
      <c r="DC32" s="637"/>
      <c r="DD32" s="627" t="s">
        <v>237</v>
      </c>
      <c r="DE32" s="622"/>
      <c r="DF32" s="622"/>
      <c r="DG32" s="622"/>
      <c r="DH32" s="622"/>
      <c r="DI32" s="622"/>
      <c r="DJ32" s="622"/>
      <c r="DK32" s="623"/>
      <c r="DL32" s="627" t="s">
        <v>237</v>
      </c>
      <c r="DM32" s="622"/>
      <c r="DN32" s="622"/>
      <c r="DO32" s="622"/>
      <c r="DP32" s="622"/>
      <c r="DQ32" s="622"/>
      <c r="DR32" s="622"/>
      <c r="DS32" s="622"/>
      <c r="DT32" s="622"/>
      <c r="DU32" s="622"/>
      <c r="DV32" s="623"/>
      <c r="DW32" s="624" t="s">
        <v>130</v>
      </c>
      <c r="DX32" s="636"/>
      <c r="DY32" s="636"/>
      <c r="DZ32" s="636"/>
      <c r="EA32" s="636"/>
      <c r="EB32" s="636"/>
      <c r="EC32" s="648"/>
    </row>
    <row r="33" spans="2:133" ht="11.25" customHeight="1" x14ac:dyDescent="0.2">
      <c r="B33" s="618" t="s">
        <v>320</v>
      </c>
      <c r="C33" s="619"/>
      <c r="D33" s="619"/>
      <c r="E33" s="619"/>
      <c r="F33" s="619"/>
      <c r="G33" s="619"/>
      <c r="H33" s="619"/>
      <c r="I33" s="619"/>
      <c r="J33" s="619"/>
      <c r="K33" s="619"/>
      <c r="L33" s="619"/>
      <c r="M33" s="619"/>
      <c r="N33" s="619"/>
      <c r="O33" s="619"/>
      <c r="P33" s="619"/>
      <c r="Q33" s="620"/>
      <c r="R33" s="621">
        <v>1806</v>
      </c>
      <c r="S33" s="622"/>
      <c r="T33" s="622"/>
      <c r="U33" s="622"/>
      <c r="V33" s="622"/>
      <c r="W33" s="622"/>
      <c r="X33" s="622"/>
      <c r="Y33" s="623"/>
      <c r="Z33" s="659">
        <v>0</v>
      </c>
      <c r="AA33" s="659"/>
      <c r="AB33" s="659"/>
      <c r="AC33" s="659"/>
      <c r="AD33" s="660" t="s">
        <v>130</v>
      </c>
      <c r="AE33" s="660"/>
      <c r="AF33" s="660"/>
      <c r="AG33" s="660"/>
      <c r="AH33" s="660"/>
      <c r="AI33" s="660"/>
      <c r="AJ33" s="660"/>
      <c r="AK33" s="660"/>
      <c r="AL33" s="624" t="s">
        <v>130</v>
      </c>
      <c r="AM33" s="625"/>
      <c r="AN33" s="625"/>
      <c r="AO33" s="661"/>
      <c r="AP33" s="664"/>
      <c r="AQ33" s="665"/>
      <c r="AR33" s="665"/>
      <c r="AS33" s="665"/>
      <c r="AT33" s="697"/>
      <c r="AU33" s="219"/>
      <c r="AV33" s="219"/>
      <c r="AW33" s="219"/>
      <c r="AX33" s="602" t="s">
        <v>321</v>
      </c>
      <c r="AY33" s="603"/>
      <c r="AZ33" s="603"/>
      <c r="BA33" s="603"/>
      <c r="BB33" s="603"/>
      <c r="BC33" s="603"/>
      <c r="BD33" s="603"/>
      <c r="BE33" s="603"/>
      <c r="BF33" s="604"/>
      <c r="BG33" s="682">
        <v>99.1</v>
      </c>
      <c r="BH33" s="606"/>
      <c r="BI33" s="606"/>
      <c r="BJ33" s="606"/>
      <c r="BK33" s="606"/>
      <c r="BL33" s="606"/>
      <c r="BM33" s="652">
        <v>97.5</v>
      </c>
      <c r="BN33" s="606"/>
      <c r="BO33" s="606"/>
      <c r="BP33" s="606"/>
      <c r="BQ33" s="669"/>
      <c r="BR33" s="682">
        <v>99.4</v>
      </c>
      <c r="BS33" s="606"/>
      <c r="BT33" s="606"/>
      <c r="BU33" s="606"/>
      <c r="BV33" s="606"/>
      <c r="BW33" s="606"/>
      <c r="BX33" s="652">
        <v>97.6</v>
      </c>
      <c r="BY33" s="606"/>
      <c r="BZ33" s="606"/>
      <c r="CA33" s="606"/>
      <c r="CB33" s="669"/>
      <c r="CD33" s="618" t="s">
        <v>322</v>
      </c>
      <c r="CE33" s="619"/>
      <c r="CF33" s="619"/>
      <c r="CG33" s="619"/>
      <c r="CH33" s="619"/>
      <c r="CI33" s="619"/>
      <c r="CJ33" s="619"/>
      <c r="CK33" s="619"/>
      <c r="CL33" s="619"/>
      <c r="CM33" s="619"/>
      <c r="CN33" s="619"/>
      <c r="CO33" s="619"/>
      <c r="CP33" s="619"/>
      <c r="CQ33" s="620"/>
      <c r="CR33" s="621">
        <v>3776754</v>
      </c>
      <c r="CS33" s="634"/>
      <c r="CT33" s="634"/>
      <c r="CU33" s="634"/>
      <c r="CV33" s="634"/>
      <c r="CW33" s="634"/>
      <c r="CX33" s="634"/>
      <c r="CY33" s="635"/>
      <c r="CZ33" s="624">
        <v>42</v>
      </c>
      <c r="DA33" s="636"/>
      <c r="DB33" s="636"/>
      <c r="DC33" s="637"/>
      <c r="DD33" s="627">
        <v>2128323</v>
      </c>
      <c r="DE33" s="634"/>
      <c r="DF33" s="634"/>
      <c r="DG33" s="634"/>
      <c r="DH33" s="634"/>
      <c r="DI33" s="634"/>
      <c r="DJ33" s="634"/>
      <c r="DK33" s="635"/>
      <c r="DL33" s="627">
        <v>1394337</v>
      </c>
      <c r="DM33" s="634"/>
      <c r="DN33" s="634"/>
      <c r="DO33" s="634"/>
      <c r="DP33" s="634"/>
      <c r="DQ33" s="634"/>
      <c r="DR33" s="634"/>
      <c r="DS33" s="634"/>
      <c r="DT33" s="634"/>
      <c r="DU33" s="634"/>
      <c r="DV33" s="635"/>
      <c r="DW33" s="624">
        <v>35.4</v>
      </c>
      <c r="DX33" s="636"/>
      <c r="DY33" s="636"/>
      <c r="DZ33" s="636"/>
      <c r="EA33" s="636"/>
      <c r="EB33" s="636"/>
      <c r="EC33" s="648"/>
    </row>
    <row r="34" spans="2:133" ht="11.25" customHeight="1" x14ac:dyDescent="0.2">
      <c r="B34" s="618" t="s">
        <v>323</v>
      </c>
      <c r="C34" s="619"/>
      <c r="D34" s="619"/>
      <c r="E34" s="619"/>
      <c r="F34" s="619"/>
      <c r="G34" s="619"/>
      <c r="H34" s="619"/>
      <c r="I34" s="619"/>
      <c r="J34" s="619"/>
      <c r="K34" s="619"/>
      <c r="L34" s="619"/>
      <c r="M34" s="619"/>
      <c r="N34" s="619"/>
      <c r="O34" s="619"/>
      <c r="P34" s="619"/>
      <c r="Q34" s="620"/>
      <c r="R34" s="621">
        <v>5551</v>
      </c>
      <c r="S34" s="622"/>
      <c r="T34" s="622"/>
      <c r="U34" s="622"/>
      <c r="V34" s="622"/>
      <c r="W34" s="622"/>
      <c r="X34" s="622"/>
      <c r="Y34" s="623"/>
      <c r="Z34" s="659">
        <v>0.1</v>
      </c>
      <c r="AA34" s="659"/>
      <c r="AB34" s="659"/>
      <c r="AC34" s="659"/>
      <c r="AD34" s="660" t="s">
        <v>130</v>
      </c>
      <c r="AE34" s="660"/>
      <c r="AF34" s="660"/>
      <c r="AG34" s="660"/>
      <c r="AH34" s="660"/>
      <c r="AI34" s="660"/>
      <c r="AJ34" s="660"/>
      <c r="AK34" s="660"/>
      <c r="AL34" s="624" t="s">
        <v>237</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324</v>
      </c>
      <c r="CE34" s="619"/>
      <c r="CF34" s="619"/>
      <c r="CG34" s="619"/>
      <c r="CH34" s="619"/>
      <c r="CI34" s="619"/>
      <c r="CJ34" s="619"/>
      <c r="CK34" s="619"/>
      <c r="CL34" s="619"/>
      <c r="CM34" s="619"/>
      <c r="CN34" s="619"/>
      <c r="CO34" s="619"/>
      <c r="CP34" s="619"/>
      <c r="CQ34" s="620"/>
      <c r="CR34" s="621">
        <v>1610972</v>
      </c>
      <c r="CS34" s="622"/>
      <c r="CT34" s="622"/>
      <c r="CU34" s="622"/>
      <c r="CV34" s="622"/>
      <c r="CW34" s="622"/>
      <c r="CX34" s="622"/>
      <c r="CY34" s="623"/>
      <c r="CZ34" s="624">
        <v>17.899999999999999</v>
      </c>
      <c r="DA34" s="636"/>
      <c r="DB34" s="636"/>
      <c r="DC34" s="637"/>
      <c r="DD34" s="627">
        <v>880235</v>
      </c>
      <c r="DE34" s="622"/>
      <c r="DF34" s="622"/>
      <c r="DG34" s="622"/>
      <c r="DH34" s="622"/>
      <c r="DI34" s="622"/>
      <c r="DJ34" s="622"/>
      <c r="DK34" s="623"/>
      <c r="DL34" s="627">
        <v>668310</v>
      </c>
      <c r="DM34" s="622"/>
      <c r="DN34" s="622"/>
      <c r="DO34" s="622"/>
      <c r="DP34" s="622"/>
      <c r="DQ34" s="622"/>
      <c r="DR34" s="622"/>
      <c r="DS34" s="622"/>
      <c r="DT34" s="622"/>
      <c r="DU34" s="622"/>
      <c r="DV34" s="623"/>
      <c r="DW34" s="624">
        <v>17</v>
      </c>
      <c r="DX34" s="636"/>
      <c r="DY34" s="636"/>
      <c r="DZ34" s="636"/>
      <c r="EA34" s="636"/>
      <c r="EB34" s="636"/>
      <c r="EC34" s="648"/>
    </row>
    <row r="35" spans="2:133" ht="11.25" customHeight="1" x14ac:dyDescent="0.2">
      <c r="B35" s="618" t="s">
        <v>325</v>
      </c>
      <c r="C35" s="619"/>
      <c r="D35" s="619"/>
      <c r="E35" s="619"/>
      <c r="F35" s="619"/>
      <c r="G35" s="619"/>
      <c r="H35" s="619"/>
      <c r="I35" s="619"/>
      <c r="J35" s="619"/>
      <c r="K35" s="619"/>
      <c r="L35" s="619"/>
      <c r="M35" s="619"/>
      <c r="N35" s="619"/>
      <c r="O35" s="619"/>
      <c r="P35" s="619"/>
      <c r="Q35" s="620"/>
      <c r="R35" s="621">
        <v>252767</v>
      </c>
      <c r="S35" s="622"/>
      <c r="T35" s="622"/>
      <c r="U35" s="622"/>
      <c r="V35" s="622"/>
      <c r="W35" s="622"/>
      <c r="X35" s="622"/>
      <c r="Y35" s="623"/>
      <c r="Z35" s="659">
        <v>2.7</v>
      </c>
      <c r="AA35" s="659"/>
      <c r="AB35" s="659"/>
      <c r="AC35" s="659"/>
      <c r="AD35" s="660" t="s">
        <v>130</v>
      </c>
      <c r="AE35" s="660"/>
      <c r="AF35" s="660"/>
      <c r="AG35" s="660"/>
      <c r="AH35" s="660"/>
      <c r="AI35" s="660"/>
      <c r="AJ35" s="660"/>
      <c r="AK35" s="660"/>
      <c r="AL35" s="624" t="s">
        <v>237</v>
      </c>
      <c r="AM35" s="625"/>
      <c r="AN35" s="625"/>
      <c r="AO35" s="661"/>
      <c r="AP35" s="222"/>
      <c r="AQ35" s="673" t="s">
        <v>326</v>
      </c>
      <c r="AR35" s="674"/>
      <c r="AS35" s="674"/>
      <c r="AT35" s="674"/>
      <c r="AU35" s="674"/>
      <c r="AV35" s="674"/>
      <c r="AW35" s="674"/>
      <c r="AX35" s="674"/>
      <c r="AY35" s="674"/>
      <c r="AZ35" s="674"/>
      <c r="BA35" s="674"/>
      <c r="BB35" s="674"/>
      <c r="BC35" s="674"/>
      <c r="BD35" s="674"/>
      <c r="BE35" s="674"/>
      <c r="BF35" s="675"/>
      <c r="BG35" s="673" t="s">
        <v>327</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328</v>
      </c>
      <c r="CE35" s="619"/>
      <c r="CF35" s="619"/>
      <c r="CG35" s="619"/>
      <c r="CH35" s="619"/>
      <c r="CI35" s="619"/>
      <c r="CJ35" s="619"/>
      <c r="CK35" s="619"/>
      <c r="CL35" s="619"/>
      <c r="CM35" s="619"/>
      <c r="CN35" s="619"/>
      <c r="CO35" s="619"/>
      <c r="CP35" s="619"/>
      <c r="CQ35" s="620"/>
      <c r="CR35" s="621">
        <v>356010</v>
      </c>
      <c r="CS35" s="634"/>
      <c r="CT35" s="634"/>
      <c r="CU35" s="634"/>
      <c r="CV35" s="634"/>
      <c r="CW35" s="634"/>
      <c r="CX35" s="634"/>
      <c r="CY35" s="635"/>
      <c r="CZ35" s="624">
        <v>4</v>
      </c>
      <c r="DA35" s="636"/>
      <c r="DB35" s="636"/>
      <c r="DC35" s="637"/>
      <c r="DD35" s="627">
        <v>143480</v>
      </c>
      <c r="DE35" s="634"/>
      <c r="DF35" s="634"/>
      <c r="DG35" s="634"/>
      <c r="DH35" s="634"/>
      <c r="DI35" s="634"/>
      <c r="DJ35" s="634"/>
      <c r="DK35" s="635"/>
      <c r="DL35" s="627">
        <v>143480</v>
      </c>
      <c r="DM35" s="634"/>
      <c r="DN35" s="634"/>
      <c r="DO35" s="634"/>
      <c r="DP35" s="634"/>
      <c r="DQ35" s="634"/>
      <c r="DR35" s="634"/>
      <c r="DS35" s="634"/>
      <c r="DT35" s="634"/>
      <c r="DU35" s="634"/>
      <c r="DV35" s="635"/>
      <c r="DW35" s="624">
        <v>3.6</v>
      </c>
      <c r="DX35" s="636"/>
      <c r="DY35" s="636"/>
      <c r="DZ35" s="636"/>
      <c r="EA35" s="636"/>
      <c r="EB35" s="636"/>
      <c r="EC35" s="648"/>
    </row>
    <row r="36" spans="2:133" ht="11.25" customHeight="1" x14ac:dyDescent="0.2">
      <c r="B36" s="618" t="s">
        <v>329</v>
      </c>
      <c r="C36" s="619"/>
      <c r="D36" s="619"/>
      <c r="E36" s="619"/>
      <c r="F36" s="619"/>
      <c r="G36" s="619"/>
      <c r="H36" s="619"/>
      <c r="I36" s="619"/>
      <c r="J36" s="619"/>
      <c r="K36" s="619"/>
      <c r="L36" s="619"/>
      <c r="M36" s="619"/>
      <c r="N36" s="619"/>
      <c r="O36" s="619"/>
      <c r="P36" s="619"/>
      <c r="Q36" s="620"/>
      <c r="R36" s="621">
        <v>243567</v>
      </c>
      <c r="S36" s="622"/>
      <c r="T36" s="622"/>
      <c r="U36" s="622"/>
      <c r="V36" s="622"/>
      <c r="W36" s="622"/>
      <c r="X36" s="622"/>
      <c r="Y36" s="623"/>
      <c r="Z36" s="659">
        <v>2.6</v>
      </c>
      <c r="AA36" s="659"/>
      <c r="AB36" s="659"/>
      <c r="AC36" s="659"/>
      <c r="AD36" s="660" t="s">
        <v>130</v>
      </c>
      <c r="AE36" s="660"/>
      <c r="AF36" s="660"/>
      <c r="AG36" s="660"/>
      <c r="AH36" s="660"/>
      <c r="AI36" s="660"/>
      <c r="AJ36" s="660"/>
      <c r="AK36" s="660"/>
      <c r="AL36" s="624" t="s">
        <v>237</v>
      </c>
      <c r="AM36" s="625"/>
      <c r="AN36" s="625"/>
      <c r="AO36" s="661"/>
      <c r="AP36" s="222"/>
      <c r="AQ36" s="670" t="s">
        <v>330</v>
      </c>
      <c r="AR36" s="671"/>
      <c r="AS36" s="671"/>
      <c r="AT36" s="671"/>
      <c r="AU36" s="671"/>
      <c r="AV36" s="671"/>
      <c r="AW36" s="671"/>
      <c r="AX36" s="671"/>
      <c r="AY36" s="672"/>
      <c r="AZ36" s="676">
        <v>1099864</v>
      </c>
      <c r="BA36" s="677"/>
      <c r="BB36" s="677"/>
      <c r="BC36" s="677"/>
      <c r="BD36" s="677"/>
      <c r="BE36" s="677"/>
      <c r="BF36" s="678"/>
      <c r="BG36" s="679" t="s">
        <v>331</v>
      </c>
      <c r="BH36" s="680"/>
      <c r="BI36" s="680"/>
      <c r="BJ36" s="680"/>
      <c r="BK36" s="680"/>
      <c r="BL36" s="680"/>
      <c r="BM36" s="680"/>
      <c r="BN36" s="680"/>
      <c r="BO36" s="680"/>
      <c r="BP36" s="680"/>
      <c r="BQ36" s="680"/>
      <c r="BR36" s="680"/>
      <c r="BS36" s="680"/>
      <c r="BT36" s="680"/>
      <c r="BU36" s="681"/>
      <c r="BV36" s="676">
        <v>37425</v>
      </c>
      <c r="BW36" s="677"/>
      <c r="BX36" s="677"/>
      <c r="BY36" s="677"/>
      <c r="BZ36" s="677"/>
      <c r="CA36" s="677"/>
      <c r="CB36" s="678"/>
      <c r="CD36" s="618" t="s">
        <v>332</v>
      </c>
      <c r="CE36" s="619"/>
      <c r="CF36" s="619"/>
      <c r="CG36" s="619"/>
      <c r="CH36" s="619"/>
      <c r="CI36" s="619"/>
      <c r="CJ36" s="619"/>
      <c r="CK36" s="619"/>
      <c r="CL36" s="619"/>
      <c r="CM36" s="619"/>
      <c r="CN36" s="619"/>
      <c r="CO36" s="619"/>
      <c r="CP36" s="619"/>
      <c r="CQ36" s="620"/>
      <c r="CR36" s="621">
        <v>1066705</v>
      </c>
      <c r="CS36" s="622"/>
      <c r="CT36" s="622"/>
      <c r="CU36" s="622"/>
      <c r="CV36" s="622"/>
      <c r="CW36" s="622"/>
      <c r="CX36" s="622"/>
      <c r="CY36" s="623"/>
      <c r="CZ36" s="624">
        <v>11.9</v>
      </c>
      <c r="DA36" s="636"/>
      <c r="DB36" s="636"/>
      <c r="DC36" s="637"/>
      <c r="DD36" s="627">
        <v>629959</v>
      </c>
      <c r="DE36" s="622"/>
      <c r="DF36" s="622"/>
      <c r="DG36" s="622"/>
      <c r="DH36" s="622"/>
      <c r="DI36" s="622"/>
      <c r="DJ36" s="622"/>
      <c r="DK36" s="623"/>
      <c r="DL36" s="627">
        <v>423290</v>
      </c>
      <c r="DM36" s="622"/>
      <c r="DN36" s="622"/>
      <c r="DO36" s="622"/>
      <c r="DP36" s="622"/>
      <c r="DQ36" s="622"/>
      <c r="DR36" s="622"/>
      <c r="DS36" s="622"/>
      <c r="DT36" s="622"/>
      <c r="DU36" s="622"/>
      <c r="DV36" s="623"/>
      <c r="DW36" s="624">
        <v>10.8</v>
      </c>
      <c r="DX36" s="636"/>
      <c r="DY36" s="636"/>
      <c r="DZ36" s="636"/>
      <c r="EA36" s="636"/>
      <c r="EB36" s="636"/>
      <c r="EC36" s="648"/>
    </row>
    <row r="37" spans="2:133" ht="11.25" customHeight="1" x14ac:dyDescent="0.2">
      <c r="B37" s="618" t="s">
        <v>333</v>
      </c>
      <c r="C37" s="619"/>
      <c r="D37" s="619"/>
      <c r="E37" s="619"/>
      <c r="F37" s="619"/>
      <c r="G37" s="619"/>
      <c r="H37" s="619"/>
      <c r="I37" s="619"/>
      <c r="J37" s="619"/>
      <c r="K37" s="619"/>
      <c r="L37" s="619"/>
      <c r="M37" s="619"/>
      <c r="N37" s="619"/>
      <c r="O37" s="619"/>
      <c r="P37" s="619"/>
      <c r="Q37" s="620"/>
      <c r="R37" s="621">
        <v>136407</v>
      </c>
      <c r="S37" s="622"/>
      <c r="T37" s="622"/>
      <c r="U37" s="622"/>
      <c r="V37" s="622"/>
      <c r="W37" s="622"/>
      <c r="X37" s="622"/>
      <c r="Y37" s="623"/>
      <c r="Z37" s="659">
        <v>1.5</v>
      </c>
      <c r="AA37" s="659"/>
      <c r="AB37" s="659"/>
      <c r="AC37" s="659"/>
      <c r="AD37" s="660" t="s">
        <v>130</v>
      </c>
      <c r="AE37" s="660"/>
      <c r="AF37" s="660"/>
      <c r="AG37" s="660"/>
      <c r="AH37" s="660"/>
      <c r="AI37" s="660"/>
      <c r="AJ37" s="660"/>
      <c r="AK37" s="660"/>
      <c r="AL37" s="624" t="s">
        <v>130</v>
      </c>
      <c r="AM37" s="625"/>
      <c r="AN37" s="625"/>
      <c r="AO37" s="661"/>
      <c r="AQ37" s="654" t="s">
        <v>334</v>
      </c>
      <c r="AR37" s="655"/>
      <c r="AS37" s="655"/>
      <c r="AT37" s="655"/>
      <c r="AU37" s="655"/>
      <c r="AV37" s="655"/>
      <c r="AW37" s="655"/>
      <c r="AX37" s="655"/>
      <c r="AY37" s="656"/>
      <c r="AZ37" s="621">
        <v>368843</v>
      </c>
      <c r="BA37" s="622"/>
      <c r="BB37" s="622"/>
      <c r="BC37" s="622"/>
      <c r="BD37" s="634"/>
      <c r="BE37" s="634"/>
      <c r="BF37" s="657"/>
      <c r="BG37" s="618" t="s">
        <v>335</v>
      </c>
      <c r="BH37" s="619"/>
      <c r="BI37" s="619"/>
      <c r="BJ37" s="619"/>
      <c r="BK37" s="619"/>
      <c r="BL37" s="619"/>
      <c r="BM37" s="619"/>
      <c r="BN37" s="619"/>
      <c r="BO37" s="619"/>
      <c r="BP37" s="619"/>
      <c r="BQ37" s="619"/>
      <c r="BR37" s="619"/>
      <c r="BS37" s="619"/>
      <c r="BT37" s="619"/>
      <c r="BU37" s="620"/>
      <c r="BV37" s="621">
        <v>18587</v>
      </c>
      <c r="BW37" s="622"/>
      <c r="BX37" s="622"/>
      <c r="BY37" s="622"/>
      <c r="BZ37" s="622"/>
      <c r="CA37" s="622"/>
      <c r="CB37" s="658"/>
      <c r="CD37" s="618" t="s">
        <v>336</v>
      </c>
      <c r="CE37" s="619"/>
      <c r="CF37" s="619"/>
      <c r="CG37" s="619"/>
      <c r="CH37" s="619"/>
      <c r="CI37" s="619"/>
      <c r="CJ37" s="619"/>
      <c r="CK37" s="619"/>
      <c r="CL37" s="619"/>
      <c r="CM37" s="619"/>
      <c r="CN37" s="619"/>
      <c r="CO37" s="619"/>
      <c r="CP37" s="619"/>
      <c r="CQ37" s="620"/>
      <c r="CR37" s="621">
        <v>84452</v>
      </c>
      <c r="CS37" s="634"/>
      <c r="CT37" s="634"/>
      <c r="CU37" s="634"/>
      <c r="CV37" s="634"/>
      <c r="CW37" s="634"/>
      <c r="CX37" s="634"/>
      <c r="CY37" s="635"/>
      <c r="CZ37" s="624">
        <v>0.9</v>
      </c>
      <c r="DA37" s="636"/>
      <c r="DB37" s="636"/>
      <c r="DC37" s="637"/>
      <c r="DD37" s="627">
        <v>54452</v>
      </c>
      <c r="DE37" s="634"/>
      <c r="DF37" s="634"/>
      <c r="DG37" s="634"/>
      <c r="DH37" s="634"/>
      <c r="DI37" s="634"/>
      <c r="DJ37" s="634"/>
      <c r="DK37" s="635"/>
      <c r="DL37" s="627">
        <v>54452</v>
      </c>
      <c r="DM37" s="634"/>
      <c r="DN37" s="634"/>
      <c r="DO37" s="634"/>
      <c r="DP37" s="634"/>
      <c r="DQ37" s="634"/>
      <c r="DR37" s="634"/>
      <c r="DS37" s="634"/>
      <c r="DT37" s="634"/>
      <c r="DU37" s="634"/>
      <c r="DV37" s="635"/>
      <c r="DW37" s="624">
        <v>1.4</v>
      </c>
      <c r="DX37" s="636"/>
      <c r="DY37" s="636"/>
      <c r="DZ37" s="636"/>
      <c r="EA37" s="636"/>
      <c r="EB37" s="636"/>
      <c r="EC37" s="648"/>
    </row>
    <row r="38" spans="2:133" ht="11.25" customHeight="1" x14ac:dyDescent="0.2">
      <c r="B38" s="618" t="s">
        <v>337</v>
      </c>
      <c r="C38" s="619"/>
      <c r="D38" s="619"/>
      <c r="E38" s="619"/>
      <c r="F38" s="619"/>
      <c r="G38" s="619"/>
      <c r="H38" s="619"/>
      <c r="I38" s="619"/>
      <c r="J38" s="619"/>
      <c r="K38" s="619"/>
      <c r="L38" s="619"/>
      <c r="M38" s="619"/>
      <c r="N38" s="619"/>
      <c r="O38" s="619"/>
      <c r="P38" s="619"/>
      <c r="Q38" s="620"/>
      <c r="R38" s="621">
        <v>338534</v>
      </c>
      <c r="S38" s="622"/>
      <c r="T38" s="622"/>
      <c r="U38" s="622"/>
      <c r="V38" s="622"/>
      <c r="W38" s="622"/>
      <c r="X38" s="622"/>
      <c r="Y38" s="623"/>
      <c r="Z38" s="659">
        <v>3.7</v>
      </c>
      <c r="AA38" s="659"/>
      <c r="AB38" s="659"/>
      <c r="AC38" s="659"/>
      <c r="AD38" s="660" t="s">
        <v>130</v>
      </c>
      <c r="AE38" s="660"/>
      <c r="AF38" s="660"/>
      <c r="AG38" s="660"/>
      <c r="AH38" s="660"/>
      <c r="AI38" s="660"/>
      <c r="AJ38" s="660"/>
      <c r="AK38" s="660"/>
      <c r="AL38" s="624" t="s">
        <v>237</v>
      </c>
      <c r="AM38" s="625"/>
      <c r="AN38" s="625"/>
      <c r="AO38" s="661"/>
      <c r="AQ38" s="654" t="s">
        <v>338</v>
      </c>
      <c r="AR38" s="655"/>
      <c r="AS38" s="655"/>
      <c r="AT38" s="655"/>
      <c r="AU38" s="655"/>
      <c r="AV38" s="655"/>
      <c r="AW38" s="655"/>
      <c r="AX38" s="655"/>
      <c r="AY38" s="656"/>
      <c r="AZ38" s="621">
        <v>205065</v>
      </c>
      <c r="BA38" s="622"/>
      <c r="BB38" s="622"/>
      <c r="BC38" s="622"/>
      <c r="BD38" s="634"/>
      <c r="BE38" s="634"/>
      <c r="BF38" s="657"/>
      <c r="BG38" s="618" t="s">
        <v>339</v>
      </c>
      <c r="BH38" s="619"/>
      <c r="BI38" s="619"/>
      <c r="BJ38" s="619"/>
      <c r="BK38" s="619"/>
      <c r="BL38" s="619"/>
      <c r="BM38" s="619"/>
      <c r="BN38" s="619"/>
      <c r="BO38" s="619"/>
      <c r="BP38" s="619"/>
      <c r="BQ38" s="619"/>
      <c r="BR38" s="619"/>
      <c r="BS38" s="619"/>
      <c r="BT38" s="619"/>
      <c r="BU38" s="620"/>
      <c r="BV38" s="621">
        <v>1538</v>
      </c>
      <c r="BW38" s="622"/>
      <c r="BX38" s="622"/>
      <c r="BY38" s="622"/>
      <c r="BZ38" s="622"/>
      <c r="CA38" s="622"/>
      <c r="CB38" s="658"/>
      <c r="CD38" s="618" t="s">
        <v>340</v>
      </c>
      <c r="CE38" s="619"/>
      <c r="CF38" s="619"/>
      <c r="CG38" s="619"/>
      <c r="CH38" s="619"/>
      <c r="CI38" s="619"/>
      <c r="CJ38" s="619"/>
      <c r="CK38" s="619"/>
      <c r="CL38" s="619"/>
      <c r="CM38" s="619"/>
      <c r="CN38" s="619"/>
      <c r="CO38" s="619"/>
      <c r="CP38" s="619"/>
      <c r="CQ38" s="620"/>
      <c r="CR38" s="621">
        <v>424683</v>
      </c>
      <c r="CS38" s="622"/>
      <c r="CT38" s="622"/>
      <c r="CU38" s="622"/>
      <c r="CV38" s="622"/>
      <c r="CW38" s="622"/>
      <c r="CX38" s="622"/>
      <c r="CY38" s="623"/>
      <c r="CZ38" s="624">
        <v>4.7</v>
      </c>
      <c r="DA38" s="636"/>
      <c r="DB38" s="636"/>
      <c r="DC38" s="637"/>
      <c r="DD38" s="627">
        <v>182465</v>
      </c>
      <c r="DE38" s="622"/>
      <c r="DF38" s="622"/>
      <c r="DG38" s="622"/>
      <c r="DH38" s="622"/>
      <c r="DI38" s="622"/>
      <c r="DJ38" s="622"/>
      <c r="DK38" s="623"/>
      <c r="DL38" s="627">
        <v>159257</v>
      </c>
      <c r="DM38" s="622"/>
      <c r="DN38" s="622"/>
      <c r="DO38" s="622"/>
      <c r="DP38" s="622"/>
      <c r="DQ38" s="622"/>
      <c r="DR38" s="622"/>
      <c r="DS38" s="622"/>
      <c r="DT38" s="622"/>
      <c r="DU38" s="622"/>
      <c r="DV38" s="623"/>
      <c r="DW38" s="624">
        <v>4</v>
      </c>
      <c r="DX38" s="636"/>
      <c r="DY38" s="636"/>
      <c r="DZ38" s="636"/>
      <c r="EA38" s="636"/>
      <c r="EB38" s="636"/>
      <c r="EC38" s="648"/>
    </row>
    <row r="39" spans="2:133" ht="11.25" customHeight="1" x14ac:dyDescent="0.2">
      <c r="B39" s="618" t="s">
        <v>341</v>
      </c>
      <c r="C39" s="619"/>
      <c r="D39" s="619"/>
      <c r="E39" s="619"/>
      <c r="F39" s="619"/>
      <c r="G39" s="619"/>
      <c r="H39" s="619"/>
      <c r="I39" s="619"/>
      <c r="J39" s="619"/>
      <c r="K39" s="619"/>
      <c r="L39" s="619"/>
      <c r="M39" s="619"/>
      <c r="N39" s="619"/>
      <c r="O39" s="619"/>
      <c r="P39" s="619"/>
      <c r="Q39" s="620"/>
      <c r="R39" s="621" t="s">
        <v>130</v>
      </c>
      <c r="S39" s="622"/>
      <c r="T39" s="622"/>
      <c r="U39" s="622"/>
      <c r="V39" s="622"/>
      <c r="W39" s="622"/>
      <c r="X39" s="622"/>
      <c r="Y39" s="623"/>
      <c r="Z39" s="659" t="s">
        <v>130</v>
      </c>
      <c r="AA39" s="659"/>
      <c r="AB39" s="659"/>
      <c r="AC39" s="659"/>
      <c r="AD39" s="660" t="s">
        <v>130</v>
      </c>
      <c r="AE39" s="660"/>
      <c r="AF39" s="660"/>
      <c r="AG39" s="660"/>
      <c r="AH39" s="660"/>
      <c r="AI39" s="660"/>
      <c r="AJ39" s="660"/>
      <c r="AK39" s="660"/>
      <c r="AL39" s="624" t="s">
        <v>130</v>
      </c>
      <c r="AM39" s="625"/>
      <c r="AN39" s="625"/>
      <c r="AO39" s="661"/>
      <c r="AQ39" s="654" t="s">
        <v>342</v>
      </c>
      <c r="AR39" s="655"/>
      <c r="AS39" s="655"/>
      <c r="AT39" s="655"/>
      <c r="AU39" s="655"/>
      <c r="AV39" s="655"/>
      <c r="AW39" s="655"/>
      <c r="AX39" s="655"/>
      <c r="AY39" s="656"/>
      <c r="AZ39" s="621">
        <v>70000</v>
      </c>
      <c r="BA39" s="622"/>
      <c r="BB39" s="622"/>
      <c r="BC39" s="622"/>
      <c r="BD39" s="634"/>
      <c r="BE39" s="634"/>
      <c r="BF39" s="657"/>
      <c r="BG39" s="618" t="s">
        <v>343</v>
      </c>
      <c r="BH39" s="619"/>
      <c r="BI39" s="619"/>
      <c r="BJ39" s="619"/>
      <c r="BK39" s="619"/>
      <c r="BL39" s="619"/>
      <c r="BM39" s="619"/>
      <c r="BN39" s="619"/>
      <c r="BO39" s="619"/>
      <c r="BP39" s="619"/>
      <c r="BQ39" s="619"/>
      <c r="BR39" s="619"/>
      <c r="BS39" s="619"/>
      <c r="BT39" s="619"/>
      <c r="BU39" s="620"/>
      <c r="BV39" s="621">
        <v>2260</v>
      </c>
      <c r="BW39" s="622"/>
      <c r="BX39" s="622"/>
      <c r="BY39" s="622"/>
      <c r="BZ39" s="622"/>
      <c r="CA39" s="622"/>
      <c r="CB39" s="658"/>
      <c r="CD39" s="618" t="s">
        <v>344</v>
      </c>
      <c r="CE39" s="619"/>
      <c r="CF39" s="619"/>
      <c r="CG39" s="619"/>
      <c r="CH39" s="619"/>
      <c r="CI39" s="619"/>
      <c r="CJ39" s="619"/>
      <c r="CK39" s="619"/>
      <c r="CL39" s="619"/>
      <c r="CM39" s="619"/>
      <c r="CN39" s="619"/>
      <c r="CO39" s="619"/>
      <c r="CP39" s="619"/>
      <c r="CQ39" s="620"/>
      <c r="CR39" s="621">
        <v>116850</v>
      </c>
      <c r="CS39" s="634"/>
      <c r="CT39" s="634"/>
      <c r="CU39" s="634"/>
      <c r="CV39" s="634"/>
      <c r="CW39" s="634"/>
      <c r="CX39" s="634"/>
      <c r="CY39" s="635"/>
      <c r="CZ39" s="624">
        <v>1.3</v>
      </c>
      <c r="DA39" s="636"/>
      <c r="DB39" s="636"/>
      <c r="DC39" s="637"/>
      <c r="DD39" s="627">
        <v>116850</v>
      </c>
      <c r="DE39" s="634"/>
      <c r="DF39" s="634"/>
      <c r="DG39" s="634"/>
      <c r="DH39" s="634"/>
      <c r="DI39" s="634"/>
      <c r="DJ39" s="634"/>
      <c r="DK39" s="635"/>
      <c r="DL39" s="627" t="s">
        <v>130</v>
      </c>
      <c r="DM39" s="634"/>
      <c r="DN39" s="634"/>
      <c r="DO39" s="634"/>
      <c r="DP39" s="634"/>
      <c r="DQ39" s="634"/>
      <c r="DR39" s="634"/>
      <c r="DS39" s="634"/>
      <c r="DT39" s="634"/>
      <c r="DU39" s="634"/>
      <c r="DV39" s="635"/>
      <c r="DW39" s="624" t="s">
        <v>237</v>
      </c>
      <c r="DX39" s="636"/>
      <c r="DY39" s="636"/>
      <c r="DZ39" s="636"/>
      <c r="EA39" s="636"/>
      <c r="EB39" s="636"/>
      <c r="EC39" s="648"/>
    </row>
    <row r="40" spans="2:133" ht="11.25" customHeight="1" x14ac:dyDescent="0.2">
      <c r="B40" s="618" t="s">
        <v>345</v>
      </c>
      <c r="C40" s="619"/>
      <c r="D40" s="619"/>
      <c r="E40" s="619"/>
      <c r="F40" s="619"/>
      <c r="G40" s="619"/>
      <c r="H40" s="619"/>
      <c r="I40" s="619"/>
      <c r="J40" s="619"/>
      <c r="K40" s="619"/>
      <c r="L40" s="619"/>
      <c r="M40" s="619"/>
      <c r="N40" s="619"/>
      <c r="O40" s="619"/>
      <c r="P40" s="619"/>
      <c r="Q40" s="620"/>
      <c r="R40" s="621">
        <v>41134</v>
      </c>
      <c r="S40" s="622"/>
      <c r="T40" s="622"/>
      <c r="U40" s="622"/>
      <c r="V40" s="622"/>
      <c r="W40" s="622"/>
      <c r="X40" s="622"/>
      <c r="Y40" s="623"/>
      <c r="Z40" s="659">
        <v>0.4</v>
      </c>
      <c r="AA40" s="659"/>
      <c r="AB40" s="659"/>
      <c r="AC40" s="659"/>
      <c r="AD40" s="660" t="s">
        <v>237</v>
      </c>
      <c r="AE40" s="660"/>
      <c r="AF40" s="660"/>
      <c r="AG40" s="660"/>
      <c r="AH40" s="660"/>
      <c r="AI40" s="660"/>
      <c r="AJ40" s="660"/>
      <c r="AK40" s="660"/>
      <c r="AL40" s="624" t="s">
        <v>130</v>
      </c>
      <c r="AM40" s="625"/>
      <c r="AN40" s="625"/>
      <c r="AO40" s="661"/>
      <c r="AQ40" s="654" t="s">
        <v>346</v>
      </c>
      <c r="AR40" s="655"/>
      <c r="AS40" s="655"/>
      <c r="AT40" s="655"/>
      <c r="AU40" s="655"/>
      <c r="AV40" s="655"/>
      <c r="AW40" s="655"/>
      <c r="AX40" s="655"/>
      <c r="AY40" s="656"/>
      <c r="AZ40" s="621">
        <v>31273</v>
      </c>
      <c r="BA40" s="622"/>
      <c r="BB40" s="622"/>
      <c r="BC40" s="622"/>
      <c r="BD40" s="634"/>
      <c r="BE40" s="634"/>
      <c r="BF40" s="657"/>
      <c r="BG40" s="662" t="s">
        <v>347</v>
      </c>
      <c r="BH40" s="663"/>
      <c r="BI40" s="663"/>
      <c r="BJ40" s="663"/>
      <c r="BK40" s="663"/>
      <c r="BL40" s="223"/>
      <c r="BM40" s="619" t="s">
        <v>348</v>
      </c>
      <c r="BN40" s="619"/>
      <c r="BO40" s="619"/>
      <c r="BP40" s="619"/>
      <c r="BQ40" s="619"/>
      <c r="BR40" s="619"/>
      <c r="BS40" s="619"/>
      <c r="BT40" s="619"/>
      <c r="BU40" s="620"/>
      <c r="BV40" s="621">
        <v>110</v>
      </c>
      <c r="BW40" s="622"/>
      <c r="BX40" s="622"/>
      <c r="BY40" s="622"/>
      <c r="BZ40" s="622"/>
      <c r="CA40" s="622"/>
      <c r="CB40" s="658"/>
      <c r="CD40" s="618" t="s">
        <v>349</v>
      </c>
      <c r="CE40" s="619"/>
      <c r="CF40" s="619"/>
      <c r="CG40" s="619"/>
      <c r="CH40" s="619"/>
      <c r="CI40" s="619"/>
      <c r="CJ40" s="619"/>
      <c r="CK40" s="619"/>
      <c r="CL40" s="619"/>
      <c r="CM40" s="619"/>
      <c r="CN40" s="619"/>
      <c r="CO40" s="619"/>
      <c r="CP40" s="619"/>
      <c r="CQ40" s="620"/>
      <c r="CR40" s="621">
        <v>201534</v>
      </c>
      <c r="CS40" s="622"/>
      <c r="CT40" s="622"/>
      <c r="CU40" s="622"/>
      <c r="CV40" s="622"/>
      <c r="CW40" s="622"/>
      <c r="CX40" s="622"/>
      <c r="CY40" s="623"/>
      <c r="CZ40" s="624">
        <v>2.2000000000000002</v>
      </c>
      <c r="DA40" s="636"/>
      <c r="DB40" s="636"/>
      <c r="DC40" s="637"/>
      <c r="DD40" s="627">
        <v>175334</v>
      </c>
      <c r="DE40" s="622"/>
      <c r="DF40" s="622"/>
      <c r="DG40" s="622"/>
      <c r="DH40" s="622"/>
      <c r="DI40" s="622"/>
      <c r="DJ40" s="622"/>
      <c r="DK40" s="623"/>
      <c r="DL40" s="627" t="s">
        <v>237</v>
      </c>
      <c r="DM40" s="622"/>
      <c r="DN40" s="622"/>
      <c r="DO40" s="622"/>
      <c r="DP40" s="622"/>
      <c r="DQ40" s="622"/>
      <c r="DR40" s="622"/>
      <c r="DS40" s="622"/>
      <c r="DT40" s="622"/>
      <c r="DU40" s="622"/>
      <c r="DV40" s="623"/>
      <c r="DW40" s="624" t="s">
        <v>130</v>
      </c>
      <c r="DX40" s="636"/>
      <c r="DY40" s="636"/>
      <c r="DZ40" s="636"/>
      <c r="EA40" s="636"/>
      <c r="EB40" s="636"/>
      <c r="EC40" s="648"/>
    </row>
    <row r="41" spans="2:133" ht="11.25" customHeight="1" x14ac:dyDescent="0.2">
      <c r="B41" s="602" t="s">
        <v>350</v>
      </c>
      <c r="C41" s="603"/>
      <c r="D41" s="603"/>
      <c r="E41" s="603"/>
      <c r="F41" s="603"/>
      <c r="G41" s="603"/>
      <c r="H41" s="603"/>
      <c r="I41" s="603"/>
      <c r="J41" s="603"/>
      <c r="K41" s="603"/>
      <c r="L41" s="603"/>
      <c r="M41" s="603"/>
      <c r="N41" s="603"/>
      <c r="O41" s="603"/>
      <c r="P41" s="603"/>
      <c r="Q41" s="604"/>
      <c r="R41" s="605">
        <v>9214783</v>
      </c>
      <c r="S41" s="646"/>
      <c r="T41" s="646"/>
      <c r="U41" s="646"/>
      <c r="V41" s="646"/>
      <c r="W41" s="646"/>
      <c r="X41" s="646"/>
      <c r="Y41" s="649"/>
      <c r="Z41" s="650">
        <v>100</v>
      </c>
      <c r="AA41" s="650"/>
      <c r="AB41" s="650"/>
      <c r="AC41" s="650"/>
      <c r="AD41" s="651">
        <v>3894769</v>
      </c>
      <c r="AE41" s="651"/>
      <c r="AF41" s="651"/>
      <c r="AG41" s="651"/>
      <c r="AH41" s="651"/>
      <c r="AI41" s="651"/>
      <c r="AJ41" s="651"/>
      <c r="AK41" s="651"/>
      <c r="AL41" s="608">
        <v>100</v>
      </c>
      <c r="AM41" s="652"/>
      <c r="AN41" s="652"/>
      <c r="AO41" s="653"/>
      <c r="AQ41" s="654" t="s">
        <v>351</v>
      </c>
      <c r="AR41" s="655"/>
      <c r="AS41" s="655"/>
      <c r="AT41" s="655"/>
      <c r="AU41" s="655"/>
      <c r="AV41" s="655"/>
      <c r="AW41" s="655"/>
      <c r="AX41" s="655"/>
      <c r="AY41" s="656"/>
      <c r="AZ41" s="621">
        <v>111222</v>
      </c>
      <c r="BA41" s="622"/>
      <c r="BB41" s="622"/>
      <c r="BC41" s="622"/>
      <c r="BD41" s="634"/>
      <c r="BE41" s="634"/>
      <c r="BF41" s="657"/>
      <c r="BG41" s="662"/>
      <c r="BH41" s="663"/>
      <c r="BI41" s="663"/>
      <c r="BJ41" s="663"/>
      <c r="BK41" s="663"/>
      <c r="BL41" s="223"/>
      <c r="BM41" s="619" t="s">
        <v>352</v>
      </c>
      <c r="BN41" s="619"/>
      <c r="BO41" s="619"/>
      <c r="BP41" s="619"/>
      <c r="BQ41" s="619"/>
      <c r="BR41" s="619"/>
      <c r="BS41" s="619"/>
      <c r="BT41" s="619"/>
      <c r="BU41" s="620"/>
      <c r="BV41" s="621" t="s">
        <v>130</v>
      </c>
      <c r="BW41" s="622"/>
      <c r="BX41" s="622"/>
      <c r="BY41" s="622"/>
      <c r="BZ41" s="622"/>
      <c r="CA41" s="622"/>
      <c r="CB41" s="658"/>
      <c r="CD41" s="618" t="s">
        <v>353</v>
      </c>
      <c r="CE41" s="619"/>
      <c r="CF41" s="619"/>
      <c r="CG41" s="619"/>
      <c r="CH41" s="619"/>
      <c r="CI41" s="619"/>
      <c r="CJ41" s="619"/>
      <c r="CK41" s="619"/>
      <c r="CL41" s="619"/>
      <c r="CM41" s="619"/>
      <c r="CN41" s="619"/>
      <c r="CO41" s="619"/>
      <c r="CP41" s="619"/>
      <c r="CQ41" s="620"/>
      <c r="CR41" s="621" t="s">
        <v>130</v>
      </c>
      <c r="CS41" s="634"/>
      <c r="CT41" s="634"/>
      <c r="CU41" s="634"/>
      <c r="CV41" s="634"/>
      <c r="CW41" s="634"/>
      <c r="CX41" s="634"/>
      <c r="CY41" s="635"/>
      <c r="CZ41" s="624" t="s">
        <v>130</v>
      </c>
      <c r="DA41" s="636"/>
      <c r="DB41" s="636"/>
      <c r="DC41" s="637"/>
      <c r="DD41" s="627" t="s">
        <v>130</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2">
      <c r="AQ42" s="666" t="s">
        <v>354</v>
      </c>
      <c r="AR42" s="667"/>
      <c r="AS42" s="667"/>
      <c r="AT42" s="667"/>
      <c r="AU42" s="667"/>
      <c r="AV42" s="667"/>
      <c r="AW42" s="667"/>
      <c r="AX42" s="667"/>
      <c r="AY42" s="668"/>
      <c r="AZ42" s="605">
        <v>313461</v>
      </c>
      <c r="BA42" s="646"/>
      <c r="BB42" s="646"/>
      <c r="BC42" s="646"/>
      <c r="BD42" s="606"/>
      <c r="BE42" s="606"/>
      <c r="BF42" s="669"/>
      <c r="BG42" s="664"/>
      <c r="BH42" s="665"/>
      <c r="BI42" s="665"/>
      <c r="BJ42" s="665"/>
      <c r="BK42" s="665"/>
      <c r="BL42" s="224"/>
      <c r="BM42" s="603" t="s">
        <v>355</v>
      </c>
      <c r="BN42" s="603"/>
      <c r="BO42" s="603"/>
      <c r="BP42" s="603"/>
      <c r="BQ42" s="603"/>
      <c r="BR42" s="603"/>
      <c r="BS42" s="603"/>
      <c r="BT42" s="603"/>
      <c r="BU42" s="604"/>
      <c r="BV42" s="605">
        <v>266</v>
      </c>
      <c r="BW42" s="646"/>
      <c r="BX42" s="646"/>
      <c r="BY42" s="646"/>
      <c r="BZ42" s="646"/>
      <c r="CA42" s="646"/>
      <c r="CB42" s="647"/>
      <c r="CD42" s="618" t="s">
        <v>356</v>
      </c>
      <c r="CE42" s="619"/>
      <c r="CF42" s="619"/>
      <c r="CG42" s="619"/>
      <c r="CH42" s="619"/>
      <c r="CI42" s="619"/>
      <c r="CJ42" s="619"/>
      <c r="CK42" s="619"/>
      <c r="CL42" s="619"/>
      <c r="CM42" s="619"/>
      <c r="CN42" s="619"/>
      <c r="CO42" s="619"/>
      <c r="CP42" s="619"/>
      <c r="CQ42" s="620"/>
      <c r="CR42" s="621">
        <v>2606546</v>
      </c>
      <c r="CS42" s="634"/>
      <c r="CT42" s="634"/>
      <c r="CU42" s="634"/>
      <c r="CV42" s="634"/>
      <c r="CW42" s="634"/>
      <c r="CX42" s="634"/>
      <c r="CY42" s="635"/>
      <c r="CZ42" s="624">
        <v>29</v>
      </c>
      <c r="DA42" s="636"/>
      <c r="DB42" s="636"/>
      <c r="DC42" s="637"/>
      <c r="DD42" s="627">
        <v>485953</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2">
      <c r="B43" s="214" t="s">
        <v>357</v>
      </c>
      <c r="CD43" s="618" t="s">
        <v>358</v>
      </c>
      <c r="CE43" s="619"/>
      <c r="CF43" s="619"/>
      <c r="CG43" s="619"/>
      <c r="CH43" s="619"/>
      <c r="CI43" s="619"/>
      <c r="CJ43" s="619"/>
      <c r="CK43" s="619"/>
      <c r="CL43" s="619"/>
      <c r="CM43" s="619"/>
      <c r="CN43" s="619"/>
      <c r="CO43" s="619"/>
      <c r="CP43" s="619"/>
      <c r="CQ43" s="620"/>
      <c r="CR43" s="621">
        <v>40520</v>
      </c>
      <c r="CS43" s="634"/>
      <c r="CT43" s="634"/>
      <c r="CU43" s="634"/>
      <c r="CV43" s="634"/>
      <c r="CW43" s="634"/>
      <c r="CX43" s="634"/>
      <c r="CY43" s="635"/>
      <c r="CZ43" s="624">
        <v>0.5</v>
      </c>
      <c r="DA43" s="636"/>
      <c r="DB43" s="636"/>
      <c r="DC43" s="637"/>
      <c r="DD43" s="627">
        <v>40520</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2">
      <c r="B44" s="638" t="s">
        <v>359</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307</v>
      </c>
      <c r="CE44" s="641"/>
      <c r="CF44" s="618" t="s">
        <v>360</v>
      </c>
      <c r="CG44" s="619"/>
      <c r="CH44" s="619"/>
      <c r="CI44" s="619"/>
      <c r="CJ44" s="619"/>
      <c r="CK44" s="619"/>
      <c r="CL44" s="619"/>
      <c r="CM44" s="619"/>
      <c r="CN44" s="619"/>
      <c r="CO44" s="619"/>
      <c r="CP44" s="619"/>
      <c r="CQ44" s="620"/>
      <c r="CR44" s="621">
        <v>2576626</v>
      </c>
      <c r="CS44" s="622"/>
      <c r="CT44" s="622"/>
      <c r="CU44" s="622"/>
      <c r="CV44" s="622"/>
      <c r="CW44" s="622"/>
      <c r="CX44" s="622"/>
      <c r="CY44" s="623"/>
      <c r="CZ44" s="624">
        <v>28.6</v>
      </c>
      <c r="DA44" s="625"/>
      <c r="DB44" s="625"/>
      <c r="DC44" s="626"/>
      <c r="DD44" s="627">
        <v>468203</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2">
      <c r="B45" s="638" t="s">
        <v>361</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362</v>
      </c>
      <c r="CG45" s="619"/>
      <c r="CH45" s="619"/>
      <c r="CI45" s="619"/>
      <c r="CJ45" s="619"/>
      <c r="CK45" s="619"/>
      <c r="CL45" s="619"/>
      <c r="CM45" s="619"/>
      <c r="CN45" s="619"/>
      <c r="CO45" s="619"/>
      <c r="CP45" s="619"/>
      <c r="CQ45" s="620"/>
      <c r="CR45" s="621">
        <v>1515461</v>
      </c>
      <c r="CS45" s="634"/>
      <c r="CT45" s="634"/>
      <c r="CU45" s="634"/>
      <c r="CV45" s="634"/>
      <c r="CW45" s="634"/>
      <c r="CX45" s="634"/>
      <c r="CY45" s="635"/>
      <c r="CZ45" s="624">
        <v>16.8</v>
      </c>
      <c r="DA45" s="636"/>
      <c r="DB45" s="636"/>
      <c r="DC45" s="637"/>
      <c r="DD45" s="627">
        <v>216112</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2">
      <c r="B46" s="225"/>
      <c r="CD46" s="642"/>
      <c r="CE46" s="643"/>
      <c r="CF46" s="618" t="s">
        <v>363</v>
      </c>
      <c r="CG46" s="619"/>
      <c r="CH46" s="619"/>
      <c r="CI46" s="619"/>
      <c r="CJ46" s="619"/>
      <c r="CK46" s="619"/>
      <c r="CL46" s="619"/>
      <c r="CM46" s="619"/>
      <c r="CN46" s="619"/>
      <c r="CO46" s="619"/>
      <c r="CP46" s="619"/>
      <c r="CQ46" s="620"/>
      <c r="CR46" s="621">
        <v>1061165</v>
      </c>
      <c r="CS46" s="622"/>
      <c r="CT46" s="622"/>
      <c r="CU46" s="622"/>
      <c r="CV46" s="622"/>
      <c r="CW46" s="622"/>
      <c r="CX46" s="622"/>
      <c r="CY46" s="623"/>
      <c r="CZ46" s="624">
        <v>11.8</v>
      </c>
      <c r="DA46" s="625"/>
      <c r="DB46" s="625"/>
      <c r="DC46" s="626"/>
      <c r="DD46" s="627">
        <v>252091</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2">
      <c r="B47" s="225"/>
      <c r="CD47" s="642"/>
      <c r="CE47" s="643"/>
      <c r="CF47" s="618" t="s">
        <v>364</v>
      </c>
      <c r="CG47" s="619"/>
      <c r="CH47" s="619"/>
      <c r="CI47" s="619"/>
      <c r="CJ47" s="619"/>
      <c r="CK47" s="619"/>
      <c r="CL47" s="619"/>
      <c r="CM47" s="619"/>
      <c r="CN47" s="619"/>
      <c r="CO47" s="619"/>
      <c r="CP47" s="619"/>
      <c r="CQ47" s="620"/>
      <c r="CR47" s="621">
        <v>29920</v>
      </c>
      <c r="CS47" s="634"/>
      <c r="CT47" s="634"/>
      <c r="CU47" s="634"/>
      <c r="CV47" s="634"/>
      <c r="CW47" s="634"/>
      <c r="CX47" s="634"/>
      <c r="CY47" s="635"/>
      <c r="CZ47" s="624">
        <v>0.3</v>
      </c>
      <c r="DA47" s="636"/>
      <c r="DB47" s="636"/>
      <c r="DC47" s="637"/>
      <c r="DD47" s="627">
        <v>17750</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ht="10.8" x14ac:dyDescent="0.2">
      <c r="B48" s="225"/>
      <c r="CD48" s="644"/>
      <c r="CE48" s="645"/>
      <c r="CF48" s="618" t="s">
        <v>365</v>
      </c>
      <c r="CG48" s="619"/>
      <c r="CH48" s="619"/>
      <c r="CI48" s="619"/>
      <c r="CJ48" s="619"/>
      <c r="CK48" s="619"/>
      <c r="CL48" s="619"/>
      <c r="CM48" s="619"/>
      <c r="CN48" s="619"/>
      <c r="CO48" s="619"/>
      <c r="CP48" s="619"/>
      <c r="CQ48" s="620"/>
      <c r="CR48" s="621" t="s">
        <v>130</v>
      </c>
      <c r="CS48" s="622"/>
      <c r="CT48" s="622"/>
      <c r="CU48" s="622"/>
      <c r="CV48" s="622"/>
      <c r="CW48" s="622"/>
      <c r="CX48" s="622"/>
      <c r="CY48" s="623"/>
      <c r="CZ48" s="624" t="s">
        <v>130</v>
      </c>
      <c r="DA48" s="625"/>
      <c r="DB48" s="625"/>
      <c r="DC48" s="626"/>
      <c r="DD48" s="627" t="s">
        <v>130</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2">
      <c r="B49" s="225"/>
      <c r="CD49" s="602" t="s">
        <v>366</v>
      </c>
      <c r="CE49" s="603"/>
      <c r="CF49" s="603"/>
      <c r="CG49" s="603"/>
      <c r="CH49" s="603"/>
      <c r="CI49" s="603"/>
      <c r="CJ49" s="603"/>
      <c r="CK49" s="603"/>
      <c r="CL49" s="603"/>
      <c r="CM49" s="603"/>
      <c r="CN49" s="603"/>
      <c r="CO49" s="603"/>
      <c r="CP49" s="603"/>
      <c r="CQ49" s="604"/>
      <c r="CR49" s="605">
        <v>8995295</v>
      </c>
      <c r="CS49" s="606"/>
      <c r="CT49" s="606"/>
      <c r="CU49" s="606"/>
      <c r="CV49" s="606"/>
      <c r="CW49" s="606"/>
      <c r="CX49" s="606"/>
      <c r="CY49" s="607"/>
      <c r="CZ49" s="608">
        <v>100</v>
      </c>
      <c r="DA49" s="609"/>
      <c r="DB49" s="609"/>
      <c r="DC49" s="610"/>
      <c r="DD49" s="611">
        <v>4566781</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XPAkWEWn2kEn8uTkg0huVrd3hTlseJEPI4E64hUB+ACtfZVisb8YfjYxyNEcjvtlpVvBsHBnt9d5lW+E7eUIOg==" saltValue="sG0dE1iioprTeScS3pOEB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089" t="s">
        <v>367</v>
      </c>
      <c r="B2" s="1089"/>
      <c r="C2" s="1089"/>
      <c r="D2" s="1089"/>
      <c r="E2" s="1089"/>
      <c r="F2" s="1089"/>
      <c r="G2" s="1089"/>
      <c r="H2" s="1089"/>
      <c r="I2" s="1089"/>
      <c r="J2" s="1089"/>
      <c r="K2" s="1089"/>
      <c r="L2" s="1089"/>
      <c r="M2" s="1089"/>
      <c r="N2" s="1089"/>
      <c r="O2" s="1089"/>
      <c r="P2" s="1089"/>
      <c r="Q2" s="1089"/>
      <c r="R2" s="1089"/>
      <c r="S2" s="1089"/>
      <c r="T2" s="1089"/>
      <c r="U2" s="1089"/>
      <c r="V2" s="1089"/>
      <c r="W2" s="1089"/>
      <c r="X2" s="1089"/>
      <c r="Y2" s="1089"/>
      <c r="Z2" s="1089"/>
      <c r="AA2" s="1089"/>
      <c r="AB2" s="1089"/>
      <c r="AC2" s="1089"/>
      <c r="AD2" s="1089"/>
      <c r="AE2" s="1089"/>
      <c r="AF2" s="1089"/>
      <c r="AG2" s="1089"/>
      <c r="AH2" s="1089"/>
      <c r="AI2" s="1089"/>
      <c r="AJ2" s="1089"/>
      <c r="AK2" s="1089"/>
      <c r="AL2" s="1089"/>
      <c r="AM2" s="1089"/>
      <c r="AN2" s="1089"/>
      <c r="AO2" s="1089"/>
      <c r="AP2" s="1089"/>
      <c r="AQ2" s="1089"/>
      <c r="AR2" s="1089"/>
      <c r="AS2" s="1089"/>
      <c r="AT2" s="1089"/>
      <c r="AU2" s="1089"/>
      <c r="AV2" s="1089"/>
      <c r="AW2" s="1089"/>
      <c r="AX2" s="1089"/>
      <c r="AY2" s="1089"/>
      <c r="AZ2" s="1089"/>
      <c r="BA2" s="1089"/>
      <c r="BB2" s="1089"/>
      <c r="BC2" s="1089"/>
      <c r="BD2" s="1089"/>
      <c r="BE2" s="1089"/>
      <c r="BF2" s="1089"/>
      <c r="BG2" s="1089"/>
      <c r="BH2" s="1089"/>
      <c r="BI2" s="1089"/>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0" t="s">
        <v>368</v>
      </c>
      <c r="DK2" s="1091"/>
      <c r="DL2" s="1091"/>
      <c r="DM2" s="1091"/>
      <c r="DN2" s="1091"/>
      <c r="DO2" s="1092"/>
      <c r="DP2" s="228"/>
      <c r="DQ2" s="1090" t="s">
        <v>369</v>
      </c>
      <c r="DR2" s="1091"/>
      <c r="DS2" s="1091"/>
      <c r="DT2" s="1091"/>
      <c r="DU2" s="1091"/>
      <c r="DV2" s="1091"/>
      <c r="DW2" s="1091"/>
      <c r="DX2" s="1091"/>
      <c r="DY2" s="1091"/>
      <c r="DZ2" s="1092"/>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58" t="s">
        <v>370</v>
      </c>
      <c r="B4" s="1058"/>
      <c r="C4" s="1058"/>
      <c r="D4" s="1058"/>
      <c r="E4" s="1058"/>
      <c r="F4" s="1058"/>
      <c r="G4" s="1058"/>
      <c r="H4" s="1058"/>
      <c r="I4" s="1058"/>
      <c r="J4" s="1058"/>
      <c r="K4" s="1058"/>
      <c r="L4" s="1058"/>
      <c r="M4" s="1058"/>
      <c r="N4" s="1058"/>
      <c r="O4" s="1058"/>
      <c r="P4" s="1058"/>
      <c r="Q4" s="1058"/>
      <c r="R4" s="1058"/>
      <c r="S4" s="1058"/>
      <c r="T4" s="1058"/>
      <c r="U4" s="1058"/>
      <c r="V4" s="1058"/>
      <c r="W4" s="1058"/>
      <c r="X4" s="1058"/>
      <c r="Y4" s="1058"/>
      <c r="Z4" s="1058"/>
      <c r="AA4" s="1058"/>
      <c r="AB4" s="1058"/>
      <c r="AC4" s="1058"/>
      <c r="AD4" s="1058"/>
      <c r="AE4" s="1058"/>
      <c r="AF4" s="1058"/>
      <c r="AG4" s="1058"/>
      <c r="AH4" s="1058"/>
      <c r="AI4" s="1058"/>
      <c r="AJ4" s="1058"/>
      <c r="AK4" s="1058"/>
      <c r="AL4" s="1058"/>
      <c r="AM4" s="1058"/>
      <c r="AN4" s="1058"/>
      <c r="AO4" s="1058"/>
      <c r="AP4" s="1058"/>
      <c r="AQ4" s="1058"/>
      <c r="AR4" s="1058"/>
      <c r="AS4" s="1058"/>
      <c r="AT4" s="1058"/>
      <c r="AU4" s="1058"/>
      <c r="AV4" s="1058"/>
      <c r="AW4" s="1058"/>
      <c r="AX4" s="1058"/>
      <c r="AY4" s="1058"/>
      <c r="AZ4" s="232"/>
      <c r="BA4" s="232"/>
      <c r="BB4" s="232"/>
      <c r="BC4" s="232"/>
      <c r="BD4" s="232"/>
      <c r="BE4" s="233"/>
      <c r="BF4" s="233"/>
      <c r="BG4" s="233"/>
      <c r="BH4" s="233"/>
      <c r="BI4" s="233"/>
      <c r="BJ4" s="233"/>
      <c r="BK4" s="233"/>
      <c r="BL4" s="233"/>
      <c r="BM4" s="233"/>
      <c r="BN4" s="233"/>
      <c r="BO4" s="233"/>
      <c r="BP4" s="233"/>
      <c r="BQ4" s="730" t="s">
        <v>371</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995" t="s">
        <v>372</v>
      </c>
      <c r="B5" s="996"/>
      <c r="C5" s="996"/>
      <c r="D5" s="996"/>
      <c r="E5" s="996"/>
      <c r="F5" s="996"/>
      <c r="G5" s="996"/>
      <c r="H5" s="996"/>
      <c r="I5" s="996"/>
      <c r="J5" s="996"/>
      <c r="K5" s="996"/>
      <c r="L5" s="996"/>
      <c r="M5" s="996"/>
      <c r="N5" s="996"/>
      <c r="O5" s="996"/>
      <c r="P5" s="997"/>
      <c r="Q5" s="1001" t="s">
        <v>373</v>
      </c>
      <c r="R5" s="1002"/>
      <c r="S5" s="1002"/>
      <c r="T5" s="1002"/>
      <c r="U5" s="1003"/>
      <c r="V5" s="1001" t="s">
        <v>374</v>
      </c>
      <c r="W5" s="1002"/>
      <c r="X5" s="1002"/>
      <c r="Y5" s="1002"/>
      <c r="Z5" s="1003"/>
      <c r="AA5" s="1001" t="s">
        <v>375</v>
      </c>
      <c r="AB5" s="1002"/>
      <c r="AC5" s="1002"/>
      <c r="AD5" s="1002"/>
      <c r="AE5" s="1002"/>
      <c r="AF5" s="1093" t="s">
        <v>376</v>
      </c>
      <c r="AG5" s="1002"/>
      <c r="AH5" s="1002"/>
      <c r="AI5" s="1002"/>
      <c r="AJ5" s="1015"/>
      <c r="AK5" s="1002" t="s">
        <v>377</v>
      </c>
      <c r="AL5" s="1002"/>
      <c r="AM5" s="1002"/>
      <c r="AN5" s="1002"/>
      <c r="AO5" s="1003"/>
      <c r="AP5" s="1001" t="s">
        <v>378</v>
      </c>
      <c r="AQ5" s="1002"/>
      <c r="AR5" s="1002"/>
      <c r="AS5" s="1002"/>
      <c r="AT5" s="1003"/>
      <c r="AU5" s="1001" t="s">
        <v>379</v>
      </c>
      <c r="AV5" s="1002"/>
      <c r="AW5" s="1002"/>
      <c r="AX5" s="1002"/>
      <c r="AY5" s="1015"/>
      <c r="AZ5" s="232"/>
      <c r="BA5" s="232"/>
      <c r="BB5" s="232"/>
      <c r="BC5" s="232"/>
      <c r="BD5" s="232"/>
      <c r="BE5" s="233"/>
      <c r="BF5" s="233"/>
      <c r="BG5" s="233"/>
      <c r="BH5" s="233"/>
      <c r="BI5" s="233"/>
      <c r="BJ5" s="233"/>
      <c r="BK5" s="233"/>
      <c r="BL5" s="233"/>
      <c r="BM5" s="233"/>
      <c r="BN5" s="233"/>
      <c r="BO5" s="233"/>
      <c r="BP5" s="233"/>
      <c r="BQ5" s="995" t="s">
        <v>380</v>
      </c>
      <c r="BR5" s="996"/>
      <c r="BS5" s="996"/>
      <c r="BT5" s="996"/>
      <c r="BU5" s="996"/>
      <c r="BV5" s="996"/>
      <c r="BW5" s="996"/>
      <c r="BX5" s="996"/>
      <c r="BY5" s="996"/>
      <c r="BZ5" s="996"/>
      <c r="CA5" s="996"/>
      <c r="CB5" s="996"/>
      <c r="CC5" s="996"/>
      <c r="CD5" s="996"/>
      <c r="CE5" s="996"/>
      <c r="CF5" s="996"/>
      <c r="CG5" s="997"/>
      <c r="CH5" s="1001" t="s">
        <v>381</v>
      </c>
      <c r="CI5" s="1002"/>
      <c r="CJ5" s="1002"/>
      <c r="CK5" s="1002"/>
      <c r="CL5" s="1003"/>
      <c r="CM5" s="1001" t="s">
        <v>382</v>
      </c>
      <c r="CN5" s="1002"/>
      <c r="CO5" s="1002"/>
      <c r="CP5" s="1002"/>
      <c r="CQ5" s="1003"/>
      <c r="CR5" s="1001" t="s">
        <v>383</v>
      </c>
      <c r="CS5" s="1002"/>
      <c r="CT5" s="1002"/>
      <c r="CU5" s="1002"/>
      <c r="CV5" s="1003"/>
      <c r="CW5" s="1001" t="s">
        <v>384</v>
      </c>
      <c r="CX5" s="1002"/>
      <c r="CY5" s="1002"/>
      <c r="CZ5" s="1002"/>
      <c r="DA5" s="1003"/>
      <c r="DB5" s="1001" t="s">
        <v>385</v>
      </c>
      <c r="DC5" s="1002"/>
      <c r="DD5" s="1002"/>
      <c r="DE5" s="1002"/>
      <c r="DF5" s="1003"/>
      <c r="DG5" s="1083" t="s">
        <v>386</v>
      </c>
      <c r="DH5" s="1084"/>
      <c r="DI5" s="1084"/>
      <c r="DJ5" s="1084"/>
      <c r="DK5" s="1085"/>
      <c r="DL5" s="1083" t="s">
        <v>387</v>
      </c>
      <c r="DM5" s="1084"/>
      <c r="DN5" s="1084"/>
      <c r="DO5" s="1084"/>
      <c r="DP5" s="1085"/>
      <c r="DQ5" s="1001" t="s">
        <v>388</v>
      </c>
      <c r="DR5" s="1002"/>
      <c r="DS5" s="1002"/>
      <c r="DT5" s="1002"/>
      <c r="DU5" s="1003"/>
      <c r="DV5" s="1001" t="s">
        <v>379</v>
      </c>
      <c r="DW5" s="1002"/>
      <c r="DX5" s="1002"/>
      <c r="DY5" s="1002"/>
      <c r="DZ5" s="1015"/>
      <c r="EA5" s="234"/>
    </row>
    <row r="6" spans="1:131" s="235" customFormat="1" ht="26.25" customHeight="1" thickBot="1" x14ac:dyDescent="0.25">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4"/>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6"/>
      <c r="DH6" s="1087"/>
      <c r="DI6" s="1087"/>
      <c r="DJ6" s="1087"/>
      <c r="DK6" s="1088"/>
      <c r="DL6" s="1086"/>
      <c r="DM6" s="1087"/>
      <c r="DN6" s="1087"/>
      <c r="DO6" s="1087"/>
      <c r="DP6" s="1088"/>
      <c r="DQ6" s="1004"/>
      <c r="DR6" s="1005"/>
      <c r="DS6" s="1005"/>
      <c r="DT6" s="1005"/>
      <c r="DU6" s="1006"/>
      <c r="DV6" s="1004"/>
      <c r="DW6" s="1005"/>
      <c r="DX6" s="1005"/>
      <c r="DY6" s="1005"/>
      <c r="DZ6" s="1016"/>
      <c r="EA6" s="234"/>
    </row>
    <row r="7" spans="1:131" s="235" customFormat="1" ht="26.25" customHeight="1" thickTop="1" x14ac:dyDescent="0.2">
      <c r="A7" s="236">
        <v>1</v>
      </c>
      <c r="B7" s="1046" t="s">
        <v>389</v>
      </c>
      <c r="C7" s="1047"/>
      <c r="D7" s="1047"/>
      <c r="E7" s="1047"/>
      <c r="F7" s="1047"/>
      <c r="G7" s="1047"/>
      <c r="H7" s="1047"/>
      <c r="I7" s="1047"/>
      <c r="J7" s="1047"/>
      <c r="K7" s="1047"/>
      <c r="L7" s="1047"/>
      <c r="M7" s="1047"/>
      <c r="N7" s="1047"/>
      <c r="O7" s="1047"/>
      <c r="P7" s="1048"/>
      <c r="Q7" s="1101">
        <v>9214</v>
      </c>
      <c r="R7" s="1102"/>
      <c r="S7" s="1102"/>
      <c r="T7" s="1102"/>
      <c r="U7" s="1102"/>
      <c r="V7" s="1102">
        <v>8995</v>
      </c>
      <c r="W7" s="1102"/>
      <c r="X7" s="1102"/>
      <c r="Y7" s="1102"/>
      <c r="Z7" s="1102"/>
      <c r="AA7" s="1102">
        <v>219</v>
      </c>
      <c r="AB7" s="1102"/>
      <c r="AC7" s="1102"/>
      <c r="AD7" s="1102"/>
      <c r="AE7" s="1103"/>
      <c r="AF7" s="1104">
        <v>87</v>
      </c>
      <c r="AG7" s="1105"/>
      <c r="AH7" s="1105"/>
      <c r="AI7" s="1105"/>
      <c r="AJ7" s="1106"/>
      <c r="AK7" s="1107">
        <v>253</v>
      </c>
      <c r="AL7" s="1108"/>
      <c r="AM7" s="1108"/>
      <c r="AN7" s="1108"/>
      <c r="AO7" s="1108"/>
      <c r="AP7" s="1108">
        <v>5917</v>
      </c>
      <c r="AQ7" s="1108"/>
      <c r="AR7" s="1108"/>
      <c r="AS7" s="1108"/>
      <c r="AT7" s="1108"/>
      <c r="AU7" s="1109"/>
      <c r="AV7" s="1109"/>
      <c r="AW7" s="1109"/>
      <c r="AX7" s="1109"/>
      <c r="AY7" s="1110"/>
      <c r="AZ7" s="232"/>
      <c r="BA7" s="232"/>
      <c r="BB7" s="232"/>
      <c r="BC7" s="232"/>
      <c r="BD7" s="232"/>
      <c r="BE7" s="233"/>
      <c r="BF7" s="233"/>
      <c r="BG7" s="233"/>
      <c r="BH7" s="233"/>
      <c r="BI7" s="233"/>
      <c r="BJ7" s="233"/>
      <c r="BK7" s="233"/>
      <c r="BL7" s="233"/>
      <c r="BM7" s="233"/>
      <c r="BN7" s="233"/>
      <c r="BO7" s="233"/>
      <c r="BP7" s="233"/>
      <c r="BQ7" s="236">
        <v>1</v>
      </c>
      <c r="BR7" s="237"/>
      <c r="BS7" s="1098"/>
      <c r="BT7" s="1099"/>
      <c r="BU7" s="1099"/>
      <c r="BV7" s="1099"/>
      <c r="BW7" s="1099"/>
      <c r="BX7" s="1099"/>
      <c r="BY7" s="1099"/>
      <c r="BZ7" s="1099"/>
      <c r="CA7" s="1099"/>
      <c r="CB7" s="1099"/>
      <c r="CC7" s="1099"/>
      <c r="CD7" s="1099"/>
      <c r="CE7" s="1099"/>
      <c r="CF7" s="1099"/>
      <c r="CG7" s="1111"/>
      <c r="CH7" s="1095"/>
      <c r="CI7" s="1096"/>
      <c r="CJ7" s="1096"/>
      <c r="CK7" s="1096"/>
      <c r="CL7" s="1097"/>
      <c r="CM7" s="1095"/>
      <c r="CN7" s="1096"/>
      <c r="CO7" s="1096"/>
      <c r="CP7" s="1096"/>
      <c r="CQ7" s="1097"/>
      <c r="CR7" s="1095"/>
      <c r="CS7" s="1096"/>
      <c r="CT7" s="1096"/>
      <c r="CU7" s="1096"/>
      <c r="CV7" s="1097"/>
      <c r="CW7" s="1095"/>
      <c r="CX7" s="1096"/>
      <c r="CY7" s="1096"/>
      <c r="CZ7" s="1096"/>
      <c r="DA7" s="1097"/>
      <c r="DB7" s="1095"/>
      <c r="DC7" s="1096"/>
      <c r="DD7" s="1096"/>
      <c r="DE7" s="1096"/>
      <c r="DF7" s="1097"/>
      <c r="DG7" s="1095"/>
      <c r="DH7" s="1096"/>
      <c r="DI7" s="1096"/>
      <c r="DJ7" s="1096"/>
      <c r="DK7" s="1097"/>
      <c r="DL7" s="1095"/>
      <c r="DM7" s="1096"/>
      <c r="DN7" s="1096"/>
      <c r="DO7" s="1096"/>
      <c r="DP7" s="1097"/>
      <c r="DQ7" s="1095"/>
      <c r="DR7" s="1096"/>
      <c r="DS7" s="1096"/>
      <c r="DT7" s="1096"/>
      <c r="DU7" s="1097"/>
      <c r="DV7" s="1098"/>
      <c r="DW7" s="1099"/>
      <c r="DX7" s="1099"/>
      <c r="DY7" s="1099"/>
      <c r="DZ7" s="1100"/>
      <c r="EA7" s="234"/>
    </row>
    <row r="8" spans="1:131" s="235" customFormat="1" ht="26.25" customHeight="1" x14ac:dyDescent="0.2">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79"/>
      <c r="AL8" s="1080"/>
      <c r="AM8" s="1080"/>
      <c r="AN8" s="1080"/>
      <c r="AO8" s="1080"/>
      <c r="AP8" s="1080"/>
      <c r="AQ8" s="1080"/>
      <c r="AR8" s="1080"/>
      <c r="AS8" s="1080"/>
      <c r="AT8" s="1080"/>
      <c r="AU8" s="1081"/>
      <c r="AV8" s="1081"/>
      <c r="AW8" s="1081"/>
      <c r="AX8" s="1081"/>
      <c r="AY8" s="1082"/>
      <c r="AZ8" s="232"/>
      <c r="BA8" s="232"/>
      <c r="BB8" s="232"/>
      <c r="BC8" s="232"/>
      <c r="BD8" s="232"/>
      <c r="BE8" s="233"/>
      <c r="BF8" s="233"/>
      <c r="BG8" s="233"/>
      <c r="BH8" s="233"/>
      <c r="BI8" s="233"/>
      <c r="BJ8" s="233"/>
      <c r="BK8" s="233"/>
      <c r="BL8" s="233"/>
      <c r="BM8" s="233"/>
      <c r="BN8" s="233"/>
      <c r="BO8" s="233"/>
      <c r="BP8" s="233"/>
      <c r="BQ8" s="238">
        <v>2</v>
      </c>
      <c r="BR8" s="239"/>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customHeight="1" x14ac:dyDescent="0.2">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79"/>
      <c r="AL9" s="1080"/>
      <c r="AM9" s="1080"/>
      <c r="AN9" s="1080"/>
      <c r="AO9" s="1080"/>
      <c r="AP9" s="1080"/>
      <c r="AQ9" s="1080"/>
      <c r="AR9" s="1080"/>
      <c r="AS9" s="1080"/>
      <c r="AT9" s="1080"/>
      <c r="AU9" s="1081"/>
      <c r="AV9" s="1081"/>
      <c r="AW9" s="1081"/>
      <c r="AX9" s="1081"/>
      <c r="AY9" s="1082"/>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2">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79"/>
      <c r="AL10" s="1080"/>
      <c r="AM10" s="1080"/>
      <c r="AN10" s="1080"/>
      <c r="AO10" s="1080"/>
      <c r="AP10" s="1080"/>
      <c r="AQ10" s="1080"/>
      <c r="AR10" s="1080"/>
      <c r="AS10" s="1080"/>
      <c r="AT10" s="1080"/>
      <c r="AU10" s="1081"/>
      <c r="AV10" s="1081"/>
      <c r="AW10" s="1081"/>
      <c r="AX10" s="1081"/>
      <c r="AY10" s="1082"/>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2">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79"/>
      <c r="AL11" s="1080"/>
      <c r="AM11" s="1080"/>
      <c r="AN11" s="1080"/>
      <c r="AO11" s="1080"/>
      <c r="AP11" s="1080"/>
      <c r="AQ11" s="1080"/>
      <c r="AR11" s="1080"/>
      <c r="AS11" s="1080"/>
      <c r="AT11" s="1080"/>
      <c r="AU11" s="1081"/>
      <c r="AV11" s="1081"/>
      <c r="AW11" s="1081"/>
      <c r="AX11" s="1081"/>
      <c r="AY11" s="1082"/>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2">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79"/>
      <c r="AL12" s="1080"/>
      <c r="AM12" s="1080"/>
      <c r="AN12" s="1080"/>
      <c r="AO12" s="1080"/>
      <c r="AP12" s="1080"/>
      <c r="AQ12" s="1080"/>
      <c r="AR12" s="1080"/>
      <c r="AS12" s="1080"/>
      <c r="AT12" s="1080"/>
      <c r="AU12" s="1081"/>
      <c r="AV12" s="1081"/>
      <c r="AW12" s="1081"/>
      <c r="AX12" s="1081"/>
      <c r="AY12" s="1082"/>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2">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79"/>
      <c r="AL13" s="1080"/>
      <c r="AM13" s="1080"/>
      <c r="AN13" s="1080"/>
      <c r="AO13" s="1080"/>
      <c r="AP13" s="1080"/>
      <c r="AQ13" s="1080"/>
      <c r="AR13" s="1080"/>
      <c r="AS13" s="1080"/>
      <c r="AT13" s="1080"/>
      <c r="AU13" s="1081"/>
      <c r="AV13" s="1081"/>
      <c r="AW13" s="1081"/>
      <c r="AX13" s="1081"/>
      <c r="AY13" s="1082"/>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2">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79"/>
      <c r="AL14" s="1080"/>
      <c r="AM14" s="1080"/>
      <c r="AN14" s="1080"/>
      <c r="AO14" s="1080"/>
      <c r="AP14" s="1080"/>
      <c r="AQ14" s="1080"/>
      <c r="AR14" s="1080"/>
      <c r="AS14" s="1080"/>
      <c r="AT14" s="1080"/>
      <c r="AU14" s="1081"/>
      <c r="AV14" s="1081"/>
      <c r="AW14" s="1081"/>
      <c r="AX14" s="1081"/>
      <c r="AY14" s="1082"/>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2">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79"/>
      <c r="AL15" s="1080"/>
      <c r="AM15" s="1080"/>
      <c r="AN15" s="1080"/>
      <c r="AO15" s="1080"/>
      <c r="AP15" s="1080"/>
      <c r="AQ15" s="1080"/>
      <c r="AR15" s="1080"/>
      <c r="AS15" s="1080"/>
      <c r="AT15" s="1080"/>
      <c r="AU15" s="1081"/>
      <c r="AV15" s="1081"/>
      <c r="AW15" s="1081"/>
      <c r="AX15" s="1081"/>
      <c r="AY15" s="1082"/>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2">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79"/>
      <c r="AL16" s="1080"/>
      <c r="AM16" s="1080"/>
      <c r="AN16" s="1080"/>
      <c r="AO16" s="1080"/>
      <c r="AP16" s="1080"/>
      <c r="AQ16" s="1080"/>
      <c r="AR16" s="1080"/>
      <c r="AS16" s="1080"/>
      <c r="AT16" s="1080"/>
      <c r="AU16" s="1081"/>
      <c r="AV16" s="1081"/>
      <c r="AW16" s="1081"/>
      <c r="AX16" s="1081"/>
      <c r="AY16" s="1082"/>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2">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79"/>
      <c r="AL17" s="1080"/>
      <c r="AM17" s="1080"/>
      <c r="AN17" s="1080"/>
      <c r="AO17" s="1080"/>
      <c r="AP17" s="1080"/>
      <c r="AQ17" s="1080"/>
      <c r="AR17" s="1080"/>
      <c r="AS17" s="1080"/>
      <c r="AT17" s="1080"/>
      <c r="AU17" s="1081"/>
      <c r="AV17" s="1081"/>
      <c r="AW17" s="1081"/>
      <c r="AX17" s="1081"/>
      <c r="AY17" s="1082"/>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2">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79"/>
      <c r="AL18" s="1080"/>
      <c r="AM18" s="1080"/>
      <c r="AN18" s="1080"/>
      <c r="AO18" s="1080"/>
      <c r="AP18" s="1080"/>
      <c r="AQ18" s="1080"/>
      <c r="AR18" s="1080"/>
      <c r="AS18" s="1080"/>
      <c r="AT18" s="1080"/>
      <c r="AU18" s="1081"/>
      <c r="AV18" s="1081"/>
      <c r="AW18" s="1081"/>
      <c r="AX18" s="1081"/>
      <c r="AY18" s="1082"/>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2">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79"/>
      <c r="AL19" s="1080"/>
      <c r="AM19" s="1080"/>
      <c r="AN19" s="1080"/>
      <c r="AO19" s="1080"/>
      <c r="AP19" s="1080"/>
      <c r="AQ19" s="1080"/>
      <c r="AR19" s="1080"/>
      <c r="AS19" s="1080"/>
      <c r="AT19" s="1080"/>
      <c r="AU19" s="1081"/>
      <c r="AV19" s="1081"/>
      <c r="AW19" s="1081"/>
      <c r="AX19" s="1081"/>
      <c r="AY19" s="1082"/>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2">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79"/>
      <c r="AL20" s="1080"/>
      <c r="AM20" s="1080"/>
      <c r="AN20" s="1080"/>
      <c r="AO20" s="1080"/>
      <c r="AP20" s="1080"/>
      <c r="AQ20" s="1080"/>
      <c r="AR20" s="1080"/>
      <c r="AS20" s="1080"/>
      <c r="AT20" s="1080"/>
      <c r="AU20" s="1081"/>
      <c r="AV20" s="1081"/>
      <c r="AW20" s="1081"/>
      <c r="AX20" s="1081"/>
      <c r="AY20" s="1082"/>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5">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79"/>
      <c r="AL21" s="1080"/>
      <c r="AM21" s="1080"/>
      <c r="AN21" s="1080"/>
      <c r="AO21" s="1080"/>
      <c r="AP21" s="1080"/>
      <c r="AQ21" s="1080"/>
      <c r="AR21" s="1080"/>
      <c r="AS21" s="1080"/>
      <c r="AT21" s="1080"/>
      <c r="AU21" s="1081"/>
      <c r="AV21" s="1081"/>
      <c r="AW21" s="1081"/>
      <c r="AX21" s="1081"/>
      <c r="AY21" s="1082"/>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2">
      <c r="A22" s="238">
        <v>16</v>
      </c>
      <c r="B22" s="1030"/>
      <c r="C22" s="1031"/>
      <c r="D22" s="1031"/>
      <c r="E22" s="1031"/>
      <c r="F22" s="1031"/>
      <c r="G22" s="1031"/>
      <c r="H22" s="1031"/>
      <c r="I22" s="1031"/>
      <c r="J22" s="1031"/>
      <c r="K22" s="1031"/>
      <c r="L22" s="1031"/>
      <c r="M22" s="1031"/>
      <c r="N22" s="1031"/>
      <c r="O22" s="1031"/>
      <c r="P22" s="1032"/>
      <c r="Q22" s="1072"/>
      <c r="R22" s="1073"/>
      <c r="S22" s="1073"/>
      <c r="T22" s="1073"/>
      <c r="U22" s="1073"/>
      <c r="V22" s="1073"/>
      <c r="W22" s="1073"/>
      <c r="X22" s="1073"/>
      <c r="Y22" s="1073"/>
      <c r="Z22" s="1073"/>
      <c r="AA22" s="1073"/>
      <c r="AB22" s="1073"/>
      <c r="AC22" s="1073"/>
      <c r="AD22" s="1073"/>
      <c r="AE22" s="1074"/>
      <c r="AF22" s="1035"/>
      <c r="AG22" s="1036"/>
      <c r="AH22" s="1036"/>
      <c r="AI22" s="1036"/>
      <c r="AJ22" s="1037"/>
      <c r="AK22" s="1075"/>
      <c r="AL22" s="1076"/>
      <c r="AM22" s="1076"/>
      <c r="AN22" s="1076"/>
      <c r="AO22" s="1076"/>
      <c r="AP22" s="1076"/>
      <c r="AQ22" s="1076"/>
      <c r="AR22" s="1076"/>
      <c r="AS22" s="1076"/>
      <c r="AT22" s="1076"/>
      <c r="AU22" s="1077"/>
      <c r="AV22" s="1077"/>
      <c r="AW22" s="1077"/>
      <c r="AX22" s="1077"/>
      <c r="AY22" s="1078"/>
      <c r="AZ22" s="1028" t="s">
        <v>390</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5">
      <c r="A23" s="240" t="s">
        <v>391</v>
      </c>
      <c r="B23" s="937" t="s">
        <v>392</v>
      </c>
      <c r="C23" s="938"/>
      <c r="D23" s="938"/>
      <c r="E23" s="938"/>
      <c r="F23" s="938"/>
      <c r="G23" s="938"/>
      <c r="H23" s="938"/>
      <c r="I23" s="938"/>
      <c r="J23" s="938"/>
      <c r="K23" s="938"/>
      <c r="L23" s="938"/>
      <c r="M23" s="938"/>
      <c r="N23" s="938"/>
      <c r="O23" s="938"/>
      <c r="P23" s="948"/>
      <c r="Q23" s="1066">
        <v>9214</v>
      </c>
      <c r="R23" s="1060"/>
      <c r="S23" s="1060"/>
      <c r="T23" s="1060"/>
      <c r="U23" s="1060"/>
      <c r="V23" s="1060">
        <v>8995</v>
      </c>
      <c r="W23" s="1060"/>
      <c r="X23" s="1060"/>
      <c r="Y23" s="1060"/>
      <c r="Z23" s="1060"/>
      <c r="AA23" s="1060">
        <v>219</v>
      </c>
      <c r="AB23" s="1060"/>
      <c r="AC23" s="1060"/>
      <c r="AD23" s="1060"/>
      <c r="AE23" s="1067"/>
      <c r="AF23" s="1068">
        <v>87</v>
      </c>
      <c r="AG23" s="1060"/>
      <c r="AH23" s="1060"/>
      <c r="AI23" s="1060"/>
      <c r="AJ23" s="1069"/>
      <c r="AK23" s="1070"/>
      <c r="AL23" s="1071"/>
      <c r="AM23" s="1071"/>
      <c r="AN23" s="1071"/>
      <c r="AO23" s="1071"/>
      <c r="AP23" s="1060">
        <v>5917</v>
      </c>
      <c r="AQ23" s="1060"/>
      <c r="AR23" s="1060"/>
      <c r="AS23" s="1060"/>
      <c r="AT23" s="1060"/>
      <c r="AU23" s="1061"/>
      <c r="AV23" s="1061"/>
      <c r="AW23" s="1061"/>
      <c r="AX23" s="1061"/>
      <c r="AY23" s="1062"/>
      <c r="AZ23" s="1063" t="s">
        <v>130</v>
      </c>
      <c r="BA23" s="1064"/>
      <c r="BB23" s="1064"/>
      <c r="BC23" s="1064"/>
      <c r="BD23" s="1065"/>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2">
      <c r="A24" s="1059" t="s">
        <v>393</v>
      </c>
      <c r="B24" s="1059"/>
      <c r="C24" s="1059"/>
      <c r="D24" s="1059"/>
      <c r="E24" s="1059"/>
      <c r="F24" s="1059"/>
      <c r="G24" s="1059"/>
      <c r="H24" s="1059"/>
      <c r="I24" s="1059"/>
      <c r="J24" s="1059"/>
      <c r="K24" s="1059"/>
      <c r="L24" s="1059"/>
      <c r="M24" s="1059"/>
      <c r="N24" s="1059"/>
      <c r="O24" s="1059"/>
      <c r="P24" s="1059"/>
      <c r="Q24" s="1059"/>
      <c r="R24" s="1059"/>
      <c r="S24" s="1059"/>
      <c r="T24" s="1059"/>
      <c r="U24" s="1059"/>
      <c r="V24" s="1059"/>
      <c r="W24" s="1059"/>
      <c r="X24" s="1059"/>
      <c r="Y24" s="1059"/>
      <c r="Z24" s="1059"/>
      <c r="AA24" s="1059"/>
      <c r="AB24" s="1059"/>
      <c r="AC24" s="1059"/>
      <c r="AD24" s="1059"/>
      <c r="AE24" s="1059"/>
      <c r="AF24" s="1059"/>
      <c r="AG24" s="1059"/>
      <c r="AH24" s="1059"/>
      <c r="AI24" s="1059"/>
      <c r="AJ24" s="1059"/>
      <c r="AK24" s="1059"/>
      <c r="AL24" s="1059"/>
      <c r="AM24" s="1059"/>
      <c r="AN24" s="1059"/>
      <c r="AO24" s="1059"/>
      <c r="AP24" s="1059"/>
      <c r="AQ24" s="1059"/>
      <c r="AR24" s="1059"/>
      <c r="AS24" s="1059"/>
      <c r="AT24" s="1059"/>
      <c r="AU24" s="1059"/>
      <c r="AV24" s="1059"/>
      <c r="AW24" s="1059"/>
      <c r="AX24" s="1059"/>
      <c r="AY24" s="1059"/>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5">
      <c r="A25" s="1058" t="s">
        <v>394</v>
      </c>
      <c r="B25" s="1058"/>
      <c r="C25" s="1058"/>
      <c r="D25" s="1058"/>
      <c r="E25" s="1058"/>
      <c r="F25" s="1058"/>
      <c r="G25" s="1058"/>
      <c r="H25" s="1058"/>
      <c r="I25" s="1058"/>
      <c r="J25" s="1058"/>
      <c r="K25" s="1058"/>
      <c r="L25" s="1058"/>
      <c r="M25" s="1058"/>
      <c r="N25" s="1058"/>
      <c r="O25" s="1058"/>
      <c r="P25" s="1058"/>
      <c r="Q25" s="1058"/>
      <c r="R25" s="1058"/>
      <c r="S25" s="1058"/>
      <c r="T25" s="1058"/>
      <c r="U25" s="1058"/>
      <c r="V25" s="1058"/>
      <c r="W25" s="1058"/>
      <c r="X25" s="1058"/>
      <c r="Y25" s="1058"/>
      <c r="Z25" s="1058"/>
      <c r="AA25" s="1058"/>
      <c r="AB25" s="1058"/>
      <c r="AC25" s="1058"/>
      <c r="AD25" s="1058"/>
      <c r="AE25" s="1058"/>
      <c r="AF25" s="1058"/>
      <c r="AG25" s="1058"/>
      <c r="AH25" s="1058"/>
      <c r="AI25" s="1058"/>
      <c r="AJ25" s="1058"/>
      <c r="AK25" s="1058"/>
      <c r="AL25" s="1058"/>
      <c r="AM25" s="1058"/>
      <c r="AN25" s="1058"/>
      <c r="AO25" s="1058"/>
      <c r="AP25" s="1058"/>
      <c r="AQ25" s="1058"/>
      <c r="AR25" s="1058"/>
      <c r="AS25" s="1058"/>
      <c r="AT25" s="1058"/>
      <c r="AU25" s="1058"/>
      <c r="AV25" s="1058"/>
      <c r="AW25" s="1058"/>
      <c r="AX25" s="1058"/>
      <c r="AY25" s="1058"/>
      <c r="AZ25" s="1058"/>
      <c r="BA25" s="1058"/>
      <c r="BB25" s="1058"/>
      <c r="BC25" s="1058"/>
      <c r="BD25" s="1058"/>
      <c r="BE25" s="1058"/>
      <c r="BF25" s="1058"/>
      <c r="BG25" s="1058"/>
      <c r="BH25" s="1058"/>
      <c r="BI25" s="1058"/>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2">
      <c r="A26" s="995" t="s">
        <v>372</v>
      </c>
      <c r="B26" s="996"/>
      <c r="C26" s="996"/>
      <c r="D26" s="996"/>
      <c r="E26" s="996"/>
      <c r="F26" s="996"/>
      <c r="G26" s="996"/>
      <c r="H26" s="996"/>
      <c r="I26" s="996"/>
      <c r="J26" s="996"/>
      <c r="K26" s="996"/>
      <c r="L26" s="996"/>
      <c r="M26" s="996"/>
      <c r="N26" s="996"/>
      <c r="O26" s="996"/>
      <c r="P26" s="997"/>
      <c r="Q26" s="1001" t="s">
        <v>395</v>
      </c>
      <c r="R26" s="1002"/>
      <c r="S26" s="1002"/>
      <c r="T26" s="1002"/>
      <c r="U26" s="1003"/>
      <c r="V26" s="1001" t="s">
        <v>396</v>
      </c>
      <c r="W26" s="1002"/>
      <c r="X26" s="1002"/>
      <c r="Y26" s="1002"/>
      <c r="Z26" s="1003"/>
      <c r="AA26" s="1001" t="s">
        <v>397</v>
      </c>
      <c r="AB26" s="1002"/>
      <c r="AC26" s="1002"/>
      <c r="AD26" s="1002"/>
      <c r="AE26" s="1002"/>
      <c r="AF26" s="1054" t="s">
        <v>398</v>
      </c>
      <c r="AG26" s="1008"/>
      <c r="AH26" s="1008"/>
      <c r="AI26" s="1008"/>
      <c r="AJ26" s="1055"/>
      <c r="AK26" s="1002" t="s">
        <v>399</v>
      </c>
      <c r="AL26" s="1002"/>
      <c r="AM26" s="1002"/>
      <c r="AN26" s="1002"/>
      <c r="AO26" s="1003"/>
      <c r="AP26" s="1001" t="s">
        <v>400</v>
      </c>
      <c r="AQ26" s="1002"/>
      <c r="AR26" s="1002"/>
      <c r="AS26" s="1002"/>
      <c r="AT26" s="1003"/>
      <c r="AU26" s="1001" t="s">
        <v>401</v>
      </c>
      <c r="AV26" s="1002"/>
      <c r="AW26" s="1002"/>
      <c r="AX26" s="1002"/>
      <c r="AY26" s="1003"/>
      <c r="AZ26" s="1001" t="s">
        <v>402</v>
      </c>
      <c r="BA26" s="1002"/>
      <c r="BB26" s="1002"/>
      <c r="BC26" s="1002"/>
      <c r="BD26" s="1003"/>
      <c r="BE26" s="1001" t="s">
        <v>379</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5">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6"/>
      <c r="AG27" s="1011"/>
      <c r="AH27" s="1011"/>
      <c r="AI27" s="1011"/>
      <c r="AJ27" s="1057"/>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2">
      <c r="A28" s="242">
        <v>1</v>
      </c>
      <c r="B28" s="1046" t="s">
        <v>403</v>
      </c>
      <c r="C28" s="1047"/>
      <c r="D28" s="1047"/>
      <c r="E28" s="1047"/>
      <c r="F28" s="1047"/>
      <c r="G28" s="1047"/>
      <c r="H28" s="1047"/>
      <c r="I28" s="1047"/>
      <c r="J28" s="1047"/>
      <c r="K28" s="1047"/>
      <c r="L28" s="1047"/>
      <c r="M28" s="1047"/>
      <c r="N28" s="1047"/>
      <c r="O28" s="1047"/>
      <c r="P28" s="1048"/>
      <c r="Q28" s="1049">
        <v>1069</v>
      </c>
      <c r="R28" s="1050"/>
      <c r="S28" s="1050"/>
      <c r="T28" s="1050"/>
      <c r="U28" s="1050"/>
      <c r="V28" s="1050">
        <v>1029</v>
      </c>
      <c r="W28" s="1050"/>
      <c r="X28" s="1050"/>
      <c r="Y28" s="1050"/>
      <c r="Z28" s="1050"/>
      <c r="AA28" s="1050">
        <v>40</v>
      </c>
      <c r="AB28" s="1050"/>
      <c r="AC28" s="1050"/>
      <c r="AD28" s="1050"/>
      <c r="AE28" s="1051"/>
      <c r="AF28" s="1052">
        <v>-16</v>
      </c>
      <c r="AG28" s="1050"/>
      <c r="AH28" s="1050"/>
      <c r="AI28" s="1050"/>
      <c r="AJ28" s="1053"/>
      <c r="AK28" s="1042">
        <v>111</v>
      </c>
      <c r="AL28" s="1043"/>
      <c r="AM28" s="1043"/>
      <c r="AN28" s="1043"/>
      <c r="AO28" s="1043"/>
      <c r="AP28" s="982" t="s">
        <v>513</v>
      </c>
      <c r="AQ28" s="982"/>
      <c r="AR28" s="982"/>
      <c r="AS28" s="982"/>
      <c r="AT28" s="982"/>
      <c r="AU28" s="982" t="s">
        <v>513</v>
      </c>
      <c r="AV28" s="982"/>
      <c r="AW28" s="982"/>
      <c r="AX28" s="982"/>
      <c r="AY28" s="982"/>
      <c r="AZ28" s="982" t="s">
        <v>513</v>
      </c>
      <c r="BA28" s="982"/>
      <c r="BB28" s="982"/>
      <c r="BC28" s="982"/>
      <c r="BD28" s="982"/>
      <c r="BE28" s="1044"/>
      <c r="BF28" s="1044"/>
      <c r="BG28" s="1044"/>
      <c r="BH28" s="1044"/>
      <c r="BI28" s="1045"/>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2">
      <c r="A29" s="242">
        <v>2</v>
      </c>
      <c r="B29" s="1030" t="s">
        <v>404</v>
      </c>
      <c r="C29" s="1031"/>
      <c r="D29" s="1031"/>
      <c r="E29" s="1031"/>
      <c r="F29" s="1031"/>
      <c r="G29" s="1031"/>
      <c r="H29" s="1031"/>
      <c r="I29" s="1031"/>
      <c r="J29" s="1031"/>
      <c r="K29" s="1031"/>
      <c r="L29" s="1031"/>
      <c r="M29" s="1031"/>
      <c r="N29" s="1031"/>
      <c r="O29" s="1031"/>
      <c r="P29" s="1032"/>
      <c r="Q29" s="1038">
        <v>1112</v>
      </c>
      <c r="R29" s="1039"/>
      <c r="S29" s="1039"/>
      <c r="T29" s="1039"/>
      <c r="U29" s="1039"/>
      <c r="V29" s="1039">
        <v>1062</v>
      </c>
      <c r="W29" s="1039"/>
      <c r="X29" s="1039"/>
      <c r="Y29" s="1039"/>
      <c r="Z29" s="1039"/>
      <c r="AA29" s="1039">
        <v>50</v>
      </c>
      <c r="AB29" s="1039"/>
      <c r="AC29" s="1039"/>
      <c r="AD29" s="1039"/>
      <c r="AE29" s="1040"/>
      <c r="AF29" s="1035">
        <v>50</v>
      </c>
      <c r="AG29" s="1036"/>
      <c r="AH29" s="1036"/>
      <c r="AI29" s="1036"/>
      <c r="AJ29" s="1037"/>
      <c r="AK29" s="980">
        <v>205</v>
      </c>
      <c r="AL29" s="971"/>
      <c r="AM29" s="971"/>
      <c r="AN29" s="971"/>
      <c r="AO29" s="971"/>
      <c r="AP29" s="971" t="s">
        <v>591</v>
      </c>
      <c r="AQ29" s="971"/>
      <c r="AR29" s="971"/>
      <c r="AS29" s="971"/>
      <c r="AT29" s="971"/>
      <c r="AU29" s="971" t="s">
        <v>591</v>
      </c>
      <c r="AV29" s="971"/>
      <c r="AW29" s="971"/>
      <c r="AX29" s="971"/>
      <c r="AY29" s="971"/>
      <c r="AZ29" s="1041" t="s">
        <v>591</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2">
      <c r="A30" s="242">
        <v>3</v>
      </c>
      <c r="B30" s="1030" t="s">
        <v>405</v>
      </c>
      <c r="C30" s="1031"/>
      <c r="D30" s="1031"/>
      <c r="E30" s="1031"/>
      <c r="F30" s="1031"/>
      <c r="G30" s="1031"/>
      <c r="H30" s="1031"/>
      <c r="I30" s="1031"/>
      <c r="J30" s="1031"/>
      <c r="K30" s="1031"/>
      <c r="L30" s="1031"/>
      <c r="M30" s="1031"/>
      <c r="N30" s="1031"/>
      <c r="O30" s="1031"/>
      <c r="P30" s="1032"/>
      <c r="Q30" s="1038">
        <v>246</v>
      </c>
      <c r="R30" s="1039"/>
      <c r="S30" s="1039"/>
      <c r="T30" s="1039"/>
      <c r="U30" s="1039"/>
      <c r="V30" s="1039">
        <v>246</v>
      </c>
      <c r="W30" s="1039"/>
      <c r="X30" s="1039"/>
      <c r="Y30" s="1039"/>
      <c r="Z30" s="1039"/>
      <c r="AA30" s="971" t="s">
        <v>591</v>
      </c>
      <c r="AB30" s="971"/>
      <c r="AC30" s="971"/>
      <c r="AD30" s="971"/>
      <c r="AE30" s="971"/>
      <c r="AF30" s="1035" t="s">
        <v>593</v>
      </c>
      <c r="AG30" s="1036"/>
      <c r="AH30" s="1036"/>
      <c r="AI30" s="1036"/>
      <c r="AJ30" s="1037"/>
      <c r="AK30" s="980">
        <v>128</v>
      </c>
      <c r="AL30" s="971"/>
      <c r="AM30" s="971"/>
      <c r="AN30" s="971"/>
      <c r="AO30" s="971"/>
      <c r="AP30" s="981" t="s">
        <v>591</v>
      </c>
      <c r="AQ30" s="979"/>
      <c r="AR30" s="979"/>
      <c r="AS30" s="979"/>
      <c r="AT30" s="980"/>
      <c r="AU30" s="971" t="s">
        <v>591</v>
      </c>
      <c r="AV30" s="971"/>
      <c r="AW30" s="971"/>
      <c r="AX30" s="971"/>
      <c r="AY30" s="971"/>
      <c r="AZ30" s="1041" t="s">
        <v>591</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2">
      <c r="A31" s="242">
        <v>4</v>
      </c>
      <c r="B31" s="1030" t="s">
        <v>406</v>
      </c>
      <c r="C31" s="1031"/>
      <c r="D31" s="1031"/>
      <c r="E31" s="1031"/>
      <c r="F31" s="1031"/>
      <c r="G31" s="1031"/>
      <c r="H31" s="1031"/>
      <c r="I31" s="1031"/>
      <c r="J31" s="1031"/>
      <c r="K31" s="1031"/>
      <c r="L31" s="1031"/>
      <c r="M31" s="1031"/>
      <c r="N31" s="1031"/>
      <c r="O31" s="1031"/>
      <c r="P31" s="1032"/>
      <c r="Q31" s="1038">
        <v>438</v>
      </c>
      <c r="R31" s="1039"/>
      <c r="S31" s="1039"/>
      <c r="T31" s="1039"/>
      <c r="U31" s="1039"/>
      <c r="V31" s="1039">
        <v>425</v>
      </c>
      <c r="W31" s="1039"/>
      <c r="X31" s="1039"/>
      <c r="Y31" s="1039"/>
      <c r="Z31" s="1039"/>
      <c r="AA31" s="1039">
        <f>Q31-V31</f>
        <v>13</v>
      </c>
      <c r="AB31" s="1039"/>
      <c r="AC31" s="1039"/>
      <c r="AD31" s="1039"/>
      <c r="AE31" s="1040"/>
      <c r="AF31" s="1035">
        <v>153</v>
      </c>
      <c r="AG31" s="1036"/>
      <c r="AH31" s="1036"/>
      <c r="AI31" s="1036"/>
      <c r="AJ31" s="1037"/>
      <c r="AK31" s="980">
        <v>91</v>
      </c>
      <c r="AL31" s="971"/>
      <c r="AM31" s="971"/>
      <c r="AN31" s="971"/>
      <c r="AO31" s="971"/>
      <c r="AP31" s="971">
        <v>2228</v>
      </c>
      <c r="AQ31" s="971"/>
      <c r="AR31" s="971"/>
      <c r="AS31" s="971"/>
      <c r="AT31" s="971"/>
      <c r="AU31" s="980">
        <v>878</v>
      </c>
      <c r="AV31" s="971"/>
      <c r="AW31" s="971"/>
      <c r="AX31" s="971"/>
      <c r="AY31" s="971"/>
      <c r="AZ31" s="1041" t="s">
        <v>591</v>
      </c>
      <c r="BA31" s="1041"/>
      <c r="BB31" s="1041"/>
      <c r="BC31" s="1041"/>
      <c r="BD31" s="1041"/>
      <c r="BE31" s="972" t="s">
        <v>407</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2">
      <c r="A32" s="242">
        <v>5</v>
      </c>
      <c r="B32" s="1030" t="s">
        <v>408</v>
      </c>
      <c r="C32" s="1031"/>
      <c r="D32" s="1031"/>
      <c r="E32" s="1031"/>
      <c r="F32" s="1031"/>
      <c r="G32" s="1031"/>
      <c r="H32" s="1031"/>
      <c r="I32" s="1031"/>
      <c r="J32" s="1031"/>
      <c r="K32" s="1031"/>
      <c r="L32" s="1031"/>
      <c r="M32" s="1031"/>
      <c r="N32" s="1031"/>
      <c r="O32" s="1031"/>
      <c r="P32" s="1032"/>
      <c r="Q32" s="1038">
        <v>159</v>
      </c>
      <c r="R32" s="1039"/>
      <c r="S32" s="1039"/>
      <c r="T32" s="1039"/>
      <c r="U32" s="1039"/>
      <c r="V32" s="1039">
        <v>152</v>
      </c>
      <c r="W32" s="1039"/>
      <c r="X32" s="1039"/>
      <c r="Y32" s="1039"/>
      <c r="Z32" s="1039"/>
      <c r="AA32" s="1039">
        <f t="shared" ref="AA32:AA33" si="0">Q32-V32</f>
        <v>7</v>
      </c>
      <c r="AB32" s="1039"/>
      <c r="AC32" s="1039"/>
      <c r="AD32" s="1039"/>
      <c r="AE32" s="1040"/>
      <c r="AF32" s="1035">
        <v>60</v>
      </c>
      <c r="AG32" s="1036"/>
      <c r="AH32" s="1036"/>
      <c r="AI32" s="1036"/>
      <c r="AJ32" s="1037"/>
      <c r="AK32" s="980" t="s">
        <v>593</v>
      </c>
      <c r="AL32" s="971"/>
      <c r="AM32" s="971"/>
      <c r="AN32" s="971"/>
      <c r="AO32" s="971"/>
      <c r="AP32" s="971">
        <v>70</v>
      </c>
      <c r="AQ32" s="971"/>
      <c r="AR32" s="971"/>
      <c r="AS32" s="971"/>
      <c r="AT32" s="971"/>
      <c r="AU32" s="1041" t="s">
        <v>591</v>
      </c>
      <c r="AV32" s="1041"/>
      <c r="AW32" s="1041"/>
      <c r="AX32" s="1041"/>
      <c r="AY32" s="1041"/>
      <c r="AZ32" s="1041" t="s">
        <v>591</v>
      </c>
      <c r="BA32" s="1041"/>
      <c r="BB32" s="1041"/>
      <c r="BC32" s="1041"/>
      <c r="BD32" s="1041"/>
      <c r="BE32" s="972" t="s">
        <v>407</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2">
      <c r="A33" s="242">
        <v>6</v>
      </c>
      <c r="B33" s="1030" t="s">
        <v>409</v>
      </c>
      <c r="C33" s="1031"/>
      <c r="D33" s="1031"/>
      <c r="E33" s="1031"/>
      <c r="F33" s="1031"/>
      <c r="G33" s="1031"/>
      <c r="H33" s="1031"/>
      <c r="I33" s="1031"/>
      <c r="J33" s="1031"/>
      <c r="K33" s="1031"/>
      <c r="L33" s="1031"/>
      <c r="M33" s="1031"/>
      <c r="N33" s="1031"/>
      <c r="O33" s="1031"/>
      <c r="P33" s="1032"/>
      <c r="Q33" s="1038">
        <v>1408</v>
      </c>
      <c r="R33" s="1039"/>
      <c r="S33" s="1039"/>
      <c r="T33" s="1039"/>
      <c r="U33" s="1039"/>
      <c r="V33" s="1039">
        <v>1455</v>
      </c>
      <c r="W33" s="1039"/>
      <c r="X33" s="1039"/>
      <c r="Y33" s="1039"/>
      <c r="Z33" s="1039"/>
      <c r="AA33" s="1039">
        <f t="shared" si="0"/>
        <v>-47</v>
      </c>
      <c r="AB33" s="1039"/>
      <c r="AC33" s="1039"/>
      <c r="AD33" s="1039"/>
      <c r="AE33" s="1040"/>
      <c r="AF33" s="1035">
        <v>525</v>
      </c>
      <c r="AG33" s="1036"/>
      <c r="AH33" s="1036"/>
      <c r="AI33" s="1036"/>
      <c r="AJ33" s="1037"/>
      <c r="AK33" s="980">
        <v>269</v>
      </c>
      <c r="AL33" s="971"/>
      <c r="AM33" s="971"/>
      <c r="AN33" s="971"/>
      <c r="AO33" s="971"/>
      <c r="AP33" s="971">
        <v>988</v>
      </c>
      <c r="AQ33" s="971"/>
      <c r="AR33" s="971"/>
      <c r="AS33" s="971"/>
      <c r="AT33" s="971"/>
      <c r="AU33" s="980">
        <v>524</v>
      </c>
      <c r="AV33" s="971"/>
      <c r="AW33" s="971"/>
      <c r="AX33" s="971"/>
      <c r="AY33" s="971"/>
      <c r="AZ33" s="1041" t="s">
        <v>591</v>
      </c>
      <c r="BA33" s="1041"/>
      <c r="BB33" s="1041"/>
      <c r="BC33" s="1041"/>
      <c r="BD33" s="1041"/>
      <c r="BE33" s="972" t="s">
        <v>407</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2">
      <c r="A34" s="242">
        <v>7</v>
      </c>
      <c r="B34" s="1030" t="s">
        <v>410</v>
      </c>
      <c r="C34" s="1031"/>
      <c r="D34" s="1031"/>
      <c r="E34" s="1031"/>
      <c r="F34" s="1031"/>
      <c r="G34" s="1031"/>
      <c r="H34" s="1031"/>
      <c r="I34" s="1031"/>
      <c r="J34" s="1031"/>
      <c r="K34" s="1031"/>
      <c r="L34" s="1031"/>
      <c r="M34" s="1031"/>
      <c r="N34" s="1031"/>
      <c r="O34" s="1031"/>
      <c r="P34" s="1032"/>
      <c r="Q34" s="1038">
        <v>48</v>
      </c>
      <c r="R34" s="1039"/>
      <c r="S34" s="1039"/>
      <c r="T34" s="1039"/>
      <c r="U34" s="1039"/>
      <c r="V34" s="1039">
        <v>50</v>
      </c>
      <c r="W34" s="1039"/>
      <c r="X34" s="1039"/>
      <c r="Y34" s="1039"/>
      <c r="Z34" s="1039"/>
      <c r="AA34" s="1039">
        <f>Q34-V34</f>
        <v>-2</v>
      </c>
      <c r="AB34" s="1039"/>
      <c r="AC34" s="1039"/>
      <c r="AD34" s="1039"/>
      <c r="AE34" s="1040"/>
      <c r="AF34" s="1035">
        <v>47</v>
      </c>
      <c r="AG34" s="1036"/>
      <c r="AH34" s="1036"/>
      <c r="AI34" s="1036"/>
      <c r="AJ34" s="1037"/>
      <c r="AK34" s="980">
        <v>21</v>
      </c>
      <c r="AL34" s="971"/>
      <c r="AM34" s="971"/>
      <c r="AN34" s="971"/>
      <c r="AO34" s="971"/>
      <c r="AP34" s="971">
        <v>128</v>
      </c>
      <c r="AQ34" s="971"/>
      <c r="AR34" s="971"/>
      <c r="AS34" s="971"/>
      <c r="AT34" s="971"/>
      <c r="AU34" s="971">
        <v>93</v>
      </c>
      <c r="AV34" s="971"/>
      <c r="AW34" s="971"/>
      <c r="AX34" s="971"/>
      <c r="AY34" s="971"/>
      <c r="AZ34" s="1041" t="s">
        <v>591</v>
      </c>
      <c r="BA34" s="1041"/>
      <c r="BB34" s="1041"/>
      <c r="BC34" s="1041"/>
      <c r="BD34" s="1041"/>
      <c r="BE34" s="972" t="s">
        <v>411</v>
      </c>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2">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2">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2">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2">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2">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2">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2">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2">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2">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2">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2">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2">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2">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2">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2">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2">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2">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2">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2">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2">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2">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2">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2">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2">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2">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2">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5">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2">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412</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5">
      <c r="A63" s="240" t="s">
        <v>391</v>
      </c>
      <c r="B63" s="937" t="s">
        <v>413</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818</v>
      </c>
      <c r="AG63" s="959"/>
      <c r="AH63" s="959"/>
      <c r="AI63" s="959"/>
      <c r="AJ63" s="1022"/>
      <c r="AK63" s="1023"/>
      <c r="AL63" s="963"/>
      <c r="AM63" s="963"/>
      <c r="AN63" s="963"/>
      <c r="AO63" s="963"/>
      <c r="AP63" s="959">
        <v>3414</v>
      </c>
      <c r="AQ63" s="959"/>
      <c r="AR63" s="959"/>
      <c r="AS63" s="959"/>
      <c r="AT63" s="959"/>
      <c r="AU63" s="959">
        <v>1495</v>
      </c>
      <c r="AV63" s="959"/>
      <c r="AW63" s="959"/>
      <c r="AX63" s="959"/>
      <c r="AY63" s="959"/>
      <c r="AZ63" s="1017"/>
      <c r="BA63" s="1017"/>
      <c r="BB63" s="1017"/>
      <c r="BC63" s="1017"/>
      <c r="BD63" s="1017"/>
      <c r="BE63" s="960"/>
      <c r="BF63" s="960"/>
      <c r="BG63" s="960"/>
      <c r="BH63" s="960"/>
      <c r="BI63" s="961"/>
      <c r="BJ63" s="1018" t="s">
        <v>130</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5">
      <c r="A65" s="232" t="s">
        <v>414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2">
      <c r="A66" s="995" t="s">
        <v>415</v>
      </c>
      <c r="B66" s="996"/>
      <c r="C66" s="996"/>
      <c r="D66" s="996"/>
      <c r="E66" s="996"/>
      <c r="F66" s="996"/>
      <c r="G66" s="996"/>
      <c r="H66" s="996"/>
      <c r="I66" s="996"/>
      <c r="J66" s="996"/>
      <c r="K66" s="996"/>
      <c r="L66" s="996"/>
      <c r="M66" s="996"/>
      <c r="N66" s="996"/>
      <c r="O66" s="996"/>
      <c r="P66" s="997"/>
      <c r="Q66" s="1001" t="s">
        <v>416</v>
      </c>
      <c r="R66" s="1002"/>
      <c r="S66" s="1002"/>
      <c r="T66" s="1002"/>
      <c r="U66" s="1003"/>
      <c r="V66" s="1001" t="s">
        <v>396</v>
      </c>
      <c r="W66" s="1002"/>
      <c r="X66" s="1002"/>
      <c r="Y66" s="1002"/>
      <c r="Z66" s="1003"/>
      <c r="AA66" s="1001" t="s">
        <v>397</v>
      </c>
      <c r="AB66" s="1002"/>
      <c r="AC66" s="1002"/>
      <c r="AD66" s="1002"/>
      <c r="AE66" s="1003"/>
      <c r="AF66" s="1007" t="s">
        <v>417</v>
      </c>
      <c r="AG66" s="1008"/>
      <c r="AH66" s="1008"/>
      <c r="AI66" s="1008"/>
      <c r="AJ66" s="1009"/>
      <c r="AK66" s="1001" t="s">
        <v>399</v>
      </c>
      <c r="AL66" s="996"/>
      <c r="AM66" s="996"/>
      <c r="AN66" s="996"/>
      <c r="AO66" s="997"/>
      <c r="AP66" s="1001" t="s">
        <v>400</v>
      </c>
      <c r="AQ66" s="1002"/>
      <c r="AR66" s="1002"/>
      <c r="AS66" s="1002"/>
      <c r="AT66" s="1003"/>
      <c r="AU66" s="1001" t="s">
        <v>418</v>
      </c>
      <c r="AV66" s="1002"/>
      <c r="AW66" s="1002"/>
      <c r="AX66" s="1002"/>
      <c r="AY66" s="1003"/>
      <c r="AZ66" s="1001" t="s">
        <v>379</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5">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
      <c r="A68" s="236">
        <v>1</v>
      </c>
      <c r="B68" s="985" t="s">
        <v>585</v>
      </c>
      <c r="C68" s="986"/>
      <c r="D68" s="986"/>
      <c r="E68" s="986"/>
      <c r="F68" s="986"/>
      <c r="G68" s="986"/>
      <c r="H68" s="986"/>
      <c r="I68" s="986"/>
      <c r="J68" s="986"/>
      <c r="K68" s="986"/>
      <c r="L68" s="986"/>
      <c r="M68" s="986"/>
      <c r="N68" s="986"/>
      <c r="O68" s="986"/>
      <c r="P68" s="987"/>
      <c r="Q68" s="988">
        <v>4</v>
      </c>
      <c r="R68" s="982"/>
      <c r="S68" s="982"/>
      <c r="T68" s="982"/>
      <c r="U68" s="982"/>
      <c r="V68" s="982">
        <v>3</v>
      </c>
      <c r="W68" s="982"/>
      <c r="X68" s="982"/>
      <c r="Y68" s="982"/>
      <c r="Z68" s="982"/>
      <c r="AA68" s="982">
        <v>1</v>
      </c>
      <c r="AB68" s="982"/>
      <c r="AC68" s="982"/>
      <c r="AD68" s="982"/>
      <c r="AE68" s="982"/>
      <c r="AF68" s="982">
        <v>1</v>
      </c>
      <c r="AG68" s="982"/>
      <c r="AH68" s="982"/>
      <c r="AI68" s="982"/>
      <c r="AJ68" s="982"/>
      <c r="AK68" s="982" t="s">
        <v>513</v>
      </c>
      <c r="AL68" s="982"/>
      <c r="AM68" s="982"/>
      <c r="AN68" s="982"/>
      <c r="AO68" s="982"/>
      <c r="AP68" s="982" t="s">
        <v>513</v>
      </c>
      <c r="AQ68" s="982"/>
      <c r="AR68" s="982"/>
      <c r="AS68" s="982"/>
      <c r="AT68" s="982"/>
      <c r="AU68" s="982" t="s">
        <v>513</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
      <c r="A69" s="238">
        <v>2</v>
      </c>
      <c r="B69" s="974" t="s">
        <v>592</v>
      </c>
      <c r="C69" s="975"/>
      <c r="D69" s="975"/>
      <c r="E69" s="975"/>
      <c r="F69" s="975"/>
      <c r="G69" s="975"/>
      <c r="H69" s="975"/>
      <c r="I69" s="975"/>
      <c r="J69" s="975"/>
      <c r="K69" s="975"/>
      <c r="L69" s="975"/>
      <c r="M69" s="975"/>
      <c r="N69" s="975"/>
      <c r="O69" s="975"/>
      <c r="P69" s="976"/>
      <c r="Q69" s="977">
        <v>4809</v>
      </c>
      <c r="R69" s="971"/>
      <c r="S69" s="971"/>
      <c r="T69" s="971"/>
      <c r="U69" s="971"/>
      <c r="V69" s="971">
        <v>4560</v>
      </c>
      <c r="W69" s="971"/>
      <c r="X69" s="971"/>
      <c r="Y69" s="971"/>
      <c r="Z69" s="971"/>
      <c r="AA69" s="971">
        <v>253</v>
      </c>
      <c r="AB69" s="971"/>
      <c r="AC69" s="971"/>
      <c r="AD69" s="971"/>
      <c r="AE69" s="971"/>
      <c r="AF69" s="971">
        <v>258</v>
      </c>
      <c r="AG69" s="971"/>
      <c r="AH69" s="971"/>
      <c r="AI69" s="971"/>
      <c r="AJ69" s="971"/>
      <c r="AK69" s="971">
        <v>187</v>
      </c>
      <c r="AL69" s="971"/>
      <c r="AM69" s="971"/>
      <c r="AN69" s="971"/>
      <c r="AO69" s="971"/>
      <c r="AP69" s="971" t="s">
        <v>591</v>
      </c>
      <c r="AQ69" s="971"/>
      <c r="AR69" s="971"/>
      <c r="AS69" s="971"/>
      <c r="AT69" s="971"/>
      <c r="AU69" s="971" t="s">
        <v>591</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
      <c r="A70" s="238">
        <v>3</v>
      </c>
      <c r="B70" s="974" t="s">
        <v>586</v>
      </c>
      <c r="C70" s="975"/>
      <c r="D70" s="975"/>
      <c r="E70" s="975"/>
      <c r="F70" s="975"/>
      <c r="G70" s="975"/>
      <c r="H70" s="975"/>
      <c r="I70" s="975"/>
      <c r="J70" s="975"/>
      <c r="K70" s="975"/>
      <c r="L70" s="975"/>
      <c r="M70" s="975"/>
      <c r="N70" s="975"/>
      <c r="O70" s="975"/>
      <c r="P70" s="976"/>
      <c r="Q70" s="977">
        <v>552</v>
      </c>
      <c r="R70" s="971"/>
      <c r="S70" s="971"/>
      <c r="T70" s="971"/>
      <c r="U70" s="971"/>
      <c r="V70" s="971">
        <v>547</v>
      </c>
      <c r="W70" s="971"/>
      <c r="X70" s="971"/>
      <c r="Y70" s="971"/>
      <c r="Z70" s="971"/>
      <c r="AA70" s="971">
        <v>5</v>
      </c>
      <c r="AB70" s="971"/>
      <c r="AC70" s="971"/>
      <c r="AD70" s="971"/>
      <c r="AE70" s="971"/>
      <c r="AF70" s="971">
        <v>5</v>
      </c>
      <c r="AG70" s="971"/>
      <c r="AH70" s="971"/>
      <c r="AI70" s="971"/>
      <c r="AJ70" s="971"/>
      <c r="AK70" s="971" t="s">
        <v>591</v>
      </c>
      <c r="AL70" s="971"/>
      <c r="AM70" s="971"/>
      <c r="AN70" s="971"/>
      <c r="AO70" s="971"/>
      <c r="AP70" s="971">
        <v>453</v>
      </c>
      <c r="AQ70" s="971"/>
      <c r="AR70" s="971"/>
      <c r="AS70" s="971"/>
      <c r="AT70" s="971"/>
      <c r="AU70" s="971">
        <v>130</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
      <c r="A71" s="238">
        <v>4</v>
      </c>
      <c r="B71" s="974" t="s">
        <v>587</v>
      </c>
      <c r="C71" s="975"/>
      <c r="D71" s="975"/>
      <c r="E71" s="975"/>
      <c r="F71" s="975"/>
      <c r="G71" s="975"/>
      <c r="H71" s="975"/>
      <c r="I71" s="975"/>
      <c r="J71" s="975"/>
      <c r="K71" s="975"/>
      <c r="L71" s="975"/>
      <c r="M71" s="975"/>
      <c r="N71" s="975"/>
      <c r="O71" s="975"/>
      <c r="P71" s="976"/>
      <c r="Q71" s="977">
        <v>925</v>
      </c>
      <c r="R71" s="971"/>
      <c r="S71" s="971"/>
      <c r="T71" s="971"/>
      <c r="U71" s="971"/>
      <c r="V71" s="971">
        <v>905</v>
      </c>
      <c r="W71" s="971"/>
      <c r="X71" s="971"/>
      <c r="Y71" s="971"/>
      <c r="Z71" s="971"/>
      <c r="AA71" s="971">
        <v>20</v>
      </c>
      <c r="AB71" s="971"/>
      <c r="AC71" s="971"/>
      <c r="AD71" s="971"/>
      <c r="AE71" s="971"/>
      <c r="AF71" s="971">
        <v>20</v>
      </c>
      <c r="AG71" s="971"/>
      <c r="AH71" s="971"/>
      <c r="AI71" s="971"/>
      <c r="AJ71" s="971"/>
      <c r="AK71" s="971">
        <v>76</v>
      </c>
      <c r="AL71" s="971"/>
      <c r="AM71" s="971"/>
      <c r="AN71" s="971"/>
      <c r="AO71" s="971"/>
      <c r="AP71" s="971" t="s">
        <v>591</v>
      </c>
      <c r="AQ71" s="971"/>
      <c r="AR71" s="971"/>
      <c r="AS71" s="971"/>
      <c r="AT71" s="971"/>
      <c r="AU71" s="971" t="s">
        <v>591</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
      <c r="A72" s="238">
        <v>5</v>
      </c>
      <c r="B72" s="974" t="s">
        <v>588</v>
      </c>
      <c r="C72" s="975"/>
      <c r="D72" s="975"/>
      <c r="E72" s="975"/>
      <c r="F72" s="975"/>
      <c r="G72" s="975"/>
      <c r="H72" s="975"/>
      <c r="I72" s="975"/>
      <c r="J72" s="975"/>
      <c r="K72" s="975"/>
      <c r="L72" s="975"/>
      <c r="M72" s="975"/>
      <c r="N72" s="975"/>
      <c r="O72" s="975"/>
      <c r="P72" s="976"/>
      <c r="Q72" s="977">
        <v>267</v>
      </c>
      <c r="R72" s="971"/>
      <c r="S72" s="971"/>
      <c r="T72" s="971"/>
      <c r="U72" s="971"/>
      <c r="V72" s="981">
        <v>178</v>
      </c>
      <c r="W72" s="979"/>
      <c r="X72" s="979"/>
      <c r="Y72" s="979"/>
      <c r="Z72" s="980"/>
      <c r="AA72" s="971">
        <v>89</v>
      </c>
      <c r="AB72" s="971"/>
      <c r="AC72" s="971"/>
      <c r="AD72" s="971"/>
      <c r="AE72" s="971"/>
      <c r="AF72" s="971">
        <v>89</v>
      </c>
      <c r="AG72" s="971"/>
      <c r="AH72" s="971"/>
      <c r="AI72" s="971"/>
      <c r="AJ72" s="971"/>
      <c r="AK72" s="971">
        <v>13</v>
      </c>
      <c r="AL72" s="971"/>
      <c r="AM72" s="971"/>
      <c r="AN72" s="971"/>
      <c r="AO72" s="971"/>
      <c r="AP72" s="971" t="s">
        <v>591</v>
      </c>
      <c r="AQ72" s="971"/>
      <c r="AR72" s="971"/>
      <c r="AS72" s="971"/>
      <c r="AT72" s="971"/>
      <c r="AU72" s="971" t="s">
        <v>591</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
      <c r="A73" s="238">
        <v>6</v>
      </c>
      <c r="B73" s="974" t="s">
        <v>589</v>
      </c>
      <c r="C73" s="975"/>
      <c r="D73" s="975"/>
      <c r="E73" s="975"/>
      <c r="F73" s="975"/>
      <c r="G73" s="975"/>
      <c r="H73" s="975"/>
      <c r="I73" s="975"/>
      <c r="J73" s="975"/>
      <c r="K73" s="975"/>
      <c r="L73" s="975"/>
      <c r="M73" s="975"/>
      <c r="N73" s="975"/>
      <c r="O73" s="975"/>
      <c r="P73" s="976"/>
      <c r="Q73" s="977">
        <v>7352</v>
      </c>
      <c r="R73" s="971"/>
      <c r="S73" s="971"/>
      <c r="T73" s="971"/>
      <c r="U73" s="971"/>
      <c r="V73" s="971">
        <v>7276</v>
      </c>
      <c r="W73" s="971"/>
      <c r="X73" s="971"/>
      <c r="Y73" s="971"/>
      <c r="Z73" s="971"/>
      <c r="AA73" s="971">
        <v>76</v>
      </c>
      <c r="AB73" s="971"/>
      <c r="AC73" s="971"/>
      <c r="AD73" s="971"/>
      <c r="AE73" s="971"/>
      <c r="AF73" s="971">
        <v>76</v>
      </c>
      <c r="AG73" s="971"/>
      <c r="AH73" s="971"/>
      <c r="AI73" s="971"/>
      <c r="AJ73" s="971"/>
      <c r="AK73" s="971">
        <v>3086</v>
      </c>
      <c r="AL73" s="971"/>
      <c r="AM73" s="971"/>
      <c r="AN73" s="971"/>
      <c r="AO73" s="971"/>
      <c r="AP73" s="971" t="s">
        <v>591</v>
      </c>
      <c r="AQ73" s="971"/>
      <c r="AR73" s="971"/>
      <c r="AS73" s="971"/>
      <c r="AT73" s="971"/>
      <c r="AU73" s="971" t="s">
        <v>591</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
      <c r="A74" s="238">
        <v>7</v>
      </c>
      <c r="B74" s="974" t="s">
        <v>590</v>
      </c>
      <c r="C74" s="975"/>
      <c r="D74" s="975"/>
      <c r="E74" s="975"/>
      <c r="F74" s="975"/>
      <c r="G74" s="975"/>
      <c r="H74" s="975"/>
      <c r="I74" s="975"/>
      <c r="J74" s="975"/>
      <c r="K74" s="975"/>
      <c r="L74" s="975"/>
      <c r="M74" s="975"/>
      <c r="N74" s="975"/>
      <c r="O74" s="975"/>
      <c r="P74" s="976"/>
      <c r="Q74" s="977">
        <v>1524702</v>
      </c>
      <c r="R74" s="971"/>
      <c r="S74" s="971"/>
      <c r="T74" s="971"/>
      <c r="U74" s="971"/>
      <c r="V74" s="971">
        <v>1496148</v>
      </c>
      <c r="W74" s="971"/>
      <c r="X74" s="971"/>
      <c r="Y74" s="971"/>
      <c r="Z74" s="971"/>
      <c r="AA74" s="971">
        <v>28554</v>
      </c>
      <c r="AB74" s="971"/>
      <c r="AC74" s="971"/>
      <c r="AD74" s="971"/>
      <c r="AE74" s="971"/>
      <c r="AF74" s="971">
        <v>28554</v>
      </c>
      <c r="AG74" s="971"/>
      <c r="AH74" s="971"/>
      <c r="AI74" s="971"/>
      <c r="AJ74" s="971"/>
      <c r="AK74" s="971">
        <v>15234</v>
      </c>
      <c r="AL74" s="971"/>
      <c r="AM74" s="971"/>
      <c r="AN74" s="971"/>
      <c r="AO74" s="971"/>
      <c r="AP74" s="971" t="s">
        <v>591</v>
      </c>
      <c r="AQ74" s="971"/>
      <c r="AR74" s="971"/>
      <c r="AS74" s="971"/>
      <c r="AT74" s="971"/>
      <c r="AU74" s="971" t="s">
        <v>591</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5">
      <c r="A88" s="240" t="s">
        <v>391</v>
      </c>
      <c r="B88" s="937" t="s">
        <v>419</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29003</v>
      </c>
      <c r="AG88" s="959"/>
      <c r="AH88" s="959"/>
      <c r="AI88" s="959"/>
      <c r="AJ88" s="959"/>
      <c r="AK88" s="963"/>
      <c r="AL88" s="963"/>
      <c r="AM88" s="963"/>
      <c r="AN88" s="963"/>
      <c r="AO88" s="963"/>
      <c r="AP88" s="959">
        <v>453</v>
      </c>
      <c r="AQ88" s="959"/>
      <c r="AR88" s="959"/>
      <c r="AS88" s="959"/>
      <c r="AT88" s="959"/>
      <c r="AU88" s="959">
        <v>130</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391</v>
      </c>
      <c r="BR102" s="937" t="s">
        <v>420</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421</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422</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423</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424</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425</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426</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427</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428</v>
      </c>
      <c r="AB109" s="896"/>
      <c r="AC109" s="896"/>
      <c r="AD109" s="896"/>
      <c r="AE109" s="897"/>
      <c r="AF109" s="898" t="s">
        <v>429</v>
      </c>
      <c r="AG109" s="896"/>
      <c r="AH109" s="896"/>
      <c r="AI109" s="896"/>
      <c r="AJ109" s="897"/>
      <c r="AK109" s="898" t="s">
        <v>309</v>
      </c>
      <c r="AL109" s="896"/>
      <c r="AM109" s="896"/>
      <c r="AN109" s="896"/>
      <c r="AO109" s="897"/>
      <c r="AP109" s="898" t="s">
        <v>430</v>
      </c>
      <c r="AQ109" s="896"/>
      <c r="AR109" s="896"/>
      <c r="AS109" s="896"/>
      <c r="AT109" s="929"/>
      <c r="AU109" s="895" t="s">
        <v>427</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428</v>
      </c>
      <c r="BR109" s="896"/>
      <c r="BS109" s="896"/>
      <c r="BT109" s="896"/>
      <c r="BU109" s="897"/>
      <c r="BV109" s="898" t="s">
        <v>429</v>
      </c>
      <c r="BW109" s="896"/>
      <c r="BX109" s="896"/>
      <c r="BY109" s="896"/>
      <c r="BZ109" s="897"/>
      <c r="CA109" s="898" t="s">
        <v>309</v>
      </c>
      <c r="CB109" s="896"/>
      <c r="CC109" s="896"/>
      <c r="CD109" s="896"/>
      <c r="CE109" s="897"/>
      <c r="CF109" s="936" t="s">
        <v>430</v>
      </c>
      <c r="CG109" s="936"/>
      <c r="CH109" s="936"/>
      <c r="CI109" s="936"/>
      <c r="CJ109" s="936"/>
      <c r="CK109" s="898" t="s">
        <v>431</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428</v>
      </c>
      <c r="DH109" s="896"/>
      <c r="DI109" s="896"/>
      <c r="DJ109" s="896"/>
      <c r="DK109" s="897"/>
      <c r="DL109" s="898" t="s">
        <v>429</v>
      </c>
      <c r="DM109" s="896"/>
      <c r="DN109" s="896"/>
      <c r="DO109" s="896"/>
      <c r="DP109" s="897"/>
      <c r="DQ109" s="898" t="s">
        <v>309</v>
      </c>
      <c r="DR109" s="896"/>
      <c r="DS109" s="896"/>
      <c r="DT109" s="896"/>
      <c r="DU109" s="897"/>
      <c r="DV109" s="898" t="s">
        <v>430</v>
      </c>
      <c r="DW109" s="896"/>
      <c r="DX109" s="896"/>
      <c r="DY109" s="896"/>
      <c r="DZ109" s="929"/>
    </row>
    <row r="110" spans="1:131" s="230" customFormat="1" ht="26.25" customHeight="1" x14ac:dyDescent="0.2">
      <c r="A110" s="807" t="s">
        <v>432</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726013</v>
      </c>
      <c r="AB110" s="889"/>
      <c r="AC110" s="889"/>
      <c r="AD110" s="889"/>
      <c r="AE110" s="890"/>
      <c r="AF110" s="891">
        <v>709913</v>
      </c>
      <c r="AG110" s="889"/>
      <c r="AH110" s="889"/>
      <c r="AI110" s="889"/>
      <c r="AJ110" s="890"/>
      <c r="AK110" s="891">
        <v>709424</v>
      </c>
      <c r="AL110" s="889"/>
      <c r="AM110" s="889"/>
      <c r="AN110" s="889"/>
      <c r="AO110" s="890"/>
      <c r="AP110" s="892">
        <v>20.7</v>
      </c>
      <c r="AQ110" s="893"/>
      <c r="AR110" s="893"/>
      <c r="AS110" s="893"/>
      <c r="AT110" s="894"/>
      <c r="AU110" s="930" t="s">
        <v>75</v>
      </c>
      <c r="AV110" s="931"/>
      <c r="AW110" s="931"/>
      <c r="AX110" s="931"/>
      <c r="AY110" s="931"/>
      <c r="AZ110" s="860" t="s">
        <v>433</v>
      </c>
      <c r="BA110" s="808"/>
      <c r="BB110" s="808"/>
      <c r="BC110" s="808"/>
      <c r="BD110" s="808"/>
      <c r="BE110" s="808"/>
      <c r="BF110" s="808"/>
      <c r="BG110" s="808"/>
      <c r="BH110" s="808"/>
      <c r="BI110" s="808"/>
      <c r="BJ110" s="808"/>
      <c r="BK110" s="808"/>
      <c r="BL110" s="808"/>
      <c r="BM110" s="808"/>
      <c r="BN110" s="808"/>
      <c r="BO110" s="808"/>
      <c r="BP110" s="809"/>
      <c r="BQ110" s="861">
        <v>6464887</v>
      </c>
      <c r="BR110" s="842"/>
      <c r="BS110" s="842"/>
      <c r="BT110" s="842"/>
      <c r="BU110" s="842"/>
      <c r="BV110" s="842">
        <v>6266331</v>
      </c>
      <c r="BW110" s="842"/>
      <c r="BX110" s="842"/>
      <c r="BY110" s="842"/>
      <c r="BZ110" s="842"/>
      <c r="CA110" s="842">
        <v>5917195</v>
      </c>
      <c r="CB110" s="842"/>
      <c r="CC110" s="842"/>
      <c r="CD110" s="842"/>
      <c r="CE110" s="842"/>
      <c r="CF110" s="866">
        <v>172.7</v>
      </c>
      <c r="CG110" s="867"/>
      <c r="CH110" s="867"/>
      <c r="CI110" s="867"/>
      <c r="CJ110" s="867"/>
      <c r="CK110" s="926" t="s">
        <v>434</v>
      </c>
      <c r="CL110" s="819"/>
      <c r="CM110" s="860" t="s">
        <v>435</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436</v>
      </c>
      <c r="DH110" s="842"/>
      <c r="DI110" s="842"/>
      <c r="DJ110" s="842"/>
      <c r="DK110" s="842"/>
      <c r="DL110" s="842" t="s">
        <v>436</v>
      </c>
      <c r="DM110" s="842"/>
      <c r="DN110" s="842"/>
      <c r="DO110" s="842"/>
      <c r="DP110" s="842"/>
      <c r="DQ110" s="842" t="s">
        <v>436</v>
      </c>
      <c r="DR110" s="842"/>
      <c r="DS110" s="842"/>
      <c r="DT110" s="842"/>
      <c r="DU110" s="842"/>
      <c r="DV110" s="843" t="s">
        <v>437</v>
      </c>
      <c r="DW110" s="843"/>
      <c r="DX110" s="843"/>
      <c r="DY110" s="843"/>
      <c r="DZ110" s="844"/>
    </row>
    <row r="111" spans="1:131" s="230" customFormat="1" ht="26.25" customHeight="1" x14ac:dyDescent="0.2">
      <c r="A111" s="774" t="s">
        <v>438</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436</v>
      </c>
      <c r="AB111" s="919"/>
      <c r="AC111" s="919"/>
      <c r="AD111" s="919"/>
      <c r="AE111" s="920"/>
      <c r="AF111" s="921" t="s">
        <v>130</v>
      </c>
      <c r="AG111" s="919"/>
      <c r="AH111" s="919"/>
      <c r="AI111" s="919"/>
      <c r="AJ111" s="920"/>
      <c r="AK111" s="921" t="s">
        <v>436</v>
      </c>
      <c r="AL111" s="919"/>
      <c r="AM111" s="919"/>
      <c r="AN111" s="919"/>
      <c r="AO111" s="920"/>
      <c r="AP111" s="922" t="s">
        <v>130</v>
      </c>
      <c r="AQ111" s="923"/>
      <c r="AR111" s="923"/>
      <c r="AS111" s="923"/>
      <c r="AT111" s="924"/>
      <c r="AU111" s="932"/>
      <c r="AV111" s="933"/>
      <c r="AW111" s="933"/>
      <c r="AX111" s="933"/>
      <c r="AY111" s="933"/>
      <c r="AZ111" s="815" t="s">
        <v>439</v>
      </c>
      <c r="BA111" s="752"/>
      <c r="BB111" s="752"/>
      <c r="BC111" s="752"/>
      <c r="BD111" s="752"/>
      <c r="BE111" s="752"/>
      <c r="BF111" s="752"/>
      <c r="BG111" s="752"/>
      <c r="BH111" s="752"/>
      <c r="BI111" s="752"/>
      <c r="BJ111" s="752"/>
      <c r="BK111" s="752"/>
      <c r="BL111" s="752"/>
      <c r="BM111" s="752"/>
      <c r="BN111" s="752"/>
      <c r="BO111" s="752"/>
      <c r="BP111" s="753"/>
      <c r="BQ111" s="816" t="s">
        <v>436</v>
      </c>
      <c r="BR111" s="817"/>
      <c r="BS111" s="817"/>
      <c r="BT111" s="817"/>
      <c r="BU111" s="817"/>
      <c r="BV111" s="817" t="s">
        <v>436</v>
      </c>
      <c r="BW111" s="817"/>
      <c r="BX111" s="817"/>
      <c r="BY111" s="817"/>
      <c r="BZ111" s="817"/>
      <c r="CA111" s="817" t="s">
        <v>436</v>
      </c>
      <c r="CB111" s="817"/>
      <c r="CC111" s="817"/>
      <c r="CD111" s="817"/>
      <c r="CE111" s="817"/>
      <c r="CF111" s="875" t="s">
        <v>437</v>
      </c>
      <c r="CG111" s="876"/>
      <c r="CH111" s="876"/>
      <c r="CI111" s="876"/>
      <c r="CJ111" s="876"/>
      <c r="CK111" s="927"/>
      <c r="CL111" s="821"/>
      <c r="CM111" s="815" t="s">
        <v>440</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436</v>
      </c>
      <c r="DH111" s="817"/>
      <c r="DI111" s="817"/>
      <c r="DJ111" s="817"/>
      <c r="DK111" s="817"/>
      <c r="DL111" s="817" t="s">
        <v>437</v>
      </c>
      <c r="DM111" s="817"/>
      <c r="DN111" s="817"/>
      <c r="DO111" s="817"/>
      <c r="DP111" s="817"/>
      <c r="DQ111" s="817" t="s">
        <v>436</v>
      </c>
      <c r="DR111" s="817"/>
      <c r="DS111" s="817"/>
      <c r="DT111" s="817"/>
      <c r="DU111" s="817"/>
      <c r="DV111" s="794" t="s">
        <v>436</v>
      </c>
      <c r="DW111" s="794"/>
      <c r="DX111" s="794"/>
      <c r="DY111" s="794"/>
      <c r="DZ111" s="795"/>
    </row>
    <row r="112" spans="1:131" s="230" customFormat="1" ht="26.25" customHeight="1" x14ac:dyDescent="0.2">
      <c r="A112" s="912" t="s">
        <v>441</v>
      </c>
      <c r="B112" s="913"/>
      <c r="C112" s="752" t="s">
        <v>442</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436</v>
      </c>
      <c r="AB112" s="780"/>
      <c r="AC112" s="780"/>
      <c r="AD112" s="780"/>
      <c r="AE112" s="781"/>
      <c r="AF112" s="782" t="s">
        <v>436</v>
      </c>
      <c r="AG112" s="780"/>
      <c r="AH112" s="780"/>
      <c r="AI112" s="780"/>
      <c r="AJ112" s="781"/>
      <c r="AK112" s="782" t="s">
        <v>436</v>
      </c>
      <c r="AL112" s="780"/>
      <c r="AM112" s="780"/>
      <c r="AN112" s="780"/>
      <c r="AO112" s="781"/>
      <c r="AP112" s="824" t="s">
        <v>436</v>
      </c>
      <c r="AQ112" s="825"/>
      <c r="AR112" s="825"/>
      <c r="AS112" s="825"/>
      <c r="AT112" s="826"/>
      <c r="AU112" s="932"/>
      <c r="AV112" s="933"/>
      <c r="AW112" s="933"/>
      <c r="AX112" s="933"/>
      <c r="AY112" s="933"/>
      <c r="AZ112" s="815" t="s">
        <v>443</v>
      </c>
      <c r="BA112" s="752"/>
      <c r="BB112" s="752"/>
      <c r="BC112" s="752"/>
      <c r="BD112" s="752"/>
      <c r="BE112" s="752"/>
      <c r="BF112" s="752"/>
      <c r="BG112" s="752"/>
      <c r="BH112" s="752"/>
      <c r="BI112" s="752"/>
      <c r="BJ112" s="752"/>
      <c r="BK112" s="752"/>
      <c r="BL112" s="752"/>
      <c r="BM112" s="752"/>
      <c r="BN112" s="752"/>
      <c r="BO112" s="752"/>
      <c r="BP112" s="753"/>
      <c r="BQ112" s="816">
        <v>1190990</v>
      </c>
      <c r="BR112" s="817"/>
      <c r="BS112" s="817"/>
      <c r="BT112" s="817"/>
      <c r="BU112" s="817"/>
      <c r="BV112" s="817">
        <v>1643215</v>
      </c>
      <c r="BW112" s="817"/>
      <c r="BX112" s="817"/>
      <c r="BY112" s="817"/>
      <c r="BZ112" s="817"/>
      <c r="CA112" s="817">
        <v>1495127</v>
      </c>
      <c r="CB112" s="817"/>
      <c r="CC112" s="817"/>
      <c r="CD112" s="817"/>
      <c r="CE112" s="817"/>
      <c r="CF112" s="875">
        <v>43.6</v>
      </c>
      <c r="CG112" s="876"/>
      <c r="CH112" s="876"/>
      <c r="CI112" s="876"/>
      <c r="CJ112" s="876"/>
      <c r="CK112" s="927"/>
      <c r="CL112" s="821"/>
      <c r="CM112" s="815" t="s">
        <v>444</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436</v>
      </c>
      <c r="DH112" s="817"/>
      <c r="DI112" s="817"/>
      <c r="DJ112" s="817"/>
      <c r="DK112" s="817"/>
      <c r="DL112" s="817" t="s">
        <v>436</v>
      </c>
      <c r="DM112" s="817"/>
      <c r="DN112" s="817"/>
      <c r="DO112" s="817"/>
      <c r="DP112" s="817"/>
      <c r="DQ112" s="817" t="s">
        <v>436</v>
      </c>
      <c r="DR112" s="817"/>
      <c r="DS112" s="817"/>
      <c r="DT112" s="817"/>
      <c r="DU112" s="817"/>
      <c r="DV112" s="794" t="s">
        <v>436</v>
      </c>
      <c r="DW112" s="794"/>
      <c r="DX112" s="794"/>
      <c r="DY112" s="794"/>
      <c r="DZ112" s="795"/>
    </row>
    <row r="113" spans="1:130" s="230" customFormat="1" ht="26.25" customHeight="1" x14ac:dyDescent="0.2">
      <c r="A113" s="914"/>
      <c r="B113" s="915"/>
      <c r="C113" s="752" t="s">
        <v>445</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150449</v>
      </c>
      <c r="AB113" s="919"/>
      <c r="AC113" s="919"/>
      <c r="AD113" s="919"/>
      <c r="AE113" s="920"/>
      <c r="AF113" s="921">
        <v>235753</v>
      </c>
      <c r="AG113" s="919"/>
      <c r="AH113" s="919"/>
      <c r="AI113" s="919"/>
      <c r="AJ113" s="920"/>
      <c r="AK113" s="921">
        <v>136849</v>
      </c>
      <c r="AL113" s="919"/>
      <c r="AM113" s="919"/>
      <c r="AN113" s="919"/>
      <c r="AO113" s="920"/>
      <c r="AP113" s="922">
        <v>4</v>
      </c>
      <c r="AQ113" s="923"/>
      <c r="AR113" s="923"/>
      <c r="AS113" s="923"/>
      <c r="AT113" s="924"/>
      <c r="AU113" s="932"/>
      <c r="AV113" s="933"/>
      <c r="AW113" s="933"/>
      <c r="AX113" s="933"/>
      <c r="AY113" s="933"/>
      <c r="AZ113" s="815" t="s">
        <v>446</v>
      </c>
      <c r="BA113" s="752"/>
      <c r="BB113" s="752"/>
      <c r="BC113" s="752"/>
      <c r="BD113" s="752"/>
      <c r="BE113" s="752"/>
      <c r="BF113" s="752"/>
      <c r="BG113" s="752"/>
      <c r="BH113" s="752"/>
      <c r="BI113" s="752"/>
      <c r="BJ113" s="752"/>
      <c r="BK113" s="752"/>
      <c r="BL113" s="752"/>
      <c r="BM113" s="752"/>
      <c r="BN113" s="752"/>
      <c r="BO113" s="752"/>
      <c r="BP113" s="753"/>
      <c r="BQ113" s="816">
        <v>188726</v>
      </c>
      <c r="BR113" s="817"/>
      <c r="BS113" s="817"/>
      <c r="BT113" s="817"/>
      <c r="BU113" s="817"/>
      <c r="BV113" s="817">
        <v>159651</v>
      </c>
      <c r="BW113" s="817"/>
      <c r="BX113" s="817"/>
      <c r="BY113" s="817"/>
      <c r="BZ113" s="817"/>
      <c r="CA113" s="817">
        <v>129637</v>
      </c>
      <c r="CB113" s="817"/>
      <c r="CC113" s="817"/>
      <c r="CD113" s="817"/>
      <c r="CE113" s="817"/>
      <c r="CF113" s="875">
        <v>3.8</v>
      </c>
      <c r="CG113" s="876"/>
      <c r="CH113" s="876"/>
      <c r="CI113" s="876"/>
      <c r="CJ113" s="876"/>
      <c r="CK113" s="927"/>
      <c r="CL113" s="821"/>
      <c r="CM113" s="815" t="s">
        <v>447</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436</v>
      </c>
      <c r="DH113" s="780"/>
      <c r="DI113" s="780"/>
      <c r="DJ113" s="780"/>
      <c r="DK113" s="781"/>
      <c r="DL113" s="782" t="s">
        <v>436</v>
      </c>
      <c r="DM113" s="780"/>
      <c r="DN113" s="780"/>
      <c r="DO113" s="780"/>
      <c r="DP113" s="781"/>
      <c r="DQ113" s="782" t="s">
        <v>436</v>
      </c>
      <c r="DR113" s="780"/>
      <c r="DS113" s="780"/>
      <c r="DT113" s="780"/>
      <c r="DU113" s="781"/>
      <c r="DV113" s="824" t="s">
        <v>436</v>
      </c>
      <c r="DW113" s="825"/>
      <c r="DX113" s="825"/>
      <c r="DY113" s="825"/>
      <c r="DZ113" s="826"/>
    </row>
    <row r="114" spans="1:130" s="230" customFormat="1" ht="26.25" customHeight="1" x14ac:dyDescent="0.2">
      <c r="A114" s="914"/>
      <c r="B114" s="915"/>
      <c r="C114" s="752" t="s">
        <v>448</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50052</v>
      </c>
      <c r="AB114" s="780"/>
      <c r="AC114" s="780"/>
      <c r="AD114" s="780"/>
      <c r="AE114" s="781"/>
      <c r="AF114" s="782">
        <v>31296</v>
      </c>
      <c r="AG114" s="780"/>
      <c r="AH114" s="780"/>
      <c r="AI114" s="780"/>
      <c r="AJ114" s="781"/>
      <c r="AK114" s="782">
        <v>31516</v>
      </c>
      <c r="AL114" s="780"/>
      <c r="AM114" s="780"/>
      <c r="AN114" s="780"/>
      <c r="AO114" s="781"/>
      <c r="AP114" s="824">
        <v>0.9</v>
      </c>
      <c r="AQ114" s="825"/>
      <c r="AR114" s="825"/>
      <c r="AS114" s="825"/>
      <c r="AT114" s="826"/>
      <c r="AU114" s="932"/>
      <c r="AV114" s="933"/>
      <c r="AW114" s="933"/>
      <c r="AX114" s="933"/>
      <c r="AY114" s="933"/>
      <c r="AZ114" s="815" t="s">
        <v>449</v>
      </c>
      <c r="BA114" s="752"/>
      <c r="BB114" s="752"/>
      <c r="BC114" s="752"/>
      <c r="BD114" s="752"/>
      <c r="BE114" s="752"/>
      <c r="BF114" s="752"/>
      <c r="BG114" s="752"/>
      <c r="BH114" s="752"/>
      <c r="BI114" s="752"/>
      <c r="BJ114" s="752"/>
      <c r="BK114" s="752"/>
      <c r="BL114" s="752"/>
      <c r="BM114" s="752"/>
      <c r="BN114" s="752"/>
      <c r="BO114" s="752"/>
      <c r="BP114" s="753"/>
      <c r="BQ114" s="816">
        <v>1299256</v>
      </c>
      <c r="BR114" s="817"/>
      <c r="BS114" s="817"/>
      <c r="BT114" s="817"/>
      <c r="BU114" s="817"/>
      <c r="BV114" s="817">
        <v>1239855</v>
      </c>
      <c r="BW114" s="817"/>
      <c r="BX114" s="817"/>
      <c r="BY114" s="817"/>
      <c r="BZ114" s="817"/>
      <c r="CA114" s="817">
        <v>1076595</v>
      </c>
      <c r="CB114" s="817"/>
      <c r="CC114" s="817"/>
      <c r="CD114" s="817"/>
      <c r="CE114" s="817"/>
      <c r="CF114" s="875">
        <v>31.4</v>
      </c>
      <c r="CG114" s="876"/>
      <c r="CH114" s="876"/>
      <c r="CI114" s="876"/>
      <c r="CJ114" s="876"/>
      <c r="CK114" s="927"/>
      <c r="CL114" s="821"/>
      <c r="CM114" s="815" t="s">
        <v>450</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436</v>
      </c>
      <c r="DH114" s="780"/>
      <c r="DI114" s="780"/>
      <c r="DJ114" s="780"/>
      <c r="DK114" s="781"/>
      <c r="DL114" s="782" t="s">
        <v>436</v>
      </c>
      <c r="DM114" s="780"/>
      <c r="DN114" s="780"/>
      <c r="DO114" s="780"/>
      <c r="DP114" s="781"/>
      <c r="DQ114" s="782" t="s">
        <v>436</v>
      </c>
      <c r="DR114" s="780"/>
      <c r="DS114" s="780"/>
      <c r="DT114" s="780"/>
      <c r="DU114" s="781"/>
      <c r="DV114" s="824" t="s">
        <v>436</v>
      </c>
      <c r="DW114" s="825"/>
      <c r="DX114" s="825"/>
      <c r="DY114" s="825"/>
      <c r="DZ114" s="826"/>
    </row>
    <row r="115" spans="1:130" s="230" customFormat="1" ht="26.25" customHeight="1" x14ac:dyDescent="0.2">
      <c r="A115" s="914"/>
      <c r="B115" s="915"/>
      <c r="C115" s="752" t="s">
        <v>451</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15950</v>
      </c>
      <c r="AB115" s="919"/>
      <c r="AC115" s="919"/>
      <c r="AD115" s="919"/>
      <c r="AE115" s="920"/>
      <c r="AF115" s="921" t="s">
        <v>436</v>
      </c>
      <c r="AG115" s="919"/>
      <c r="AH115" s="919"/>
      <c r="AI115" s="919"/>
      <c r="AJ115" s="920"/>
      <c r="AK115" s="921" t="s">
        <v>436</v>
      </c>
      <c r="AL115" s="919"/>
      <c r="AM115" s="919"/>
      <c r="AN115" s="919"/>
      <c r="AO115" s="920"/>
      <c r="AP115" s="922" t="s">
        <v>436</v>
      </c>
      <c r="AQ115" s="923"/>
      <c r="AR115" s="923"/>
      <c r="AS115" s="923"/>
      <c r="AT115" s="924"/>
      <c r="AU115" s="932"/>
      <c r="AV115" s="933"/>
      <c r="AW115" s="933"/>
      <c r="AX115" s="933"/>
      <c r="AY115" s="933"/>
      <c r="AZ115" s="815" t="s">
        <v>452</v>
      </c>
      <c r="BA115" s="752"/>
      <c r="BB115" s="752"/>
      <c r="BC115" s="752"/>
      <c r="BD115" s="752"/>
      <c r="BE115" s="752"/>
      <c r="BF115" s="752"/>
      <c r="BG115" s="752"/>
      <c r="BH115" s="752"/>
      <c r="BI115" s="752"/>
      <c r="BJ115" s="752"/>
      <c r="BK115" s="752"/>
      <c r="BL115" s="752"/>
      <c r="BM115" s="752"/>
      <c r="BN115" s="752"/>
      <c r="BO115" s="752"/>
      <c r="BP115" s="753"/>
      <c r="BQ115" s="816" t="s">
        <v>436</v>
      </c>
      <c r="BR115" s="817"/>
      <c r="BS115" s="817"/>
      <c r="BT115" s="817"/>
      <c r="BU115" s="817"/>
      <c r="BV115" s="817" t="s">
        <v>436</v>
      </c>
      <c r="BW115" s="817"/>
      <c r="BX115" s="817"/>
      <c r="BY115" s="817"/>
      <c r="BZ115" s="817"/>
      <c r="CA115" s="817" t="s">
        <v>436</v>
      </c>
      <c r="CB115" s="817"/>
      <c r="CC115" s="817"/>
      <c r="CD115" s="817"/>
      <c r="CE115" s="817"/>
      <c r="CF115" s="875" t="s">
        <v>436</v>
      </c>
      <c r="CG115" s="876"/>
      <c r="CH115" s="876"/>
      <c r="CI115" s="876"/>
      <c r="CJ115" s="876"/>
      <c r="CK115" s="927"/>
      <c r="CL115" s="821"/>
      <c r="CM115" s="815" t="s">
        <v>453</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436</v>
      </c>
      <c r="DH115" s="780"/>
      <c r="DI115" s="780"/>
      <c r="DJ115" s="780"/>
      <c r="DK115" s="781"/>
      <c r="DL115" s="782" t="s">
        <v>436</v>
      </c>
      <c r="DM115" s="780"/>
      <c r="DN115" s="780"/>
      <c r="DO115" s="780"/>
      <c r="DP115" s="781"/>
      <c r="DQ115" s="782" t="s">
        <v>437</v>
      </c>
      <c r="DR115" s="780"/>
      <c r="DS115" s="780"/>
      <c r="DT115" s="780"/>
      <c r="DU115" s="781"/>
      <c r="DV115" s="824" t="s">
        <v>436</v>
      </c>
      <c r="DW115" s="825"/>
      <c r="DX115" s="825"/>
      <c r="DY115" s="825"/>
      <c r="DZ115" s="826"/>
    </row>
    <row r="116" spans="1:130" s="230" customFormat="1" ht="26.25" customHeight="1" x14ac:dyDescent="0.2">
      <c r="A116" s="916"/>
      <c r="B116" s="917"/>
      <c r="C116" s="839" t="s">
        <v>454</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436</v>
      </c>
      <c r="AB116" s="780"/>
      <c r="AC116" s="780"/>
      <c r="AD116" s="780"/>
      <c r="AE116" s="781"/>
      <c r="AF116" s="782" t="s">
        <v>436</v>
      </c>
      <c r="AG116" s="780"/>
      <c r="AH116" s="780"/>
      <c r="AI116" s="780"/>
      <c r="AJ116" s="781"/>
      <c r="AK116" s="782" t="s">
        <v>436</v>
      </c>
      <c r="AL116" s="780"/>
      <c r="AM116" s="780"/>
      <c r="AN116" s="780"/>
      <c r="AO116" s="781"/>
      <c r="AP116" s="824" t="s">
        <v>436</v>
      </c>
      <c r="AQ116" s="825"/>
      <c r="AR116" s="825"/>
      <c r="AS116" s="825"/>
      <c r="AT116" s="826"/>
      <c r="AU116" s="932"/>
      <c r="AV116" s="933"/>
      <c r="AW116" s="933"/>
      <c r="AX116" s="933"/>
      <c r="AY116" s="933"/>
      <c r="AZ116" s="909" t="s">
        <v>455</v>
      </c>
      <c r="BA116" s="910"/>
      <c r="BB116" s="910"/>
      <c r="BC116" s="910"/>
      <c r="BD116" s="910"/>
      <c r="BE116" s="910"/>
      <c r="BF116" s="910"/>
      <c r="BG116" s="910"/>
      <c r="BH116" s="910"/>
      <c r="BI116" s="910"/>
      <c r="BJ116" s="910"/>
      <c r="BK116" s="910"/>
      <c r="BL116" s="910"/>
      <c r="BM116" s="910"/>
      <c r="BN116" s="910"/>
      <c r="BO116" s="910"/>
      <c r="BP116" s="911"/>
      <c r="BQ116" s="816" t="s">
        <v>436</v>
      </c>
      <c r="BR116" s="817"/>
      <c r="BS116" s="817"/>
      <c r="BT116" s="817"/>
      <c r="BU116" s="817"/>
      <c r="BV116" s="817" t="s">
        <v>436</v>
      </c>
      <c r="BW116" s="817"/>
      <c r="BX116" s="817"/>
      <c r="BY116" s="817"/>
      <c r="BZ116" s="817"/>
      <c r="CA116" s="817" t="s">
        <v>436</v>
      </c>
      <c r="CB116" s="817"/>
      <c r="CC116" s="817"/>
      <c r="CD116" s="817"/>
      <c r="CE116" s="817"/>
      <c r="CF116" s="875" t="s">
        <v>436</v>
      </c>
      <c r="CG116" s="876"/>
      <c r="CH116" s="876"/>
      <c r="CI116" s="876"/>
      <c r="CJ116" s="876"/>
      <c r="CK116" s="927"/>
      <c r="CL116" s="821"/>
      <c r="CM116" s="815" t="s">
        <v>456</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436</v>
      </c>
      <c r="DH116" s="780"/>
      <c r="DI116" s="780"/>
      <c r="DJ116" s="780"/>
      <c r="DK116" s="781"/>
      <c r="DL116" s="782" t="s">
        <v>436</v>
      </c>
      <c r="DM116" s="780"/>
      <c r="DN116" s="780"/>
      <c r="DO116" s="780"/>
      <c r="DP116" s="781"/>
      <c r="DQ116" s="782" t="s">
        <v>436</v>
      </c>
      <c r="DR116" s="780"/>
      <c r="DS116" s="780"/>
      <c r="DT116" s="780"/>
      <c r="DU116" s="781"/>
      <c r="DV116" s="824" t="s">
        <v>436</v>
      </c>
      <c r="DW116" s="825"/>
      <c r="DX116" s="825"/>
      <c r="DY116" s="825"/>
      <c r="DZ116" s="826"/>
    </row>
    <row r="117" spans="1:130" s="230" customFormat="1" ht="26.25" customHeight="1" x14ac:dyDescent="0.2">
      <c r="A117" s="895" t="s">
        <v>190</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457</v>
      </c>
      <c r="Z117" s="897"/>
      <c r="AA117" s="902">
        <v>942464</v>
      </c>
      <c r="AB117" s="903"/>
      <c r="AC117" s="903"/>
      <c r="AD117" s="903"/>
      <c r="AE117" s="904"/>
      <c r="AF117" s="905">
        <v>976962</v>
      </c>
      <c r="AG117" s="903"/>
      <c r="AH117" s="903"/>
      <c r="AI117" s="903"/>
      <c r="AJ117" s="904"/>
      <c r="AK117" s="905">
        <v>877789</v>
      </c>
      <c r="AL117" s="903"/>
      <c r="AM117" s="903"/>
      <c r="AN117" s="903"/>
      <c r="AO117" s="904"/>
      <c r="AP117" s="906"/>
      <c r="AQ117" s="907"/>
      <c r="AR117" s="907"/>
      <c r="AS117" s="907"/>
      <c r="AT117" s="908"/>
      <c r="AU117" s="932"/>
      <c r="AV117" s="933"/>
      <c r="AW117" s="933"/>
      <c r="AX117" s="933"/>
      <c r="AY117" s="933"/>
      <c r="AZ117" s="863" t="s">
        <v>458</v>
      </c>
      <c r="BA117" s="864"/>
      <c r="BB117" s="864"/>
      <c r="BC117" s="864"/>
      <c r="BD117" s="864"/>
      <c r="BE117" s="864"/>
      <c r="BF117" s="864"/>
      <c r="BG117" s="864"/>
      <c r="BH117" s="864"/>
      <c r="BI117" s="864"/>
      <c r="BJ117" s="864"/>
      <c r="BK117" s="864"/>
      <c r="BL117" s="864"/>
      <c r="BM117" s="864"/>
      <c r="BN117" s="864"/>
      <c r="BO117" s="864"/>
      <c r="BP117" s="865"/>
      <c r="BQ117" s="816" t="s">
        <v>459</v>
      </c>
      <c r="BR117" s="817"/>
      <c r="BS117" s="817"/>
      <c r="BT117" s="817"/>
      <c r="BU117" s="817"/>
      <c r="BV117" s="817" t="s">
        <v>459</v>
      </c>
      <c r="BW117" s="817"/>
      <c r="BX117" s="817"/>
      <c r="BY117" s="817"/>
      <c r="BZ117" s="817"/>
      <c r="CA117" s="817" t="s">
        <v>130</v>
      </c>
      <c r="CB117" s="817"/>
      <c r="CC117" s="817"/>
      <c r="CD117" s="817"/>
      <c r="CE117" s="817"/>
      <c r="CF117" s="875" t="s">
        <v>130</v>
      </c>
      <c r="CG117" s="876"/>
      <c r="CH117" s="876"/>
      <c r="CI117" s="876"/>
      <c r="CJ117" s="876"/>
      <c r="CK117" s="927"/>
      <c r="CL117" s="821"/>
      <c r="CM117" s="815" t="s">
        <v>460</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130</v>
      </c>
      <c r="DH117" s="780"/>
      <c r="DI117" s="780"/>
      <c r="DJ117" s="780"/>
      <c r="DK117" s="781"/>
      <c r="DL117" s="782" t="s">
        <v>459</v>
      </c>
      <c r="DM117" s="780"/>
      <c r="DN117" s="780"/>
      <c r="DO117" s="780"/>
      <c r="DP117" s="781"/>
      <c r="DQ117" s="782" t="s">
        <v>130</v>
      </c>
      <c r="DR117" s="780"/>
      <c r="DS117" s="780"/>
      <c r="DT117" s="780"/>
      <c r="DU117" s="781"/>
      <c r="DV117" s="824" t="s">
        <v>459</v>
      </c>
      <c r="DW117" s="825"/>
      <c r="DX117" s="825"/>
      <c r="DY117" s="825"/>
      <c r="DZ117" s="826"/>
    </row>
    <row r="118" spans="1:130" s="230" customFormat="1" ht="26.25" customHeight="1" x14ac:dyDescent="0.2">
      <c r="A118" s="895" t="s">
        <v>431</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428</v>
      </c>
      <c r="AB118" s="896"/>
      <c r="AC118" s="896"/>
      <c r="AD118" s="896"/>
      <c r="AE118" s="897"/>
      <c r="AF118" s="898" t="s">
        <v>429</v>
      </c>
      <c r="AG118" s="896"/>
      <c r="AH118" s="896"/>
      <c r="AI118" s="896"/>
      <c r="AJ118" s="897"/>
      <c r="AK118" s="898" t="s">
        <v>309</v>
      </c>
      <c r="AL118" s="896"/>
      <c r="AM118" s="896"/>
      <c r="AN118" s="896"/>
      <c r="AO118" s="897"/>
      <c r="AP118" s="899" t="s">
        <v>430</v>
      </c>
      <c r="AQ118" s="900"/>
      <c r="AR118" s="900"/>
      <c r="AS118" s="900"/>
      <c r="AT118" s="901"/>
      <c r="AU118" s="932"/>
      <c r="AV118" s="933"/>
      <c r="AW118" s="933"/>
      <c r="AX118" s="933"/>
      <c r="AY118" s="933"/>
      <c r="AZ118" s="838" t="s">
        <v>461</v>
      </c>
      <c r="BA118" s="839"/>
      <c r="BB118" s="839"/>
      <c r="BC118" s="839"/>
      <c r="BD118" s="839"/>
      <c r="BE118" s="839"/>
      <c r="BF118" s="839"/>
      <c r="BG118" s="839"/>
      <c r="BH118" s="839"/>
      <c r="BI118" s="839"/>
      <c r="BJ118" s="839"/>
      <c r="BK118" s="839"/>
      <c r="BL118" s="839"/>
      <c r="BM118" s="839"/>
      <c r="BN118" s="839"/>
      <c r="BO118" s="839"/>
      <c r="BP118" s="840"/>
      <c r="BQ118" s="879" t="s">
        <v>459</v>
      </c>
      <c r="BR118" s="845"/>
      <c r="BS118" s="845"/>
      <c r="BT118" s="845"/>
      <c r="BU118" s="845"/>
      <c r="BV118" s="845" t="s">
        <v>130</v>
      </c>
      <c r="BW118" s="845"/>
      <c r="BX118" s="845"/>
      <c r="BY118" s="845"/>
      <c r="BZ118" s="845"/>
      <c r="CA118" s="845" t="s">
        <v>130</v>
      </c>
      <c r="CB118" s="845"/>
      <c r="CC118" s="845"/>
      <c r="CD118" s="845"/>
      <c r="CE118" s="845"/>
      <c r="CF118" s="875" t="s">
        <v>130</v>
      </c>
      <c r="CG118" s="876"/>
      <c r="CH118" s="876"/>
      <c r="CI118" s="876"/>
      <c r="CJ118" s="876"/>
      <c r="CK118" s="927"/>
      <c r="CL118" s="821"/>
      <c r="CM118" s="815" t="s">
        <v>462</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130</v>
      </c>
      <c r="DH118" s="780"/>
      <c r="DI118" s="780"/>
      <c r="DJ118" s="780"/>
      <c r="DK118" s="781"/>
      <c r="DL118" s="782" t="s">
        <v>463</v>
      </c>
      <c r="DM118" s="780"/>
      <c r="DN118" s="780"/>
      <c r="DO118" s="780"/>
      <c r="DP118" s="781"/>
      <c r="DQ118" s="782" t="s">
        <v>130</v>
      </c>
      <c r="DR118" s="780"/>
      <c r="DS118" s="780"/>
      <c r="DT118" s="780"/>
      <c r="DU118" s="781"/>
      <c r="DV118" s="824" t="s">
        <v>130</v>
      </c>
      <c r="DW118" s="825"/>
      <c r="DX118" s="825"/>
      <c r="DY118" s="825"/>
      <c r="DZ118" s="826"/>
    </row>
    <row r="119" spans="1:130" s="230" customFormat="1" ht="26.25" customHeight="1" x14ac:dyDescent="0.2">
      <c r="A119" s="818" t="s">
        <v>434</v>
      </c>
      <c r="B119" s="819"/>
      <c r="C119" s="860" t="s">
        <v>435</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130</v>
      </c>
      <c r="AB119" s="889"/>
      <c r="AC119" s="889"/>
      <c r="AD119" s="889"/>
      <c r="AE119" s="890"/>
      <c r="AF119" s="891" t="s">
        <v>130</v>
      </c>
      <c r="AG119" s="889"/>
      <c r="AH119" s="889"/>
      <c r="AI119" s="889"/>
      <c r="AJ119" s="890"/>
      <c r="AK119" s="891" t="s">
        <v>130</v>
      </c>
      <c r="AL119" s="889"/>
      <c r="AM119" s="889"/>
      <c r="AN119" s="889"/>
      <c r="AO119" s="890"/>
      <c r="AP119" s="892" t="s">
        <v>130</v>
      </c>
      <c r="AQ119" s="893"/>
      <c r="AR119" s="893"/>
      <c r="AS119" s="893"/>
      <c r="AT119" s="894"/>
      <c r="AU119" s="934"/>
      <c r="AV119" s="935"/>
      <c r="AW119" s="935"/>
      <c r="AX119" s="935"/>
      <c r="AY119" s="935"/>
      <c r="AZ119" s="251" t="s">
        <v>190</v>
      </c>
      <c r="BA119" s="251"/>
      <c r="BB119" s="251"/>
      <c r="BC119" s="251"/>
      <c r="BD119" s="251"/>
      <c r="BE119" s="251"/>
      <c r="BF119" s="251"/>
      <c r="BG119" s="251"/>
      <c r="BH119" s="251"/>
      <c r="BI119" s="251"/>
      <c r="BJ119" s="251"/>
      <c r="BK119" s="251"/>
      <c r="BL119" s="251"/>
      <c r="BM119" s="251"/>
      <c r="BN119" s="251"/>
      <c r="BO119" s="877" t="s">
        <v>464</v>
      </c>
      <c r="BP119" s="878"/>
      <c r="BQ119" s="879">
        <v>9143859</v>
      </c>
      <c r="BR119" s="845"/>
      <c r="BS119" s="845"/>
      <c r="BT119" s="845"/>
      <c r="BU119" s="845"/>
      <c r="BV119" s="845">
        <v>9309052</v>
      </c>
      <c r="BW119" s="845"/>
      <c r="BX119" s="845"/>
      <c r="BY119" s="845"/>
      <c r="BZ119" s="845"/>
      <c r="CA119" s="845">
        <v>8618554</v>
      </c>
      <c r="CB119" s="845"/>
      <c r="CC119" s="845"/>
      <c r="CD119" s="845"/>
      <c r="CE119" s="845"/>
      <c r="CF119" s="748"/>
      <c r="CG119" s="749"/>
      <c r="CH119" s="749"/>
      <c r="CI119" s="749"/>
      <c r="CJ119" s="834"/>
      <c r="CK119" s="928"/>
      <c r="CL119" s="823"/>
      <c r="CM119" s="838" t="s">
        <v>465</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459</v>
      </c>
      <c r="DH119" s="764"/>
      <c r="DI119" s="764"/>
      <c r="DJ119" s="764"/>
      <c r="DK119" s="765"/>
      <c r="DL119" s="766" t="s">
        <v>130</v>
      </c>
      <c r="DM119" s="764"/>
      <c r="DN119" s="764"/>
      <c r="DO119" s="764"/>
      <c r="DP119" s="765"/>
      <c r="DQ119" s="766" t="s">
        <v>459</v>
      </c>
      <c r="DR119" s="764"/>
      <c r="DS119" s="764"/>
      <c r="DT119" s="764"/>
      <c r="DU119" s="765"/>
      <c r="DV119" s="848" t="s">
        <v>459</v>
      </c>
      <c r="DW119" s="849"/>
      <c r="DX119" s="849"/>
      <c r="DY119" s="849"/>
      <c r="DZ119" s="850"/>
    </row>
    <row r="120" spans="1:130" s="230" customFormat="1" ht="26.25" customHeight="1" x14ac:dyDescent="0.2">
      <c r="A120" s="820"/>
      <c r="B120" s="821"/>
      <c r="C120" s="815" t="s">
        <v>440</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459</v>
      </c>
      <c r="AB120" s="780"/>
      <c r="AC120" s="780"/>
      <c r="AD120" s="780"/>
      <c r="AE120" s="781"/>
      <c r="AF120" s="782" t="s">
        <v>130</v>
      </c>
      <c r="AG120" s="780"/>
      <c r="AH120" s="780"/>
      <c r="AI120" s="780"/>
      <c r="AJ120" s="781"/>
      <c r="AK120" s="782" t="s">
        <v>130</v>
      </c>
      <c r="AL120" s="780"/>
      <c r="AM120" s="780"/>
      <c r="AN120" s="780"/>
      <c r="AO120" s="781"/>
      <c r="AP120" s="824" t="s">
        <v>130</v>
      </c>
      <c r="AQ120" s="825"/>
      <c r="AR120" s="825"/>
      <c r="AS120" s="825"/>
      <c r="AT120" s="826"/>
      <c r="AU120" s="880" t="s">
        <v>466</v>
      </c>
      <c r="AV120" s="881"/>
      <c r="AW120" s="881"/>
      <c r="AX120" s="881"/>
      <c r="AY120" s="882"/>
      <c r="AZ120" s="860" t="s">
        <v>467</v>
      </c>
      <c r="BA120" s="808"/>
      <c r="BB120" s="808"/>
      <c r="BC120" s="808"/>
      <c r="BD120" s="808"/>
      <c r="BE120" s="808"/>
      <c r="BF120" s="808"/>
      <c r="BG120" s="808"/>
      <c r="BH120" s="808"/>
      <c r="BI120" s="808"/>
      <c r="BJ120" s="808"/>
      <c r="BK120" s="808"/>
      <c r="BL120" s="808"/>
      <c r="BM120" s="808"/>
      <c r="BN120" s="808"/>
      <c r="BO120" s="808"/>
      <c r="BP120" s="809"/>
      <c r="BQ120" s="861">
        <v>4901140</v>
      </c>
      <c r="BR120" s="842"/>
      <c r="BS120" s="842"/>
      <c r="BT120" s="842"/>
      <c r="BU120" s="842"/>
      <c r="BV120" s="842">
        <v>5828215</v>
      </c>
      <c r="BW120" s="842"/>
      <c r="BX120" s="842"/>
      <c r="BY120" s="842"/>
      <c r="BZ120" s="842"/>
      <c r="CA120" s="842">
        <v>5717774</v>
      </c>
      <c r="CB120" s="842"/>
      <c r="CC120" s="842"/>
      <c r="CD120" s="842"/>
      <c r="CE120" s="842"/>
      <c r="CF120" s="866">
        <v>166.9</v>
      </c>
      <c r="CG120" s="867"/>
      <c r="CH120" s="867"/>
      <c r="CI120" s="867"/>
      <c r="CJ120" s="867"/>
      <c r="CK120" s="868" t="s">
        <v>468</v>
      </c>
      <c r="CL120" s="852"/>
      <c r="CM120" s="852"/>
      <c r="CN120" s="852"/>
      <c r="CO120" s="853"/>
      <c r="CP120" s="872" t="s">
        <v>469</v>
      </c>
      <c r="CQ120" s="873"/>
      <c r="CR120" s="873"/>
      <c r="CS120" s="873"/>
      <c r="CT120" s="873"/>
      <c r="CU120" s="873"/>
      <c r="CV120" s="873"/>
      <c r="CW120" s="873"/>
      <c r="CX120" s="873"/>
      <c r="CY120" s="873"/>
      <c r="CZ120" s="873"/>
      <c r="DA120" s="873"/>
      <c r="DB120" s="873"/>
      <c r="DC120" s="873"/>
      <c r="DD120" s="873"/>
      <c r="DE120" s="873"/>
      <c r="DF120" s="874"/>
      <c r="DG120" s="861">
        <v>448955</v>
      </c>
      <c r="DH120" s="842"/>
      <c r="DI120" s="842"/>
      <c r="DJ120" s="842"/>
      <c r="DK120" s="842"/>
      <c r="DL120" s="842">
        <v>913966</v>
      </c>
      <c r="DM120" s="842"/>
      <c r="DN120" s="842"/>
      <c r="DO120" s="842"/>
      <c r="DP120" s="842"/>
      <c r="DQ120" s="842">
        <v>877902</v>
      </c>
      <c r="DR120" s="842"/>
      <c r="DS120" s="842"/>
      <c r="DT120" s="842"/>
      <c r="DU120" s="842"/>
      <c r="DV120" s="843">
        <v>25.6</v>
      </c>
      <c r="DW120" s="843"/>
      <c r="DX120" s="843"/>
      <c r="DY120" s="843"/>
      <c r="DZ120" s="844"/>
    </row>
    <row r="121" spans="1:130" s="230" customFormat="1" ht="26.25" customHeight="1" x14ac:dyDescent="0.2">
      <c r="A121" s="820"/>
      <c r="B121" s="821"/>
      <c r="C121" s="863" t="s">
        <v>470</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130</v>
      </c>
      <c r="AB121" s="780"/>
      <c r="AC121" s="780"/>
      <c r="AD121" s="780"/>
      <c r="AE121" s="781"/>
      <c r="AF121" s="782" t="s">
        <v>130</v>
      </c>
      <c r="AG121" s="780"/>
      <c r="AH121" s="780"/>
      <c r="AI121" s="780"/>
      <c r="AJ121" s="781"/>
      <c r="AK121" s="782" t="s">
        <v>130</v>
      </c>
      <c r="AL121" s="780"/>
      <c r="AM121" s="780"/>
      <c r="AN121" s="780"/>
      <c r="AO121" s="781"/>
      <c r="AP121" s="824" t="s">
        <v>130</v>
      </c>
      <c r="AQ121" s="825"/>
      <c r="AR121" s="825"/>
      <c r="AS121" s="825"/>
      <c r="AT121" s="826"/>
      <c r="AU121" s="883"/>
      <c r="AV121" s="884"/>
      <c r="AW121" s="884"/>
      <c r="AX121" s="884"/>
      <c r="AY121" s="885"/>
      <c r="AZ121" s="815" t="s">
        <v>471</v>
      </c>
      <c r="BA121" s="752"/>
      <c r="BB121" s="752"/>
      <c r="BC121" s="752"/>
      <c r="BD121" s="752"/>
      <c r="BE121" s="752"/>
      <c r="BF121" s="752"/>
      <c r="BG121" s="752"/>
      <c r="BH121" s="752"/>
      <c r="BI121" s="752"/>
      <c r="BJ121" s="752"/>
      <c r="BK121" s="752"/>
      <c r="BL121" s="752"/>
      <c r="BM121" s="752"/>
      <c r="BN121" s="752"/>
      <c r="BO121" s="752"/>
      <c r="BP121" s="753"/>
      <c r="BQ121" s="816">
        <v>489317</v>
      </c>
      <c r="BR121" s="817"/>
      <c r="BS121" s="817"/>
      <c r="BT121" s="817"/>
      <c r="BU121" s="817"/>
      <c r="BV121" s="817">
        <v>470404</v>
      </c>
      <c r="BW121" s="817"/>
      <c r="BX121" s="817"/>
      <c r="BY121" s="817"/>
      <c r="BZ121" s="817"/>
      <c r="CA121" s="817">
        <v>376193</v>
      </c>
      <c r="CB121" s="817"/>
      <c r="CC121" s="817"/>
      <c r="CD121" s="817"/>
      <c r="CE121" s="817"/>
      <c r="CF121" s="875">
        <v>11</v>
      </c>
      <c r="CG121" s="876"/>
      <c r="CH121" s="876"/>
      <c r="CI121" s="876"/>
      <c r="CJ121" s="876"/>
      <c r="CK121" s="869"/>
      <c r="CL121" s="855"/>
      <c r="CM121" s="855"/>
      <c r="CN121" s="855"/>
      <c r="CO121" s="856"/>
      <c r="CP121" s="835" t="s">
        <v>472</v>
      </c>
      <c r="CQ121" s="836"/>
      <c r="CR121" s="836"/>
      <c r="CS121" s="836"/>
      <c r="CT121" s="836"/>
      <c r="CU121" s="836"/>
      <c r="CV121" s="836"/>
      <c r="CW121" s="836"/>
      <c r="CX121" s="836"/>
      <c r="CY121" s="836"/>
      <c r="CZ121" s="836"/>
      <c r="DA121" s="836"/>
      <c r="DB121" s="836"/>
      <c r="DC121" s="836"/>
      <c r="DD121" s="836"/>
      <c r="DE121" s="836"/>
      <c r="DF121" s="837"/>
      <c r="DG121" s="816">
        <v>632692</v>
      </c>
      <c r="DH121" s="817"/>
      <c r="DI121" s="817"/>
      <c r="DJ121" s="817"/>
      <c r="DK121" s="817"/>
      <c r="DL121" s="817">
        <v>625080</v>
      </c>
      <c r="DM121" s="817"/>
      <c r="DN121" s="817"/>
      <c r="DO121" s="817"/>
      <c r="DP121" s="817"/>
      <c r="DQ121" s="817">
        <v>523788</v>
      </c>
      <c r="DR121" s="817"/>
      <c r="DS121" s="817"/>
      <c r="DT121" s="817"/>
      <c r="DU121" s="817"/>
      <c r="DV121" s="794">
        <v>15.3</v>
      </c>
      <c r="DW121" s="794"/>
      <c r="DX121" s="794"/>
      <c r="DY121" s="794"/>
      <c r="DZ121" s="795"/>
    </row>
    <row r="122" spans="1:130" s="230" customFormat="1" ht="26.25" customHeight="1" x14ac:dyDescent="0.2">
      <c r="A122" s="820"/>
      <c r="B122" s="821"/>
      <c r="C122" s="815" t="s">
        <v>450</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130</v>
      </c>
      <c r="AB122" s="780"/>
      <c r="AC122" s="780"/>
      <c r="AD122" s="780"/>
      <c r="AE122" s="781"/>
      <c r="AF122" s="782" t="s">
        <v>459</v>
      </c>
      <c r="AG122" s="780"/>
      <c r="AH122" s="780"/>
      <c r="AI122" s="780"/>
      <c r="AJ122" s="781"/>
      <c r="AK122" s="782" t="s">
        <v>130</v>
      </c>
      <c r="AL122" s="780"/>
      <c r="AM122" s="780"/>
      <c r="AN122" s="780"/>
      <c r="AO122" s="781"/>
      <c r="AP122" s="824" t="s">
        <v>130</v>
      </c>
      <c r="AQ122" s="825"/>
      <c r="AR122" s="825"/>
      <c r="AS122" s="825"/>
      <c r="AT122" s="826"/>
      <c r="AU122" s="883"/>
      <c r="AV122" s="884"/>
      <c r="AW122" s="884"/>
      <c r="AX122" s="884"/>
      <c r="AY122" s="885"/>
      <c r="AZ122" s="838" t="s">
        <v>473</v>
      </c>
      <c r="BA122" s="839"/>
      <c r="BB122" s="839"/>
      <c r="BC122" s="839"/>
      <c r="BD122" s="839"/>
      <c r="BE122" s="839"/>
      <c r="BF122" s="839"/>
      <c r="BG122" s="839"/>
      <c r="BH122" s="839"/>
      <c r="BI122" s="839"/>
      <c r="BJ122" s="839"/>
      <c r="BK122" s="839"/>
      <c r="BL122" s="839"/>
      <c r="BM122" s="839"/>
      <c r="BN122" s="839"/>
      <c r="BO122" s="839"/>
      <c r="BP122" s="840"/>
      <c r="BQ122" s="879">
        <v>4483036</v>
      </c>
      <c r="BR122" s="845"/>
      <c r="BS122" s="845"/>
      <c r="BT122" s="845"/>
      <c r="BU122" s="845"/>
      <c r="BV122" s="845">
        <v>4430203</v>
      </c>
      <c r="BW122" s="845"/>
      <c r="BX122" s="845"/>
      <c r="BY122" s="845"/>
      <c r="BZ122" s="845"/>
      <c r="CA122" s="845">
        <v>4253162</v>
      </c>
      <c r="CB122" s="845"/>
      <c r="CC122" s="845"/>
      <c r="CD122" s="845"/>
      <c r="CE122" s="845"/>
      <c r="CF122" s="846">
        <v>124.1</v>
      </c>
      <c r="CG122" s="847"/>
      <c r="CH122" s="847"/>
      <c r="CI122" s="847"/>
      <c r="CJ122" s="847"/>
      <c r="CK122" s="869"/>
      <c r="CL122" s="855"/>
      <c r="CM122" s="855"/>
      <c r="CN122" s="855"/>
      <c r="CO122" s="856"/>
      <c r="CP122" s="835" t="s">
        <v>474</v>
      </c>
      <c r="CQ122" s="836"/>
      <c r="CR122" s="836"/>
      <c r="CS122" s="836"/>
      <c r="CT122" s="836"/>
      <c r="CU122" s="836"/>
      <c r="CV122" s="836"/>
      <c r="CW122" s="836"/>
      <c r="CX122" s="836"/>
      <c r="CY122" s="836"/>
      <c r="CZ122" s="836"/>
      <c r="DA122" s="836"/>
      <c r="DB122" s="836"/>
      <c r="DC122" s="836"/>
      <c r="DD122" s="836"/>
      <c r="DE122" s="836"/>
      <c r="DF122" s="837"/>
      <c r="DG122" s="816">
        <v>107381</v>
      </c>
      <c r="DH122" s="817"/>
      <c r="DI122" s="817"/>
      <c r="DJ122" s="817"/>
      <c r="DK122" s="817"/>
      <c r="DL122" s="817">
        <v>104169</v>
      </c>
      <c r="DM122" s="817"/>
      <c r="DN122" s="817"/>
      <c r="DO122" s="817"/>
      <c r="DP122" s="817"/>
      <c r="DQ122" s="817">
        <v>93437</v>
      </c>
      <c r="DR122" s="817"/>
      <c r="DS122" s="817"/>
      <c r="DT122" s="817"/>
      <c r="DU122" s="817"/>
      <c r="DV122" s="794">
        <v>2.7</v>
      </c>
      <c r="DW122" s="794"/>
      <c r="DX122" s="794"/>
      <c r="DY122" s="794"/>
      <c r="DZ122" s="795"/>
    </row>
    <row r="123" spans="1:130" s="230" customFormat="1" ht="26.25" customHeight="1" x14ac:dyDescent="0.2">
      <c r="A123" s="820"/>
      <c r="B123" s="821"/>
      <c r="C123" s="815" t="s">
        <v>456</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v>15950</v>
      </c>
      <c r="AB123" s="780"/>
      <c r="AC123" s="780"/>
      <c r="AD123" s="780"/>
      <c r="AE123" s="781"/>
      <c r="AF123" s="782" t="s">
        <v>459</v>
      </c>
      <c r="AG123" s="780"/>
      <c r="AH123" s="780"/>
      <c r="AI123" s="780"/>
      <c r="AJ123" s="781"/>
      <c r="AK123" s="782" t="s">
        <v>130</v>
      </c>
      <c r="AL123" s="780"/>
      <c r="AM123" s="780"/>
      <c r="AN123" s="780"/>
      <c r="AO123" s="781"/>
      <c r="AP123" s="824" t="s">
        <v>130</v>
      </c>
      <c r="AQ123" s="825"/>
      <c r="AR123" s="825"/>
      <c r="AS123" s="825"/>
      <c r="AT123" s="826"/>
      <c r="AU123" s="886"/>
      <c r="AV123" s="887"/>
      <c r="AW123" s="887"/>
      <c r="AX123" s="887"/>
      <c r="AY123" s="887"/>
      <c r="AZ123" s="251" t="s">
        <v>190</v>
      </c>
      <c r="BA123" s="251"/>
      <c r="BB123" s="251"/>
      <c r="BC123" s="251"/>
      <c r="BD123" s="251"/>
      <c r="BE123" s="251"/>
      <c r="BF123" s="251"/>
      <c r="BG123" s="251"/>
      <c r="BH123" s="251"/>
      <c r="BI123" s="251"/>
      <c r="BJ123" s="251"/>
      <c r="BK123" s="251"/>
      <c r="BL123" s="251"/>
      <c r="BM123" s="251"/>
      <c r="BN123" s="251"/>
      <c r="BO123" s="877" t="s">
        <v>475</v>
      </c>
      <c r="BP123" s="878"/>
      <c r="BQ123" s="832">
        <v>9873493</v>
      </c>
      <c r="BR123" s="833"/>
      <c r="BS123" s="833"/>
      <c r="BT123" s="833"/>
      <c r="BU123" s="833"/>
      <c r="BV123" s="833">
        <v>10728822</v>
      </c>
      <c r="BW123" s="833"/>
      <c r="BX123" s="833"/>
      <c r="BY123" s="833"/>
      <c r="BZ123" s="833"/>
      <c r="CA123" s="833">
        <v>10347129</v>
      </c>
      <c r="CB123" s="833"/>
      <c r="CC123" s="833"/>
      <c r="CD123" s="833"/>
      <c r="CE123" s="833"/>
      <c r="CF123" s="748"/>
      <c r="CG123" s="749"/>
      <c r="CH123" s="749"/>
      <c r="CI123" s="749"/>
      <c r="CJ123" s="834"/>
      <c r="CK123" s="869"/>
      <c r="CL123" s="855"/>
      <c r="CM123" s="855"/>
      <c r="CN123" s="855"/>
      <c r="CO123" s="856"/>
      <c r="CP123" s="835" t="s">
        <v>408</v>
      </c>
      <c r="CQ123" s="836"/>
      <c r="CR123" s="836"/>
      <c r="CS123" s="836"/>
      <c r="CT123" s="836"/>
      <c r="CU123" s="836"/>
      <c r="CV123" s="836"/>
      <c r="CW123" s="836"/>
      <c r="CX123" s="836"/>
      <c r="CY123" s="836"/>
      <c r="CZ123" s="836"/>
      <c r="DA123" s="836"/>
      <c r="DB123" s="836"/>
      <c r="DC123" s="836"/>
      <c r="DD123" s="836"/>
      <c r="DE123" s="836"/>
      <c r="DF123" s="837"/>
      <c r="DG123" s="779">
        <v>1962</v>
      </c>
      <c r="DH123" s="780"/>
      <c r="DI123" s="780"/>
      <c r="DJ123" s="780"/>
      <c r="DK123" s="781"/>
      <c r="DL123" s="782" t="s">
        <v>459</v>
      </c>
      <c r="DM123" s="780"/>
      <c r="DN123" s="780"/>
      <c r="DO123" s="780"/>
      <c r="DP123" s="781"/>
      <c r="DQ123" s="782" t="s">
        <v>130</v>
      </c>
      <c r="DR123" s="780"/>
      <c r="DS123" s="780"/>
      <c r="DT123" s="780"/>
      <c r="DU123" s="781"/>
      <c r="DV123" s="824" t="s">
        <v>130</v>
      </c>
      <c r="DW123" s="825"/>
      <c r="DX123" s="825"/>
      <c r="DY123" s="825"/>
      <c r="DZ123" s="826"/>
    </row>
    <row r="124" spans="1:130" s="230" customFormat="1" ht="26.25" customHeight="1" thickBot="1" x14ac:dyDescent="0.25">
      <c r="A124" s="820"/>
      <c r="B124" s="821"/>
      <c r="C124" s="815" t="s">
        <v>460</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130</v>
      </c>
      <c r="AB124" s="780"/>
      <c r="AC124" s="780"/>
      <c r="AD124" s="780"/>
      <c r="AE124" s="781"/>
      <c r="AF124" s="782" t="s">
        <v>459</v>
      </c>
      <c r="AG124" s="780"/>
      <c r="AH124" s="780"/>
      <c r="AI124" s="780"/>
      <c r="AJ124" s="781"/>
      <c r="AK124" s="782" t="s">
        <v>130</v>
      </c>
      <c r="AL124" s="780"/>
      <c r="AM124" s="780"/>
      <c r="AN124" s="780"/>
      <c r="AO124" s="781"/>
      <c r="AP124" s="824" t="s">
        <v>130</v>
      </c>
      <c r="AQ124" s="825"/>
      <c r="AR124" s="825"/>
      <c r="AS124" s="825"/>
      <c r="AT124" s="826"/>
      <c r="AU124" s="827" t="s">
        <v>476</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130</v>
      </c>
      <c r="BR124" s="831"/>
      <c r="BS124" s="831"/>
      <c r="BT124" s="831"/>
      <c r="BU124" s="831"/>
      <c r="BV124" s="831" t="s">
        <v>130</v>
      </c>
      <c r="BW124" s="831"/>
      <c r="BX124" s="831"/>
      <c r="BY124" s="831"/>
      <c r="BZ124" s="831"/>
      <c r="CA124" s="831" t="s">
        <v>130</v>
      </c>
      <c r="CB124" s="831"/>
      <c r="CC124" s="831"/>
      <c r="CD124" s="831"/>
      <c r="CE124" s="831"/>
      <c r="CF124" s="726"/>
      <c r="CG124" s="727"/>
      <c r="CH124" s="727"/>
      <c r="CI124" s="727"/>
      <c r="CJ124" s="862"/>
      <c r="CK124" s="870"/>
      <c r="CL124" s="870"/>
      <c r="CM124" s="870"/>
      <c r="CN124" s="870"/>
      <c r="CO124" s="871"/>
      <c r="CP124" s="835" t="s">
        <v>477</v>
      </c>
      <c r="CQ124" s="836"/>
      <c r="CR124" s="836"/>
      <c r="CS124" s="836"/>
      <c r="CT124" s="836"/>
      <c r="CU124" s="836"/>
      <c r="CV124" s="836"/>
      <c r="CW124" s="836"/>
      <c r="CX124" s="836"/>
      <c r="CY124" s="836"/>
      <c r="CZ124" s="836"/>
      <c r="DA124" s="836"/>
      <c r="DB124" s="836"/>
      <c r="DC124" s="836"/>
      <c r="DD124" s="836"/>
      <c r="DE124" s="836"/>
      <c r="DF124" s="837"/>
      <c r="DG124" s="763" t="s">
        <v>130</v>
      </c>
      <c r="DH124" s="764"/>
      <c r="DI124" s="764"/>
      <c r="DJ124" s="764"/>
      <c r="DK124" s="765"/>
      <c r="DL124" s="766" t="s">
        <v>459</v>
      </c>
      <c r="DM124" s="764"/>
      <c r="DN124" s="764"/>
      <c r="DO124" s="764"/>
      <c r="DP124" s="765"/>
      <c r="DQ124" s="766" t="s">
        <v>130</v>
      </c>
      <c r="DR124" s="764"/>
      <c r="DS124" s="764"/>
      <c r="DT124" s="764"/>
      <c r="DU124" s="765"/>
      <c r="DV124" s="848" t="s">
        <v>130</v>
      </c>
      <c r="DW124" s="849"/>
      <c r="DX124" s="849"/>
      <c r="DY124" s="849"/>
      <c r="DZ124" s="850"/>
    </row>
    <row r="125" spans="1:130" s="230" customFormat="1" ht="26.25" customHeight="1" x14ac:dyDescent="0.2">
      <c r="A125" s="820"/>
      <c r="B125" s="821"/>
      <c r="C125" s="815" t="s">
        <v>462</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130</v>
      </c>
      <c r="AB125" s="780"/>
      <c r="AC125" s="780"/>
      <c r="AD125" s="780"/>
      <c r="AE125" s="781"/>
      <c r="AF125" s="782" t="s">
        <v>130</v>
      </c>
      <c r="AG125" s="780"/>
      <c r="AH125" s="780"/>
      <c r="AI125" s="780"/>
      <c r="AJ125" s="781"/>
      <c r="AK125" s="782" t="s">
        <v>459</v>
      </c>
      <c r="AL125" s="780"/>
      <c r="AM125" s="780"/>
      <c r="AN125" s="780"/>
      <c r="AO125" s="781"/>
      <c r="AP125" s="824" t="s">
        <v>478</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479</v>
      </c>
      <c r="CL125" s="852"/>
      <c r="CM125" s="852"/>
      <c r="CN125" s="852"/>
      <c r="CO125" s="853"/>
      <c r="CP125" s="860" t="s">
        <v>480</v>
      </c>
      <c r="CQ125" s="808"/>
      <c r="CR125" s="808"/>
      <c r="CS125" s="808"/>
      <c r="CT125" s="808"/>
      <c r="CU125" s="808"/>
      <c r="CV125" s="808"/>
      <c r="CW125" s="808"/>
      <c r="CX125" s="808"/>
      <c r="CY125" s="808"/>
      <c r="CZ125" s="808"/>
      <c r="DA125" s="808"/>
      <c r="DB125" s="808"/>
      <c r="DC125" s="808"/>
      <c r="DD125" s="808"/>
      <c r="DE125" s="808"/>
      <c r="DF125" s="809"/>
      <c r="DG125" s="861" t="s">
        <v>459</v>
      </c>
      <c r="DH125" s="842"/>
      <c r="DI125" s="842"/>
      <c r="DJ125" s="842"/>
      <c r="DK125" s="842"/>
      <c r="DL125" s="842" t="s">
        <v>130</v>
      </c>
      <c r="DM125" s="842"/>
      <c r="DN125" s="842"/>
      <c r="DO125" s="842"/>
      <c r="DP125" s="842"/>
      <c r="DQ125" s="842" t="s">
        <v>130</v>
      </c>
      <c r="DR125" s="842"/>
      <c r="DS125" s="842"/>
      <c r="DT125" s="842"/>
      <c r="DU125" s="842"/>
      <c r="DV125" s="843" t="s">
        <v>130</v>
      </c>
      <c r="DW125" s="843"/>
      <c r="DX125" s="843"/>
      <c r="DY125" s="843"/>
      <c r="DZ125" s="844"/>
    </row>
    <row r="126" spans="1:130" s="230" customFormat="1" ht="26.25" customHeight="1" thickBot="1" x14ac:dyDescent="0.25">
      <c r="A126" s="820"/>
      <c r="B126" s="821"/>
      <c r="C126" s="815" t="s">
        <v>465</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130</v>
      </c>
      <c r="AB126" s="780"/>
      <c r="AC126" s="780"/>
      <c r="AD126" s="780"/>
      <c r="AE126" s="781"/>
      <c r="AF126" s="782" t="s">
        <v>130</v>
      </c>
      <c r="AG126" s="780"/>
      <c r="AH126" s="780"/>
      <c r="AI126" s="780"/>
      <c r="AJ126" s="781"/>
      <c r="AK126" s="782" t="s">
        <v>459</v>
      </c>
      <c r="AL126" s="780"/>
      <c r="AM126" s="780"/>
      <c r="AN126" s="780"/>
      <c r="AO126" s="781"/>
      <c r="AP126" s="824" t="s">
        <v>130</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481</v>
      </c>
      <c r="CQ126" s="752"/>
      <c r="CR126" s="752"/>
      <c r="CS126" s="752"/>
      <c r="CT126" s="752"/>
      <c r="CU126" s="752"/>
      <c r="CV126" s="752"/>
      <c r="CW126" s="752"/>
      <c r="CX126" s="752"/>
      <c r="CY126" s="752"/>
      <c r="CZ126" s="752"/>
      <c r="DA126" s="752"/>
      <c r="DB126" s="752"/>
      <c r="DC126" s="752"/>
      <c r="DD126" s="752"/>
      <c r="DE126" s="752"/>
      <c r="DF126" s="753"/>
      <c r="DG126" s="816" t="s">
        <v>459</v>
      </c>
      <c r="DH126" s="817"/>
      <c r="DI126" s="817"/>
      <c r="DJ126" s="817"/>
      <c r="DK126" s="817"/>
      <c r="DL126" s="817" t="s">
        <v>130</v>
      </c>
      <c r="DM126" s="817"/>
      <c r="DN126" s="817"/>
      <c r="DO126" s="817"/>
      <c r="DP126" s="817"/>
      <c r="DQ126" s="817" t="s">
        <v>130</v>
      </c>
      <c r="DR126" s="817"/>
      <c r="DS126" s="817"/>
      <c r="DT126" s="817"/>
      <c r="DU126" s="817"/>
      <c r="DV126" s="794" t="s">
        <v>130</v>
      </c>
      <c r="DW126" s="794"/>
      <c r="DX126" s="794"/>
      <c r="DY126" s="794"/>
      <c r="DZ126" s="795"/>
    </row>
    <row r="127" spans="1:130" s="230" customFormat="1" ht="26.25" customHeight="1" x14ac:dyDescent="0.2">
      <c r="A127" s="822"/>
      <c r="B127" s="823"/>
      <c r="C127" s="838" t="s">
        <v>482</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130</v>
      </c>
      <c r="AB127" s="780"/>
      <c r="AC127" s="780"/>
      <c r="AD127" s="780"/>
      <c r="AE127" s="781"/>
      <c r="AF127" s="782" t="s">
        <v>130</v>
      </c>
      <c r="AG127" s="780"/>
      <c r="AH127" s="780"/>
      <c r="AI127" s="780"/>
      <c r="AJ127" s="781"/>
      <c r="AK127" s="782" t="s">
        <v>478</v>
      </c>
      <c r="AL127" s="780"/>
      <c r="AM127" s="780"/>
      <c r="AN127" s="780"/>
      <c r="AO127" s="781"/>
      <c r="AP127" s="824" t="s">
        <v>478</v>
      </c>
      <c r="AQ127" s="825"/>
      <c r="AR127" s="825"/>
      <c r="AS127" s="825"/>
      <c r="AT127" s="826"/>
      <c r="AU127" s="232"/>
      <c r="AV127" s="232"/>
      <c r="AW127" s="232"/>
      <c r="AX127" s="841" t="s">
        <v>483</v>
      </c>
      <c r="AY127" s="812"/>
      <c r="AZ127" s="812"/>
      <c r="BA127" s="812"/>
      <c r="BB127" s="812"/>
      <c r="BC127" s="812"/>
      <c r="BD127" s="812"/>
      <c r="BE127" s="813"/>
      <c r="BF127" s="811" t="s">
        <v>484</v>
      </c>
      <c r="BG127" s="812"/>
      <c r="BH127" s="812"/>
      <c r="BI127" s="812"/>
      <c r="BJ127" s="812"/>
      <c r="BK127" s="812"/>
      <c r="BL127" s="813"/>
      <c r="BM127" s="811" t="s">
        <v>485</v>
      </c>
      <c r="BN127" s="812"/>
      <c r="BO127" s="812"/>
      <c r="BP127" s="812"/>
      <c r="BQ127" s="812"/>
      <c r="BR127" s="812"/>
      <c r="BS127" s="813"/>
      <c r="BT127" s="811" t="s">
        <v>486</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487</v>
      </c>
      <c r="CQ127" s="752"/>
      <c r="CR127" s="752"/>
      <c r="CS127" s="752"/>
      <c r="CT127" s="752"/>
      <c r="CU127" s="752"/>
      <c r="CV127" s="752"/>
      <c r="CW127" s="752"/>
      <c r="CX127" s="752"/>
      <c r="CY127" s="752"/>
      <c r="CZ127" s="752"/>
      <c r="DA127" s="752"/>
      <c r="DB127" s="752"/>
      <c r="DC127" s="752"/>
      <c r="DD127" s="752"/>
      <c r="DE127" s="752"/>
      <c r="DF127" s="753"/>
      <c r="DG127" s="816" t="s">
        <v>130</v>
      </c>
      <c r="DH127" s="817"/>
      <c r="DI127" s="817"/>
      <c r="DJ127" s="817"/>
      <c r="DK127" s="817"/>
      <c r="DL127" s="817" t="s">
        <v>459</v>
      </c>
      <c r="DM127" s="817"/>
      <c r="DN127" s="817"/>
      <c r="DO127" s="817"/>
      <c r="DP127" s="817"/>
      <c r="DQ127" s="817" t="s">
        <v>130</v>
      </c>
      <c r="DR127" s="817"/>
      <c r="DS127" s="817"/>
      <c r="DT127" s="817"/>
      <c r="DU127" s="817"/>
      <c r="DV127" s="794" t="s">
        <v>130</v>
      </c>
      <c r="DW127" s="794"/>
      <c r="DX127" s="794"/>
      <c r="DY127" s="794"/>
      <c r="DZ127" s="795"/>
    </row>
    <row r="128" spans="1:130" s="230" customFormat="1" ht="26.25" customHeight="1" thickBot="1" x14ac:dyDescent="0.25">
      <c r="A128" s="796" t="s">
        <v>488</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489</v>
      </c>
      <c r="X128" s="798"/>
      <c r="Y128" s="798"/>
      <c r="Z128" s="799"/>
      <c r="AA128" s="800">
        <v>72193</v>
      </c>
      <c r="AB128" s="801"/>
      <c r="AC128" s="801"/>
      <c r="AD128" s="801"/>
      <c r="AE128" s="802"/>
      <c r="AF128" s="803">
        <v>65357</v>
      </c>
      <c r="AG128" s="801"/>
      <c r="AH128" s="801"/>
      <c r="AI128" s="801"/>
      <c r="AJ128" s="802"/>
      <c r="AK128" s="803">
        <v>50658</v>
      </c>
      <c r="AL128" s="801"/>
      <c r="AM128" s="801"/>
      <c r="AN128" s="801"/>
      <c r="AO128" s="802"/>
      <c r="AP128" s="804"/>
      <c r="AQ128" s="805"/>
      <c r="AR128" s="805"/>
      <c r="AS128" s="805"/>
      <c r="AT128" s="806"/>
      <c r="AU128" s="232"/>
      <c r="AV128" s="232"/>
      <c r="AW128" s="232"/>
      <c r="AX128" s="807" t="s">
        <v>490</v>
      </c>
      <c r="AY128" s="808"/>
      <c r="AZ128" s="808"/>
      <c r="BA128" s="808"/>
      <c r="BB128" s="808"/>
      <c r="BC128" s="808"/>
      <c r="BD128" s="808"/>
      <c r="BE128" s="809"/>
      <c r="BF128" s="786" t="s">
        <v>130</v>
      </c>
      <c r="BG128" s="787"/>
      <c r="BH128" s="787"/>
      <c r="BI128" s="787"/>
      <c r="BJ128" s="787"/>
      <c r="BK128" s="787"/>
      <c r="BL128" s="810"/>
      <c r="BM128" s="786">
        <v>15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491</v>
      </c>
      <c r="CQ128" s="730"/>
      <c r="CR128" s="730"/>
      <c r="CS128" s="730"/>
      <c r="CT128" s="730"/>
      <c r="CU128" s="730"/>
      <c r="CV128" s="730"/>
      <c r="CW128" s="730"/>
      <c r="CX128" s="730"/>
      <c r="CY128" s="730"/>
      <c r="CZ128" s="730"/>
      <c r="DA128" s="730"/>
      <c r="DB128" s="730"/>
      <c r="DC128" s="730"/>
      <c r="DD128" s="730"/>
      <c r="DE128" s="730"/>
      <c r="DF128" s="731"/>
      <c r="DG128" s="790" t="s">
        <v>459</v>
      </c>
      <c r="DH128" s="791"/>
      <c r="DI128" s="791"/>
      <c r="DJ128" s="791"/>
      <c r="DK128" s="791"/>
      <c r="DL128" s="791" t="s">
        <v>459</v>
      </c>
      <c r="DM128" s="791"/>
      <c r="DN128" s="791"/>
      <c r="DO128" s="791"/>
      <c r="DP128" s="791"/>
      <c r="DQ128" s="791" t="s">
        <v>130</v>
      </c>
      <c r="DR128" s="791"/>
      <c r="DS128" s="791"/>
      <c r="DT128" s="791"/>
      <c r="DU128" s="791"/>
      <c r="DV128" s="792" t="s">
        <v>130</v>
      </c>
      <c r="DW128" s="792"/>
      <c r="DX128" s="792"/>
      <c r="DY128" s="792"/>
      <c r="DZ128" s="793"/>
    </row>
    <row r="129" spans="1:131" s="230" customFormat="1" ht="26.25" customHeight="1" x14ac:dyDescent="0.2">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492</v>
      </c>
      <c r="X129" s="777"/>
      <c r="Y129" s="777"/>
      <c r="Z129" s="778"/>
      <c r="AA129" s="779">
        <v>3723007</v>
      </c>
      <c r="AB129" s="780"/>
      <c r="AC129" s="780"/>
      <c r="AD129" s="780"/>
      <c r="AE129" s="781"/>
      <c r="AF129" s="782">
        <v>4075536</v>
      </c>
      <c r="AG129" s="780"/>
      <c r="AH129" s="780"/>
      <c r="AI129" s="780"/>
      <c r="AJ129" s="781"/>
      <c r="AK129" s="782">
        <v>3900396</v>
      </c>
      <c r="AL129" s="780"/>
      <c r="AM129" s="780"/>
      <c r="AN129" s="780"/>
      <c r="AO129" s="781"/>
      <c r="AP129" s="783"/>
      <c r="AQ129" s="784"/>
      <c r="AR129" s="784"/>
      <c r="AS129" s="784"/>
      <c r="AT129" s="785"/>
      <c r="AU129" s="233"/>
      <c r="AV129" s="233"/>
      <c r="AW129" s="233"/>
      <c r="AX129" s="751" t="s">
        <v>493</v>
      </c>
      <c r="AY129" s="752"/>
      <c r="AZ129" s="752"/>
      <c r="BA129" s="752"/>
      <c r="BB129" s="752"/>
      <c r="BC129" s="752"/>
      <c r="BD129" s="752"/>
      <c r="BE129" s="753"/>
      <c r="BF129" s="770" t="s">
        <v>478</v>
      </c>
      <c r="BG129" s="771"/>
      <c r="BH129" s="771"/>
      <c r="BI129" s="771"/>
      <c r="BJ129" s="771"/>
      <c r="BK129" s="771"/>
      <c r="BL129" s="772"/>
      <c r="BM129" s="770">
        <v>20</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494</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495</v>
      </c>
      <c r="X130" s="777"/>
      <c r="Y130" s="777"/>
      <c r="Z130" s="778"/>
      <c r="AA130" s="779">
        <v>487861</v>
      </c>
      <c r="AB130" s="780"/>
      <c r="AC130" s="780"/>
      <c r="AD130" s="780"/>
      <c r="AE130" s="781"/>
      <c r="AF130" s="782">
        <v>483230</v>
      </c>
      <c r="AG130" s="780"/>
      <c r="AH130" s="780"/>
      <c r="AI130" s="780"/>
      <c r="AJ130" s="781"/>
      <c r="AK130" s="782">
        <v>474238</v>
      </c>
      <c r="AL130" s="780"/>
      <c r="AM130" s="780"/>
      <c r="AN130" s="780"/>
      <c r="AO130" s="781"/>
      <c r="AP130" s="783"/>
      <c r="AQ130" s="784"/>
      <c r="AR130" s="784"/>
      <c r="AS130" s="784"/>
      <c r="AT130" s="785"/>
      <c r="AU130" s="233"/>
      <c r="AV130" s="233"/>
      <c r="AW130" s="233"/>
      <c r="AX130" s="751" t="s">
        <v>496</v>
      </c>
      <c r="AY130" s="752"/>
      <c r="AZ130" s="752"/>
      <c r="BA130" s="752"/>
      <c r="BB130" s="752"/>
      <c r="BC130" s="752"/>
      <c r="BD130" s="752"/>
      <c r="BE130" s="753"/>
      <c r="BF130" s="754">
        <v>11.3</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497</v>
      </c>
      <c r="X131" s="761"/>
      <c r="Y131" s="761"/>
      <c r="Z131" s="762"/>
      <c r="AA131" s="763">
        <v>3235146</v>
      </c>
      <c r="AB131" s="764"/>
      <c r="AC131" s="764"/>
      <c r="AD131" s="764"/>
      <c r="AE131" s="765"/>
      <c r="AF131" s="766">
        <v>3592306</v>
      </c>
      <c r="AG131" s="764"/>
      <c r="AH131" s="764"/>
      <c r="AI131" s="764"/>
      <c r="AJ131" s="765"/>
      <c r="AK131" s="766">
        <v>3426158</v>
      </c>
      <c r="AL131" s="764"/>
      <c r="AM131" s="764"/>
      <c r="AN131" s="764"/>
      <c r="AO131" s="765"/>
      <c r="AP131" s="767"/>
      <c r="AQ131" s="768"/>
      <c r="AR131" s="768"/>
      <c r="AS131" s="768"/>
      <c r="AT131" s="769"/>
      <c r="AU131" s="233"/>
      <c r="AV131" s="233"/>
      <c r="AW131" s="233"/>
      <c r="AX131" s="729" t="s">
        <v>498</v>
      </c>
      <c r="AY131" s="730"/>
      <c r="AZ131" s="730"/>
      <c r="BA131" s="730"/>
      <c r="BB131" s="730"/>
      <c r="BC131" s="730"/>
      <c r="BD131" s="730"/>
      <c r="BE131" s="731"/>
      <c r="BF131" s="732" t="s">
        <v>459</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499</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500</v>
      </c>
      <c r="W132" s="742"/>
      <c r="X132" s="742"/>
      <c r="Y132" s="742"/>
      <c r="Z132" s="743"/>
      <c r="AA132" s="744">
        <v>11.82048662</v>
      </c>
      <c r="AB132" s="745"/>
      <c r="AC132" s="745"/>
      <c r="AD132" s="745"/>
      <c r="AE132" s="746"/>
      <c r="AF132" s="747">
        <v>11.92479148</v>
      </c>
      <c r="AG132" s="745"/>
      <c r="AH132" s="745"/>
      <c r="AI132" s="745"/>
      <c r="AJ132" s="746"/>
      <c r="AK132" s="747">
        <v>10.299962819999999</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501</v>
      </c>
      <c r="W133" s="721"/>
      <c r="X133" s="721"/>
      <c r="Y133" s="721"/>
      <c r="Z133" s="722"/>
      <c r="AA133" s="723">
        <v>12.2</v>
      </c>
      <c r="AB133" s="724"/>
      <c r="AC133" s="724"/>
      <c r="AD133" s="724"/>
      <c r="AE133" s="725"/>
      <c r="AF133" s="723">
        <v>12</v>
      </c>
      <c r="AG133" s="724"/>
      <c r="AH133" s="724"/>
      <c r="AI133" s="724"/>
      <c r="AJ133" s="725"/>
      <c r="AK133" s="723">
        <v>11.3</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6GZnioMCsucHuuxxp6mlfacRl2w5IsNva7AXHxP1z8tvJRhMQMMSS1XiJP+odw+YVx/5NQHSF/fAcXVNYYrpLw==" saltValue="s+7yAKppG4x0iycudxGpO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P31:AT31"/>
    <mergeCell ref="AU31:AY31"/>
    <mergeCell ref="AZ31:BD31"/>
    <mergeCell ref="CR30:CV30"/>
    <mergeCell ref="CW30:DA30"/>
    <mergeCell ref="DB30:DF30"/>
    <mergeCell ref="DG30:DK30"/>
    <mergeCell ref="DL30:DP30"/>
    <mergeCell ref="DQ30:DU30"/>
    <mergeCell ref="AK31:AO31"/>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AK33:AO33"/>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zoomScale="70" zoomScaleNormal="70" zoomScaleSheetLayoutView="70"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502</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bprO2GaEXBEoZ5GJVtHNQJpuVAi+7/XAgAzzE2tP+iucBw+9ZXAGESEusFiduUmKZ7Nhpnj5cMRrS45CfkLfxA==" saltValue="FJ+y2lAfxXPPideKwU1dg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ZiRtPgiXTs9FinfLi96pkv7OQpRlp3prgauojlfXT/K5TMiaKMjlfucPb58/OQ0/njx20i3W5f2cH9hF0rf4/w==" saltValue="VnC4SJz05iQgO8vb/UxJO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zoomScale="70" zoomScaleNormal="70" zoomScaleSheetLayoutView="70"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503</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504</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7" t="s">
        <v>505</v>
      </c>
      <c r="AP7" s="272"/>
      <c r="AQ7" s="273" t="s">
        <v>506</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8"/>
      <c r="AP8" s="278" t="s">
        <v>507</v>
      </c>
      <c r="AQ8" s="279" t="s">
        <v>508</v>
      </c>
      <c r="AR8" s="280" t="s">
        <v>509</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29" t="s">
        <v>510</v>
      </c>
      <c r="AL9" s="1130"/>
      <c r="AM9" s="1130"/>
      <c r="AN9" s="1131"/>
      <c r="AO9" s="281">
        <v>1363665</v>
      </c>
      <c r="AP9" s="281">
        <v>193345</v>
      </c>
      <c r="AQ9" s="282">
        <v>139150</v>
      </c>
      <c r="AR9" s="283">
        <v>38.9</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29" t="s">
        <v>511</v>
      </c>
      <c r="AL10" s="1130"/>
      <c r="AM10" s="1130"/>
      <c r="AN10" s="1131"/>
      <c r="AO10" s="284">
        <v>12745</v>
      </c>
      <c r="AP10" s="284">
        <v>1807</v>
      </c>
      <c r="AQ10" s="285">
        <v>19663</v>
      </c>
      <c r="AR10" s="286">
        <v>-90.8</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29" t="s">
        <v>512</v>
      </c>
      <c r="AL11" s="1130"/>
      <c r="AM11" s="1130"/>
      <c r="AN11" s="1131"/>
      <c r="AO11" s="284" t="s">
        <v>513</v>
      </c>
      <c r="AP11" s="284" t="s">
        <v>513</v>
      </c>
      <c r="AQ11" s="285">
        <v>1097</v>
      </c>
      <c r="AR11" s="286" t="s">
        <v>513</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29" t="s">
        <v>514</v>
      </c>
      <c r="AL12" s="1130"/>
      <c r="AM12" s="1130"/>
      <c r="AN12" s="1131"/>
      <c r="AO12" s="284" t="s">
        <v>513</v>
      </c>
      <c r="AP12" s="284" t="s">
        <v>513</v>
      </c>
      <c r="AQ12" s="285" t="s">
        <v>513</v>
      </c>
      <c r="AR12" s="286" t="s">
        <v>513</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29" t="s">
        <v>515</v>
      </c>
      <c r="AL13" s="1130"/>
      <c r="AM13" s="1130"/>
      <c r="AN13" s="1131"/>
      <c r="AO13" s="284">
        <v>48695</v>
      </c>
      <c r="AP13" s="284">
        <v>6904</v>
      </c>
      <c r="AQ13" s="285">
        <v>5184</v>
      </c>
      <c r="AR13" s="286">
        <v>33.200000000000003</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29" t="s">
        <v>516</v>
      </c>
      <c r="AL14" s="1130"/>
      <c r="AM14" s="1130"/>
      <c r="AN14" s="1131"/>
      <c r="AO14" s="284">
        <v>40520</v>
      </c>
      <c r="AP14" s="284">
        <v>5745</v>
      </c>
      <c r="AQ14" s="285">
        <v>3143</v>
      </c>
      <c r="AR14" s="286">
        <v>82.8</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2" t="s">
        <v>517</v>
      </c>
      <c r="AL15" s="1133"/>
      <c r="AM15" s="1133"/>
      <c r="AN15" s="1134"/>
      <c r="AO15" s="284">
        <v>-130593</v>
      </c>
      <c r="AP15" s="284">
        <v>-18516</v>
      </c>
      <c r="AQ15" s="285">
        <v>-11320</v>
      </c>
      <c r="AR15" s="286">
        <v>63.6</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2" t="s">
        <v>190</v>
      </c>
      <c r="AL16" s="1133"/>
      <c r="AM16" s="1133"/>
      <c r="AN16" s="1134"/>
      <c r="AO16" s="284">
        <v>1335032</v>
      </c>
      <c r="AP16" s="284">
        <v>189286</v>
      </c>
      <c r="AQ16" s="285">
        <v>156916</v>
      </c>
      <c r="AR16" s="286">
        <v>20.6</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518</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519</v>
      </c>
      <c r="AP20" s="293" t="s">
        <v>520</v>
      </c>
      <c r="AQ20" s="294" t="s">
        <v>521</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5" t="s">
        <v>522</v>
      </c>
      <c r="AL21" s="1136"/>
      <c r="AM21" s="1136"/>
      <c r="AN21" s="1137"/>
      <c r="AO21" s="297">
        <v>24.39</v>
      </c>
      <c r="AP21" s="298">
        <v>13.85</v>
      </c>
      <c r="AQ21" s="299">
        <v>10.54</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5" t="s">
        <v>523</v>
      </c>
      <c r="AL22" s="1136"/>
      <c r="AM22" s="1136"/>
      <c r="AN22" s="1137"/>
      <c r="AO22" s="302">
        <v>88.8</v>
      </c>
      <c r="AP22" s="303">
        <v>95.5</v>
      </c>
      <c r="AQ22" s="304">
        <v>-6.7</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28" t="s">
        <v>524</v>
      </c>
      <c r="B26" s="1128"/>
      <c r="C26" s="1128"/>
      <c r="D26" s="1128"/>
      <c r="E26" s="1128"/>
      <c r="F26" s="1128"/>
      <c r="G26" s="1128"/>
      <c r="H26" s="1128"/>
      <c r="I26" s="1128"/>
      <c r="J26" s="1128"/>
      <c r="K26" s="1128"/>
      <c r="L26" s="1128"/>
      <c r="M26" s="1128"/>
      <c r="N26" s="1128"/>
      <c r="O26" s="1128"/>
      <c r="P26" s="1128"/>
      <c r="Q26" s="1128"/>
      <c r="R26" s="1128"/>
      <c r="S26" s="1128"/>
      <c r="T26" s="1128"/>
      <c r="U26" s="1128"/>
      <c r="V26" s="1128"/>
      <c r="W26" s="1128"/>
      <c r="X26" s="1128"/>
      <c r="Y26" s="1128"/>
      <c r="Z26" s="1128"/>
      <c r="AA26" s="1128"/>
      <c r="AB26" s="1128"/>
      <c r="AC26" s="1128"/>
      <c r="AD26" s="1128"/>
      <c r="AE26" s="1128"/>
      <c r="AF26" s="1128"/>
      <c r="AG26" s="1128"/>
      <c r="AH26" s="1128"/>
      <c r="AI26" s="1128"/>
      <c r="AJ26" s="1128"/>
      <c r="AK26" s="1128"/>
      <c r="AL26" s="1128"/>
      <c r="AM26" s="1128"/>
      <c r="AN26" s="1128"/>
      <c r="AO26" s="1128"/>
      <c r="AP26" s="1128"/>
      <c r="AQ26" s="1128"/>
      <c r="AR26" s="1128"/>
      <c r="AS26" s="1128"/>
      <c r="AT26" s="267"/>
    </row>
    <row r="27" spans="1:46" ht="13.2" x14ac:dyDescent="0.2">
      <c r="A27" s="309"/>
      <c r="AO27" s="262"/>
      <c r="AP27" s="262"/>
      <c r="AQ27" s="262"/>
      <c r="AR27" s="262"/>
      <c r="AS27" s="262"/>
      <c r="AT27" s="262"/>
    </row>
    <row r="28" spans="1:46" ht="16.2" x14ac:dyDescent="0.2">
      <c r="A28" s="263" t="s">
        <v>525</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526</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7" t="s">
        <v>505</v>
      </c>
      <c r="AP30" s="272"/>
      <c r="AQ30" s="273" t="s">
        <v>506</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8"/>
      <c r="AP31" s="278" t="s">
        <v>507</v>
      </c>
      <c r="AQ31" s="279" t="s">
        <v>508</v>
      </c>
      <c r="AR31" s="280" t="s">
        <v>509</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19" t="s">
        <v>527</v>
      </c>
      <c r="AL32" s="1120"/>
      <c r="AM32" s="1120"/>
      <c r="AN32" s="1121"/>
      <c r="AO32" s="312">
        <v>709424</v>
      </c>
      <c r="AP32" s="312">
        <v>100585</v>
      </c>
      <c r="AQ32" s="313">
        <v>83132</v>
      </c>
      <c r="AR32" s="314">
        <v>21</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19" t="s">
        <v>528</v>
      </c>
      <c r="AL33" s="1120"/>
      <c r="AM33" s="1120"/>
      <c r="AN33" s="1121"/>
      <c r="AO33" s="312" t="s">
        <v>513</v>
      </c>
      <c r="AP33" s="312" t="s">
        <v>513</v>
      </c>
      <c r="AQ33" s="313" t="s">
        <v>513</v>
      </c>
      <c r="AR33" s="314" t="s">
        <v>513</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19" t="s">
        <v>529</v>
      </c>
      <c r="AL34" s="1120"/>
      <c r="AM34" s="1120"/>
      <c r="AN34" s="1121"/>
      <c r="AO34" s="312" t="s">
        <v>513</v>
      </c>
      <c r="AP34" s="312" t="s">
        <v>513</v>
      </c>
      <c r="AQ34" s="313" t="s">
        <v>513</v>
      </c>
      <c r="AR34" s="314" t="s">
        <v>513</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19" t="s">
        <v>530</v>
      </c>
      <c r="AL35" s="1120"/>
      <c r="AM35" s="1120"/>
      <c r="AN35" s="1121"/>
      <c r="AO35" s="312">
        <v>136849</v>
      </c>
      <c r="AP35" s="312">
        <v>19403</v>
      </c>
      <c r="AQ35" s="313">
        <v>18852</v>
      </c>
      <c r="AR35" s="314">
        <v>2.9</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19" t="s">
        <v>531</v>
      </c>
      <c r="AL36" s="1120"/>
      <c r="AM36" s="1120"/>
      <c r="AN36" s="1121"/>
      <c r="AO36" s="312">
        <v>31516</v>
      </c>
      <c r="AP36" s="312">
        <v>4468</v>
      </c>
      <c r="AQ36" s="313">
        <v>4344</v>
      </c>
      <c r="AR36" s="314">
        <v>2.9</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19" t="s">
        <v>532</v>
      </c>
      <c r="AL37" s="1120"/>
      <c r="AM37" s="1120"/>
      <c r="AN37" s="1121"/>
      <c r="AO37" s="312" t="s">
        <v>513</v>
      </c>
      <c r="AP37" s="312" t="s">
        <v>513</v>
      </c>
      <c r="AQ37" s="313">
        <v>1642</v>
      </c>
      <c r="AR37" s="314" t="s">
        <v>513</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2" t="s">
        <v>533</v>
      </c>
      <c r="AL38" s="1123"/>
      <c r="AM38" s="1123"/>
      <c r="AN38" s="1124"/>
      <c r="AO38" s="315" t="s">
        <v>513</v>
      </c>
      <c r="AP38" s="315" t="s">
        <v>513</v>
      </c>
      <c r="AQ38" s="316">
        <v>19</v>
      </c>
      <c r="AR38" s="304" t="s">
        <v>513</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2" t="s">
        <v>534</v>
      </c>
      <c r="AL39" s="1123"/>
      <c r="AM39" s="1123"/>
      <c r="AN39" s="1124"/>
      <c r="AO39" s="312">
        <v>-50658</v>
      </c>
      <c r="AP39" s="312">
        <v>-7182</v>
      </c>
      <c r="AQ39" s="313">
        <v>-4399</v>
      </c>
      <c r="AR39" s="314">
        <v>63.3</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19" t="s">
        <v>535</v>
      </c>
      <c r="AL40" s="1120"/>
      <c r="AM40" s="1120"/>
      <c r="AN40" s="1121"/>
      <c r="AO40" s="312">
        <v>-474238</v>
      </c>
      <c r="AP40" s="312">
        <v>-67239</v>
      </c>
      <c r="AQ40" s="313">
        <v>-69608</v>
      </c>
      <c r="AR40" s="314">
        <v>-3.4</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5" t="s">
        <v>302</v>
      </c>
      <c r="AL41" s="1126"/>
      <c r="AM41" s="1126"/>
      <c r="AN41" s="1127"/>
      <c r="AO41" s="312">
        <v>352893</v>
      </c>
      <c r="AP41" s="312">
        <v>50034</v>
      </c>
      <c r="AQ41" s="313">
        <v>33982</v>
      </c>
      <c r="AR41" s="314">
        <v>47.2</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536</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537</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538</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2" t="s">
        <v>505</v>
      </c>
      <c r="AN49" s="1114" t="s">
        <v>539</v>
      </c>
      <c r="AO49" s="1115"/>
      <c r="AP49" s="1115"/>
      <c r="AQ49" s="1115"/>
      <c r="AR49" s="1116"/>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3"/>
      <c r="AN50" s="328" t="s">
        <v>540</v>
      </c>
      <c r="AO50" s="329" t="s">
        <v>541</v>
      </c>
      <c r="AP50" s="330" t="s">
        <v>542</v>
      </c>
      <c r="AQ50" s="331" t="s">
        <v>543</v>
      </c>
      <c r="AR50" s="332" t="s">
        <v>544</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545</v>
      </c>
      <c r="AL51" s="325"/>
      <c r="AM51" s="333">
        <v>1390818</v>
      </c>
      <c r="AN51" s="334">
        <v>186312</v>
      </c>
      <c r="AO51" s="335">
        <v>-32.6</v>
      </c>
      <c r="AP51" s="336">
        <v>121449</v>
      </c>
      <c r="AQ51" s="337">
        <v>4.5999999999999996</v>
      </c>
      <c r="AR51" s="338">
        <v>-37.200000000000003</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546</v>
      </c>
      <c r="AM52" s="341">
        <v>1022034</v>
      </c>
      <c r="AN52" s="342">
        <v>136910</v>
      </c>
      <c r="AO52" s="343">
        <v>-45.5</v>
      </c>
      <c r="AP52" s="344">
        <v>62922</v>
      </c>
      <c r="AQ52" s="345">
        <v>2.2000000000000002</v>
      </c>
      <c r="AR52" s="346">
        <v>-47.7</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547</v>
      </c>
      <c r="AL53" s="325"/>
      <c r="AM53" s="333">
        <v>1335905</v>
      </c>
      <c r="AN53" s="334">
        <v>182351</v>
      </c>
      <c r="AO53" s="335">
        <v>-2.1</v>
      </c>
      <c r="AP53" s="336">
        <v>145139</v>
      </c>
      <c r="AQ53" s="337">
        <v>19.5</v>
      </c>
      <c r="AR53" s="338">
        <v>-21.6</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546</v>
      </c>
      <c r="AM54" s="341">
        <v>1057509</v>
      </c>
      <c r="AN54" s="342">
        <v>144350</v>
      </c>
      <c r="AO54" s="343">
        <v>5.4</v>
      </c>
      <c r="AP54" s="344">
        <v>83762</v>
      </c>
      <c r="AQ54" s="345">
        <v>33.1</v>
      </c>
      <c r="AR54" s="346">
        <v>-27.7</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548</v>
      </c>
      <c r="AL55" s="325"/>
      <c r="AM55" s="333">
        <v>1742784</v>
      </c>
      <c r="AN55" s="334">
        <v>241249</v>
      </c>
      <c r="AO55" s="335">
        <v>32.299999999999997</v>
      </c>
      <c r="AP55" s="336">
        <v>125391</v>
      </c>
      <c r="AQ55" s="337">
        <v>-13.6</v>
      </c>
      <c r="AR55" s="338">
        <v>45.9</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546</v>
      </c>
      <c r="AM56" s="341">
        <v>926458</v>
      </c>
      <c r="AN56" s="342">
        <v>128247</v>
      </c>
      <c r="AO56" s="343">
        <v>-11.2</v>
      </c>
      <c r="AP56" s="344">
        <v>68516</v>
      </c>
      <c r="AQ56" s="345">
        <v>-18.2</v>
      </c>
      <c r="AR56" s="346">
        <v>7</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549</v>
      </c>
      <c r="AL57" s="325"/>
      <c r="AM57" s="333">
        <v>1582391</v>
      </c>
      <c r="AN57" s="334">
        <v>221996</v>
      </c>
      <c r="AO57" s="335">
        <v>-8</v>
      </c>
      <c r="AP57" s="336">
        <v>138402</v>
      </c>
      <c r="AQ57" s="337">
        <v>10.4</v>
      </c>
      <c r="AR57" s="338">
        <v>-18.399999999999999</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546</v>
      </c>
      <c r="AM58" s="341">
        <v>1116784</v>
      </c>
      <c r="AN58" s="342">
        <v>156676</v>
      </c>
      <c r="AO58" s="343">
        <v>22.2</v>
      </c>
      <c r="AP58" s="344">
        <v>70652</v>
      </c>
      <c r="AQ58" s="345">
        <v>3.1</v>
      </c>
      <c r="AR58" s="346">
        <v>19.100000000000001</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550</v>
      </c>
      <c r="AL59" s="325"/>
      <c r="AM59" s="333">
        <v>2576626</v>
      </c>
      <c r="AN59" s="334">
        <v>365323</v>
      </c>
      <c r="AO59" s="335">
        <v>64.599999999999994</v>
      </c>
      <c r="AP59" s="336">
        <v>146367</v>
      </c>
      <c r="AQ59" s="337">
        <v>5.8</v>
      </c>
      <c r="AR59" s="338">
        <v>58.8</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546</v>
      </c>
      <c r="AM60" s="341">
        <v>1061165</v>
      </c>
      <c r="AN60" s="342">
        <v>150456</v>
      </c>
      <c r="AO60" s="343">
        <v>-4</v>
      </c>
      <c r="AP60" s="344">
        <v>79441</v>
      </c>
      <c r="AQ60" s="345">
        <v>12.4</v>
      </c>
      <c r="AR60" s="346">
        <v>-16.399999999999999</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551</v>
      </c>
      <c r="AL61" s="347"/>
      <c r="AM61" s="348">
        <v>1725705</v>
      </c>
      <c r="AN61" s="349">
        <v>239446</v>
      </c>
      <c r="AO61" s="350">
        <v>10.8</v>
      </c>
      <c r="AP61" s="351">
        <v>135350</v>
      </c>
      <c r="AQ61" s="352">
        <v>5.3</v>
      </c>
      <c r="AR61" s="338">
        <v>5.5</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546</v>
      </c>
      <c r="AM62" s="341">
        <v>1036790</v>
      </c>
      <c r="AN62" s="342">
        <v>143328</v>
      </c>
      <c r="AO62" s="343">
        <v>-6.6</v>
      </c>
      <c r="AP62" s="344">
        <v>73059</v>
      </c>
      <c r="AQ62" s="345">
        <v>6.5</v>
      </c>
      <c r="AR62" s="346">
        <v>-13.1</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OiEo/Ok8s9x1GcWepo1MakPojT+eTGptfVWePBJ4c1be4oR+F2GbEbG8tYeZXHDRU8sFOamPyvWjUmIXOsFSWA==" saltValue="U2vgddE/sWMkLa4vgrHZ3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553</v>
      </c>
    </row>
    <row r="121" spans="125:125" ht="13.5" hidden="1" customHeight="1" x14ac:dyDescent="0.2">
      <c r="DU121" s="259"/>
    </row>
  </sheetData>
  <sheetProtection algorithmName="SHA-512" hashValue="3c1/12KJIZ19aia8ia/49FVTK54AzSdCQlNiA34HT6id3JBOWA8QG1/bU28UeIGW7cXy3Vdbj26uazLGMl+ANA==" saltValue="quL/aMyzu0sT1/nFnPfd2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554</v>
      </c>
    </row>
  </sheetData>
  <sheetProtection algorithmName="SHA-512" hashValue="+wVuhbaTu5kwORp2zRr0Iir9eDyVxeJQoBQTXqQdFYAAU5yZQN3Z+4to7ciW4yFhyJc05lRL/ockQAmB7Bw+/g==" saltValue="h7AUqckHKrI3x0Km3UtFC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2">
      <c r="B47" s="10"/>
      <c r="C47" s="1138" t="s">
        <v>3</v>
      </c>
      <c r="D47" s="1138"/>
      <c r="E47" s="1139"/>
      <c r="F47" s="11">
        <v>36.67</v>
      </c>
      <c r="G47" s="12">
        <v>36.75</v>
      </c>
      <c r="H47" s="12">
        <v>34.92</v>
      </c>
      <c r="I47" s="12">
        <v>31.9</v>
      </c>
      <c r="J47" s="13">
        <v>33.33</v>
      </c>
    </row>
    <row r="48" spans="2:10" ht="57.75" customHeight="1" x14ac:dyDescent="0.2">
      <c r="B48" s="14"/>
      <c r="C48" s="1140" t="s">
        <v>4</v>
      </c>
      <c r="D48" s="1140"/>
      <c r="E48" s="1141"/>
      <c r="F48" s="15">
        <v>2.96</v>
      </c>
      <c r="G48" s="16">
        <v>2.2799999999999998</v>
      </c>
      <c r="H48" s="16">
        <v>4.51</v>
      </c>
      <c r="I48" s="16">
        <v>3.79</v>
      </c>
      <c r="J48" s="17">
        <v>2.2200000000000002</v>
      </c>
    </row>
    <row r="49" spans="2:10" ht="57.75" customHeight="1" thickBot="1" x14ac:dyDescent="0.25">
      <c r="B49" s="18"/>
      <c r="C49" s="1142" t="s">
        <v>5</v>
      </c>
      <c r="D49" s="1142"/>
      <c r="E49" s="1143"/>
      <c r="F49" s="19">
        <v>2.84</v>
      </c>
      <c r="G49" s="20" t="s">
        <v>560</v>
      </c>
      <c r="H49" s="20">
        <v>2.23</v>
      </c>
      <c r="I49" s="20" t="s">
        <v>561</v>
      </c>
      <c r="J49" s="21" t="s">
        <v>562</v>
      </c>
    </row>
    <row r="50" spans="2:10" ht="13.2" x14ac:dyDescent="0.2"/>
  </sheetData>
  <sheetProtection algorithmName="SHA-512" hashValue="BLqgTfsxss9qCRa7YOIpeOp724p6EAZZZDM4ac/hNM8ZmCaR2J2kAk5A9yePov0Lj8vGicWJMzKu1PbHBzVsuw==" saltValue="fCKvknKbzAqTvBptxBZiz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東京都</cp:lastModifiedBy>
  <dcterms:created xsi:type="dcterms:W3CDTF">2024-02-05T00:58:43Z</dcterms:created>
  <dcterms:modified xsi:type="dcterms:W3CDTF">2024-03-22T09:46:51Z</dcterms:modified>
  <cp:category/>
</cp:coreProperties>
</file>