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s0000020\05gyousei\gyouzaisei\new\05tuika\04shiryoushuu_shi_1\"/>
    </mc:Choice>
  </mc:AlternateContent>
  <bookViews>
    <workbookView xWindow="0" yWindow="0" windowWidth="23040" windowHeight="852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W35" i="10"/>
  <c r="BW36" i="10" s="1"/>
  <c r="BW37" i="10" s="1"/>
  <c r="BW38" i="10" s="1"/>
  <c r="BW39" i="10" s="1"/>
  <c r="BW40" i="10" s="1"/>
  <c r="BW41" i="10" s="1"/>
  <c r="BE35" i="10"/>
  <c r="AM35" i="10"/>
  <c r="C35" i="10"/>
  <c r="CO34" i="10"/>
  <c r="BW34" i="10"/>
  <c r="BE34" i="10"/>
  <c r="U34" i="10"/>
  <c r="C34" i="10"/>
  <c r="AM34" i="10" l="1"/>
  <c r="U35" i="10"/>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<sst xmlns="http://schemas.openxmlformats.org/spreadsheetml/2006/main" count="1105" uniqueCount="582">
  <si>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</si>
  <si>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</si>
  <si>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</si>
  <si>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</si>
  <si>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</si>
  <si>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</si>
  <si>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</si>
  <si>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</si>
  <si>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</si>
  <si>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</si>
  <si>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</si>
  <si>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</si>
  <si>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</si>
  <si>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</si>
  <si>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</si>
  <si>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</si>
  <si>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</si>
  <si>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</si>
  <si>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</si>
  <si>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</si>
  <si>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</si>
  <si>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</si>
  <si>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</si>
  <si>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</si>
  <si>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</si>
  <si>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</si>
  <si>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</si>
  <si>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</si>
  <si>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</si>
  <si>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</si>
  <si>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</si>
  <si>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</si>
  <si>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</si>
  <si>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</si>
  <si>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</si>
  <si>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</si>
  <si>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</si>
  <si>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</si>
  <si>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</si>
  <si>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</si>
  <si>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</si>
  <si>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</si>
  <si>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</si>
  <si>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</si>
  <si>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</si>
  <si>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</si>
  <si>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</si>
  <si>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</si>
  <si>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</si>
  <si>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</si>
  <si>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</si>
  <si>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</si>
  <si>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</si>
  <si>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</si>
  <si>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</si>
  <si>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</si>
  <si>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</si>
  <si>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</si>
  <si>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</si>
  <si>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</si>
  <si>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</si>
  <si>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</si>
  <si>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</si>
  <si>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</si>
  <si>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</si>
  <si>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</si>
  <si>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</si>
  <si>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</si>
  <si>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</si>
  <si>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</si>
  <si>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</si>
  <si>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</si>
  <si>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</si>
  <si>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</si>
  <si>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</si>
  <si>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</si>
  <si>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</si>
  <si>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</si>
  <si>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</si>
  <si>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</si>
  <si>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</si>
  <si>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</si>
  <si>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</si>
  <si>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</si>
  <si>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</si>
  <si>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</si>
  <si>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</si>
  <si>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</si>
  <si>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</si>
  <si>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</si>
  <si>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</si>
  <si>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</si>
  <si>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</si>
  <si>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</si>
  <si>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</si>
  <si>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</si>
  <si>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</si>
  <si>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</si>
  <si>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</si>
  <si>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西東京市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</si>
  <si>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</si>
  <si>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</si>
  <si>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</si>
  <si>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</si>
  <si>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</si>
  <si>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</si>
  <si>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</si>
  <si>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</si>
  <si>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</si>
  <si>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</si>
  <si>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</si>
  <si>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</si>
  <si>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</si>
  <si>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</si>
  <si>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</si>
  <si>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</si>
  <si>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</si>
  <si>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</si>
  <si>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</si>
  <si>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</si>
  <si>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</si>
  <si>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</si>
  <si>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</si>
  <si>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</si>
  <si>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</si>
  <si>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</si>
  <si>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</si>
  <si>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</si>
  <si>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</si>
  <si>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</si>
  <si>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</si>
  <si>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</si>
  <si>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</si>
  <si>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</si>
  <si>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</si>
  <si>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</si>
  <si>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</si>
  <si>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</si>
  <si>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</si>
  <si>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</si>
  <si>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</si>
  <si>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</si>
  <si>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</si>
  <si>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</si>
  <si>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</si>
  <si>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</si>
  <si>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</si>
  <si>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</si>
  <si>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</si>
  <si>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</si>
  <si>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</si>
  <si>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</si>
  <si>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</si>
  <si>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</si>
  <si>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</si>
  <si>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</si>
  <si>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</si>
  <si>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</si>
  <si>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</si>
  <si>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</si>
  <si>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</si>
  <si>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</si>
  <si>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</si>
  <si>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</si>
  <si>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</si>
  <si>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</si>
  <si>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</si>
  <si>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</si>
  <si>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</si>
  <si>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</si>
  <si>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</si>
  <si>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</si>
  <si>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</si>
  <si>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</si>
  <si>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</si>
  <si>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</si>
  <si>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</si>
  <si>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</si>
  <si>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</si>
  <si>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</si>
  <si>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</si>
  <si>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</si>
  <si>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</si>
  <si>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</si>
  <si>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</si>
  <si>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</si>
  <si>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</si>
  <si>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</si>
  <si>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</si>
  <si>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</si>
  <si>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</si>
  <si>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</si>
  <si>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</si>
  <si>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</si>
  <si>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</si>
  <si>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</si>
  <si>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</si>
  <si>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</si>
  <si>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</si>
  <si>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</si>
  <si>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</si>
  <si>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</si>
  <si>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</si>
  <si>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</si>
  <si>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</si>
  <si>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</si>
  <si>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</si>
  <si>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</si>
  <si>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</si>
  <si>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</si>
  <si>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</si>
  <si>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</si>
  <si>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東京都西東京市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</si>
  <si>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</si>
  <si>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</si>
  <si>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</si>
  <si>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</si>
  <si>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</si>
  <si>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</si>
  <si>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</si>
  <si>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</si>
  <si>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</si>
  <si>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</si>
  <si>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</si>
  <si>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</si>
  <si>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</si>
  <si>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</si>
  <si>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</si>
  <si>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</si>
  <si>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</si>
  <si>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</si>
  <si>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</si>
  <si>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</si>
  <si>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</si>
  <si>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</si>
  <si>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</si>
  <si>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</si>
  <si>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</si>
  <si>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</si>
  <si>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</si>
  <si>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</si>
  <si>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</si>
  <si>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</si>
  <si>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</si>
  <si>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</si>
  <si>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</si>
  <si>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</si>
  <si>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</si>
  <si>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</si>
  <si>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</si>
  <si>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</si>
  <si>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</si>
  <si>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</si>
  <si>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</si>
  <si>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</si>
  <si>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</si>
  <si>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</si>
  <si>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</si>
  <si>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</si>
  <si>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</si>
  <si>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</si>
  <si>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</si>
  <si>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</si>
  <si>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</si>
  <si>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</si>
  <si>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</si>
  <si>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</si>
  <si>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</si>
  <si>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</si>
  <si>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</si>
  <si>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</si>
  <si>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</si>
  <si>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</si>
  <si>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</si>
  <si>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</si>
  <si>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</si>
  <si>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</si>
  <si>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</si>
  <si>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</si>
  <si>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</si>
  <si>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</si>
  <si>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</si>
  <si>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</si>
  <si>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</si>
  <si>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</si>
  <si>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</si>
  <si>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</si>
  <si>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</si>
  <si>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</si>
  <si>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</si>
  <si>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</si>
  <si>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</si>
  <si>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</si>
  <si>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</si>
  <si>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</si>
  <si>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</si>
  <si>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</si>
  <si>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</si>
  <si>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</si>
  <si>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</si>
  <si>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</si>
  <si>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</si>
  <si>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</si>
  <si>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</si>
  <si>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</si>
  <si>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</si>
  <si>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</si>
  <si>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</si>
  <si>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</si>
  <si>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</si>
  <si>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</si>
  <si>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</si>
  <si>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</si>
  <si>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</si>
  <si>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</si>
  <si>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</si>
  <si>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</si>
  <si>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</si>
  <si>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</si>
  <si>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</si>
  <si>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</si>
  <si>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</si>
  <si>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</si>
  <si>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</si>
  <si>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</si>
  <si>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</si>
  <si>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</si>
  <si>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</si>
  <si>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</si>
  <si>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</si>
  <si>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</si>
  <si>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</si>
  <si>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</si>
  <si>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</si>
  <si>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</si>
  <si>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</si>
  <si>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</si>
  <si>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</si>
  <si>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</si>
  <si>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</si>
  <si>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</si>
  <si>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</si>
  <si>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</si>
  <si>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</si>
  <si>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</si>
  <si>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</si>
  <si>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</si>
  <si>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</si>
  <si>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</si>
  <si>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</si>
  <si>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</si>
  <si>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</si>
  <si>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</si>
  <si>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</si>
  <si>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</si>
  <si>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</si>
  <si>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</si>
  <si>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</si>
  <si>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</si>
  <si>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</si>
  <si>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</si>
  <si>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</si>
  <si>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</si>
  <si>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</si>
  <si>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</si>
  <si>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東京都西東京市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</si>
  <si>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</si>
  <si>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</si>
  <si>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</si>
  <si>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</si>
  <si>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</si>
  <si>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</si>
  <si>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</si>
  <si>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</si>
  <si>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</si>
  <si>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</si>
  <si>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</si>
  <si>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</si>
  <si>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</si>
  <si>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</si>
  <si>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</si>
  <si>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</si>
  <si>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</si>
  <si>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</si>
  <si>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</si>
  <si>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</si>
  <si>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</si>
  <si>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</si>
  <si>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</si>
  <si>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</si>
  <si>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</si>
  <si>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</si>
  <si>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</si>
  <si>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</si>
  <si>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</si>
  <si>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</si>
  <si>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</si>
  <si>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</si>
  <si>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</si>
  <si>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</si>
  <si>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駐車場事業特別会計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</si>
  <si>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</si>
  <si>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</si>
  <si>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</si>
  <si>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</si>
  <si>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</si>
  <si>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</si>
  <si>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</si>
  <si>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</si>
  <si>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</si>
  <si>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</si>
  <si>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</si>
  <si>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</si>
  <si>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</si>
  <si>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</si>
  <si>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</si>
  <si>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</si>
  <si>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</si>
  <si>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</si>
  <si>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</si>
  <si>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</si>
  <si>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</si>
  <si>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</si>
  <si>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</si>
  <si>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</si>
  <si>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</si>
  <si>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</si>
  <si>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</si>
  <si>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</si>
  <si>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</si>
  <si>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</si>
  <si>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</si>
  <si>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</si>
  <si>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</si>
  <si>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</si>
  <si>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</si>
  <si>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</si>
  <si>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</si>
  <si>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</si>
  <si>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</si>
  <si>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</si>
  <si>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</si>
  <si>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</si>
  <si>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</si>
  <si>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</si>
  <si>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</si>
  <si>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</si>
  <si>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</si>
  <si>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</si>
  <si>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</si>
  <si>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</si>
  <si>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</si>
  <si>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</si>
  <si>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</si>
  <si>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</si>
  <si>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</si>
  <si>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</si>
  <si>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</si>
  <si>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</si>
  <si>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</si>
  <si>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</si>
  <si>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</si>
  <si>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</si>
  <si>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</si>
  <si>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</si>
  <si>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</si>
  <si>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</si>
  <si>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</si>
  <si>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</si>
  <si>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</si>
  <si>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</si>
  <si>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</si>
  <si>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</si>
  <si>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</si>
  <si>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</si>
  <si>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</si>
  <si>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</si>
  <si>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</si>
  <si>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</si>
  <si>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</si>
  <si>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</si>
  <si>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</si>
  <si>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</si>
  <si>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</si>
  <si>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</si>
  <si>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</si>
  <si>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</si>
  <si>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</si>
  <si>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</si>
  <si>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</si>
  <si>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</si>
  <si>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</si>
  <si>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</si>
  <si>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</si>
  <si>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</si>
  <si>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</si>
  <si>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</si>
  <si>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</si>
  <si>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</si>
  <si>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</si>
  <si>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</si>
  <si>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</si>
  <si>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</si>
  <si>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</si>
  <si>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</si>
  <si>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</si>
  <si>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</si>
  <si>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</si>
  <si>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</si>
  <si>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</si>
  <si>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</si>
  <si>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</si>
  <si>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</si>
  <si>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</si>
  <si>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</si>
  <si>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</si>
  <si>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</si>
  <si>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</si>
  <si>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</si>
  <si>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</si>
  <si>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</si>
  <si>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</si>
  <si>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</si>
  <si>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</si>
  <si>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</si>
  <si>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</si>
  <si>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</si>
  <si>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</si>
  <si>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</si>
  <si>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</si>
  <si>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</si>
  <si>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</si>
  <si>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</si>
  <si>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</si>
  <si>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</si>
  <si>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</si>
  <si>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</si>
  <si>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</si>
  <si>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</si>
  <si>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</si>
  <si>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</si>
  <si>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</si>
  <si>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</si>
  <si>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</si>
  <si>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</si>
  <si>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</si>
  <si>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</si>
  <si>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</si>
  <si>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</si>
  <si>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0.68</t>
  </si>
  <si>
    <t>▲ 0.43</t>
  </si>
  <si>
    <t>一般会計</t>
  </si>
  <si>
    <t>下水道事業会計</t>
  </si>
  <si>
    <t>介護保険特別会計</t>
  </si>
  <si>
    <t>国民健康保険特別会計</t>
  </si>
  <si>
    <t>後期高齢者医療特別会計</t>
  </si>
  <si>
    <t>駐車場事業特別会計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</si>
  <si>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</si>
  <si>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</si>
  <si>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</si>
  <si>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</si>
  <si>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</si>
  <si>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</si>
  <si>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</si>
  <si>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</si>
  <si>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</si>
  <si>
    <t>－</t>
    <phoneticPr fontId="2"/>
  </si>
  <si>
    <t>柳泉園組合</t>
  </si>
  <si>
    <t>東京たま広域資源循環組合</t>
  </si>
  <si>
    <t>東京市町村総合事務組合（一般会計）</t>
  </si>
  <si>
    <t>東京市町村総合事務組合（東京都市町村民交通災害共済事業特別会計）</t>
  </si>
  <si>
    <t>多摩六都科学館組合</t>
  </si>
  <si>
    <t>昭和病院企業団</t>
  </si>
  <si>
    <t>東京都後期高齢者医療広域連合（一般会計）</t>
  </si>
  <si>
    <t>東京都後期高齢者医療広域連合（後期高齢者医療特別会計）</t>
  </si>
  <si>
    <t>〇</t>
    <phoneticPr fontId="2"/>
  </si>
  <si>
    <t>西東京市土地開発公社</t>
    <phoneticPr fontId="2"/>
  </si>
  <si>
    <t>都市計画事業基金</t>
    <rPh sb="0" eb="6">
      <t>トシケイカクジギョウ</t>
    </rPh>
    <rPh sb="6" eb="8">
      <t>キキン</t>
    </rPh>
    <phoneticPr fontId="5"/>
  </si>
  <si>
    <t>まちづくり整備基金</t>
    <rPh sb="5" eb="7">
      <t>セイビ</t>
    </rPh>
    <rPh sb="7" eb="9">
      <t>キキン</t>
    </rPh>
    <phoneticPr fontId="38"/>
  </si>
  <si>
    <t>みどり基金</t>
    <rPh sb="3" eb="5">
      <t>キキン</t>
    </rPh>
    <phoneticPr fontId="38"/>
  </si>
  <si>
    <t>地域福祉基金</t>
    <rPh sb="0" eb="2">
      <t>チイキ</t>
    </rPh>
    <rPh sb="2" eb="4">
      <t>フクシ</t>
    </rPh>
    <rPh sb="4" eb="6">
      <t>キキン</t>
    </rPh>
    <phoneticPr fontId="38"/>
  </si>
  <si>
    <t>庁舎整備基金</t>
    <rPh sb="0" eb="2">
      <t>チョウシャ</t>
    </rPh>
    <rPh sb="2" eb="6">
      <t>セイビキキン</t>
    </rPh>
    <phoneticPr fontId="3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</si>
</sst>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Yu Gothic"/>
      <family val="2"/>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33173</c:v>
                </c:pt>
                <c:pt idx="1">
                  <c:v>37644</c:v>
                </c:pt>
                <c:pt idx="2">
                  <c:v>39221</c:v>
                </c:pt>
                <c:pt idx="3">
                  <c:v>38566</c:v>
                </c:pt>
                <c:pt idx="4">
                  <c:v>35156</c:v>
                </c:pt>
              </c:numCache>
            </c:numRef>
          </c:val>
          <c:smooth val="0"/>
          <c:extLst>
            <c:ext xmlns:c16="http://schemas.microsoft.com/office/drawing/2014/chart" uri="{C3380CC4-5D6E-409C-BE32-E72D297353CC}">
              <c16:uniqueId val="{00000000-90EB-4A91-9F28-0D72AA377F3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37546</c:v>
                </c:pt>
                <c:pt idx="1">
                  <c:v>18434</c:v>
                </c:pt>
                <c:pt idx="2">
                  <c:v>32384</c:v>
                </c:pt>
                <c:pt idx="3">
                  <c:v>19295</c:v>
                </c:pt>
                <c:pt idx="4">
                  <c:v>24571</c:v>
                </c:pt>
              </c:numCache>
            </c:numRef>
          </c:val>
          <c:smooth val="0"/>
          <c:extLst>
            <c:ext xmlns:c16="http://schemas.microsoft.com/office/drawing/2014/chart" uri="{C3380CC4-5D6E-409C-BE32-E72D297353CC}">
              <c16:uniqueId val="{00000001-90EB-4A91-9F28-0D72AA377F3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3.26</c:v>
                </c:pt>
                <c:pt idx="1">
                  <c:v>3.65</c:v>
                </c:pt>
                <c:pt idx="2">
                  <c:v>4.68</c:v>
                </c:pt>
                <c:pt idx="3">
                  <c:v>9.07</c:v>
                </c:pt>
                <c:pt idx="4">
                  <c:v>7.6</c:v>
                </c:pt>
              </c:numCache>
            </c:numRef>
          </c:val>
          <c:extLst>
            <c:ext xmlns:c16="http://schemas.microsoft.com/office/drawing/2014/chart" uri="{C3380CC4-5D6E-409C-BE32-E72D297353CC}">
              <c16:uniqueId val="{00000000-8E56-40BC-AF0C-D7E2C972A5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7.71</c:v>
                </c:pt>
                <c:pt idx="1">
                  <c:v>7.82</c:v>
                </c:pt>
                <c:pt idx="2">
                  <c:v>8.4700000000000006</c:v>
                </c:pt>
                <c:pt idx="3">
                  <c:v>9.31</c:v>
                </c:pt>
                <c:pt idx="4">
                  <c:v>10.8</c:v>
                </c:pt>
              </c:numCache>
            </c:numRef>
          </c:val>
          <c:extLst>
            <c:ext xmlns:c16="http://schemas.microsoft.com/office/drawing/2014/chart" uri="{C3380CC4-5D6E-409C-BE32-E72D297353CC}">
              <c16:uniqueId val="{00000001-8E56-40BC-AF0C-D7E2C972A51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-0.68</c:v>
                </c:pt>
                <c:pt idx="1">
                  <c:v>0.41</c:v>
                </c:pt>
                <c:pt idx="2">
                  <c:v>2</c:v>
                </c:pt>
                <c:pt idx="3">
                  <c:v>5.92</c:v>
                </c:pt>
                <c:pt idx="4">
                  <c:v>-0.43</c:v>
                </c:pt>
              </c:numCache>
            </c:numRef>
          </c:val>
          <c:smooth val="0"/>
          <c:extLst>
            <c:ext xmlns:c16="http://schemas.microsoft.com/office/drawing/2014/chart" uri="{C3380CC4-5D6E-409C-BE32-E72D297353CC}">
              <c16:uniqueId val="{00000002-8E56-40BC-AF0C-D7E2C972A51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0.31</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38E-4A25-B3F6-67AB06A47F7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38E-4A25-B3F6-67AB06A47F7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38E-4A25-B3F6-67AB06A47F7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38E-4A25-B3F6-67AB06A47F74}"/>
            </c:ext>
          </c:extLst>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0.02</c:v>
                </c:pt>
                <c:pt idx="4">
                  <c:v>#N/A</c:v>
                </c:pt>
                <c:pt idx="5">
                  <c:v>0.04</c:v>
                </c:pt>
                <c:pt idx="6">
                  <c:v>#N/A</c:v>
                </c:pt>
                <c:pt idx="7">
                  <c:v>0.02</c:v>
                </c:pt>
                <c:pt idx="8">
                  <c:v>#N/A</c:v>
                </c:pt>
                <c:pt idx="9">
                  <c:v>0.01</c:v>
                </c:pt>
              </c:numCache>
            </c:numRef>
          </c:val>
          <c:extLst>
            <c:ext xmlns:c16="http://schemas.microsoft.com/office/drawing/2014/chart" uri="{C3380CC4-5D6E-409C-BE32-E72D297353CC}">
              <c16:uniqueId val="{00000004-638E-4A25-B3F6-67AB06A47F7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0.09</c:v>
                </c:pt>
                <c:pt idx="2">
                  <c:v>#N/A</c:v>
                </c:pt>
                <c:pt idx="3">
                  <c:v>0.08</c:v>
                </c:pt>
                <c:pt idx="4">
                  <c:v>#N/A</c:v>
                </c:pt>
                <c:pt idx="5">
                  <c:v>0.05</c:v>
                </c:pt>
                <c:pt idx="6">
                  <c:v>#N/A</c:v>
                </c:pt>
                <c:pt idx="7">
                  <c:v>0.06</c:v>
                </c:pt>
                <c:pt idx="8">
                  <c:v>#N/A</c:v>
                </c:pt>
                <c:pt idx="9">
                  <c:v>0.09</c:v>
                </c:pt>
              </c:numCache>
            </c:numRef>
          </c:val>
          <c:extLst>
            <c:ext xmlns:c16="http://schemas.microsoft.com/office/drawing/2014/chart" uri="{C3380CC4-5D6E-409C-BE32-E72D297353CC}">
              <c16:uniqueId val="{00000005-638E-4A25-B3F6-67AB06A47F7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0.73</c:v>
                </c:pt>
                <c:pt idx="2">
                  <c:v>#N/A</c:v>
                </c:pt>
                <c:pt idx="3">
                  <c:v>0.93</c:v>
                </c:pt>
                <c:pt idx="4">
                  <c:v>#N/A</c:v>
                </c:pt>
                <c:pt idx="5">
                  <c:v>0.69</c:v>
                </c:pt>
                <c:pt idx="6">
                  <c:v>#N/A</c:v>
                </c:pt>
                <c:pt idx="7">
                  <c:v>0.89</c:v>
                </c:pt>
                <c:pt idx="8">
                  <c:v>#N/A</c:v>
                </c:pt>
                <c:pt idx="9">
                  <c:v>0.64</c:v>
                </c:pt>
              </c:numCache>
            </c:numRef>
          </c:val>
          <c:extLst>
            <c:ext xmlns:c16="http://schemas.microsoft.com/office/drawing/2014/chart" uri="{C3380CC4-5D6E-409C-BE32-E72D297353CC}">
              <c16:uniqueId val="{00000006-638E-4A25-B3F6-67AB06A47F7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0.74</c:v>
                </c:pt>
                <c:pt idx="2">
                  <c:v>#N/A</c:v>
                </c:pt>
                <c:pt idx="3">
                  <c:v>1.1200000000000001</c:v>
                </c:pt>
                <c:pt idx="4">
                  <c:v>#N/A</c:v>
                </c:pt>
                <c:pt idx="5">
                  <c:v>1.61</c:v>
                </c:pt>
                <c:pt idx="6">
                  <c:v>#N/A</c:v>
                </c:pt>
                <c:pt idx="7">
                  <c:v>1.65</c:v>
                </c:pt>
                <c:pt idx="8">
                  <c:v>#N/A</c:v>
                </c:pt>
                <c:pt idx="9">
                  <c:v>1.26</c:v>
                </c:pt>
              </c:numCache>
            </c:numRef>
          </c:val>
          <c:extLst>
            <c:ext xmlns:c16="http://schemas.microsoft.com/office/drawing/2014/chart" uri="{C3380CC4-5D6E-409C-BE32-E72D297353CC}">
              <c16:uniqueId val="{00000007-638E-4A25-B3F6-67AB06A47F74}"/>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#N/A</c:v>
                </c:pt>
                <c:pt idx="3">
                  <c:v>0.68</c:v>
                </c:pt>
                <c:pt idx="4">
                  <c:v>#N/A</c:v>
                </c:pt>
                <c:pt idx="5">
                  <c:v>1.21</c:v>
                </c:pt>
                <c:pt idx="6">
                  <c:v>#N/A</c:v>
                </c:pt>
                <c:pt idx="7">
                  <c:v>1.5</c:v>
                </c:pt>
                <c:pt idx="8">
                  <c:v>#N/A</c:v>
                </c:pt>
                <c:pt idx="9">
                  <c:v>1.97</c:v>
                </c:pt>
              </c:numCache>
            </c:numRef>
          </c:val>
          <c:extLst>
            <c:ext xmlns:c16="http://schemas.microsoft.com/office/drawing/2014/chart" uri="{C3380CC4-5D6E-409C-BE32-E72D297353CC}">
              <c16:uniqueId val="{00000008-638E-4A25-B3F6-67AB06A47F7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3.26</c:v>
                </c:pt>
                <c:pt idx="2">
                  <c:v>#N/A</c:v>
                </c:pt>
                <c:pt idx="3">
                  <c:v>3.64</c:v>
                </c:pt>
                <c:pt idx="4">
                  <c:v>#N/A</c:v>
                </c:pt>
                <c:pt idx="5">
                  <c:v>4.68</c:v>
                </c:pt>
                <c:pt idx="6">
                  <c:v>#N/A</c:v>
                </c:pt>
                <c:pt idx="7">
                  <c:v>9.07</c:v>
                </c:pt>
                <c:pt idx="8">
                  <c:v>#N/A</c:v>
                </c:pt>
                <c:pt idx="9">
                  <c:v>7.59</c:v>
                </c:pt>
              </c:numCache>
            </c:numRef>
          </c:val>
          <c:extLst>
            <c:ext xmlns:c16="http://schemas.microsoft.com/office/drawing/2014/chart" uri="{C3380CC4-5D6E-409C-BE32-E72D297353CC}">
              <c16:uniqueId val="{00000009-638E-4A25-B3F6-67AB06A47F7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5569</c:v>
                </c:pt>
                <c:pt idx="5">
                  <c:v>4898</c:v>
                </c:pt>
                <c:pt idx="8">
                  <c:v>4433</c:v>
                </c:pt>
                <c:pt idx="11">
                  <c:v>3880</c:v>
                </c:pt>
                <c:pt idx="14">
                  <c:v>3802</c:v>
                </c:pt>
              </c:numCache>
            </c:numRef>
          </c:val>
          <c:extLst>
            <c:ext xmlns:c16="http://schemas.microsoft.com/office/drawing/2014/chart" uri="{C3380CC4-5D6E-409C-BE32-E72D297353CC}">
              <c16:uniqueId val="{00000000-FE7F-47A0-8DA5-DD8BBC8A9B2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E7F-47A0-8DA5-DD8BBC8A9B2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E7F-47A0-8DA5-DD8BBC8A9B2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109</c:v>
                </c:pt>
                <c:pt idx="3">
                  <c:v>107</c:v>
                </c:pt>
                <c:pt idx="6">
                  <c:v>74</c:v>
                </c:pt>
                <c:pt idx="9">
                  <c:v>40</c:v>
                </c:pt>
                <c:pt idx="12">
                  <c:v>27</c:v>
                </c:pt>
              </c:numCache>
            </c:numRef>
          </c:val>
          <c:extLst>
            <c:ext xmlns:c16="http://schemas.microsoft.com/office/drawing/2014/chart" uri="{C3380CC4-5D6E-409C-BE32-E72D297353CC}">
              <c16:uniqueId val="{00000003-FE7F-47A0-8DA5-DD8BBC8A9B2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163</c:v>
                </c:pt>
                <c:pt idx="3">
                  <c:v>57</c:v>
                </c:pt>
                <c:pt idx="6">
                  <c:v>95</c:v>
                </c:pt>
                <c:pt idx="9">
                  <c:v>60</c:v>
                </c:pt>
                <c:pt idx="12">
                  <c:v>64</c:v>
                </c:pt>
              </c:numCache>
            </c:numRef>
          </c:val>
          <c:extLst>
            <c:ext xmlns:c16="http://schemas.microsoft.com/office/drawing/2014/chart" uri="{C3380CC4-5D6E-409C-BE32-E72D297353CC}">
              <c16:uniqueId val="{00000004-FE7F-47A0-8DA5-DD8BBC8A9B2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E7F-47A0-8DA5-DD8BBC8A9B2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E7F-47A0-8DA5-DD8BBC8A9B2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5934</c:v>
                </c:pt>
                <c:pt idx="3">
                  <c:v>5571</c:v>
                </c:pt>
                <c:pt idx="6">
                  <c:v>5068</c:v>
                </c:pt>
                <c:pt idx="9">
                  <c:v>4744</c:v>
                </c:pt>
                <c:pt idx="12">
                  <c:v>4764</c:v>
                </c:pt>
              </c:numCache>
            </c:numRef>
          </c:val>
          <c:extLst>
            <c:ext xmlns:c16="http://schemas.microsoft.com/office/drawing/2014/chart" uri="{C3380CC4-5D6E-409C-BE32-E72D297353CC}">
              <c16:uniqueId val="{00000007-FE7F-47A0-8DA5-DD8BBC8A9B2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637</c:v>
                </c:pt>
                <c:pt idx="2">
                  <c:v>#N/A</c:v>
                </c:pt>
                <c:pt idx="3">
                  <c:v>#N/A</c:v>
                </c:pt>
                <c:pt idx="4">
                  <c:v>837</c:v>
                </c:pt>
                <c:pt idx="5">
                  <c:v>#N/A</c:v>
                </c:pt>
                <c:pt idx="6">
                  <c:v>#N/A</c:v>
                </c:pt>
                <c:pt idx="7">
                  <c:v>804</c:v>
                </c:pt>
                <c:pt idx="8">
                  <c:v>#N/A</c:v>
                </c:pt>
                <c:pt idx="9">
                  <c:v>#N/A</c:v>
                </c:pt>
                <c:pt idx="10">
                  <c:v>964</c:v>
                </c:pt>
                <c:pt idx="11">
                  <c:v>#N/A</c:v>
                </c:pt>
                <c:pt idx="12">
                  <c:v>#N/A</c:v>
                </c:pt>
                <c:pt idx="13">
                  <c:v>1053</c:v>
                </c:pt>
                <c:pt idx="14">
                  <c:v>#N/A</c:v>
                </c:pt>
              </c:numCache>
            </c:numRef>
          </c:val>
          <c:smooth val="0"/>
          <c:extLst>
            <c:ext xmlns:c16="http://schemas.microsoft.com/office/drawing/2014/chart" uri="{C3380CC4-5D6E-409C-BE32-E72D297353CC}">
              <c16:uniqueId val="{00000008-FE7F-47A0-8DA5-DD8BBC8A9B2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39763</c:v>
                </c:pt>
                <c:pt idx="5">
                  <c:v>38637</c:v>
                </c:pt>
                <c:pt idx="8">
                  <c:v>38052</c:v>
                </c:pt>
                <c:pt idx="11">
                  <c:v>37667</c:v>
                </c:pt>
                <c:pt idx="14">
                  <c:v>35516</c:v>
                </c:pt>
              </c:numCache>
            </c:numRef>
          </c:val>
          <c:extLst>
            <c:ext xmlns:c16="http://schemas.microsoft.com/office/drawing/2014/chart" uri="{C3380CC4-5D6E-409C-BE32-E72D297353CC}">
              <c16:uniqueId val="{00000000-FDA7-4E86-9D02-F98FCA9E6E3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8584</c:v>
                </c:pt>
                <c:pt idx="5">
                  <c:v>7437</c:v>
                </c:pt>
                <c:pt idx="8">
                  <c:v>6574</c:v>
                </c:pt>
                <c:pt idx="11">
                  <c:v>5844</c:v>
                </c:pt>
                <c:pt idx="14">
                  <c:v>5690</c:v>
                </c:pt>
              </c:numCache>
            </c:numRef>
          </c:val>
          <c:extLst>
            <c:ext xmlns:c16="http://schemas.microsoft.com/office/drawing/2014/chart" uri="{C3380CC4-5D6E-409C-BE32-E72D297353CC}">
              <c16:uniqueId val="{00000001-FDA7-4E86-9D02-F98FCA9E6E3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8438</c:v>
                </c:pt>
                <c:pt idx="5">
                  <c:v>9625</c:v>
                </c:pt>
                <c:pt idx="8">
                  <c:v>11416</c:v>
                </c:pt>
                <c:pt idx="11">
                  <c:v>13777</c:v>
                </c:pt>
                <c:pt idx="14">
                  <c:v>16390</c:v>
                </c:pt>
              </c:numCache>
            </c:numRef>
          </c:val>
          <c:extLst>
            <c:ext xmlns:c16="http://schemas.microsoft.com/office/drawing/2014/chart" uri="{C3380CC4-5D6E-409C-BE32-E72D297353CC}">
              <c16:uniqueId val="{00000002-FDA7-4E86-9D02-F98FCA9E6E3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DA7-4E86-9D02-F98FCA9E6E3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DA7-4E86-9D02-F98FCA9E6E3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A7-4E86-9D02-F98FCA9E6E3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6949</c:v>
                </c:pt>
                <c:pt idx="3">
                  <c:v>6733</c:v>
                </c:pt>
                <c:pt idx="6">
                  <c:v>6644</c:v>
                </c:pt>
                <c:pt idx="9">
                  <c:v>6672</c:v>
                </c:pt>
                <c:pt idx="12">
                  <c:v>6591</c:v>
                </c:pt>
              </c:numCache>
            </c:numRef>
          </c:val>
          <c:extLst>
            <c:ext xmlns:c16="http://schemas.microsoft.com/office/drawing/2014/chart" uri="{C3380CC4-5D6E-409C-BE32-E72D297353CC}">
              <c16:uniqueId val="{00000006-FDA7-4E86-9D02-F98FCA9E6E3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557</c:v>
                </c:pt>
                <c:pt idx="3">
                  <c:v>414</c:v>
                </c:pt>
                <c:pt idx="6">
                  <c:v>318</c:v>
                </c:pt>
                <c:pt idx="9">
                  <c:v>259</c:v>
                </c:pt>
                <c:pt idx="12">
                  <c:v>225</c:v>
                </c:pt>
              </c:numCache>
            </c:numRef>
          </c:val>
          <c:extLst>
            <c:ext xmlns:c16="http://schemas.microsoft.com/office/drawing/2014/chart" uri="{C3380CC4-5D6E-409C-BE32-E72D297353CC}">
              <c16:uniqueId val="{00000007-FDA7-4E86-9D02-F98FCA9E6E3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1593</c:v>
                </c:pt>
                <c:pt idx="3">
                  <c:v>1070</c:v>
                </c:pt>
                <c:pt idx="6">
                  <c:v>881</c:v>
                </c:pt>
                <c:pt idx="9">
                  <c:v>653</c:v>
                </c:pt>
                <c:pt idx="12">
                  <c:v>727</c:v>
                </c:pt>
              </c:numCache>
            </c:numRef>
          </c:val>
          <c:extLst>
            <c:ext xmlns:c16="http://schemas.microsoft.com/office/drawing/2014/chart" uri="{C3380CC4-5D6E-409C-BE32-E72D297353CC}">
              <c16:uniqueId val="{00000008-FDA7-4E86-9D02-F98FCA9E6E3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245</c:v>
                </c:pt>
                <c:pt idx="6">
                  <c:v>0</c:v>
                </c:pt>
                <c:pt idx="9">
                  <c:v>0</c:v>
                </c:pt>
                <c:pt idx="12">
                  <c:v>0</c:v>
                </c:pt>
              </c:numCache>
            </c:numRef>
          </c:val>
          <c:extLst>
            <c:ext xmlns:c16="http://schemas.microsoft.com/office/drawing/2014/chart" uri="{C3380CC4-5D6E-409C-BE32-E72D297353CC}">
              <c16:uniqueId val="{00000009-FDA7-4E86-9D02-F98FCA9E6E3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56437</c:v>
                </c:pt>
                <c:pt idx="3">
                  <c:v>54806</c:v>
                </c:pt>
                <c:pt idx="6">
                  <c:v>55268</c:v>
                </c:pt>
                <c:pt idx="9">
                  <c:v>53052</c:v>
                </c:pt>
                <c:pt idx="12">
                  <c:v>49505</c:v>
                </c:pt>
              </c:numCache>
            </c:numRef>
          </c:val>
          <c:extLst>
            <c:ext xmlns:c16="http://schemas.microsoft.com/office/drawing/2014/chart" uri="{C3380CC4-5D6E-409C-BE32-E72D297353CC}">
              <c16:uniqueId val="{0000000A-FDA7-4E86-9D02-F98FCA9E6E3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8749</c:v>
                </c:pt>
                <c:pt idx="2">
                  <c:v>#N/A</c:v>
                </c:pt>
                <c:pt idx="3">
                  <c:v>#N/A</c:v>
                </c:pt>
                <c:pt idx="4">
                  <c:v>7571</c:v>
                </c:pt>
                <c:pt idx="5">
                  <c:v>#N/A</c:v>
                </c:pt>
                <c:pt idx="6">
                  <c:v>#N/A</c:v>
                </c:pt>
                <c:pt idx="7">
                  <c:v>7069</c:v>
                </c:pt>
                <c:pt idx="8">
                  <c:v>#N/A</c:v>
                </c:pt>
                <c:pt idx="9">
                  <c:v>#N/A</c:v>
                </c:pt>
                <c:pt idx="10">
                  <c:v>3347</c:v>
                </c:pt>
                <c:pt idx="11">
                  <c:v>#N/A</c:v>
                </c:pt>
                <c:pt idx="12">
                  <c:v>#N/A</c:v>
                </c:pt>
                <c:pt idx="13">
                  <c:v>0</c:v>
                </c:pt>
                <c:pt idx="14">
                  <c:v>#N/A</c:v>
                </c:pt>
              </c:numCache>
            </c:numRef>
          </c:val>
          <c:smooth val="0"/>
          <c:extLst>
            <c:ext xmlns:c16="http://schemas.microsoft.com/office/drawing/2014/chart" uri="{C3380CC4-5D6E-409C-BE32-E72D297353CC}">
              <c16:uniqueId val="{0000000B-FDA7-4E86-9D02-F98FCA9E6E3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3372</c:v>
                </c:pt>
                <c:pt idx="1">
                  <c:v>3913</c:v>
                </c:pt>
                <c:pt idx="2">
                  <c:v>4432</c:v>
                </c:pt>
              </c:numCache>
            </c:numRef>
          </c:val>
          <c:extLst>
            <c:ext xmlns:c16="http://schemas.microsoft.com/office/drawing/2014/chart" uri="{C3380CC4-5D6E-409C-BE32-E72D297353CC}">
              <c16:uniqueId val="{00000000-CC81-4C52-9439-B22467FC2FD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CC81-4C52-9439-B22467FC2FD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6401</c:v>
                </c:pt>
                <c:pt idx="1">
                  <c:v>8152</c:v>
                </c:pt>
                <c:pt idx="2">
                  <c:v>10274</c:v>
                </c:pt>
              </c:numCache>
            </c:numRef>
          </c:val>
          <c:extLst>
            <c:ext xmlns:c16="http://schemas.microsoft.com/office/drawing/2014/chart" uri="{C3380CC4-5D6E-409C-BE32-E72D297353CC}">
              <c16:uniqueId val="{00000002-CC81-4C52-9439-B22467FC2FD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元利償還等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のうち、</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元利償還金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は、合併特例債の皆減や臨時財政対策債の減があったものの、中原小建替工事（二年目）や減収補てん債に係る元金償還が始まったこと等の要因により、微増した。</a:t>
          </a:r>
        </a:p>
        <a:p>
          <a:r>
            <a:rPr kumimoji="1" lang="ja-JP" altLang="en-US" sz="1400">
              <a:latin typeface="ＭＳ ゴシック" pitchFamily="49" charset="-128"/>
              <a:ea typeface="ＭＳ ゴシック" pitchFamily="49" charset="-128"/>
            </a:rPr>
            <a:t>　一方で、そこから差し引く</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については、都市計画事業関係の地方債の償還が進んだことによる減や、基準財政需要額に算入される地方債の償還が進んだこと等により減少した。</a:t>
          </a: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元利償還等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が増加し、</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が減少したため、前年度比</a:t>
          </a:r>
          <a:r>
            <a:rPr kumimoji="1" lang="en-US" altLang="ja-JP" sz="1400">
              <a:latin typeface="ＭＳ ゴシック" pitchFamily="49" charset="-128"/>
              <a:ea typeface="ＭＳ ゴシック" pitchFamily="49" charset="-128"/>
            </a:rPr>
            <a:t>8,900</a:t>
          </a:r>
          <a:r>
            <a:rPr kumimoji="1" lang="ja-JP" altLang="en-US" sz="1400">
              <a:latin typeface="ＭＳ ゴシック" pitchFamily="49" charset="-128"/>
              <a:ea typeface="ＭＳ ゴシック" pitchFamily="49" charset="-128"/>
            </a:rPr>
            <a:t>万円の増加となった。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今後も後年度負担を十分考慮した地方債の借入に努めることにより、元利償還金の抑制を図る。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満期一括償還地方債は利用していない。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一般会計等に係る地方債の現在高</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が、教育債や臨時財政対策債の影響により減となったほか、「組合負担等見込額」の償還も進んだため、減少となった。</a:t>
          </a:r>
        </a:p>
        <a:p>
          <a:r>
            <a:rPr kumimoji="1" lang="ja-JP" altLang="en-US" sz="1400">
              <a:latin typeface="ＭＳ ゴシック" pitchFamily="49" charset="-128"/>
              <a:ea typeface="ＭＳ ゴシック" pitchFamily="49" charset="-128"/>
            </a:rPr>
            <a:t>　一方、「充当可能財源等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」は、「充当可能特定歳入」「基準財政需要額算入見込額」の減少よりも「充当可能基金」が増加したため増となった。</a:t>
          </a:r>
        </a:p>
        <a:p>
          <a:r>
            <a:rPr kumimoji="1" lang="ja-JP" altLang="en-US" sz="1400">
              <a:latin typeface="ＭＳ ゴシック" pitchFamily="49" charset="-128"/>
              <a:ea typeface="ＭＳ ゴシック" pitchFamily="49" charset="-128"/>
            </a:rPr>
            <a:t>　このため、将来負担比率（分子）は、前年度比</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9,400</a:t>
          </a:r>
          <a:r>
            <a:rPr kumimoji="1" lang="ja-JP" altLang="en-US" sz="1400">
              <a:latin typeface="ＭＳ ゴシック" pitchFamily="49" charset="-128"/>
              <a:ea typeface="ＭＳ ゴシック" pitchFamily="49" charset="-128"/>
            </a:rPr>
            <a:t>万円・約</a:t>
          </a:r>
          <a:r>
            <a:rPr kumimoji="1" lang="en-US" altLang="ja-JP" sz="1400">
              <a:latin typeface="ＭＳ ゴシック" pitchFamily="49" charset="-128"/>
              <a:ea typeface="ＭＳ ゴシック" pitchFamily="49" charset="-128"/>
            </a:rPr>
            <a:t>116.3</a:t>
          </a:r>
          <a:r>
            <a:rPr kumimoji="1" lang="ja-JP" altLang="en-US" sz="1400">
              <a:latin typeface="ＭＳ ゴシック" pitchFamily="49" charset="-128"/>
              <a:ea typeface="ＭＳ ゴシック" pitchFamily="49" charset="-128"/>
            </a:rPr>
            <a:t>％減少となった。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今後も、後年度負担を十分考慮した地方債の借入に努める。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東京都西東京市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・財政調整基金について、前年度の決算を踏まえた積立額の確保とその後の徹底した予算の執行管理により、健全な財政運営に努めた結果、積立額が取崩額を上回ったことから、残高が増加した。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の主な増減理由として、地球温暖化の防止対策の推進を図るため地球温暖化防止対策基金を新たに設置し、森林環境譲与税を主な原資として積み立てた。庁舎整備基金は基金の運用により生じた収益相当額のみを積み立てたため、基金残高は減少した。一方、都市計画事業基金は、都市計画税の収入が都市計画事業費を上回った分を積み立てたため、基金残高は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安定した財政運営を行うために、残高に留意しつつ、第３次総合計画に基づく各分野における計画事業の実施や、長引く原油価格・物価高騰等の影響への対応を含め、必要な行政サービスへの活用も図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・特定目的基金については、それぞれの基金の設置の趣旨に則して、確実かつ効率的な運用を行いつつ、優先的に取り組む事業への活用を図るなど、適正な管理・運営に努める。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・都市計画事業基金：都市計画に係る事業の推進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・地域福祉基金：総合的な地域福祉の推進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・まちづくり整備基金：公用又は公共用に供する施設及びその用地の整備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・みどり基金：緑の保護、育成、緑地の確保等の緑地事業の推進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・地球温暖化防止対策基金：地球温暖化の防止対策の推進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・都市計画事業基金：都市計画税の収入が都市計画事業費を上回った分を積み立てたため、基金残高は増加した。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・地域福祉基金：総合的な地域福祉の推進を図るため取り崩した一方で、特別会計繰出金の抑制分などから積立を行ったこと等により基金残高は増加した。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・まちづくり整備基金：学校ＬＡＮ整備工事等へ活用した一方、ふるさと納税による指定寄附金等を積み立てたため、基金残高は増加した。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・みどり基金：人にやさしいまちづくり条例に基づく寄附金を積み立てたため、基金残高は増加した。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・地球温暖化防止対策基金：地球温暖化の防止対策の推進を図るため地球温暖化防止対策基金を新たに設置し、森林環境譲与税を主な原資として積み立てた。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・都市計画事業基金：都市計画事業を推進するため、計画的な活用を図っていく。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・地域福祉基金：総合的な地域福祉の推進を図るべく、引き続き残高の確保に努める。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・まちづくり整備基金：土地の売払収入が大きな財源となることから、公共施設の適正配置を進めることで、基金残高の回復を図りたい。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・みどり基金：緑の保護、育成、緑地の確保等を図るべく、引き続き残高の確保に努める。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・地球温暖化防止対策基金：今後森林の有する公的機能に関する普及啓発や環境学習等への活用を検討していく。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・年度間の財源を調整し、財政の効率的執行を図るため、補正予算を含め、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万円の取崩しを予算計上したが、目標を踏まえた財政運営に努め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万円の取崩しを留保した結果、積立額が取崩額を上回ったことにより、令和４年度末残高は、標準財政規模の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万円となり、７年ぶりに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億円台を確保した。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・財政調整基金は、基金残高として、第４次行財政改革大綱の評価指標の一つとして設定している標準財政規模の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いう目標値を達成したが、今後、第３次総合計画に基づく各分野における計画事業の実施や、長引く原油価格・物価高騰等の影響への対応を含めた、必要な行政サービスへの活用を考慮すると、将来にわたり安定した財政運営を行うために、財政調整基金の残高に引き続き留意しつつ、残高の維持・確保に積極的に努めていく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・該当なし。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・該当なし。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205,876
200,895
15.75
87,049,826
83,529,956
3,115,824
41,022,644
49,504,903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４年度の基準財政需要額は、臨時財政対策債償還基金費や生活保護費などが減となったものの、臨時財政対策債の発行可能額の減により、基準財政需要額からの振替額が減となったことや、公債費における臨時財政対策債などが増となったことなどから、全体で増となった。一方で、基準財政収入額は、固定資産税（償却資産）、地方特例交付金などが減となったものの、市民税所得割、市民税法人税割などが増となったことにより、全体では増となっている。 この結果、財政力指数は、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0.88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となり、前年度比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引き続き、市税収入を確保するために、徴収率向上対策等の取り組みを通じて、財政基盤の強化に努める。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xdr:cNvCxnSpPr/>
      </xdr:nvCxnSpPr>
      <xdr:spPr>
        <a:xfrm flipV="1">
          <a:off x="4514850" y="6070318"/>
          <a:ext cx="0" cy="1350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4584700" y="739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425950" y="74206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xdr:cNvSpPr txBox="1"/>
      </xdr:nvSpPr>
      <xdr:spPr>
        <a:xfrm>
          <a:off x="4584700" y="5821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xdr:cNvCxnSpPr/>
      </xdr:nvCxnSpPr>
      <xdr:spPr>
        <a:xfrm>
          <a:off x="4425950" y="60703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140405</xdr:rowOff>
    </xdr:from>
    <xdr:to>
      <xdr:col>23</xdr:col>
      <xdr:colOff>133350</xdr:colOff>
      <xdr:row>40</xdr:row>
      <xdr:rowOff>153811</xdr:rowOff>
    </xdr:to>
    <xdr:cxnSp macro="">
      <xdr:nvCxnSpPr>
        <xdr:cNvPr id="69" name="直線コネクタ 68"/>
        <xdr:cNvCxnSpPr/>
      </xdr:nvCxnSpPr>
      <xdr:spPr>
        <a:xfrm>
          <a:off x="3752850" y="6846005"/>
          <a:ext cx="762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79322</xdr:rowOff>
    </xdr:from>
    <xdr:ext cx="762000" cy="259045"/>
    <xdr:sp macro="" textlink="">
      <xdr:nvSpPr>
        <xdr:cNvPr id="70" name="財政力平均値テキスト"/>
        <xdr:cNvSpPr txBox="1"/>
      </xdr:nvSpPr>
      <xdr:spPr>
        <a:xfrm>
          <a:off x="4584700" y="6617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xdr:cNvSpPr/>
      </xdr:nvSpPr>
      <xdr:spPr>
        <a:xfrm>
          <a:off x="4464050" y="676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140405</xdr:rowOff>
    </xdr:to>
    <xdr:cxnSp macro="">
      <xdr:nvCxnSpPr>
        <xdr:cNvPr id="72" name="直線コネクタ 71"/>
        <xdr:cNvCxnSpPr/>
      </xdr:nvCxnSpPr>
      <xdr:spPr>
        <a:xfrm>
          <a:off x="2940050" y="6832600"/>
          <a:ext cx="8128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49389</xdr:rowOff>
    </xdr:from>
    <xdr:to>
      <xdr:col>19</xdr:col>
      <xdr:colOff>184150</xdr:colOff>
      <xdr:row>40</xdr:row>
      <xdr:rowOff>150989</xdr:rowOff>
    </xdr:to>
    <xdr:sp macro="" textlink="">
      <xdr:nvSpPr>
        <xdr:cNvPr id="73" name="フローチャート: 判断 72"/>
        <xdr:cNvSpPr/>
      </xdr:nvSpPr>
      <xdr:spPr>
        <a:xfrm>
          <a:off x="3702050" y="675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161166</xdr:rowOff>
    </xdr:from>
    <xdr:ext cx="736600" cy="259045"/>
    <xdr:sp macro="" textlink="">
      <xdr:nvSpPr>
        <xdr:cNvPr id="74" name="テキスト ボックス 73"/>
        <xdr:cNvSpPr txBox="1"/>
      </xdr:nvSpPr>
      <xdr:spPr>
        <a:xfrm>
          <a:off x="3409950" y="6531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5" name="直線コネクタ 74"/>
        <xdr:cNvCxnSpPr/>
      </xdr:nvCxnSpPr>
      <xdr:spPr>
        <a:xfrm>
          <a:off x="2127250" y="683260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62795</xdr:rowOff>
    </xdr:from>
    <xdr:to>
      <xdr:col>15</xdr:col>
      <xdr:colOff>133350</xdr:colOff>
      <xdr:row>40</xdr:row>
      <xdr:rowOff>164395</xdr:rowOff>
    </xdr:to>
    <xdr:sp macro="" textlink="">
      <xdr:nvSpPr>
        <xdr:cNvPr id="76" name="フローチャート: 判断 75"/>
        <xdr:cNvSpPr/>
      </xdr:nvSpPr>
      <xdr:spPr>
        <a:xfrm>
          <a:off x="2889250" y="676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3122</xdr:rowOff>
    </xdr:from>
    <xdr:ext cx="762000" cy="259045"/>
    <xdr:sp macro="" textlink="">
      <xdr:nvSpPr>
        <xdr:cNvPr id="77" name="テキスト ボックス 76"/>
        <xdr:cNvSpPr txBox="1"/>
      </xdr:nvSpPr>
      <xdr:spPr>
        <a:xfrm>
          <a:off x="2597150" y="654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113595</xdr:rowOff>
    </xdr:from>
    <xdr:to>
      <xdr:col>11</xdr:col>
      <xdr:colOff>31750</xdr:colOff>
      <xdr:row>40</xdr:row>
      <xdr:rowOff>127000</xdr:rowOff>
    </xdr:to>
    <xdr:cxnSp macro="">
      <xdr:nvCxnSpPr>
        <xdr:cNvPr id="78" name="直線コネクタ 77"/>
        <xdr:cNvCxnSpPr/>
      </xdr:nvCxnSpPr>
      <xdr:spPr>
        <a:xfrm>
          <a:off x="1333500" y="6819195"/>
          <a:ext cx="79375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xdr:cNvSpPr/>
      </xdr:nvSpPr>
      <xdr:spPr>
        <a:xfrm>
          <a:off x="2095500" y="679520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4532</xdr:rowOff>
    </xdr:from>
    <xdr:ext cx="762000" cy="259045"/>
    <xdr:sp macro="" textlink="">
      <xdr:nvSpPr>
        <xdr:cNvPr id="80" name="テキスト ボックス 79"/>
        <xdr:cNvSpPr txBox="1"/>
      </xdr:nvSpPr>
      <xdr:spPr>
        <a:xfrm>
          <a:off x="1784350" y="687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89605</xdr:rowOff>
    </xdr:from>
    <xdr:to>
      <xdr:col>7</xdr:col>
      <xdr:colOff>31750</xdr:colOff>
      <xdr:row>41</xdr:row>
      <xdr:rowOff>19755</xdr:rowOff>
    </xdr:to>
    <xdr:sp macro="" textlink="">
      <xdr:nvSpPr>
        <xdr:cNvPr id="81" name="フローチャート: 判断 80"/>
        <xdr:cNvSpPr/>
      </xdr:nvSpPr>
      <xdr:spPr>
        <a:xfrm>
          <a:off x="1282700" y="679520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4532</xdr:rowOff>
    </xdr:from>
    <xdr:ext cx="762000" cy="259045"/>
    <xdr:sp macro="" textlink="">
      <xdr:nvSpPr>
        <xdr:cNvPr id="82" name="テキスト ボックス 81"/>
        <xdr:cNvSpPr txBox="1"/>
      </xdr:nvSpPr>
      <xdr:spPr>
        <a:xfrm>
          <a:off x="971550" y="687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103011</xdr:rowOff>
    </xdr:from>
    <xdr:to>
      <xdr:col>23</xdr:col>
      <xdr:colOff>184150</xdr:colOff>
      <xdr:row>41</xdr:row>
      <xdr:rowOff>33161</xdr:rowOff>
    </xdr:to>
    <xdr:sp macro="" textlink="">
      <xdr:nvSpPr>
        <xdr:cNvPr id="88" name="楕円 87"/>
        <xdr:cNvSpPr/>
      </xdr:nvSpPr>
      <xdr:spPr>
        <a:xfrm>
          <a:off x="4464050" y="68086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75088</xdr:rowOff>
    </xdr:from>
    <xdr:ext cx="762000" cy="259045"/>
    <xdr:sp macro="" textlink="">
      <xdr:nvSpPr>
        <xdr:cNvPr id="89" name="財政力該当値テキスト"/>
        <xdr:cNvSpPr txBox="1"/>
      </xdr:nvSpPr>
      <xdr:spPr>
        <a:xfrm>
          <a:off x="4584700" y="678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89605</xdr:rowOff>
    </xdr:from>
    <xdr:to>
      <xdr:col>19</xdr:col>
      <xdr:colOff>184150</xdr:colOff>
      <xdr:row>41</xdr:row>
      <xdr:rowOff>19755</xdr:rowOff>
    </xdr:to>
    <xdr:sp macro="" textlink="">
      <xdr:nvSpPr>
        <xdr:cNvPr id="90" name="楕円 89"/>
        <xdr:cNvSpPr/>
      </xdr:nvSpPr>
      <xdr:spPr>
        <a:xfrm>
          <a:off x="3702050" y="67952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4532</xdr:rowOff>
    </xdr:from>
    <xdr:ext cx="736600" cy="259045"/>
    <xdr:sp macro="" textlink="">
      <xdr:nvSpPr>
        <xdr:cNvPr id="91" name="テキスト ボックス 90"/>
        <xdr:cNvSpPr txBox="1"/>
      </xdr:nvSpPr>
      <xdr:spPr>
        <a:xfrm>
          <a:off x="3409950" y="6877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xdr:cNvSpPr/>
      </xdr:nvSpPr>
      <xdr:spPr>
        <a:xfrm>
          <a:off x="2889250" y="6781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93" name="テキスト ボックス 92"/>
        <xdr:cNvSpPr txBox="1"/>
      </xdr:nvSpPr>
      <xdr:spPr>
        <a:xfrm>
          <a:off x="259715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xdr:cNvSpPr/>
      </xdr:nvSpPr>
      <xdr:spPr>
        <a:xfrm>
          <a:off x="2095500" y="678180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xdr:cNvSpPr txBox="1"/>
      </xdr:nvSpPr>
      <xdr:spPr>
        <a:xfrm>
          <a:off x="1784350" y="655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62795</xdr:rowOff>
    </xdr:from>
    <xdr:to>
      <xdr:col>7</xdr:col>
      <xdr:colOff>31750</xdr:colOff>
      <xdr:row>40</xdr:row>
      <xdr:rowOff>164395</xdr:rowOff>
    </xdr:to>
    <xdr:sp macro="" textlink="">
      <xdr:nvSpPr>
        <xdr:cNvPr id="96" name="楕円 95"/>
        <xdr:cNvSpPr/>
      </xdr:nvSpPr>
      <xdr:spPr>
        <a:xfrm>
          <a:off x="1282700" y="67683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3122</xdr:rowOff>
    </xdr:from>
    <xdr:ext cx="762000" cy="259045"/>
    <xdr:sp macro="" textlink="">
      <xdr:nvSpPr>
        <xdr:cNvPr id="97" name="テキスト ボックス 96"/>
        <xdr:cNvSpPr txBox="1"/>
      </xdr:nvSpPr>
      <xdr:spPr>
        <a:xfrm>
          <a:off x="971550" y="654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令和４年度の経常収支比率は、前年度に比べて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分子にあたる経常経費充当一般財源等は、繰出金が減となったものの、物件費や人件費の増などにより、対前年度比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また、分母にあたる歳入の経常一般財源等は、地方税、地方消費税交付金や法人事業税交付金の増があったものの、普通交付税の減や全額借入抑制したことによる臨時財政対策債の減などにより、対前年度比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の％減となったため、比率が増加した。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類似団体との比較では、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る結果となっていることから、引き続き、第４次行財政改革大綱に基づき、安定的な自主財源の確保を図りながら、経常経費の削減、公共施設の適正配置・有効活用などの取組を進め、経常収支比率の改善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66</xdr:row>
      <xdr:rowOff>162983</xdr:rowOff>
    </xdr:to>
    <xdr:cxnSp macro="">
      <xdr:nvCxnSpPr>
        <xdr:cNvPr id="127" name="直線コネクタ 126"/>
        <xdr:cNvCxnSpPr/>
      </xdr:nvCxnSpPr>
      <xdr:spPr>
        <a:xfrm flipV="1">
          <a:off x="4514850" y="9866207"/>
          <a:ext cx="0" cy="1361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4584700" y="1119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425950" y="112272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xdr:cNvSpPr txBox="1"/>
      </xdr:nvSpPr>
      <xdr:spPr>
        <a:xfrm>
          <a:off x="4584700" y="961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xdr:cNvCxnSpPr/>
      </xdr:nvCxnSpPr>
      <xdr:spPr>
        <a:xfrm>
          <a:off x="4425950" y="98662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124883</xdr:rowOff>
    </xdr:from>
    <xdr:to>
      <xdr:col>23</xdr:col>
      <xdr:colOff>133350</xdr:colOff>
      <xdr:row>64</xdr:row>
      <xdr:rowOff>71544</xdr:rowOff>
    </xdr:to>
    <xdr:cxnSp macro="">
      <xdr:nvCxnSpPr>
        <xdr:cNvPr id="132" name="直線コネクタ 131"/>
        <xdr:cNvCxnSpPr/>
      </xdr:nvCxnSpPr>
      <xdr:spPr>
        <a:xfrm>
          <a:off x="3752850" y="10518563"/>
          <a:ext cx="762000" cy="28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3" name="財政構造の弾力性平均値テキスト"/>
        <xdr:cNvSpPr txBox="1"/>
      </xdr:nvSpPr>
      <xdr:spPr>
        <a:xfrm>
          <a:off x="4584700" y="1049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4" name="フローチャート: 判断 133"/>
        <xdr:cNvSpPr/>
      </xdr:nvSpPr>
      <xdr:spPr>
        <a:xfrm>
          <a:off x="4464050" y="10648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124883</xdr:rowOff>
    </xdr:from>
    <xdr:to>
      <xdr:col>19</xdr:col>
      <xdr:colOff>133350</xdr:colOff>
      <xdr:row>64</xdr:row>
      <xdr:rowOff>143933</xdr:rowOff>
    </xdr:to>
    <xdr:cxnSp macro="">
      <xdr:nvCxnSpPr>
        <xdr:cNvPr id="135" name="直線コネクタ 134"/>
        <xdr:cNvCxnSpPr/>
      </xdr:nvCxnSpPr>
      <xdr:spPr>
        <a:xfrm flipV="1">
          <a:off x="2940050" y="10518563"/>
          <a:ext cx="8128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6" name="フローチャート: 判断 135"/>
        <xdr:cNvSpPr/>
      </xdr:nvSpPr>
      <xdr:spPr>
        <a:xfrm>
          <a:off x="3702050" y="1045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7" name="テキスト ボックス 136"/>
        <xdr:cNvSpPr txBox="1"/>
      </xdr:nvSpPr>
      <xdr:spPr>
        <a:xfrm>
          <a:off x="3409950" y="1023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143933</xdr:rowOff>
    </xdr:from>
    <xdr:to>
      <xdr:col>15</xdr:col>
      <xdr:colOff>82550</xdr:colOff>
      <xdr:row>65</xdr:row>
      <xdr:rowOff>60960</xdr:rowOff>
    </xdr:to>
    <xdr:cxnSp macro="">
      <xdr:nvCxnSpPr>
        <xdr:cNvPr id="138" name="直線コネクタ 137"/>
        <xdr:cNvCxnSpPr/>
      </xdr:nvCxnSpPr>
      <xdr:spPr>
        <a:xfrm flipV="1">
          <a:off x="2127250" y="10872893"/>
          <a:ext cx="812800" cy="8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39" name="フローチャート: 判断 138"/>
        <xdr:cNvSpPr/>
      </xdr:nvSpPr>
      <xdr:spPr>
        <a:xfrm>
          <a:off x="2889250" y="1076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0" name="テキスト ボックス 139"/>
        <xdr:cNvSpPr txBox="1"/>
      </xdr:nvSpPr>
      <xdr:spPr>
        <a:xfrm>
          <a:off x="2597150" y="1054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60960</xdr:rowOff>
    </xdr:from>
    <xdr:to>
      <xdr:col>11</xdr:col>
      <xdr:colOff>31750</xdr:colOff>
      <xdr:row>65</xdr:row>
      <xdr:rowOff>77046</xdr:rowOff>
    </xdr:to>
    <xdr:cxnSp macro="">
      <xdr:nvCxnSpPr>
        <xdr:cNvPr id="141" name="直線コネクタ 140"/>
        <xdr:cNvCxnSpPr/>
      </xdr:nvCxnSpPr>
      <xdr:spPr>
        <a:xfrm flipV="1">
          <a:off x="1333500" y="10957560"/>
          <a:ext cx="79375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2" name="フローチャート: 判断 141"/>
        <xdr:cNvSpPr/>
      </xdr:nvSpPr>
      <xdr:spPr>
        <a:xfrm>
          <a:off x="2095500" y="1084622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57590</xdr:rowOff>
    </xdr:from>
    <xdr:ext cx="762000" cy="259045"/>
    <xdr:sp macro="" textlink="">
      <xdr:nvSpPr>
        <xdr:cNvPr id="143" name="テキスト ボックス 142"/>
        <xdr:cNvSpPr txBox="1"/>
      </xdr:nvSpPr>
      <xdr:spPr>
        <a:xfrm>
          <a:off x="1784350" y="1061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4" name="フローチャート: 判断 143"/>
        <xdr:cNvSpPr/>
      </xdr:nvSpPr>
      <xdr:spPr>
        <a:xfrm>
          <a:off x="1282700" y="107818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164694</xdr:rowOff>
    </xdr:from>
    <xdr:ext cx="762000" cy="259045"/>
    <xdr:sp macro="" textlink="">
      <xdr:nvSpPr>
        <xdr:cNvPr id="145" name="テキスト ボックス 144"/>
        <xdr:cNvSpPr txBox="1"/>
      </xdr:nvSpPr>
      <xdr:spPr>
        <a:xfrm>
          <a:off x="971550" y="10558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20744</xdr:rowOff>
    </xdr:from>
    <xdr:to>
      <xdr:col>23</xdr:col>
      <xdr:colOff>184150</xdr:colOff>
      <xdr:row>64</xdr:row>
      <xdr:rowOff>122344</xdr:rowOff>
    </xdr:to>
    <xdr:sp macro="" textlink="">
      <xdr:nvSpPr>
        <xdr:cNvPr id="151" name="楕円 150"/>
        <xdr:cNvSpPr/>
      </xdr:nvSpPr>
      <xdr:spPr>
        <a:xfrm>
          <a:off x="4464050" y="107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164271</xdr:rowOff>
    </xdr:from>
    <xdr:ext cx="762000" cy="259045"/>
    <xdr:sp macro="" textlink="">
      <xdr:nvSpPr>
        <xdr:cNvPr id="152" name="財政構造の弾力性該当値テキスト"/>
        <xdr:cNvSpPr txBox="1"/>
      </xdr:nvSpPr>
      <xdr:spPr>
        <a:xfrm>
          <a:off x="4584700" y="1072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74083</xdr:rowOff>
    </xdr:from>
    <xdr:to>
      <xdr:col>19</xdr:col>
      <xdr:colOff>184150</xdr:colOff>
      <xdr:row>63</xdr:row>
      <xdr:rowOff>4233</xdr:rowOff>
    </xdr:to>
    <xdr:sp macro="" textlink="">
      <xdr:nvSpPr>
        <xdr:cNvPr id="153" name="楕円 152"/>
        <xdr:cNvSpPr/>
      </xdr:nvSpPr>
      <xdr:spPr>
        <a:xfrm>
          <a:off x="3702050" y="104677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160460</xdr:rowOff>
    </xdr:from>
    <xdr:ext cx="736600" cy="259045"/>
    <xdr:sp macro="" textlink="">
      <xdr:nvSpPr>
        <xdr:cNvPr id="154" name="テキスト ボックス 153"/>
        <xdr:cNvSpPr txBox="1"/>
      </xdr:nvSpPr>
      <xdr:spPr>
        <a:xfrm>
          <a:off x="3409950" y="10554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93133</xdr:rowOff>
    </xdr:from>
    <xdr:to>
      <xdr:col>15</xdr:col>
      <xdr:colOff>133350</xdr:colOff>
      <xdr:row>65</xdr:row>
      <xdr:rowOff>23283</xdr:rowOff>
    </xdr:to>
    <xdr:sp macro="" textlink="">
      <xdr:nvSpPr>
        <xdr:cNvPr id="155" name="楕円 154"/>
        <xdr:cNvSpPr/>
      </xdr:nvSpPr>
      <xdr:spPr>
        <a:xfrm>
          <a:off x="2889250" y="108220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8060</xdr:rowOff>
    </xdr:from>
    <xdr:ext cx="762000" cy="259045"/>
    <xdr:sp macro="" textlink="">
      <xdr:nvSpPr>
        <xdr:cNvPr id="156" name="テキスト ボックス 155"/>
        <xdr:cNvSpPr txBox="1"/>
      </xdr:nvSpPr>
      <xdr:spPr>
        <a:xfrm>
          <a:off x="2597150" y="10904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10160</xdr:rowOff>
    </xdr:from>
    <xdr:to>
      <xdr:col>11</xdr:col>
      <xdr:colOff>82550</xdr:colOff>
      <xdr:row>65</xdr:row>
      <xdr:rowOff>111760</xdr:rowOff>
    </xdr:to>
    <xdr:sp macro="" textlink="">
      <xdr:nvSpPr>
        <xdr:cNvPr id="157" name="楕円 156"/>
        <xdr:cNvSpPr/>
      </xdr:nvSpPr>
      <xdr:spPr>
        <a:xfrm>
          <a:off x="2095500" y="109067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58" name="テキスト ボックス 157"/>
        <xdr:cNvSpPr txBox="1"/>
      </xdr:nvSpPr>
      <xdr:spPr>
        <a:xfrm>
          <a:off x="1784350" y="1099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26246</xdr:rowOff>
    </xdr:from>
    <xdr:to>
      <xdr:col>7</xdr:col>
      <xdr:colOff>31750</xdr:colOff>
      <xdr:row>65</xdr:row>
      <xdr:rowOff>127846</xdr:rowOff>
    </xdr:to>
    <xdr:sp macro="" textlink="">
      <xdr:nvSpPr>
        <xdr:cNvPr id="159" name="楕円 158"/>
        <xdr:cNvSpPr/>
      </xdr:nvSpPr>
      <xdr:spPr>
        <a:xfrm>
          <a:off x="1282700" y="1092284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112623</xdr:rowOff>
    </xdr:from>
    <xdr:ext cx="762000" cy="259045"/>
    <xdr:sp macro="" textlink="">
      <xdr:nvSpPr>
        <xdr:cNvPr id="160" name="テキスト ボックス 159"/>
        <xdr:cNvSpPr txBox="1"/>
      </xdr:nvSpPr>
      <xdr:spPr>
        <a:xfrm>
          <a:off x="971550" y="1100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[125,636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人口１人当たり人件費・物件費等決算額は、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125,636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円となり、前年度比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6,159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％の増となり、類似団体平均を</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6,264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円下回る結果となった。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要因としては、人件費について、一般職員の定年退職者数の増により退職金が増加したことなどや、物件費について、市内事業者物価高騰等対応支援事業委託料や光熱費などが増となったためである。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物件費に占める委託料の割合は都内</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市より高い水準にあり、行財政改革により民間委託化を推進してきたことも影響していることから、公共施設の適正配置や有効活用を推進し、施設維持管理コストの抑制を図るなどし、引き続き、経費の圧縮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152485</xdr:rowOff>
    </xdr:from>
    <xdr:to>
      <xdr:col>23</xdr:col>
      <xdr:colOff>133350</xdr:colOff>
      <xdr:row>88</xdr:row>
      <xdr:rowOff>131159</xdr:rowOff>
    </xdr:to>
    <xdr:cxnSp macro="">
      <xdr:nvCxnSpPr>
        <xdr:cNvPr id="190" name="直線コネクタ 189"/>
        <xdr:cNvCxnSpPr/>
      </xdr:nvCxnSpPr>
      <xdr:spPr>
        <a:xfrm flipV="1">
          <a:off x="4514850" y="13563685"/>
          <a:ext cx="0" cy="13197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103236</xdr:rowOff>
    </xdr:from>
    <xdr:ext cx="762000" cy="259045"/>
    <xdr:sp macro="" textlink="">
      <xdr:nvSpPr>
        <xdr:cNvPr id="191" name="人件費・物件費等の状況最小値テキスト"/>
        <xdr:cNvSpPr txBox="1"/>
      </xdr:nvSpPr>
      <xdr:spPr>
        <a:xfrm>
          <a:off x="4584700" y="14855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131159</xdr:rowOff>
    </xdr:from>
    <xdr:to>
      <xdr:col>24</xdr:col>
      <xdr:colOff>12700</xdr:colOff>
      <xdr:row>88</xdr:row>
      <xdr:rowOff>131159</xdr:rowOff>
    </xdr:to>
    <xdr:cxnSp macro="">
      <xdr:nvCxnSpPr>
        <xdr:cNvPr id="192" name="直線コネクタ 191"/>
        <xdr:cNvCxnSpPr/>
      </xdr:nvCxnSpPr>
      <xdr:spPr>
        <a:xfrm>
          <a:off x="4425950" y="148834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67412</xdr:rowOff>
    </xdr:from>
    <xdr:ext cx="762000" cy="259045"/>
    <xdr:sp macro="" textlink="">
      <xdr:nvSpPr>
        <xdr:cNvPr id="193" name="人件費・物件費等の状況最大値テキスト"/>
        <xdr:cNvSpPr txBox="1"/>
      </xdr:nvSpPr>
      <xdr:spPr>
        <a:xfrm>
          <a:off x="4584700" y="1331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152485</xdr:rowOff>
    </xdr:from>
    <xdr:to>
      <xdr:col>24</xdr:col>
      <xdr:colOff>12700</xdr:colOff>
      <xdr:row>80</xdr:row>
      <xdr:rowOff>152485</xdr:rowOff>
    </xdr:to>
    <xdr:cxnSp macro="">
      <xdr:nvCxnSpPr>
        <xdr:cNvPr id="194" name="直線コネクタ 193"/>
        <xdr:cNvCxnSpPr/>
      </xdr:nvCxnSpPr>
      <xdr:spPr>
        <a:xfrm>
          <a:off x="4425950" y="135636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136922</xdr:rowOff>
    </xdr:from>
    <xdr:to>
      <xdr:col>23</xdr:col>
      <xdr:colOff>133350</xdr:colOff>
      <xdr:row>83</xdr:row>
      <xdr:rowOff>48037</xdr:rowOff>
    </xdr:to>
    <xdr:cxnSp macro="">
      <xdr:nvCxnSpPr>
        <xdr:cNvPr id="195" name="直線コネクタ 194"/>
        <xdr:cNvCxnSpPr/>
      </xdr:nvCxnSpPr>
      <xdr:spPr>
        <a:xfrm>
          <a:off x="3752850" y="13883402"/>
          <a:ext cx="762000" cy="7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53286</xdr:rowOff>
    </xdr:from>
    <xdr:ext cx="762000" cy="259045"/>
    <xdr:sp macro="" textlink="">
      <xdr:nvSpPr>
        <xdr:cNvPr id="196" name="人件費・物件費等の状況平均値テキスト"/>
        <xdr:cNvSpPr txBox="1"/>
      </xdr:nvSpPr>
      <xdr:spPr>
        <a:xfrm>
          <a:off x="4584700" y="139674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81209</xdr:rowOff>
    </xdr:from>
    <xdr:to>
      <xdr:col>23</xdr:col>
      <xdr:colOff>184150</xdr:colOff>
      <xdr:row>84</xdr:row>
      <xdr:rowOff>11359</xdr:rowOff>
    </xdr:to>
    <xdr:sp macro="" textlink="">
      <xdr:nvSpPr>
        <xdr:cNvPr id="197" name="フローチャート: 判断 196"/>
        <xdr:cNvSpPr/>
      </xdr:nvSpPr>
      <xdr:spPr>
        <a:xfrm>
          <a:off x="4464050" y="139953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11085</xdr:rowOff>
    </xdr:from>
    <xdr:to>
      <xdr:col>19</xdr:col>
      <xdr:colOff>133350</xdr:colOff>
      <xdr:row>82</xdr:row>
      <xdr:rowOff>136922</xdr:rowOff>
    </xdr:to>
    <xdr:cxnSp macro="">
      <xdr:nvCxnSpPr>
        <xdr:cNvPr id="198" name="直線コネクタ 197"/>
        <xdr:cNvCxnSpPr/>
      </xdr:nvCxnSpPr>
      <xdr:spPr>
        <a:xfrm>
          <a:off x="2940050" y="13757565"/>
          <a:ext cx="812800" cy="12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26073</xdr:rowOff>
    </xdr:from>
    <xdr:to>
      <xdr:col>19</xdr:col>
      <xdr:colOff>184150</xdr:colOff>
      <xdr:row>83</xdr:row>
      <xdr:rowOff>127673</xdr:rowOff>
    </xdr:to>
    <xdr:sp macro="" textlink="">
      <xdr:nvSpPr>
        <xdr:cNvPr id="199" name="フローチャート: 判断 198"/>
        <xdr:cNvSpPr/>
      </xdr:nvSpPr>
      <xdr:spPr>
        <a:xfrm>
          <a:off x="3702050" y="139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112450</xdr:rowOff>
    </xdr:from>
    <xdr:ext cx="736600" cy="259045"/>
    <xdr:sp macro="" textlink="">
      <xdr:nvSpPr>
        <xdr:cNvPr id="200" name="テキスト ボックス 199"/>
        <xdr:cNvSpPr txBox="1"/>
      </xdr:nvSpPr>
      <xdr:spPr>
        <a:xfrm>
          <a:off x="3409950" y="14026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67314</xdr:rowOff>
    </xdr:from>
    <xdr:to>
      <xdr:col>15</xdr:col>
      <xdr:colOff>82550</xdr:colOff>
      <xdr:row>82</xdr:row>
      <xdr:rowOff>11085</xdr:rowOff>
    </xdr:to>
    <xdr:cxnSp macro="">
      <xdr:nvCxnSpPr>
        <xdr:cNvPr id="201" name="直線コネクタ 200"/>
        <xdr:cNvCxnSpPr/>
      </xdr:nvCxnSpPr>
      <xdr:spPr>
        <a:xfrm>
          <a:off x="2127250" y="13646154"/>
          <a:ext cx="812800" cy="11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68669</xdr:rowOff>
    </xdr:from>
    <xdr:to>
      <xdr:col>15</xdr:col>
      <xdr:colOff>133350</xdr:colOff>
      <xdr:row>82</xdr:row>
      <xdr:rowOff>170269</xdr:rowOff>
    </xdr:to>
    <xdr:sp macro="" textlink="">
      <xdr:nvSpPr>
        <xdr:cNvPr id="202" name="フローチャート: 判断 201"/>
        <xdr:cNvSpPr/>
      </xdr:nvSpPr>
      <xdr:spPr>
        <a:xfrm>
          <a:off x="2889250" y="13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155046</xdr:rowOff>
    </xdr:from>
    <xdr:ext cx="762000" cy="259045"/>
    <xdr:sp macro="" textlink="">
      <xdr:nvSpPr>
        <xdr:cNvPr id="203" name="テキスト ボックス 202"/>
        <xdr:cNvSpPr txBox="1"/>
      </xdr:nvSpPr>
      <xdr:spPr>
        <a:xfrm>
          <a:off x="2597150" y="13901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67314</xdr:rowOff>
    </xdr:from>
    <xdr:to>
      <xdr:col>11</xdr:col>
      <xdr:colOff>31750</xdr:colOff>
      <xdr:row>81</xdr:row>
      <xdr:rowOff>70785</xdr:rowOff>
    </xdr:to>
    <xdr:cxnSp macro="">
      <xdr:nvCxnSpPr>
        <xdr:cNvPr id="204" name="直線コネクタ 203"/>
        <xdr:cNvCxnSpPr/>
      </xdr:nvCxnSpPr>
      <xdr:spPr>
        <a:xfrm flipV="1">
          <a:off x="1333500" y="13646154"/>
          <a:ext cx="793750" cy="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126265</xdr:rowOff>
    </xdr:from>
    <xdr:to>
      <xdr:col>11</xdr:col>
      <xdr:colOff>82550</xdr:colOff>
      <xdr:row>82</xdr:row>
      <xdr:rowOff>56415</xdr:rowOff>
    </xdr:to>
    <xdr:sp macro="" textlink="">
      <xdr:nvSpPr>
        <xdr:cNvPr id="205" name="フローチャート: 判断 204"/>
        <xdr:cNvSpPr/>
      </xdr:nvSpPr>
      <xdr:spPr>
        <a:xfrm>
          <a:off x="2095500" y="1370510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41192</xdr:rowOff>
    </xdr:from>
    <xdr:ext cx="762000" cy="259045"/>
    <xdr:sp macro="" textlink="">
      <xdr:nvSpPr>
        <xdr:cNvPr id="206" name="テキスト ボックス 205"/>
        <xdr:cNvSpPr txBox="1"/>
      </xdr:nvSpPr>
      <xdr:spPr>
        <a:xfrm>
          <a:off x="1784350" y="1378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81221</xdr:rowOff>
    </xdr:from>
    <xdr:to>
      <xdr:col>7</xdr:col>
      <xdr:colOff>31750</xdr:colOff>
      <xdr:row>82</xdr:row>
      <xdr:rowOff>11371</xdr:rowOff>
    </xdr:to>
    <xdr:sp macro="" textlink="">
      <xdr:nvSpPr>
        <xdr:cNvPr id="207" name="フローチャート: 判断 206"/>
        <xdr:cNvSpPr/>
      </xdr:nvSpPr>
      <xdr:spPr>
        <a:xfrm>
          <a:off x="1282700" y="1366006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167598</xdr:rowOff>
    </xdr:from>
    <xdr:ext cx="762000" cy="259045"/>
    <xdr:sp macro="" textlink="">
      <xdr:nvSpPr>
        <xdr:cNvPr id="208" name="テキスト ボックス 207"/>
        <xdr:cNvSpPr txBox="1"/>
      </xdr:nvSpPr>
      <xdr:spPr>
        <a:xfrm>
          <a:off x="971550" y="1374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168687</xdr:rowOff>
    </xdr:from>
    <xdr:to>
      <xdr:col>23</xdr:col>
      <xdr:colOff>184150</xdr:colOff>
      <xdr:row>83</xdr:row>
      <xdr:rowOff>98837</xdr:rowOff>
    </xdr:to>
    <xdr:sp macro="" textlink="">
      <xdr:nvSpPr>
        <xdr:cNvPr id="214" name="楕円 213"/>
        <xdr:cNvSpPr/>
      </xdr:nvSpPr>
      <xdr:spPr>
        <a:xfrm>
          <a:off x="4464050" y="139151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13764</xdr:rowOff>
    </xdr:from>
    <xdr:ext cx="762000" cy="259045"/>
    <xdr:sp macro="" textlink="">
      <xdr:nvSpPr>
        <xdr:cNvPr id="215" name="人件費・物件費等の状況該当値テキスト"/>
        <xdr:cNvSpPr txBox="1"/>
      </xdr:nvSpPr>
      <xdr:spPr>
        <a:xfrm>
          <a:off x="4584700" y="13760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86122</xdr:rowOff>
    </xdr:from>
    <xdr:to>
      <xdr:col>19</xdr:col>
      <xdr:colOff>184150</xdr:colOff>
      <xdr:row>83</xdr:row>
      <xdr:rowOff>16272</xdr:rowOff>
    </xdr:to>
    <xdr:sp macro="" textlink="">
      <xdr:nvSpPr>
        <xdr:cNvPr id="216" name="楕円 215"/>
        <xdr:cNvSpPr/>
      </xdr:nvSpPr>
      <xdr:spPr>
        <a:xfrm>
          <a:off x="3702050" y="138326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26449</xdr:rowOff>
    </xdr:from>
    <xdr:ext cx="736600" cy="259045"/>
    <xdr:sp macro="" textlink="">
      <xdr:nvSpPr>
        <xdr:cNvPr id="217" name="テキスト ボックス 216"/>
        <xdr:cNvSpPr txBox="1"/>
      </xdr:nvSpPr>
      <xdr:spPr>
        <a:xfrm>
          <a:off x="3409950" y="13605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131735</xdr:rowOff>
    </xdr:from>
    <xdr:to>
      <xdr:col>15</xdr:col>
      <xdr:colOff>133350</xdr:colOff>
      <xdr:row>82</xdr:row>
      <xdr:rowOff>61885</xdr:rowOff>
    </xdr:to>
    <xdr:sp macro="" textlink="">
      <xdr:nvSpPr>
        <xdr:cNvPr id="218" name="楕円 217"/>
        <xdr:cNvSpPr/>
      </xdr:nvSpPr>
      <xdr:spPr>
        <a:xfrm>
          <a:off x="2889250" y="137105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72062</xdr:rowOff>
    </xdr:from>
    <xdr:ext cx="762000" cy="259045"/>
    <xdr:sp macro="" textlink="">
      <xdr:nvSpPr>
        <xdr:cNvPr id="219" name="テキスト ボックス 218"/>
        <xdr:cNvSpPr txBox="1"/>
      </xdr:nvSpPr>
      <xdr:spPr>
        <a:xfrm>
          <a:off x="2597150" y="1348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16514</xdr:rowOff>
    </xdr:from>
    <xdr:to>
      <xdr:col>11</xdr:col>
      <xdr:colOff>82550</xdr:colOff>
      <xdr:row>81</xdr:row>
      <xdr:rowOff>118114</xdr:rowOff>
    </xdr:to>
    <xdr:sp macro="" textlink="">
      <xdr:nvSpPr>
        <xdr:cNvPr id="220" name="楕円 219"/>
        <xdr:cNvSpPr/>
      </xdr:nvSpPr>
      <xdr:spPr>
        <a:xfrm>
          <a:off x="2095500" y="135953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128291</xdr:rowOff>
    </xdr:from>
    <xdr:ext cx="762000" cy="259045"/>
    <xdr:sp macro="" textlink="">
      <xdr:nvSpPr>
        <xdr:cNvPr id="221" name="テキスト ボックス 220"/>
        <xdr:cNvSpPr txBox="1"/>
      </xdr:nvSpPr>
      <xdr:spPr>
        <a:xfrm>
          <a:off x="1784350" y="13371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19985</xdr:rowOff>
    </xdr:from>
    <xdr:to>
      <xdr:col>7</xdr:col>
      <xdr:colOff>31750</xdr:colOff>
      <xdr:row>81</xdr:row>
      <xdr:rowOff>121585</xdr:rowOff>
    </xdr:to>
    <xdr:sp macro="" textlink="">
      <xdr:nvSpPr>
        <xdr:cNvPr id="222" name="楕円 221"/>
        <xdr:cNvSpPr/>
      </xdr:nvSpPr>
      <xdr:spPr>
        <a:xfrm>
          <a:off x="1282700" y="135988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131762</xdr:rowOff>
    </xdr:from>
    <xdr:ext cx="762000" cy="259045"/>
    <xdr:sp macro="" textlink="">
      <xdr:nvSpPr>
        <xdr:cNvPr id="223" name="テキスト ボックス 222"/>
        <xdr:cNvSpPr txBox="1"/>
      </xdr:nvSpPr>
      <xdr:spPr>
        <a:xfrm>
          <a:off x="971550" y="13375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東京都人事委員会勧告を踏まえ、給与制度の見直しを実施してきた結果、ラスパイレス指数は</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98.8</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で、類似団体平均を</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今後も東京都や他自治体の動向を踏まえ、給与に関する諸課題を解消し、適正化に努める。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89</xdr:row>
      <xdr:rowOff>29634</xdr:rowOff>
    </xdr:to>
    <xdr:cxnSp macro="">
      <xdr:nvCxnSpPr>
        <xdr:cNvPr id="252" name="直線コネクタ 251"/>
        <xdr:cNvCxnSpPr/>
      </xdr:nvCxnSpPr>
      <xdr:spPr>
        <a:xfrm flipV="1">
          <a:off x="15474950" y="13673031"/>
          <a:ext cx="0" cy="12765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3" name="給与水準   （国との比較）最小値テキスト"/>
        <xdr:cNvSpPr txBox="1"/>
      </xdr:nvSpPr>
      <xdr:spPr>
        <a:xfrm>
          <a:off x="15563850" y="14921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4" name="直線コネクタ 253"/>
        <xdr:cNvCxnSpPr/>
      </xdr:nvCxnSpPr>
      <xdr:spPr>
        <a:xfrm>
          <a:off x="15405100" y="149495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5563850" y="1342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5405100" y="136730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102659</xdr:rowOff>
    </xdr:to>
    <xdr:cxnSp macro="">
      <xdr:nvCxnSpPr>
        <xdr:cNvPr id="257" name="直線コネクタ 256"/>
        <xdr:cNvCxnSpPr/>
      </xdr:nvCxnSpPr>
      <xdr:spPr>
        <a:xfrm flipV="1">
          <a:off x="14712950" y="14047470"/>
          <a:ext cx="762000" cy="13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8" name="給与水準   （国との比較）平均値テキスト"/>
        <xdr:cNvSpPr txBox="1"/>
      </xdr:nvSpPr>
      <xdr:spPr>
        <a:xfrm>
          <a:off x="15563850" y="14166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9" name="フローチャート: 判断 258"/>
        <xdr:cNvSpPr/>
      </xdr:nvSpPr>
      <xdr:spPr>
        <a:xfrm>
          <a:off x="15427960" y="1419394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153459</xdr:rowOff>
    </xdr:from>
    <xdr:to>
      <xdr:col>77</xdr:col>
      <xdr:colOff>44450</xdr:colOff>
      <xdr:row>84</xdr:row>
      <xdr:rowOff>102659</xdr:rowOff>
    </xdr:to>
    <xdr:cxnSp macro="">
      <xdr:nvCxnSpPr>
        <xdr:cNvPr id="260" name="直線コネクタ 259"/>
        <xdr:cNvCxnSpPr/>
      </xdr:nvCxnSpPr>
      <xdr:spPr>
        <a:xfrm>
          <a:off x="13903960" y="14067579"/>
          <a:ext cx="80899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xdr:cNvSpPr/>
      </xdr:nvSpPr>
      <xdr:spPr>
        <a:xfrm>
          <a:off x="14665960" y="1421405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2" name="テキスト ボックス 261"/>
        <xdr:cNvSpPr txBox="1"/>
      </xdr:nvSpPr>
      <xdr:spPr>
        <a:xfrm>
          <a:off x="14370050" y="14296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153459</xdr:rowOff>
    </xdr:from>
    <xdr:to>
      <xdr:col>72</xdr:col>
      <xdr:colOff>203200</xdr:colOff>
      <xdr:row>85</xdr:row>
      <xdr:rowOff>31750</xdr:rowOff>
    </xdr:to>
    <xdr:cxnSp macro="">
      <xdr:nvCxnSpPr>
        <xdr:cNvPr id="263" name="直線コネクタ 262"/>
        <xdr:cNvCxnSpPr/>
      </xdr:nvCxnSpPr>
      <xdr:spPr>
        <a:xfrm flipV="1">
          <a:off x="13106400" y="14067579"/>
          <a:ext cx="797560" cy="21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xdr:cNvSpPr/>
      </xdr:nvSpPr>
      <xdr:spPr>
        <a:xfrm>
          <a:off x="13868400" y="1423416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5" name="テキスト ボックス 264"/>
        <xdr:cNvSpPr txBox="1"/>
      </xdr:nvSpPr>
      <xdr:spPr>
        <a:xfrm>
          <a:off x="13557250" y="1431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71966</xdr:rowOff>
    </xdr:to>
    <xdr:cxnSp macro="">
      <xdr:nvCxnSpPr>
        <xdr:cNvPr id="266" name="直線コネクタ 265"/>
        <xdr:cNvCxnSpPr/>
      </xdr:nvCxnSpPr>
      <xdr:spPr>
        <a:xfrm flipV="1">
          <a:off x="12293600" y="14281150"/>
          <a:ext cx="8128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xdr:cNvSpPr/>
      </xdr:nvSpPr>
      <xdr:spPr>
        <a:xfrm>
          <a:off x="13055600" y="1425045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8" name="テキスト ボックス 267"/>
        <xdr:cNvSpPr txBox="1"/>
      </xdr:nvSpPr>
      <xdr:spPr>
        <a:xfrm>
          <a:off x="12763500" y="1433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2242800" y="143308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70" name="テキスト ボックス 269"/>
        <xdr:cNvSpPr txBox="1"/>
      </xdr:nvSpPr>
      <xdr:spPr>
        <a:xfrm>
          <a:off x="11950700" y="1441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6" name="楕円 275"/>
        <xdr:cNvSpPr/>
      </xdr:nvSpPr>
      <xdr:spPr>
        <a:xfrm>
          <a:off x="15427960" y="1399667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7" name="給与水準   （国との比較）該当値テキスト"/>
        <xdr:cNvSpPr txBox="1"/>
      </xdr:nvSpPr>
      <xdr:spPr>
        <a:xfrm>
          <a:off x="1556385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51859</xdr:rowOff>
    </xdr:from>
    <xdr:to>
      <xdr:col>77</xdr:col>
      <xdr:colOff>95250</xdr:colOff>
      <xdr:row>84</xdr:row>
      <xdr:rowOff>153459</xdr:rowOff>
    </xdr:to>
    <xdr:sp macro="" textlink="">
      <xdr:nvSpPr>
        <xdr:cNvPr id="278" name="楕円 277"/>
        <xdr:cNvSpPr/>
      </xdr:nvSpPr>
      <xdr:spPr>
        <a:xfrm>
          <a:off x="14665960" y="1413361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163636</xdr:rowOff>
    </xdr:from>
    <xdr:ext cx="736600" cy="259045"/>
    <xdr:sp macro="" textlink="">
      <xdr:nvSpPr>
        <xdr:cNvPr id="279" name="テキスト ボックス 278"/>
        <xdr:cNvSpPr txBox="1"/>
      </xdr:nvSpPr>
      <xdr:spPr>
        <a:xfrm>
          <a:off x="14370050" y="13910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102659</xdr:rowOff>
    </xdr:from>
    <xdr:to>
      <xdr:col>73</xdr:col>
      <xdr:colOff>44450</xdr:colOff>
      <xdr:row>84</xdr:row>
      <xdr:rowOff>32809</xdr:rowOff>
    </xdr:to>
    <xdr:sp macro="" textlink="">
      <xdr:nvSpPr>
        <xdr:cNvPr id="280" name="楕円 279"/>
        <xdr:cNvSpPr/>
      </xdr:nvSpPr>
      <xdr:spPr>
        <a:xfrm>
          <a:off x="13868400" y="1401677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42986</xdr:rowOff>
    </xdr:from>
    <xdr:ext cx="762000" cy="259045"/>
    <xdr:sp macro="" textlink="">
      <xdr:nvSpPr>
        <xdr:cNvPr id="281" name="テキスト ボックス 280"/>
        <xdr:cNvSpPr txBox="1"/>
      </xdr:nvSpPr>
      <xdr:spPr>
        <a:xfrm>
          <a:off x="13557250" y="1378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2" name="楕円 281"/>
        <xdr:cNvSpPr/>
      </xdr:nvSpPr>
      <xdr:spPr>
        <a:xfrm>
          <a:off x="13055600" y="1423416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3" name="テキスト ボックス 282"/>
        <xdr:cNvSpPr txBox="1"/>
      </xdr:nvSpPr>
      <xdr:spPr>
        <a:xfrm>
          <a:off x="12763500" y="1400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4" name="楕円 283"/>
        <xdr:cNvSpPr/>
      </xdr:nvSpPr>
      <xdr:spPr>
        <a:xfrm>
          <a:off x="12242800" y="1427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85" name="テキスト ボックス 284"/>
        <xdr:cNvSpPr txBox="1"/>
      </xdr:nvSpPr>
      <xdr:spPr>
        <a:xfrm>
          <a:off x="11950700" y="1404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令和４年度の人口千人当たりの職員数は</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人の減となり類似団体平均との比較では</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1.44</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人下回る結果となった。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年の合併に伴い人員削減を図った結果、平成</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年度以降、合併当初の削減指針を上回る</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人以上の削減を行っているところである。今後も定員適正化計画に基づき適正な職員管理を行うとともに、効率的な行政運営に努める。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114481</xdr:rowOff>
    </xdr:to>
    <xdr:cxnSp macro="">
      <xdr:nvCxnSpPr>
        <xdr:cNvPr id="317" name="直線コネクタ 316"/>
        <xdr:cNvCxnSpPr/>
      </xdr:nvCxnSpPr>
      <xdr:spPr>
        <a:xfrm flipV="1">
          <a:off x="15474950" y="9911806"/>
          <a:ext cx="0" cy="1434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86558</xdr:rowOff>
    </xdr:from>
    <xdr:ext cx="762000" cy="259045"/>
    <xdr:sp macro="" textlink="">
      <xdr:nvSpPr>
        <xdr:cNvPr id="318" name="定員管理の状況最小値テキスト"/>
        <xdr:cNvSpPr txBox="1"/>
      </xdr:nvSpPr>
      <xdr:spPr>
        <a:xfrm>
          <a:off x="15563850" y="1131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114481</xdr:rowOff>
    </xdr:from>
    <xdr:to>
      <xdr:col>81</xdr:col>
      <xdr:colOff>133350</xdr:colOff>
      <xdr:row>67</xdr:row>
      <xdr:rowOff>114481</xdr:rowOff>
    </xdr:to>
    <xdr:cxnSp macro="">
      <xdr:nvCxnSpPr>
        <xdr:cNvPr id="319" name="直線コネクタ 318"/>
        <xdr:cNvCxnSpPr/>
      </xdr:nvCxnSpPr>
      <xdr:spPr>
        <a:xfrm>
          <a:off x="15405100" y="113463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0" name="定員管理の状況最大値テキスト"/>
        <xdr:cNvSpPr txBox="1"/>
      </xdr:nvSpPr>
      <xdr:spPr>
        <a:xfrm>
          <a:off x="1556385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1" name="直線コネクタ 320"/>
        <xdr:cNvCxnSpPr/>
      </xdr:nvCxnSpPr>
      <xdr:spPr>
        <a:xfrm>
          <a:off x="15405100" y="99118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31387</xdr:rowOff>
    </xdr:from>
    <xdr:to>
      <xdr:col>81</xdr:col>
      <xdr:colOff>44450</xdr:colOff>
      <xdr:row>59</xdr:row>
      <xdr:rowOff>38281</xdr:rowOff>
    </xdr:to>
    <xdr:cxnSp macro="">
      <xdr:nvCxnSpPr>
        <xdr:cNvPr id="322" name="直線コネクタ 321"/>
        <xdr:cNvCxnSpPr/>
      </xdr:nvCxnSpPr>
      <xdr:spPr>
        <a:xfrm flipV="1">
          <a:off x="14712950" y="9922147"/>
          <a:ext cx="762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106153</xdr:rowOff>
    </xdr:from>
    <xdr:ext cx="762000" cy="259045"/>
    <xdr:sp macro="" textlink="">
      <xdr:nvSpPr>
        <xdr:cNvPr id="323" name="定員管理の状況平均値テキスト"/>
        <xdr:cNvSpPr txBox="1"/>
      </xdr:nvSpPr>
      <xdr:spPr>
        <a:xfrm>
          <a:off x="15563850" y="1033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4" name="フローチャート: 判断 323"/>
        <xdr:cNvSpPr/>
      </xdr:nvSpPr>
      <xdr:spPr>
        <a:xfrm>
          <a:off x="15427960" y="1036011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34834</xdr:rowOff>
    </xdr:from>
    <xdr:to>
      <xdr:col>77</xdr:col>
      <xdr:colOff>44450</xdr:colOff>
      <xdr:row>59</xdr:row>
      <xdr:rowOff>38281</xdr:rowOff>
    </xdr:to>
    <xdr:cxnSp macro="">
      <xdr:nvCxnSpPr>
        <xdr:cNvPr id="325" name="直線コネクタ 324"/>
        <xdr:cNvCxnSpPr/>
      </xdr:nvCxnSpPr>
      <xdr:spPr>
        <a:xfrm>
          <a:off x="13903960" y="9925594"/>
          <a:ext cx="80899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123734</xdr:rowOff>
    </xdr:from>
    <xdr:to>
      <xdr:col>77</xdr:col>
      <xdr:colOff>95250</xdr:colOff>
      <xdr:row>62</xdr:row>
      <xdr:rowOff>53884</xdr:rowOff>
    </xdr:to>
    <xdr:sp macro="" textlink="">
      <xdr:nvSpPr>
        <xdr:cNvPr id="326" name="フローチャート: 判断 325"/>
        <xdr:cNvSpPr/>
      </xdr:nvSpPr>
      <xdr:spPr>
        <a:xfrm>
          <a:off x="14665960" y="1034977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38661</xdr:rowOff>
    </xdr:from>
    <xdr:ext cx="736600" cy="259045"/>
    <xdr:sp macro="" textlink="">
      <xdr:nvSpPr>
        <xdr:cNvPr id="327" name="テキスト ボックス 326"/>
        <xdr:cNvSpPr txBox="1"/>
      </xdr:nvSpPr>
      <xdr:spPr>
        <a:xfrm>
          <a:off x="14370050" y="10432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31387</xdr:rowOff>
    </xdr:from>
    <xdr:to>
      <xdr:col>72</xdr:col>
      <xdr:colOff>203200</xdr:colOff>
      <xdr:row>59</xdr:row>
      <xdr:rowOff>34834</xdr:rowOff>
    </xdr:to>
    <xdr:cxnSp macro="">
      <xdr:nvCxnSpPr>
        <xdr:cNvPr id="328" name="直線コネクタ 327"/>
        <xdr:cNvCxnSpPr/>
      </xdr:nvCxnSpPr>
      <xdr:spPr>
        <a:xfrm>
          <a:off x="13106400" y="9922147"/>
          <a:ext cx="79756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9" name="フローチャート: 判断 328"/>
        <xdr:cNvSpPr/>
      </xdr:nvSpPr>
      <xdr:spPr>
        <a:xfrm>
          <a:off x="13868400" y="1035322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0" name="テキスト ボックス 329"/>
        <xdr:cNvSpPr txBox="1"/>
      </xdr:nvSpPr>
      <xdr:spPr>
        <a:xfrm>
          <a:off x="13557250" y="10435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31387</xdr:rowOff>
    </xdr:from>
    <xdr:to>
      <xdr:col>68</xdr:col>
      <xdr:colOff>152400</xdr:colOff>
      <xdr:row>59</xdr:row>
      <xdr:rowOff>31387</xdr:rowOff>
    </xdr:to>
    <xdr:cxnSp macro="">
      <xdr:nvCxnSpPr>
        <xdr:cNvPr id="331" name="直線コネクタ 330"/>
        <xdr:cNvCxnSpPr/>
      </xdr:nvCxnSpPr>
      <xdr:spPr>
        <a:xfrm>
          <a:off x="12293600" y="9922147"/>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130628</xdr:rowOff>
    </xdr:from>
    <xdr:to>
      <xdr:col>68</xdr:col>
      <xdr:colOff>203200</xdr:colOff>
      <xdr:row>62</xdr:row>
      <xdr:rowOff>60778</xdr:rowOff>
    </xdr:to>
    <xdr:sp macro="" textlink="">
      <xdr:nvSpPr>
        <xdr:cNvPr id="332" name="フローチャート: 判断 331"/>
        <xdr:cNvSpPr/>
      </xdr:nvSpPr>
      <xdr:spPr>
        <a:xfrm>
          <a:off x="13055600" y="10356668"/>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45555</xdr:rowOff>
    </xdr:from>
    <xdr:ext cx="762000" cy="259045"/>
    <xdr:sp macro="" textlink="">
      <xdr:nvSpPr>
        <xdr:cNvPr id="333" name="テキスト ボックス 332"/>
        <xdr:cNvSpPr txBox="1"/>
      </xdr:nvSpPr>
      <xdr:spPr>
        <a:xfrm>
          <a:off x="12763500" y="1043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120287</xdr:rowOff>
    </xdr:from>
    <xdr:to>
      <xdr:col>64</xdr:col>
      <xdr:colOff>152400</xdr:colOff>
      <xdr:row>62</xdr:row>
      <xdr:rowOff>50437</xdr:rowOff>
    </xdr:to>
    <xdr:sp macro="" textlink="">
      <xdr:nvSpPr>
        <xdr:cNvPr id="334" name="フローチャート: 判断 333"/>
        <xdr:cNvSpPr/>
      </xdr:nvSpPr>
      <xdr:spPr>
        <a:xfrm>
          <a:off x="12242800" y="103463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35214</xdr:rowOff>
    </xdr:from>
    <xdr:ext cx="762000" cy="259045"/>
    <xdr:sp macro="" textlink="">
      <xdr:nvSpPr>
        <xdr:cNvPr id="335" name="テキスト ボックス 334"/>
        <xdr:cNvSpPr txBox="1"/>
      </xdr:nvSpPr>
      <xdr:spPr>
        <a:xfrm>
          <a:off x="11950700" y="1042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152037</xdr:rowOff>
    </xdr:from>
    <xdr:to>
      <xdr:col>81</xdr:col>
      <xdr:colOff>95250</xdr:colOff>
      <xdr:row>59</xdr:row>
      <xdr:rowOff>82187</xdr:rowOff>
    </xdr:to>
    <xdr:sp macro="" textlink="">
      <xdr:nvSpPr>
        <xdr:cNvPr id="341" name="楕円 340"/>
        <xdr:cNvSpPr/>
      </xdr:nvSpPr>
      <xdr:spPr>
        <a:xfrm>
          <a:off x="15427960" y="987515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73314</xdr:rowOff>
    </xdr:from>
    <xdr:ext cx="762000" cy="259045"/>
    <xdr:sp macro="" textlink="">
      <xdr:nvSpPr>
        <xdr:cNvPr id="342" name="定員管理の状況該当値テキスト"/>
        <xdr:cNvSpPr txBox="1"/>
      </xdr:nvSpPr>
      <xdr:spPr>
        <a:xfrm>
          <a:off x="1556385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158931</xdr:rowOff>
    </xdr:from>
    <xdr:to>
      <xdr:col>77</xdr:col>
      <xdr:colOff>95250</xdr:colOff>
      <xdr:row>59</xdr:row>
      <xdr:rowOff>89081</xdr:rowOff>
    </xdr:to>
    <xdr:sp macro="" textlink="">
      <xdr:nvSpPr>
        <xdr:cNvPr id="343" name="楕円 342"/>
        <xdr:cNvSpPr/>
      </xdr:nvSpPr>
      <xdr:spPr>
        <a:xfrm>
          <a:off x="14665960" y="988205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99258</xdr:rowOff>
    </xdr:from>
    <xdr:ext cx="736600" cy="259045"/>
    <xdr:sp macro="" textlink="">
      <xdr:nvSpPr>
        <xdr:cNvPr id="344" name="テキスト ボックス 343"/>
        <xdr:cNvSpPr txBox="1"/>
      </xdr:nvSpPr>
      <xdr:spPr>
        <a:xfrm>
          <a:off x="14370050" y="9654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155484</xdr:rowOff>
    </xdr:from>
    <xdr:to>
      <xdr:col>73</xdr:col>
      <xdr:colOff>44450</xdr:colOff>
      <xdr:row>59</xdr:row>
      <xdr:rowOff>85634</xdr:rowOff>
    </xdr:to>
    <xdr:sp macro="" textlink="">
      <xdr:nvSpPr>
        <xdr:cNvPr id="345" name="楕円 344"/>
        <xdr:cNvSpPr/>
      </xdr:nvSpPr>
      <xdr:spPr>
        <a:xfrm>
          <a:off x="13868400" y="987860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95811</xdr:rowOff>
    </xdr:from>
    <xdr:ext cx="762000" cy="259045"/>
    <xdr:sp macro="" textlink="">
      <xdr:nvSpPr>
        <xdr:cNvPr id="346" name="テキスト ボックス 345"/>
        <xdr:cNvSpPr txBox="1"/>
      </xdr:nvSpPr>
      <xdr:spPr>
        <a:xfrm>
          <a:off x="13557250" y="965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152037</xdr:rowOff>
    </xdr:from>
    <xdr:to>
      <xdr:col>68</xdr:col>
      <xdr:colOff>203200</xdr:colOff>
      <xdr:row>59</xdr:row>
      <xdr:rowOff>82187</xdr:rowOff>
    </xdr:to>
    <xdr:sp macro="" textlink="">
      <xdr:nvSpPr>
        <xdr:cNvPr id="347" name="楕円 346"/>
        <xdr:cNvSpPr/>
      </xdr:nvSpPr>
      <xdr:spPr>
        <a:xfrm>
          <a:off x="13055600" y="9875157"/>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92364</xdr:rowOff>
    </xdr:from>
    <xdr:ext cx="762000" cy="259045"/>
    <xdr:sp macro="" textlink="">
      <xdr:nvSpPr>
        <xdr:cNvPr id="348" name="テキスト ボックス 347"/>
        <xdr:cNvSpPr txBox="1"/>
      </xdr:nvSpPr>
      <xdr:spPr>
        <a:xfrm>
          <a:off x="12763500" y="9647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152037</xdr:rowOff>
    </xdr:from>
    <xdr:to>
      <xdr:col>64</xdr:col>
      <xdr:colOff>152400</xdr:colOff>
      <xdr:row>59</xdr:row>
      <xdr:rowOff>82187</xdr:rowOff>
    </xdr:to>
    <xdr:sp macro="" textlink="">
      <xdr:nvSpPr>
        <xdr:cNvPr id="349" name="楕円 348"/>
        <xdr:cNvSpPr/>
      </xdr:nvSpPr>
      <xdr:spPr>
        <a:xfrm>
          <a:off x="12242800" y="98751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92364</xdr:rowOff>
    </xdr:from>
    <xdr:ext cx="762000" cy="259045"/>
    <xdr:sp macro="" textlink="">
      <xdr:nvSpPr>
        <xdr:cNvPr id="350" name="テキスト ボックス 349"/>
        <xdr:cNvSpPr txBox="1"/>
      </xdr:nvSpPr>
      <xdr:spPr>
        <a:xfrm>
          <a:off x="11950700" y="9647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実質公債費比率は</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ポイントの増となったものの、類似団体平均を</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令和４年度は、地方債の償還が微増し、差し引かれる特定財源等が減少したため、分子が増となったことなどにより、単年度の実質公債費比率が、前年度から</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2.79</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％となった。令和２年度からの３か年平均では、</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％に増加した。令和５年度も、引き続き、臨時財政対策債の借入抑制に努めるなど公債費管理を徹底し、実質公債費比率の抑制に努める。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xdr:cNvCxnSpPr/>
      </xdr:nvCxnSpPr>
      <xdr:spPr>
        <a:xfrm flipV="1">
          <a:off x="15474950" y="6054997"/>
          <a:ext cx="0" cy="1474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xdr:cNvSpPr txBox="1"/>
      </xdr:nvSpPr>
      <xdr:spPr>
        <a:xfrm>
          <a:off x="15563850" y="750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xdr:cNvCxnSpPr/>
      </xdr:nvCxnSpPr>
      <xdr:spPr>
        <a:xfrm>
          <a:off x="15405100" y="75297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xdr:cNvSpPr txBox="1"/>
      </xdr:nvSpPr>
      <xdr:spPr>
        <a:xfrm>
          <a:off x="15563850" y="580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xdr:cNvCxnSpPr/>
      </xdr:nvCxnSpPr>
      <xdr:spPr>
        <a:xfrm>
          <a:off x="15405100" y="60549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45659</xdr:rowOff>
    </xdr:from>
    <xdr:to>
      <xdr:col>81</xdr:col>
      <xdr:colOff>44450</xdr:colOff>
      <xdr:row>39</xdr:row>
      <xdr:rowOff>57150</xdr:rowOff>
    </xdr:to>
    <xdr:cxnSp macro="">
      <xdr:nvCxnSpPr>
        <xdr:cNvPr id="385" name="直線コネクタ 384"/>
        <xdr:cNvCxnSpPr/>
      </xdr:nvCxnSpPr>
      <xdr:spPr>
        <a:xfrm>
          <a:off x="14712950" y="6583619"/>
          <a:ext cx="762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6" name="公債費負担の状況平均値テキスト"/>
        <xdr:cNvSpPr txBox="1"/>
      </xdr:nvSpPr>
      <xdr:spPr>
        <a:xfrm>
          <a:off x="15563850" y="6654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xdr:cNvSpPr/>
      </xdr:nvSpPr>
      <xdr:spPr>
        <a:xfrm>
          <a:off x="15427960" y="668219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22678</xdr:rowOff>
    </xdr:from>
    <xdr:to>
      <xdr:col>77</xdr:col>
      <xdr:colOff>44450</xdr:colOff>
      <xdr:row>39</xdr:row>
      <xdr:rowOff>45659</xdr:rowOff>
    </xdr:to>
    <xdr:cxnSp macro="">
      <xdr:nvCxnSpPr>
        <xdr:cNvPr id="388" name="直線コネクタ 387"/>
        <xdr:cNvCxnSpPr/>
      </xdr:nvCxnSpPr>
      <xdr:spPr>
        <a:xfrm>
          <a:off x="13903960" y="6560638"/>
          <a:ext cx="80899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9" name="フローチャート: 判断 388"/>
        <xdr:cNvSpPr/>
      </xdr:nvSpPr>
      <xdr:spPr>
        <a:xfrm>
          <a:off x="14665960" y="668219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90" name="テキスト ボックス 389"/>
        <xdr:cNvSpPr txBox="1"/>
      </xdr:nvSpPr>
      <xdr:spPr>
        <a:xfrm>
          <a:off x="14370050" y="676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148167</xdr:rowOff>
    </xdr:from>
    <xdr:to>
      <xdr:col>72</xdr:col>
      <xdr:colOff>203200</xdr:colOff>
      <xdr:row>39</xdr:row>
      <xdr:rowOff>22678</xdr:rowOff>
    </xdr:to>
    <xdr:cxnSp macro="">
      <xdr:nvCxnSpPr>
        <xdr:cNvPr id="391" name="直線コネクタ 390"/>
        <xdr:cNvCxnSpPr/>
      </xdr:nvCxnSpPr>
      <xdr:spPr>
        <a:xfrm>
          <a:off x="13106400" y="6518487"/>
          <a:ext cx="797560" cy="4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121255</xdr:rowOff>
    </xdr:from>
    <xdr:to>
      <xdr:col>73</xdr:col>
      <xdr:colOff>44450</xdr:colOff>
      <xdr:row>40</xdr:row>
      <xdr:rowOff>51405</xdr:rowOff>
    </xdr:to>
    <xdr:sp macro="" textlink="">
      <xdr:nvSpPr>
        <xdr:cNvPr id="392" name="フローチャート: 判断 391"/>
        <xdr:cNvSpPr/>
      </xdr:nvSpPr>
      <xdr:spPr>
        <a:xfrm>
          <a:off x="13868400" y="665921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36182</xdr:rowOff>
    </xdr:from>
    <xdr:ext cx="762000" cy="259045"/>
    <xdr:sp macro="" textlink="">
      <xdr:nvSpPr>
        <xdr:cNvPr id="393" name="テキスト ボックス 392"/>
        <xdr:cNvSpPr txBox="1"/>
      </xdr:nvSpPr>
      <xdr:spPr>
        <a:xfrm>
          <a:off x="13557250" y="674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44752</xdr:rowOff>
    </xdr:from>
    <xdr:to>
      <xdr:col>68</xdr:col>
      <xdr:colOff>152400</xdr:colOff>
      <xdr:row>38</xdr:row>
      <xdr:rowOff>148167</xdr:rowOff>
    </xdr:to>
    <xdr:cxnSp macro="">
      <xdr:nvCxnSpPr>
        <xdr:cNvPr id="394" name="直線コネクタ 393"/>
        <xdr:cNvCxnSpPr/>
      </xdr:nvCxnSpPr>
      <xdr:spPr>
        <a:xfrm>
          <a:off x="12293600" y="6415072"/>
          <a:ext cx="8128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xdr:cNvSpPr/>
      </xdr:nvSpPr>
      <xdr:spPr>
        <a:xfrm>
          <a:off x="13055600" y="667070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47672</xdr:rowOff>
    </xdr:from>
    <xdr:ext cx="762000" cy="259045"/>
    <xdr:sp macro="" textlink="">
      <xdr:nvSpPr>
        <xdr:cNvPr id="396" name="テキスト ボックス 395"/>
        <xdr:cNvSpPr txBox="1"/>
      </xdr:nvSpPr>
      <xdr:spPr>
        <a:xfrm>
          <a:off x="12763500" y="675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132745</xdr:rowOff>
    </xdr:from>
    <xdr:to>
      <xdr:col>64</xdr:col>
      <xdr:colOff>152400</xdr:colOff>
      <xdr:row>40</xdr:row>
      <xdr:rowOff>62895</xdr:rowOff>
    </xdr:to>
    <xdr:sp macro="" textlink="">
      <xdr:nvSpPr>
        <xdr:cNvPr id="397" name="フローチャート: 判断 396"/>
        <xdr:cNvSpPr/>
      </xdr:nvSpPr>
      <xdr:spPr>
        <a:xfrm>
          <a:off x="12242800" y="66707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47672</xdr:rowOff>
    </xdr:from>
    <xdr:ext cx="762000" cy="259045"/>
    <xdr:sp macro="" textlink="">
      <xdr:nvSpPr>
        <xdr:cNvPr id="398" name="テキスト ボックス 397"/>
        <xdr:cNvSpPr txBox="1"/>
      </xdr:nvSpPr>
      <xdr:spPr>
        <a:xfrm>
          <a:off x="11950700" y="675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404" name="楕円 403"/>
        <xdr:cNvSpPr/>
      </xdr:nvSpPr>
      <xdr:spPr>
        <a:xfrm>
          <a:off x="15427960" y="654431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405" name="公債費負担の状況該当値テキスト"/>
        <xdr:cNvSpPr txBox="1"/>
      </xdr:nvSpPr>
      <xdr:spPr>
        <a:xfrm>
          <a:off x="15563850" y="63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166309</xdr:rowOff>
    </xdr:from>
    <xdr:to>
      <xdr:col>77</xdr:col>
      <xdr:colOff>95250</xdr:colOff>
      <xdr:row>39</xdr:row>
      <xdr:rowOff>96459</xdr:rowOff>
    </xdr:to>
    <xdr:sp macro="" textlink="">
      <xdr:nvSpPr>
        <xdr:cNvPr id="406" name="楕円 405"/>
        <xdr:cNvSpPr/>
      </xdr:nvSpPr>
      <xdr:spPr>
        <a:xfrm>
          <a:off x="14665960" y="653662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106636</xdr:rowOff>
    </xdr:from>
    <xdr:ext cx="736600" cy="259045"/>
    <xdr:sp macro="" textlink="">
      <xdr:nvSpPr>
        <xdr:cNvPr id="407" name="テキスト ボックス 406"/>
        <xdr:cNvSpPr txBox="1"/>
      </xdr:nvSpPr>
      <xdr:spPr>
        <a:xfrm>
          <a:off x="14370050" y="6309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143328</xdr:rowOff>
    </xdr:from>
    <xdr:to>
      <xdr:col>73</xdr:col>
      <xdr:colOff>44450</xdr:colOff>
      <xdr:row>39</xdr:row>
      <xdr:rowOff>73478</xdr:rowOff>
    </xdr:to>
    <xdr:sp macro="" textlink="">
      <xdr:nvSpPr>
        <xdr:cNvPr id="408" name="楕円 407"/>
        <xdr:cNvSpPr/>
      </xdr:nvSpPr>
      <xdr:spPr>
        <a:xfrm>
          <a:off x="13868400" y="651364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83655</xdr:rowOff>
    </xdr:from>
    <xdr:ext cx="762000" cy="259045"/>
    <xdr:sp macro="" textlink="">
      <xdr:nvSpPr>
        <xdr:cNvPr id="409" name="テキスト ボックス 408"/>
        <xdr:cNvSpPr txBox="1"/>
      </xdr:nvSpPr>
      <xdr:spPr>
        <a:xfrm>
          <a:off x="13557250" y="6286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97367</xdr:rowOff>
    </xdr:from>
    <xdr:to>
      <xdr:col>68</xdr:col>
      <xdr:colOff>203200</xdr:colOff>
      <xdr:row>39</xdr:row>
      <xdr:rowOff>27517</xdr:rowOff>
    </xdr:to>
    <xdr:sp macro="" textlink="">
      <xdr:nvSpPr>
        <xdr:cNvPr id="410" name="楕円 409"/>
        <xdr:cNvSpPr/>
      </xdr:nvSpPr>
      <xdr:spPr>
        <a:xfrm>
          <a:off x="13055600" y="6467687"/>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37694</xdr:rowOff>
    </xdr:from>
    <xdr:ext cx="762000" cy="259045"/>
    <xdr:sp macro="" textlink="">
      <xdr:nvSpPr>
        <xdr:cNvPr id="411" name="テキスト ボックス 410"/>
        <xdr:cNvSpPr txBox="1"/>
      </xdr:nvSpPr>
      <xdr:spPr>
        <a:xfrm>
          <a:off x="12763500" y="624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165402</xdr:rowOff>
    </xdr:from>
    <xdr:to>
      <xdr:col>64</xdr:col>
      <xdr:colOff>152400</xdr:colOff>
      <xdr:row>38</xdr:row>
      <xdr:rowOff>95552</xdr:rowOff>
    </xdr:to>
    <xdr:sp macro="" textlink="">
      <xdr:nvSpPr>
        <xdr:cNvPr id="412" name="楕円 411"/>
        <xdr:cNvSpPr/>
      </xdr:nvSpPr>
      <xdr:spPr>
        <a:xfrm>
          <a:off x="12242800" y="63680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105729</xdr:rowOff>
    </xdr:from>
    <xdr:ext cx="762000" cy="259045"/>
    <xdr:sp macro="" textlink="">
      <xdr:nvSpPr>
        <xdr:cNvPr id="413" name="テキスト ボックス 412"/>
        <xdr:cNvSpPr txBox="1"/>
      </xdr:nvSpPr>
      <xdr:spPr>
        <a:xfrm>
          <a:off x="11950700" y="614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将来負担比率は、充当可能財源等が将来負担額を超過したため、比率は</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8.6%</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減となり、類似団体平均を</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前年度から減少した主な要因は、分母の標準財政規模の減がにより減となったものの、分子が地方債償還が進んだことにより減になったことがあげられる。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今後も公債費管理を徹底し、より一層行財政改革を推進することで財源の確保と基金残高の回復を図り、財政の健全化に努める。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4" name="直線コネクタ 443"/>
        <xdr:cNvCxnSpPr/>
      </xdr:nvCxnSpPr>
      <xdr:spPr>
        <a:xfrm flipV="1">
          <a:off x="15474950" y="2263684"/>
          <a:ext cx="0" cy="1544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5" name="将来負担の状況最小値テキスト"/>
        <xdr:cNvSpPr txBox="1"/>
      </xdr:nvSpPr>
      <xdr:spPr>
        <a:xfrm>
          <a:off x="15563850" y="3780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6" name="直線コネクタ 445"/>
        <xdr:cNvCxnSpPr/>
      </xdr:nvCxnSpPr>
      <xdr:spPr>
        <a:xfrm>
          <a:off x="15405100" y="38081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5563850" y="201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61141</xdr:rowOff>
    </xdr:from>
    <xdr:to>
      <xdr:col>77</xdr:col>
      <xdr:colOff>44450</xdr:colOff>
      <xdr:row>15</xdr:row>
      <xdr:rowOff>77561</xdr:rowOff>
    </xdr:to>
    <xdr:cxnSp macro="">
      <xdr:nvCxnSpPr>
        <xdr:cNvPr id="449" name="直線コネクタ 448"/>
        <xdr:cNvCxnSpPr/>
      </xdr:nvCxnSpPr>
      <xdr:spPr>
        <a:xfrm flipV="1">
          <a:off x="13903960" y="2408101"/>
          <a:ext cx="808990" cy="18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7365</xdr:rowOff>
    </xdr:from>
    <xdr:ext cx="762000" cy="259045"/>
    <xdr:sp macro="" textlink="">
      <xdr:nvSpPr>
        <xdr:cNvPr id="450" name="将来負担の状況平均値テキスト"/>
        <xdr:cNvSpPr txBox="1"/>
      </xdr:nvSpPr>
      <xdr:spPr>
        <a:xfrm>
          <a:off x="15563850" y="2186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35288</xdr:rowOff>
    </xdr:from>
    <xdr:to>
      <xdr:col>81</xdr:col>
      <xdr:colOff>95250</xdr:colOff>
      <xdr:row>13</xdr:row>
      <xdr:rowOff>136888</xdr:rowOff>
    </xdr:to>
    <xdr:sp macro="" textlink="">
      <xdr:nvSpPr>
        <xdr:cNvPr id="451" name="フローチャート: 判断 450"/>
        <xdr:cNvSpPr/>
      </xdr:nvSpPr>
      <xdr:spPr>
        <a:xfrm>
          <a:off x="15427960" y="221460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77561</xdr:rowOff>
    </xdr:from>
    <xdr:to>
      <xdr:col>72</xdr:col>
      <xdr:colOff>203200</xdr:colOff>
      <xdr:row>15</xdr:row>
      <xdr:rowOff>115479</xdr:rowOff>
    </xdr:to>
    <xdr:cxnSp macro="">
      <xdr:nvCxnSpPr>
        <xdr:cNvPr id="452" name="直線コネクタ 451"/>
        <xdr:cNvCxnSpPr/>
      </xdr:nvCxnSpPr>
      <xdr:spPr>
        <a:xfrm flipV="1">
          <a:off x="13106400" y="2592161"/>
          <a:ext cx="79756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3" name="フローチャート: 判断 452"/>
        <xdr:cNvSpPr/>
      </xdr:nvSpPr>
      <xdr:spPr>
        <a:xfrm>
          <a:off x="14665960" y="229906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4" name="テキスト ボックス 453"/>
        <xdr:cNvSpPr txBox="1"/>
      </xdr:nvSpPr>
      <xdr:spPr>
        <a:xfrm>
          <a:off x="14370050" y="2071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115479</xdr:rowOff>
    </xdr:from>
    <xdr:to>
      <xdr:col>68</xdr:col>
      <xdr:colOff>152400</xdr:colOff>
      <xdr:row>16</xdr:row>
      <xdr:rowOff>4354</xdr:rowOff>
    </xdr:to>
    <xdr:cxnSp macro="">
      <xdr:nvCxnSpPr>
        <xdr:cNvPr id="455" name="直線コネクタ 454"/>
        <xdr:cNvCxnSpPr/>
      </xdr:nvCxnSpPr>
      <xdr:spPr>
        <a:xfrm flipV="1">
          <a:off x="12293600" y="2630079"/>
          <a:ext cx="812800" cy="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155938</xdr:rowOff>
    </xdr:from>
    <xdr:to>
      <xdr:col>73</xdr:col>
      <xdr:colOff>44450</xdr:colOff>
      <xdr:row>14</xdr:row>
      <xdr:rowOff>86088</xdr:rowOff>
    </xdr:to>
    <xdr:sp macro="" textlink="">
      <xdr:nvSpPr>
        <xdr:cNvPr id="456" name="フローチャート: 判断 455"/>
        <xdr:cNvSpPr/>
      </xdr:nvSpPr>
      <xdr:spPr>
        <a:xfrm>
          <a:off x="13868400" y="233525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96265</xdr:rowOff>
    </xdr:from>
    <xdr:ext cx="762000" cy="259045"/>
    <xdr:sp macro="" textlink="">
      <xdr:nvSpPr>
        <xdr:cNvPr id="457" name="テキスト ボックス 456"/>
        <xdr:cNvSpPr txBox="1"/>
      </xdr:nvSpPr>
      <xdr:spPr>
        <a:xfrm>
          <a:off x="13557250" y="210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55154</xdr:rowOff>
    </xdr:from>
    <xdr:to>
      <xdr:col>68</xdr:col>
      <xdr:colOff>203200</xdr:colOff>
      <xdr:row>14</xdr:row>
      <xdr:rowOff>156754</xdr:rowOff>
    </xdr:to>
    <xdr:sp macro="" textlink="">
      <xdr:nvSpPr>
        <xdr:cNvPr id="458" name="フローチャート: 判断 457"/>
        <xdr:cNvSpPr/>
      </xdr:nvSpPr>
      <xdr:spPr>
        <a:xfrm>
          <a:off x="13055600" y="2402114"/>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166931</xdr:rowOff>
    </xdr:from>
    <xdr:ext cx="762000" cy="259045"/>
    <xdr:sp macro="" textlink="">
      <xdr:nvSpPr>
        <xdr:cNvPr id="459" name="テキスト ボックス 458"/>
        <xdr:cNvSpPr txBox="1"/>
      </xdr:nvSpPr>
      <xdr:spPr>
        <a:xfrm>
          <a:off x="12763500" y="2178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70666</xdr:rowOff>
    </xdr:from>
    <xdr:to>
      <xdr:col>64</xdr:col>
      <xdr:colOff>152400</xdr:colOff>
      <xdr:row>15</xdr:row>
      <xdr:rowOff>816</xdr:rowOff>
    </xdr:to>
    <xdr:sp macro="" textlink="">
      <xdr:nvSpPr>
        <xdr:cNvPr id="460" name="フローチャート: 判断 459"/>
        <xdr:cNvSpPr/>
      </xdr:nvSpPr>
      <xdr:spPr>
        <a:xfrm>
          <a:off x="12242800" y="24176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10993</xdr:rowOff>
    </xdr:from>
    <xdr:ext cx="762000" cy="259045"/>
    <xdr:sp macro="" textlink="">
      <xdr:nvSpPr>
        <xdr:cNvPr id="461" name="テキスト ボックス 460"/>
        <xdr:cNvSpPr txBox="1"/>
      </xdr:nvSpPr>
      <xdr:spPr>
        <a:xfrm>
          <a:off x="11950700" y="219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10341</xdr:rowOff>
    </xdr:from>
    <xdr:to>
      <xdr:col>77</xdr:col>
      <xdr:colOff>95250</xdr:colOff>
      <xdr:row>14</xdr:row>
      <xdr:rowOff>111941</xdr:rowOff>
    </xdr:to>
    <xdr:sp macro="" textlink="">
      <xdr:nvSpPr>
        <xdr:cNvPr id="467" name="楕円 466"/>
        <xdr:cNvSpPr/>
      </xdr:nvSpPr>
      <xdr:spPr>
        <a:xfrm>
          <a:off x="14665960" y="235730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96718</xdr:rowOff>
    </xdr:from>
    <xdr:ext cx="736600" cy="259045"/>
    <xdr:sp macro="" textlink="">
      <xdr:nvSpPr>
        <xdr:cNvPr id="468" name="テキスト ボックス 467"/>
        <xdr:cNvSpPr txBox="1"/>
      </xdr:nvSpPr>
      <xdr:spPr>
        <a:xfrm>
          <a:off x="14370050" y="244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26761</xdr:rowOff>
    </xdr:from>
    <xdr:to>
      <xdr:col>73</xdr:col>
      <xdr:colOff>44450</xdr:colOff>
      <xdr:row>15</xdr:row>
      <xdr:rowOff>128361</xdr:rowOff>
    </xdr:to>
    <xdr:sp macro="" textlink="">
      <xdr:nvSpPr>
        <xdr:cNvPr id="469" name="楕円 468"/>
        <xdr:cNvSpPr/>
      </xdr:nvSpPr>
      <xdr:spPr>
        <a:xfrm>
          <a:off x="13868400" y="25413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113138</xdr:rowOff>
    </xdr:from>
    <xdr:ext cx="762000" cy="259045"/>
    <xdr:sp macro="" textlink="">
      <xdr:nvSpPr>
        <xdr:cNvPr id="470" name="テキスト ボックス 469"/>
        <xdr:cNvSpPr txBox="1"/>
      </xdr:nvSpPr>
      <xdr:spPr>
        <a:xfrm>
          <a:off x="13557250" y="2627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64679</xdr:rowOff>
    </xdr:from>
    <xdr:to>
      <xdr:col>68</xdr:col>
      <xdr:colOff>203200</xdr:colOff>
      <xdr:row>15</xdr:row>
      <xdr:rowOff>166279</xdr:rowOff>
    </xdr:to>
    <xdr:sp macro="" textlink="">
      <xdr:nvSpPr>
        <xdr:cNvPr id="471" name="楕円 470"/>
        <xdr:cNvSpPr/>
      </xdr:nvSpPr>
      <xdr:spPr>
        <a:xfrm>
          <a:off x="13055600" y="2579279"/>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151056</xdr:rowOff>
    </xdr:from>
    <xdr:ext cx="762000" cy="259045"/>
    <xdr:sp macro="" textlink="">
      <xdr:nvSpPr>
        <xdr:cNvPr id="472" name="テキスト ボックス 471"/>
        <xdr:cNvSpPr txBox="1"/>
      </xdr:nvSpPr>
      <xdr:spPr>
        <a:xfrm>
          <a:off x="12763500" y="2665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125004</xdr:rowOff>
    </xdr:from>
    <xdr:to>
      <xdr:col>64</xdr:col>
      <xdr:colOff>152400</xdr:colOff>
      <xdr:row>16</xdr:row>
      <xdr:rowOff>55154</xdr:rowOff>
    </xdr:to>
    <xdr:sp macro="" textlink="">
      <xdr:nvSpPr>
        <xdr:cNvPr id="473" name="楕円 472"/>
        <xdr:cNvSpPr/>
      </xdr:nvSpPr>
      <xdr:spPr>
        <a:xfrm>
          <a:off x="12242800" y="26396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39931</xdr:rowOff>
    </xdr:from>
    <xdr:ext cx="762000" cy="259045"/>
    <xdr:sp macro="" textlink="">
      <xdr:nvSpPr>
        <xdr:cNvPr id="474" name="テキスト ボックス 473"/>
        <xdr:cNvSpPr txBox="1"/>
      </xdr:nvSpPr>
      <xdr:spPr>
        <a:xfrm>
          <a:off x="11950700" y="272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205,876
200,895
15.75
87,049,826
83,529,956
3,115,824
41,022,644
49,504,903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人件費の経常収支比率は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23.4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ポイントの増となり、類似団体平均を</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ポイント下回る結果となった。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これは、一般職員の定年退職者数の増により退職金が増となったことや、分母である経常一般財源等が普通交付税の減や臨時財政対策債の皆減などにより減となったことによるものである。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人件費のうち大きな割合を占めている職員給については、今後も定員の適正化に取り組み、経費の削減に努める。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43180</xdr:rowOff>
    </xdr:from>
    <xdr:to>
      <xdr:col>24</xdr:col>
      <xdr:colOff>25400</xdr:colOff>
      <xdr:row>36</xdr:row>
      <xdr:rowOff>119380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153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43180</xdr:rowOff>
    </xdr:from>
    <xdr:to>
      <xdr:col>19</xdr:col>
      <xdr:colOff>187325</xdr:colOff>
      <xdr:row>36</xdr:row>
      <xdr:rowOff>119380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15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119380</xdr:rowOff>
    </xdr:from>
    <xdr:to>
      <xdr:col>15</xdr:col>
      <xdr:colOff>98425</xdr:colOff>
      <xdr:row>36</xdr:row>
      <xdr:rowOff>134620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91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102870</xdr:rowOff>
    </xdr:from>
    <xdr:to>
      <xdr:col>15</xdr:col>
      <xdr:colOff>149225</xdr:colOff>
      <xdr:row>38</xdr:row>
      <xdr:rowOff>33020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17797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134620</xdr:rowOff>
    </xdr:from>
    <xdr:to>
      <xdr:col>11</xdr:col>
      <xdr:colOff>9525</xdr:colOff>
      <xdr:row>36</xdr:row>
      <xdr:rowOff>134620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06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85107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163830</xdr:rowOff>
    </xdr:from>
    <xdr:to>
      <xdr:col>20</xdr:col>
      <xdr:colOff>38100</xdr:colOff>
      <xdr:row>36</xdr:row>
      <xdr:rowOff>93980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68580</xdr:rowOff>
    </xdr:from>
    <xdr:to>
      <xdr:col>15</xdr:col>
      <xdr:colOff>149225</xdr:colOff>
      <xdr:row>36</xdr:row>
      <xdr:rowOff>170180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83820</xdr:rowOff>
    </xdr:from>
    <xdr:to>
      <xdr:col>11</xdr:col>
      <xdr:colOff>60325</xdr:colOff>
      <xdr:row>37</xdr:row>
      <xdr:rowOff>13970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物件費の経常収支比率は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ポイントの増となり、類似団体平均を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ポイント上回る結果となった。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これは、エネルギー価格高騰による光熱費の増や、分母である経常一般財源等が普通交付税の減や臨時財政対策債の皆減などにより減となったことによるものである。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合併市である本市の特徴として施設数が多いため、維持管理経費が増加し、物件費の増加にもつながっていることから、引き続き公共施設の適正配置・有効活用の取組を進めることなどで、これらの維持管理経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64135</xdr:rowOff>
    </xdr:from>
    <xdr:to>
      <xdr:col>82</xdr:col>
      <xdr:colOff>107950</xdr:colOff>
      <xdr:row>21</xdr:row>
      <xdr:rowOff>46990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46443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20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64135</xdr:rowOff>
    </xdr:from>
    <xdr:to>
      <xdr:col>82</xdr:col>
      <xdr:colOff>196850</xdr:colOff>
      <xdr:row>14</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4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161290</xdr:rowOff>
    </xdr:from>
    <xdr:to>
      <xdr:col>82</xdr:col>
      <xdr:colOff>107950</xdr:colOff>
      <xdr:row>17</xdr:row>
      <xdr:rowOff>86995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904490"/>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132732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04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116205</xdr:rowOff>
    </xdr:from>
    <xdr:to>
      <xdr:col>82</xdr:col>
      <xdr:colOff>158750</xdr:colOff>
      <xdr:row>17</xdr:row>
      <xdr:rowOff>46355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5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161290</xdr:rowOff>
    </xdr:from>
    <xdr:to>
      <xdr:col>78</xdr:col>
      <xdr:colOff>69850</xdr:colOff>
      <xdr:row>17</xdr:row>
      <xdr:rowOff>46990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9044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47625</xdr:rowOff>
    </xdr:from>
    <xdr:to>
      <xdr:col>78</xdr:col>
      <xdr:colOff>120650</xdr:colOff>
      <xdr:row>16</xdr:row>
      <xdr:rowOff>149225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159402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59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35560</xdr:rowOff>
    </xdr:from>
    <xdr:to>
      <xdr:col>73</xdr:col>
      <xdr:colOff>180975</xdr:colOff>
      <xdr:row>17</xdr:row>
      <xdr:rowOff>46990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9502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35560</xdr:rowOff>
    </xdr:from>
    <xdr:to>
      <xdr:col>69</xdr:col>
      <xdr:colOff>92075</xdr:colOff>
      <xdr:row>17</xdr:row>
      <xdr:rowOff>64135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9502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70485</xdr:rowOff>
    </xdr:from>
    <xdr:to>
      <xdr:col>69</xdr:col>
      <xdr:colOff>142875</xdr:colOff>
      <xdr:row>17</xdr:row>
      <xdr:rowOff>635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10812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582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36195</xdr:rowOff>
    </xdr:from>
    <xdr:to>
      <xdr:col>82</xdr:col>
      <xdr:colOff>158750</xdr:colOff>
      <xdr:row>17</xdr:row>
      <xdr:rowOff>137795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95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8272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92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110490</xdr:rowOff>
    </xdr:from>
    <xdr:to>
      <xdr:col>78</xdr:col>
      <xdr:colOff>120650</xdr:colOff>
      <xdr:row>17</xdr:row>
      <xdr:rowOff>40640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25417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940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167640</xdr:rowOff>
    </xdr:from>
    <xdr:to>
      <xdr:col>74</xdr:col>
      <xdr:colOff>31750</xdr:colOff>
      <xdr:row>17</xdr:row>
      <xdr:rowOff>97790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156210</xdr:rowOff>
    </xdr:from>
    <xdr:to>
      <xdr:col>69</xdr:col>
      <xdr:colOff>142875</xdr:colOff>
      <xdr:row>17</xdr:row>
      <xdr:rowOff>86360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89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71137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98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xdr:rowOff>
    </xdr:from>
    <xdr:to>
      <xdr:col>65</xdr:col>
      <xdr:colOff>53975</xdr:colOff>
      <xdr:row>17</xdr:row>
      <xdr:rowOff>114935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9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99712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014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扶助費の経常収支比率は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13.7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ポイントの増となり、類似団体平均を</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ポイント下回る結果となった。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これは、待機児童対策による保育関係や障害関係の経費などが増となったことや、分母である経常一般財源等が普通交付税の減や全額借入抑制したことによる臨時財政対策債の皆減などにより減となったことによるもの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今後も、待機児童対策などの社会保障関係経費は増加する傾向が続くものと考えられることから、引き続き、特定財源の確保等に努める。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37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107950</xdr:rowOff>
    </xdr:from>
    <xdr:to>
      <xdr:col>24</xdr:col>
      <xdr:colOff>25400</xdr:colOff>
      <xdr:row>57</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7091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48277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57</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7091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50800</xdr:rowOff>
    </xdr:from>
    <xdr:to>
      <xdr:col>15</xdr:col>
      <xdr:colOff>98425</xdr:colOff>
      <xdr:row>57</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823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57</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149877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57150</xdr:rowOff>
    </xdr:from>
    <xdr:to>
      <xdr:col>20</xdr:col>
      <xdr:colOff>38100</xdr:colOff>
      <xdr:row>56</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168927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0</xdr:rowOff>
    </xdr:from>
    <xdr:to>
      <xdr:col>15</xdr:col>
      <xdr:colOff>149225</xdr:colOff>
      <xdr:row>57</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その他の経常収支比率は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12.5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ポイントの増となり、類似団体平均と同水準となる結果となった。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12.5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％のうち</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11.8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％と大きな割合を占める繰出金は、介護保険特別会計への繰出金で引き続き、増加傾向にある。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また、国民健康保険特別会計などに対する財源補てん的な繰出金は横ばい傾向にあり、多額であることから、これらも加味した</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実質経常収支比率</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を第４次行財政改革大綱の評価指標の一つとして設定し、引き続き特別会計の健全化に取り組む。</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139700</xdr:rowOff>
    </xdr:from>
    <xdr:to>
      <xdr:col>82</xdr:col>
      <xdr:colOff>107950</xdr:colOff>
      <xdr:row>60</xdr:row>
      <xdr:rowOff>165100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55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54627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139700</xdr:rowOff>
    </xdr:from>
    <xdr:to>
      <xdr:col>82</xdr:col>
      <xdr:colOff>196850</xdr:colOff>
      <xdr:row>52</xdr:row>
      <xdr:rowOff>139700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120650</xdr:rowOff>
    </xdr:from>
    <xdr:to>
      <xdr:col>82</xdr:col>
      <xdr:colOff>107950</xdr:colOff>
      <xdr:row>57</xdr:row>
      <xdr:rowOff>133350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893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99077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120650</xdr:rowOff>
    </xdr:from>
    <xdr:to>
      <xdr:col>78</xdr:col>
      <xdr:colOff>69850</xdr:colOff>
      <xdr:row>58</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893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31750</xdr:rowOff>
    </xdr:from>
    <xdr:to>
      <xdr:col>78</xdr:col>
      <xdr:colOff>120650</xdr:colOff>
      <xdr:row>57</xdr:row>
      <xdr:rowOff>133350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143527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158750</xdr:rowOff>
    </xdr:from>
    <xdr:to>
      <xdr:col>73</xdr:col>
      <xdr:colOff>180975</xdr:colOff>
      <xdr:row>58</xdr:row>
      <xdr:rowOff>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931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73677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133350</xdr:rowOff>
    </xdr:from>
    <xdr:to>
      <xdr:col>69</xdr:col>
      <xdr:colOff>92075</xdr:colOff>
      <xdr:row>57</xdr:row>
      <xdr:rowOff>158750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906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54627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69850</xdr:rowOff>
    </xdr:from>
    <xdr:to>
      <xdr:col>78</xdr:col>
      <xdr:colOff>120650</xdr:colOff>
      <xdr:row>58</xdr:row>
      <xdr:rowOff>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156227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120650</xdr:rowOff>
    </xdr:from>
    <xdr:to>
      <xdr:col>74</xdr:col>
      <xdr:colOff>31750</xdr:colOff>
      <xdr:row>58</xdr:row>
      <xdr:rowOff>50800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60977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107950</xdr:rowOff>
    </xdr:from>
    <xdr:to>
      <xdr:col>69</xdr:col>
      <xdr:colOff>142875</xdr:colOff>
      <xdr:row>58</xdr:row>
      <xdr:rowOff>38100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82550</xdr:rowOff>
    </xdr:from>
    <xdr:to>
      <xdr:col>65</xdr:col>
      <xdr:colOff>53975</xdr:colOff>
      <xdr:row>58</xdr:row>
      <xdr:rowOff>12700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22877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補助費等の経常収支比率は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12.1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ポイントの増となり、類似団体平均を</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ポイント上回る結果となった。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これは、保育所への補助などの増があったことや、分母である経常一般財源等が普通交付税の減や臨時財政対策債の皆減などにより減となったことによるものである。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また、民間事業者等に対する補助金も増加傾向にあり、引き続き第４次行財政改革大綱に基づき、財政支援団体への財政支出の見直しなどに取り組む。</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26307</xdr:rowOff>
    </xdr:from>
    <xdr:to>
      <xdr:col>82</xdr:col>
      <xdr:colOff>107950</xdr:colOff>
      <xdr:row>41</xdr:row>
      <xdr:rowOff>135165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84157"/>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107242</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135165</xdr:rowOff>
    </xdr:from>
    <xdr:to>
      <xdr:col>82</xdr:col>
      <xdr:colOff>196850</xdr:colOff>
      <xdr:row>41</xdr:row>
      <xdr:rowOff>135165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112684</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4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26307</xdr:rowOff>
    </xdr:from>
    <xdr:to>
      <xdr:col>82</xdr:col>
      <xdr:colOff>196850</xdr:colOff>
      <xdr:row>33</xdr:row>
      <xdr:rowOff>26307</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50800</xdr:rowOff>
    </xdr:from>
    <xdr:to>
      <xdr:col>82</xdr:col>
      <xdr:colOff>107950</xdr:colOff>
      <xdr:row>38</xdr:row>
      <xdr:rowOff>72572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671800" y="65659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87284</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08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70757</xdr:rowOff>
    </xdr:from>
    <xdr:to>
      <xdr:col>82</xdr:col>
      <xdr:colOff>158750</xdr:colOff>
      <xdr:row>37</xdr:row>
      <xdr:rowOff>907</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50800</xdr:rowOff>
    </xdr:from>
    <xdr:to>
      <xdr:col>78</xdr:col>
      <xdr:colOff>69850</xdr:colOff>
      <xdr:row>38</xdr:row>
      <xdr:rowOff>61685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5659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199</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39915</xdr:rowOff>
    </xdr:from>
    <xdr:to>
      <xdr:col>73</xdr:col>
      <xdr:colOff>180975</xdr:colOff>
      <xdr:row>38</xdr:row>
      <xdr:rowOff>61685</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555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81643</xdr:rowOff>
    </xdr:from>
    <xdr:to>
      <xdr:col>74</xdr:col>
      <xdr:colOff>31750</xdr:colOff>
      <xdr:row>37</xdr:row>
      <xdr:rowOff>11793</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21970</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156936</xdr:rowOff>
    </xdr:from>
    <xdr:to>
      <xdr:col>69</xdr:col>
      <xdr:colOff>92075</xdr:colOff>
      <xdr:row>38</xdr:row>
      <xdr:rowOff>39915</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500586"/>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48986</xdr:rowOff>
    </xdr:from>
    <xdr:to>
      <xdr:col>69</xdr:col>
      <xdr:colOff>142875</xdr:colOff>
      <xdr:row>36</xdr:row>
      <xdr:rowOff>150586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160763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21772</xdr:rowOff>
    </xdr:from>
    <xdr:to>
      <xdr:col>82</xdr:col>
      <xdr:colOff>158750</xdr:colOff>
      <xdr:row>38</xdr:row>
      <xdr:rowOff>123372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165299</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50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0</xdr:rowOff>
    </xdr:from>
    <xdr:to>
      <xdr:col>78</xdr:col>
      <xdr:colOff>120650</xdr:colOff>
      <xdr:row>38</xdr:row>
      <xdr:rowOff>101600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86377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10885</xdr:rowOff>
    </xdr:from>
    <xdr:to>
      <xdr:col>74</xdr:col>
      <xdr:colOff>31750</xdr:colOff>
      <xdr:row>38</xdr:row>
      <xdr:rowOff>112485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97262</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160565</xdr:rowOff>
    </xdr:from>
    <xdr:to>
      <xdr:col>69</xdr:col>
      <xdr:colOff>142875</xdr:colOff>
      <xdr:row>38</xdr:row>
      <xdr:rowOff>90715</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75492</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106136</xdr:rowOff>
    </xdr:from>
    <xdr:to>
      <xdr:col>65</xdr:col>
      <xdr:colOff>53975</xdr:colOff>
      <xdr:row>38</xdr:row>
      <xdr:rowOff>36286</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21062</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公債費の経常収支比率は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11.1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ポイント増となり、類似団体平均を</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ポイント下回る結果となった。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これは、小学校整備事業などで借り入れた普通債の元金償還が開始するなどの増により全体で増となったことや、分母である経常一般財源等が普通交付税の減や臨時財政対策債の皆減などにより減となったことによるもの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公債費は、今後は横ばいで推移する見込みであり、引き続き後年度負担を十分考慮した地方債の借入に努め、公債費の抑制を図る。</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43724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7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15801</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43724</xdr:rowOff>
    </xdr:from>
    <xdr:to>
      <xdr:col>24</xdr:col>
      <xdr:colOff>114300</xdr:colOff>
      <xdr:row>81</xdr:row>
      <xdr:rowOff>43724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136798</xdr:rowOff>
    </xdr:from>
    <xdr:to>
      <xdr:col>24</xdr:col>
      <xdr:colOff>25400</xdr:colOff>
      <xdr:row>76</xdr:row>
      <xdr:rowOff>149861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16699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136798</xdr:rowOff>
    </xdr:from>
    <xdr:to>
      <xdr:col>19</xdr:col>
      <xdr:colOff>187325</xdr:colOff>
      <xdr:row>77</xdr:row>
      <xdr:rowOff>56787</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166998"/>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56787</xdr:rowOff>
    </xdr:from>
    <xdr:to>
      <xdr:col>15</xdr:col>
      <xdr:colOff>98425</xdr:colOff>
      <xdr:row>77</xdr:row>
      <xdr:rowOff>141695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258437"/>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141695</xdr:rowOff>
    </xdr:from>
    <xdr:to>
      <xdr:col>11</xdr:col>
      <xdr:colOff>9525</xdr:colOff>
      <xdr:row>78</xdr:row>
      <xdr:rowOff>35561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343345"/>
          <a:ext cx="8890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170015</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170015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115588</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85998</xdr:rowOff>
    </xdr:from>
    <xdr:to>
      <xdr:col>20</xdr:col>
      <xdr:colOff>38100</xdr:colOff>
      <xdr:row>77</xdr:row>
      <xdr:rowOff>16148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26324</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885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5987</xdr:rowOff>
    </xdr:from>
    <xdr:to>
      <xdr:col>15</xdr:col>
      <xdr:colOff>149225</xdr:colOff>
      <xdr:row>77</xdr:row>
      <xdr:rowOff>107587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117764</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90895</xdr:rowOff>
    </xdr:from>
    <xdr:to>
      <xdr:col>11</xdr:col>
      <xdr:colOff>60325</xdr:colOff>
      <xdr:row>78</xdr:row>
      <xdr:rowOff>21045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2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5822</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37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公債費以外の経常収支比率は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82.0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ポイントの減となり、類似団体平均を</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ポイント上回る結果となった。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補助費等、扶助費及び特別会計への繰出金は、引き続き増加していくことが見込まれるため、第４次行財政改革大綱の評価指標の一つとして経常収支比率を設定し、市民サービスの維持・向上と持続可能で自立的な行財政運営の確立を目指して、行財政改革に取り組む。</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xdr:rowOff>
    </xdr:from>
    <xdr:to>
      <xdr:col>82</xdr:col>
      <xdr:colOff>107950</xdr:colOff>
      <xdr:row>80</xdr:row>
      <xdr:rowOff>154214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3571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126291</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4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154214</xdr:rowOff>
    </xdr:from>
    <xdr:to>
      <xdr:col>82</xdr:col>
      <xdr:colOff>196850</xdr:colOff>
      <xdr:row>80</xdr:row>
      <xdr:rowOff>154214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70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99077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1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xdr:rowOff>
    </xdr:from>
    <xdr:to>
      <xdr:col>82</xdr:col>
      <xdr:colOff>196850</xdr:colOff>
      <xdr:row>72</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3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143329</xdr:rowOff>
    </xdr:from>
    <xdr:to>
      <xdr:col>82</xdr:col>
      <xdr:colOff>107950</xdr:colOff>
      <xdr:row>78</xdr:row>
      <xdr:rowOff>170543</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173529"/>
          <a:ext cx="838200" cy="37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90006</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73479</xdr:rowOff>
    </xdr:from>
    <xdr:to>
      <xdr:col>82</xdr:col>
      <xdr:colOff>158750</xdr:colOff>
      <xdr:row>78</xdr:row>
      <xdr:rowOff>3629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143329</xdr:rowOff>
    </xdr:from>
    <xdr:to>
      <xdr:col>78</xdr:col>
      <xdr:colOff>69850</xdr:colOff>
      <xdr:row>78</xdr:row>
      <xdr:rowOff>137886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173529"/>
          <a:ext cx="8890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155121</xdr:rowOff>
    </xdr:from>
    <xdr:to>
      <xdr:col>78</xdr:col>
      <xdr:colOff>120650</xdr:colOff>
      <xdr:row>76</xdr:row>
      <xdr:rowOff>85271</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0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95449</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78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116114</xdr:rowOff>
    </xdr:from>
    <xdr:to>
      <xdr:col>73</xdr:col>
      <xdr:colOff>180975</xdr:colOff>
      <xdr:row>78</xdr:row>
      <xdr:rowOff>137886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4892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160564</xdr:rowOff>
    </xdr:from>
    <xdr:to>
      <xdr:col>74</xdr:col>
      <xdr:colOff>31750</xdr:colOff>
      <xdr:row>78</xdr:row>
      <xdr:rowOff>90714</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100891</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29029</xdr:rowOff>
    </xdr:from>
    <xdr:to>
      <xdr:col>69</xdr:col>
      <xdr:colOff>92075</xdr:colOff>
      <xdr:row>78</xdr:row>
      <xdr:rowOff>116114</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4021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32657</xdr:rowOff>
    </xdr:from>
    <xdr:to>
      <xdr:col>69</xdr:col>
      <xdr:colOff>142875</xdr:colOff>
      <xdr:row>78</xdr:row>
      <xdr:rowOff>134257</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144434</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57348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119743</xdr:rowOff>
    </xdr:from>
    <xdr:to>
      <xdr:col>82</xdr:col>
      <xdr:colOff>158750</xdr:colOff>
      <xdr:row>79</xdr:row>
      <xdr:rowOff>49893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49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91820</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46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92529</xdr:rowOff>
    </xdr:from>
    <xdr:to>
      <xdr:col>78</xdr:col>
      <xdr:colOff>120650</xdr:colOff>
      <xdr:row>77</xdr:row>
      <xdr:rowOff>22679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7456</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209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87086</xdr:rowOff>
    </xdr:from>
    <xdr:to>
      <xdr:col>74</xdr:col>
      <xdr:colOff>31750</xdr:colOff>
      <xdr:row>79</xdr:row>
      <xdr:rowOff>17236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4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2013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54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65314</xdr:rowOff>
    </xdr:from>
    <xdr:to>
      <xdr:col>69</xdr:col>
      <xdr:colOff>142875</xdr:colOff>
      <xdr:row>78</xdr:row>
      <xdr:rowOff>166914</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4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151691</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52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149679</xdr:rowOff>
    </xdr:from>
    <xdr:to>
      <xdr:col>65</xdr:col>
      <xdr:colOff>53975</xdr:colOff>
      <xdr:row>78</xdr:row>
      <xdr:rowOff>79829</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64606</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13805</xdr:rowOff>
    </xdr:from>
    <xdr:to>
      <xdr:col>29</xdr:col>
      <xdr:colOff>127000</xdr:colOff>
      <xdr:row>20</xdr:row>
      <xdr:rowOff>83299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90280"/>
          <a:ext cx="0" cy="126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55376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3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83299</xdr:rowOff>
    </xdr:from>
    <xdr:to>
      <xdr:col>30</xdr:col>
      <xdr:colOff>25400</xdr:colOff>
      <xdr:row>20</xdr:row>
      <xdr:rowOff>83299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9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100182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3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13805</xdr:rowOff>
    </xdr:from>
    <xdr:to>
      <xdr:col>30</xdr:col>
      <xdr:colOff>25400</xdr:colOff>
      <xdr:row>13</xdr:row>
      <xdr:rowOff>13805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902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108217</xdr:rowOff>
    </xdr:from>
    <xdr:to>
      <xdr:col>29</xdr:col>
      <xdr:colOff>127000</xdr:colOff>
      <xdr:row>19</xdr:row>
      <xdr:rowOff>144297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413392"/>
          <a:ext cx="647700" cy="36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37749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8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21222</xdr:rowOff>
    </xdr:from>
    <xdr:to>
      <xdr:col>29</xdr:col>
      <xdr:colOff>177800</xdr:colOff>
      <xdr:row>17</xdr:row>
      <xdr:rowOff>122822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3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142430</xdr:rowOff>
    </xdr:from>
    <xdr:to>
      <xdr:col>26</xdr:col>
      <xdr:colOff>50800</xdr:colOff>
      <xdr:row>19</xdr:row>
      <xdr:rowOff>144297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447605"/>
          <a:ext cx="698500" cy="1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38176</xdr:rowOff>
    </xdr:from>
    <xdr:to>
      <xdr:col>26</xdr:col>
      <xdr:colOff>101600</xdr:colOff>
      <xdr:row>17</xdr:row>
      <xdr:rowOff>139776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149953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6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142430</xdr:rowOff>
    </xdr:from>
    <xdr:to>
      <xdr:col>22</xdr:col>
      <xdr:colOff>114300</xdr:colOff>
      <xdr:row>20</xdr:row>
      <xdr:rowOff>31864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447605"/>
          <a:ext cx="698500" cy="60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47815</xdr:rowOff>
    </xdr:from>
    <xdr:to>
      <xdr:col>22</xdr:col>
      <xdr:colOff>165100</xdr:colOff>
      <xdr:row>17</xdr:row>
      <xdr:rowOff>149415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159592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7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660</xdr:rowOff>
    </xdr:from>
    <xdr:to>
      <xdr:col>18</xdr:col>
      <xdr:colOff>177800</xdr:colOff>
      <xdr:row>20</xdr:row>
      <xdr:rowOff>31864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477285"/>
          <a:ext cx="698500" cy="31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91973</xdr:rowOff>
    </xdr:from>
    <xdr:to>
      <xdr:col>19</xdr:col>
      <xdr:colOff>38100</xdr:colOff>
      <xdr:row>18</xdr:row>
      <xdr:rowOff>22123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32300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116091</xdr:rowOff>
    </xdr:from>
    <xdr:to>
      <xdr:col>15</xdr:col>
      <xdr:colOff>101600</xdr:colOff>
      <xdr:row>18</xdr:row>
      <xdr:rowOff>46241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56418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4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57417</xdr:rowOff>
    </xdr:from>
    <xdr:to>
      <xdr:col>29</xdr:col>
      <xdr:colOff>177800</xdr:colOff>
      <xdr:row>19</xdr:row>
      <xdr:rowOff>159017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362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29494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33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93497</xdr:rowOff>
    </xdr:from>
    <xdr:to>
      <xdr:col>26</xdr:col>
      <xdr:colOff>101600</xdr:colOff>
      <xdr:row>20</xdr:row>
      <xdr:rowOff>23647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398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8424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48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91630</xdr:rowOff>
    </xdr:from>
    <xdr:to>
      <xdr:col>22</xdr:col>
      <xdr:colOff>165100</xdr:colOff>
      <xdr:row>20</xdr:row>
      <xdr:rowOff>21780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396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6557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48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152514</xdr:rowOff>
    </xdr:from>
    <xdr:to>
      <xdr:col>19</xdr:col>
      <xdr:colOff>38100</xdr:colOff>
      <xdr:row>20</xdr:row>
      <xdr:rowOff>82664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457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67441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544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121310</xdr:rowOff>
    </xdr:from>
    <xdr:to>
      <xdr:col>15</xdr:col>
      <xdr:colOff>101600</xdr:colOff>
      <xdr:row>20</xdr:row>
      <xdr:rowOff>51460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426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36237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5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167577</xdr:rowOff>
    </xdr:from>
    <xdr:to>
      <xdr:col>29</xdr:col>
      <xdr:colOff>127000</xdr:colOff>
      <xdr:row>37</xdr:row>
      <xdr:rowOff>180416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2127"/>
          <a:ext cx="0" cy="12129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152493</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180416</xdr:rowOff>
    </xdr:from>
    <xdr:to>
      <xdr:col>30</xdr:col>
      <xdr:colOff>25400</xdr:colOff>
      <xdr:row>37</xdr:row>
      <xdr:rowOff>180416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51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82504</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167577</xdr:rowOff>
    </xdr:from>
    <xdr:to>
      <xdr:col>30</xdr:col>
      <xdr:colOff>25400</xdr:colOff>
      <xdr:row>33</xdr:row>
      <xdr:rowOff>167577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2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27330</xdr:rowOff>
    </xdr:from>
    <xdr:to>
      <xdr:col>29</xdr:col>
      <xdr:colOff>127000</xdr:colOff>
      <xdr:row>36</xdr:row>
      <xdr:rowOff>43790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80580"/>
          <a:ext cx="647700" cy="16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76306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86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231229</xdr:rowOff>
    </xdr:from>
    <xdr:to>
      <xdr:col>29</xdr:col>
      <xdr:colOff>177800</xdr:colOff>
      <xdr:row>35</xdr:row>
      <xdr:rowOff>332829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4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43790</xdr:rowOff>
    </xdr:from>
    <xdr:to>
      <xdr:col>26</xdr:col>
      <xdr:colOff>50800</xdr:colOff>
      <xdr:row>36</xdr:row>
      <xdr:rowOff>73660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997040"/>
          <a:ext cx="698500" cy="29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252488</xdr:rowOff>
    </xdr:from>
    <xdr:to>
      <xdr:col>26</xdr:col>
      <xdr:colOff>101600</xdr:colOff>
      <xdr:row>36</xdr:row>
      <xdr:rowOff>11188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21365</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3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66840</xdr:rowOff>
    </xdr:from>
    <xdr:to>
      <xdr:col>22</xdr:col>
      <xdr:colOff>114300</xdr:colOff>
      <xdr:row>36</xdr:row>
      <xdr:rowOff>73660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020090"/>
          <a:ext cx="698500" cy="6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278854</xdr:rowOff>
    </xdr:from>
    <xdr:to>
      <xdr:col>22</xdr:col>
      <xdr:colOff>165100</xdr:colOff>
      <xdr:row>36</xdr:row>
      <xdr:rowOff>37554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47731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66840</xdr:rowOff>
    </xdr:from>
    <xdr:to>
      <xdr:col>18</xdr:col>
      <xdr:colOff>177800</xdr:colOff>
      <xdr:row>36</xdr:row>
      <xdr:rowOff>102464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020090"/>
          <a:ext cx="698500" cy="35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267348</xdr:rowOff>
    </xdr:from>
    <xdr:to>
      <xdr:col>19</xdr:col>
      <xdr:colOff>38100</xdr:colOff>
      <xdr:row>36</xdr:row>
      <xdr:rowOff>26048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36225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4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279044</xdr:rowOff>
    </xdr:from>
    <xdr:to>
      <xdr:col>15</xdr:col>
      <xdr:colOff>101600</xdr:colOff>
      <xdr:row>36</xdr:row>
      <xdr:rowOff>37744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47921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6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319430</xdr:rowOff>
    </xdr:from>
    <xdr:to>
      <xdr:col>29</xdr:col>
      <xdr:colOff>177800</xdr:colOff>
      <xdr:row>36</xdr:row>
      <xdr:rowOff>78130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29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291507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335890</xdr:rowOff>
    </xdr:from>
    <xdr:to>
      <xdr:col>26</xdr:col>
      <xdr:colOff>101600</xdr:colOff>
      <xdr:row>36</xdr:row>
      <xdr:rowOff>94590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46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79367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32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22860</xdr:rowOff>
    </xdr:from>
    <xdr:to>
      <xdr:col>22</xdr:col>
      <xdr:colOff>165100</xdr:colOff>
      <xdr:row>36</xdr:row>
      <xdr:rowOff>124460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76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109237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6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16040</xdr:rowOff>
    </xdr:from>
    <xdr:to>
      <xdr:col>19</xdr:col>
      <xdr:colOff>38100</xdr:colOff>
      <xdr:row>36</xdr:row>
      <xdr:rowOff>117640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69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102417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5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51664</xdr:rowOff>
    </xdr:from>
    <xdr:to>
      <xdr:col>15</xdr:col>
      <xdr:colOff>101600</xdr:colOff>
      <xdr:row>36</xdr:row>
      <xdr:rowOff>153264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04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138041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9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205,876
200,895
15.75
87,049,826
83,529,956
3,115,824
41,022,644
49,504,903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55151</xdr:rowOff>
    </xdr:from>
    <xdr:to>
      <xdr:col>24</xdr:col>
      <xdr:colOff>62865</xdr:colOff>
      <xdr:row>38</xdr:row>
      <xdr:rowOff>86208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70101"/>
          <a:ext cx="1270" cy="123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90035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86208</xdr:rowOff>
    </xdr:from>
    <xdr:to>
      <xdr:col>24</xdr:col>
      <xdr:colOff>152400</xdr:colOff>
      <xdr:row>38</xdr:row>
      <xdr:rowOff>86208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0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1828</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55151</xdr:rowOff>
    </xdr:from>
    <xdr:to>
      <xdr:col>24</xdr:col>
      <xdr:colOff>152400</xdr:colOff>
      <xdr:row>31</xdr:row>
      <xdr:rowOff>55151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7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30723</xdr:rowOff>
    </xdr:from>
    <xdr:to>
      <xdr:col>24</xdr:col>
      <xdr:colOff>63500</xdr:colOff>
      <xdr:row>37</xdr:row>
      <xdr:rowOff>86240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74373"/>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47344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76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24467</xdr:rowOff>
    </xdr:from>
    <xdr:to>
      <xdr:col>24</xdr:col>
      <xdr:colOff>114300</xdr:colOff>
      <xdr:row>35</xdr:row>
      <xdr:rowOff>126067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64001</xdr:rowOff>
    </xdr:from>
    <xdr:to>
      <xdr:col>19</xdr:col>
      <xdr:colOff>177800</xdr:colOff>
      <xdr:row>37</xdr:row>
      <xdr:rowOff>86240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407651"/>
          <a:ext cx="889000" cy="2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43376</xdr:rowOff>
    </xdr:from>
    <xdr:to>
      <xdr:col>20</xdr:col>
      <xdr:colOff>38100</xdr:colOff>
      <xdr:row>35</xdr:row>
      <xdr:rowOff>144976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161503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64001</xdr:rowOff>
    </xdr:from>
    <xdr:to>
      <xdr:col>15</xdr:col>
      <xdr:colOff>50800</xdr:colOff>
      <xdr:row>37</xdr:row>
      <xdr:rowOff>128401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07651"/>
          <a:ext cx="889000" cy="6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57908</xdr:rowOff>
    </xdr:from>
    <xdr:to>
      <xdr:col>15</xdr:col>
      <xdr:colOff>101600</xdr:colOff>
      <xdr:row>35</xdr:row>
      <xdr:rowOff>159508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3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71610</xdr:rowOff>
    </xdr:from>
    <xdr:to>
      <xdr:col>10</xdr:col>
      <xdr:colOff>114300</xdr:colOff>
      <xdr:row>37</xdr:row>
      <xdr:rowOff>128401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15260"/>
          <a:ext cx="889000" cy="5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33220</xdr:rowOff>
    </xdr:from>
    <xdr:to>
      <xdr:col>10</xdr:col>
      <xdr:colOff>165100</xdr:colOff>
      <xdr:row>36</xdr:row>
      <xdr:rowOff>134820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151347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37367</xdr:rowOff>
    </xdr:from>
    <xdr:to>
      <xdr:col>6</xdr:col>
      <xdr:colOff>38100</xdr:colOff>
      <xdr:row>36</xdr:row>
      <xdr:rowOff>138967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155494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151373</xdr:rowOff>
    </xdr:from>
    <xdr:to>
      <xdr:col>24</xdr:col>
      <xdr:colOff>114300</xdr:colOff>
      <xdr:row>37</xdr:row>
      <xdr:rowOff>81523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2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129800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0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35440</xdr:rowOff>
    </xdr:from>
    <xdr:to>
      <xdr:col>20</xdr:col>
      <xdr:colOff>38100</xdr:colOff>
      <xdr:row>37</xdr:row>
      <xdr:rowOff>137040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7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128167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7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13201</xdr:rowOff>
    </xdr:from>
    <xdr:to>
      <xdr:col>15</xdr:col>
      <xdr:colOff>101600</xdr:colOff>
      <xdr:row>37</xdr:row>
      <xdr:rowOff>114801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5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105928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4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77601</xdr:rowOff>
    </xdr:from>
    <xdr:to>
      <xdr:col>10</xdr:col>
      <xdr:colOff>165100</xdr:colOff>
      <xdr:row>38</xdr:row>
      <xdr:rowOff>7751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2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170328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1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20810</xdr:rowOff>
    </xdr:from>
    <xdr:to>
      <xdr:col>6</xdr:col>
      <xdr:colOff>38100</xdr:colOff>
      <xdr:row>37</xdr:row>
      <xdr:rowOff>122410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6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113537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5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48793</xdr:rowOff>
    </xdr:from>
    <xdr:to>
      <xdr:col>24</xdr:col>
      <xdr:colOff>62865</xdr:colOff>
      <xdr:row>59</xdr:row>
      <xdr:rowOff>31896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1293"/>
          <a:ext cx="1270" cy="152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35723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31896</xdr:rowOff>
    </xdr:from>
    <xdr:to>
      <xdr:col>24</xdr:col>
      <xdr:colOff>152400</xdr:colOff>
      <xdr:row>59</xdr:row>
      <xdr:rowOff>31896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166920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9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48793</xdr:rowOff>
    </xdr:from>
    <xdr:to>
      <xdr:col>24</xdr:col>
      <xdr:colOff>152400</xdr:colOff>
      <xdr:row>50</xdr:row>
      <xdr:rowOff>48793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1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78721</xdr:rowOff>
    </xdr:from>
    <xdr:to>
      <xdr:col>24</xdr:col>
      <xdr:colOff>63500</xdr:colOff>
      <xdr:row>55</xdr:row>
      <xdr:rowOff>169494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08471"/>
          <a:ext cx="838200" cy="9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95235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2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116808</xdr:rowOff>
    </xdr:from>
    <xdr:to>
      <xdr:col>24</xdr:col>
      <xdr:colOff>114300</xdr:colOff>
      <xdr:row>56</xdr:row>
      <xdr:rowOff>46958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169494</xdr:rowOff>
    </xdr:from>
    <xdr:to>
      <xdr:col>19</xdr:col>
      <xdr:colOff>177800</xdr:colOff>
      <xdr:row>57</xdr:row>
      <xdr:rowOff>4178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599244"/>
          <a:ext cx="889000" cy="17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13900</xdr:rowOff>
    </xdr:from>
    <xdr:to>
      <xdr:col>20</xdr:col>
      <xdr:colOff>38100</xdr:colOff>
      <xdr:row>56</xdr:row>
      <xdr:rowOff>115500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106627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0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4178</xdr:rowOff>
    </xdr:from>
    <xdr:to>
      <xdr:col>15</xdr:col>
      <xdr:colOff>50800</xdr:colOff>
      <xdr:row>57</xdr:row>
      <xdr:rowOff>109201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76828"/>
          <a:ext cx="889000" cy="10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15005</xdr:rowOff>
    </xdr:from>
    <xdr:to>
      <xdr:col>15</xdr:col>
      <xdr:colOff>101600</xdr:colOff>
      <xdr:row>57</xdr:row>
      <xdr:rowOff>116605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107732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109201</xdr:rowOff>
    </xdr:from>
    <xdr:to>
      <xdr:col>10</xdr:col>
      <xdr:colOff>114300</xdr:colOff>
      <xdr:row>57</xdr:row>
      <xdr:rowOff>116154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81851"/>
          <a:ext cx="889000" cy="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87605</xdr:rowOff>
    </xdr:from>
    <xdr:to>
      <xdr:col>10</xdr:col>
      <xdr:colOff>165100</xdr:colOff>
      <xdr:row>58</xdr:row>
      <xdr:rowOff>17755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8882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140297</xdr:rowOff>
    </xdr:from>
    <xdr:to>
      <xdr:col>6</xdr:col>
      <xdr:colOff>38100</xdr:colOff>
      <xdr:row>58</xdr:row>
      <xdr:rowOff>70447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61574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0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27921</xdr:rowOff>
    </xdr:from>
    <xdr:to>
      <xdr:col>24</xdr:col>
      <xdr:colOff>114300</xdr:colOff>
      <xdr:row>55</xdr:row>
      <xdr:rowOff>129521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5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50798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0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118694</xdr:rowOff>
    </xdr:from>
    <xdr:to>
      <xdr:col>20</xdr:col>
      <xdr:colOff>38100</xdr:colOff>
      <xdr:row>56</xdr:row>
      <xdr:rowOff>48844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4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65371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32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124828</xdr:rowOff>
    </xdr:from>
    <xdr:to>
      <xdr:col>15</xdr:col>
      <xdr:colOff>101600</xdr:colOff>
      <xdr:row>57</xdr:row>
      <xdr:rowOff>54978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2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71505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50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58401</xdr:rowOff>
    </xdr:from>
    <xdr:to>
      <xdr:col>10</xdr:col>
      <xdr:colOff>165100</xdr:colOff>
      <xdr:row>57</xdr:row>
      <xdr:rowOff>160001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3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5078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60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65354</xdr:rowOff>
    </xdr:from>
    <xdr:to>
      <xdr:col>6</xdr:col>
      <xdr:colOff>38100</xdr:colOff>
      <xdr:row>57</xdr:row>
      <xdr:rowOff>166954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12031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61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9764</xdr:rowOff>
    </xdr:from>
    <xdr:to>
      <xdr:col>24</xdr:col>
      <xdr:colOff>62865</xdr:colOff>
      <xdr:row>78</xdr:row>
      <xdr:rowOff>106507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11264"/>
          <a:ext cx="1270" cy="1468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110334</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83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106507</xdr:rowOff>
    </xdr:from>
    <xdr:to>
      <xdr:col>24</xdr:col>
      <xdr:colOff>152400</xdr:colOff>
      <xdr:row>78</xdr:row>
      <xdr:rowOff>106507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127891</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8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9764</xdr:rowOff>
    </xdr:from>
    <xdr:to>
      <xdr:col>24</xdr:col>
      <xdr:colOff>152400</xdr:colOff>
      <xdr:row>70</xdr:row>
      <xdr:rowOff>9764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12598</xdr:rowOff>
    </xdr:from>
    <xdr:to>
      <xdr:col>24</xdr:col>
      <xdr:colOff>63500</xdr:colOff>
      <xdr:row>78</xdr:row>
      <xdr:rowOff>48261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85698"/>
          <a:ext cx="838200" cy="3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161245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19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138368</xdr:rowOff>
    </xdr:from>
    <xdr:to>
      <xdr:col>24</xdr:col>
      <xdr:colOff>114300</xdr:colOff>
      <xdr:row>77</xdr:row>
      <xdr:rowOff>68518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6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48261</xdr:rowOff>
    </xdr:from>
    <xdr:to>
      <xdr:col>19</xdr:col>
      <xdr:colOff>177800</xdr:colOff>
      <xdr:row>78</xdr:row>
      <xdr:rowOff>48626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21361"/>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148884</xdr:rowOff>
    </xdr:from>
    <xdr:to>
      <xdr:col>20</xdr:col>
      <xdr:colOff>38100</xdr:colOff>
      <xdr:row>77</xdr:row>
      <xdr:rowOff>79034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95562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95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47346</xdr:rowOff>
    </xdr:from>
    <xdr:to>
      <xdr:col>15</xdr:col>
      <xdr:colOff>50800</xdr:colOff>
      <xdr:row>78</xdr:row>
      <xdr:rowOff>48626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420446"/>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156383</xdr:rowOff>
    </xdr:from>
    <xdr:to>
      <xdr:col>15</xdr:col>
      <xdr:colOff>101600</xdr:colOff>
      <xdr:row>77</xdr:row>
      <xdr:rowOff>86533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103060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47346</xdr:rowOff>
    </xdr:from>
    <xdr:to>
      <xdr:col>10</xdr:col>
      <xdr:colOff>114300</xdr:colOff>
      <xdr:row>78</xdr:row>
      <xdr:rowOff>51095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420446"/>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158304</xdr:rowOff>
    </xdr:from>
    <xdr:to>
      <xdr:col>10</xdr:col>
      <xdr:colOff>165100</xdr:colOff>
      <xdr:row>77</xdr:row>
      <xdr:rowOff>88454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104980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6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165069</xdr:rowOff>
    </xdr:from>
    <xdr:to>
      <xdr:col>6</xdr:col>
      <xdr:colOff>38100</xdr:colOff>
      <xdr:row>77</xdr:row>
      <xdr:rowOff>95219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111747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7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133248</xdr:rowOff>
    </xdr:from>
    <xdr:to>
      <xdr:col>24</xdr:col>
      <xdr:colOff>114300</xdr:colOff>
      <xdr:row>78</xdr:row>
      <xdr:rowOff>63398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3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48175</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4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168911</xdr:rowOff>
    </xdr:from>
    <xdr:to>
      <xdr:col>20</xdr:col>
      <xdr:colOff>38100</xdr:colOff>
      <xdr:row>78</xdr:row>
      <xdr:rowOff>99061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7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90188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169276</xdr:rowOff>
    </xdr:from>
    <xdr:to>
      <xdr:col>15</xdr:col>
      <xdr:colOff>101600</xdr:colOff>
      <xdr:row>78</xdr:row>
      <xdr:rowOff>99426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7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90553</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719017" y="13463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167996</xdr:rowOff>
    </xdr:from>
    <xdr:to>
      <xdr:col>10</xdr:col>
      <xdr:colOff>165100</xdr:colOff>
      <xdr:row>78</xdr:row>
      <xdr:rowOff>98146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89273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295</xdr:rowOff>
    </xdr:from>
    <xdr:to>
      <xdr:col>6</xdr:col>
      <xdr:colOff>38100</xdr:colOff>
      <xdr:row>78</xdr:row>
      <xdr:rowOff>101895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93022</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941017" y="13466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150076</xdr:rowOff>
    </xdr:from>
    <xdr:to>
      <xdr:col>24</xdr:col>
      <xdr:colOff>62865</xdr:colOff>
      <xdr:row>99</xdr:row>
      <xdr:rowOff>80721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752026"/>
          <a:ext cx="1270" cy="1302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84548</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5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80721</xdr:rowOff>
    </xdr:from>
    <xdr:to>
      <xdr:col>24</xdr:col>
      <xdr:colOff>152400</xdr:colOff>
      <xdr:row>99</xdr:row>
      <xdr:rowOff>80721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5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96753</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52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150076</xdr:rowOff>
    </xdr:from>
    <xdr:to>
      <xdr:col>24</xdr:col>
      <xdr:colOff>152400</xdr:colOff>
      <xdr:row>91</xdr:row>
      <xdr:rowOff>150076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75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46101</xdr:rowOff>
    </xdr:from>
    <xdr:to>
      <xdr:col>24</xdr:col>
      <xdr:colOff>63500</xdr:colOff>
      <xdr:row>97</xdr:row>
      <xdr:rowOff>20079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505301"/>
          <a:ext cx="838200" cy="14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155046</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427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132169</xdr:rowOff>
    </xdr:from>
    <xdr:to>
      <xdr:col>24</xdr:col>
      <xdr:colOff>114300</xdr:colOff>
      <xdr:row>97</xdr:row>
      <xdr:rowOff>62319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5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46101</xdr:rowOff>
    </xdr:from>
    <xdr:to>
      <xdr:col>19</xdr:col>
      <xdr:colOff>177800</xdr:colOff>
      <xdr:row>97</xdr:row>
      <xdr:rowOff>149073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505301"/>
          <a:ext cx="889000" cy="27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162864</xdr:rowOff>
    </xdr:from>
    <xdr:to>
      <xdr:col>20</xdr:col>
      <xdr:colOff>38100</xdr:colOff>
      <xdr:row>96</xdr:row>
      <xdr:rowOff>93014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5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109541</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2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149073</xdr:rowOff>
    </xdr:from>
    <xdr:to>
      <xdr:col>15</xdr:col>
      <xdr:colOff>50800</xdr:colOff>
      <xdr:row>98</xdr:row>
      <xdr:rowOff>23622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79723"/>
          <a:ext cx="889000" cy="4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116700</xdr:rowOff>
    </xdr:from>
    <xdr:to>
      <xdr:col>15</xdr:col>
      <xdr:colOff>101600</xdr:colOff>
      <xdr:row>98</xdr:row>
      <xdr:rowOff>46850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7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37977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84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23622</xdr:rowOff>
    </xdr:from>
    <xdr:to>
      <xdr:col>10</xdr:col>
      <xdr:colOff>114300</xdr:colOff>
      <xdr:row>98</xdr:row>
      <xdr:rowOff>48527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25722"/>
          <a:ext cx="889000" cy="2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9703</xdr:rowOff>
    </xdr:from>
    <xdr:to>
      <xdr:col>10</xdr:col>
      <xdr:colOff>165100</xdr:colOff>
      <xdr:row>98</xdr:row>
      <xdr:rowOff>111303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102430</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904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72961</xdr:rowOff>
    </xdr:from>
    <xdr:to>
      <xdr:col>6</xdr:col>
      <xdr:colOff>38100</xdr:colOff>
      <xdr:row>99</xdr:row>
      <xdr:rowOff>3111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165688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9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140729</xdr:rowOff>
    </xdr:from>
    <xdr:to>
      <xdr:col>24</xdr:col>
      <xdr:colOff>114300</xdr:colOff>
      <xdr:row>97</xdr:row>
      <xdr:rowOff>70879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9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119156</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78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166751</xdr:rowOff>
    </xdr:from>
    <xdr:to>
      <xdr:col>20</xdr:col>
      <xdr:colOff>38100</xdr:colOff>
      <xdr:row>96</xdr:row>
      <xdr:rowOff>96901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5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88028</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547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98273</xdr:rowOff>
    </xdr:from>
    <xdr:to>
      <xdr:col>15</xdr:col>
      <xdr:colOff>101600</xdr:colOff>
      <xdr:row>98</xdr:row>
      <xdr:rowOff>28423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2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44950</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5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144272</xdr:rowOff>
    </xdr:from>
    <xdr:to>
      <xdr:col>10</xdr:col>
      <xdr:colOff>165100</xdr:colOff>
      <xdr:row>98</xdr:row>
      <xdr:rowOff>74422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7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90949</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550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169177</xdr:rowOff>
    </xdr:from>
    <xdr:to>
      <xdr:col>6</xdr:col>
      <xdr:colOff>38100</xdr:colOff>
      <xdr:row>98</xdr:row>
      <xdr:rowOff>99327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9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115854</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57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165532</xdr:rowOff>
    </xdr:from>
    <xdr:to>
      <xdr:col>54</xdr:col>
      <xdr:colOff>189865</xdr:colOff>
      <xdr:row>38</xdr:row>
      <xdr:rowOff>102884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994832"/>
          <a:ext cx="1270" cy="62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106711</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102884</xdr:rowOff>
    </xdr:from>
    <xdr:to>
      <xdr:col>55</xdr:col>
      <xdr:colOff>88900</xdr:colOff>
      <xdr:row>38</xdr:row>
      <xdr:rowOff>102884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112209</xdr:rowOff>
    </xdr:from>
    <xdr:ext cx="534377"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7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165532</xdr:rowOff>
    </xdr:from>
    <xdr:to>
      <xdr:col>55</xdr:col>
      <xdr:colOff>88900</xdr:colOff>
      <xdr:row>34</xdr:row>
      <xdr:rowOff>165532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99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48848</xdr:rowOff>
    </xdr:from>
    <xdr:to>
      <xdr:col>55</xdr:col>
      <xdr:colOff>0</xdr:colOff>
      <xdr:row>36</xdr:row>
      <xdr:rowOff>120977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221048"/>
          <a:ext cx="838200" cy="7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100235</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72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121808</xdr:rowOff>
    </xdr:from>
    <xdr:to>
      <xdr:col>55</xdr:col>
      <xdr:colOff>50800</xdr:colOff>
      <xdr:row>37</xdr:row>
      <xdr:rowOff>51958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63859</xdr:rowOff>
    </xdr:from>
    <xdr:to>
      <xdr:col>50</xdr:col>
      <xdr:colOff>114300</xdr:colOff>
      <xdr:row>36</xdr:row>
      <xdr:rowOff>120977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207359"/>
          <a:ext cx="889000" cy="108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163424</xdr:rowOff>
    </xdr:from>
    <xdr:to>
      <xdr:col>50</xdr:col>
      <xdr:colOff>165100</xdr:colOff>
      <xdr:row>37</xdr:row>
      <xdr:rowOff>93574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84701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4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63859</xdr:rowOff>
    </xdr:from>
    <xdr:to>
      <xdr:col>45</xdr:col>
      <xdr:colOff>177800</xdr:colOff>
      <xdr:row>37</xdr:row>
      <xdr:rowOff>10585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207359"/>
          <a:ext cx="889000" cy="114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89292</xdr:rowOff>
    </xdr:from>
    <xdr:to>
      <xdr:col>46</xdr:col>
      <xdr:colOff>38100</xdr:colOff>
      <xdr:row>31</xdr:row>
      <xdr:rowOff>19442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10569</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532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10585</xdr:rowOff>
    </xdr:from>
    <xdr:to>
      <xdr:col>41</xdr:col>
      <xdr:colOff>50800</xdr:colOff>
      <xdr:row>37</xdr:row>
      <xdr:rowOff>20752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354235"/>
          <a:ext cx="889000" cy="1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72865</xdr:rowOff>
    </xdr:from>
    <xdr:to>
      <xdr:col>41</xdr:col>
      <xdr:colOff>101600</xdr:colOff>
      <xdr:row>38</xdr:row>
      <xdr:rowOff>3015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165592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50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87158</xdr:rowOff>
    </xdr:from>
    <xdr:to>
      <xdr:col>36</xdr:col>
      <xdr:colOff>165100</xdr:colOff>
      <xdr:row>38</xdr:row>
      <xdr:rowOff>17308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8435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5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169498</xdr:rowOff>
    </xdr:from>
    <xdr:to>
      <xdr:col>55</xdr:col>
      <xdr:colOff>50800</xdr:colOff>
      <xdr:row>36</xdr:row>
      <xdr:rowOff>99648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17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20925</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0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70177</xdr:rowOff>
    </xdr:from>
    <xdr:to>
      <xdr:col>50</xdr:col>
      <xdr:colOff>165100</xdr:colOff>
      <xdr:row>37</xdr:row>
      <xdr:rowOff>327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24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16854</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01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13059</xdr:rowOff>
    </xdr:from>
    <xdr:to>
      <xdr:col>46</xdr:col>
      <xdr:colOff>38100</xdr:colOff>
      <xdr:row>30</xdr:row>
      <xdr:rowOff>114659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15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131186</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493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131235</xdr:rowOff>
    </xdr:from>
    <xdr:to>
      <xdr:col>41</xdr:col>
      <xdr:colOff>101600</xdr:colOff>
      <xdr:row>37</xdr:row>
      <xdr:rowOff>61385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30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77912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07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141402</xdr:rowOff>
    </xdr:from>
    <xdr:to>
      <xdr:col>36</xdr:col>
      <xdr:colOff>165100</xdr:colOff>
      <xdr:row>37</xdr:row>
      <xdr:rowOff>71552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31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88079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08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47300</xdr:rowOff>
    </xdr:from>
    <xdr:to>
      <xdr:col>54</xdr:col>
      <xdr:colOff>189865</xdr:colOff>
      <xdr:row>59</xdr:row>
      <xdr:rowOff>30200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19800"/>
          <a:ext cx="1270" cy="152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34027</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30200</xdr:rowOff>
    </xdr:from>
    <xdr:to>
      <xdr:col>55</xdr:col>
      <xdr:colOff>88900</xdr:colOff>
      <xdr:row>59</xdr:row>
      <xdr:rowOff>30200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165427</xdr:rowOff>
    </xdr:from>
    <xdr:ext cx="534377"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39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47300</xdr:rowOff>
    </xdr:from>
    <xdr:to>
      <xdr:col>55</xdr:col>
      <xdr:colOff>88900</xdr:colOff>
      <xdr:row>50</xdr:row>
      <xdr:rowOff>47300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35207</xdr:rowOff>
    </xdr:from>
    <xdr:to>
      <xdr:col>55</xdr:col>
      <xdr:colOff>0</xdr:colOff>
      <xdr:row>58</xdr:row>
      <xdr:rowOff>155816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979307"/>
          <a:ext cx="838200" cy="12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108211</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3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85334</xdr:rowOff>
    </xdr:from>
    <xdr:to>
      <xdr:col>55</xdr:col>
      <xdr:colOff>50800</xdr:colOff>
      <xdr:row>57</xdr:row>
      <xdr:rowOff>15484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8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28052</xdr:rowOff>
    </xdr:from>
    <xdr:to>
      <xdr:col>50</xdr:col>
      <xdr:colOff>114300</xdr:colOff>
      <xdr:row>58</xdr:row>
      <xdr:rowOff>155816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800702"/>
          <a:ext cx="889000" cy="29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7381</xdr:rowOff>
    </xdr:from>
    <xdr:to>
      <xdr:col>50</xdr:col>
      <xdr:colOff>165100</xdr:colOff>
      <xdr:row>56</xdr:row>
      <xdr:rowOff>108981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60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125508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38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28052</xdr:rowOff>
    </xdr:from>
    <xdr:to>
      <xdr:col>45</xdr:col>
      <xdr:colOff>177800</xdr:colOff>
      <xdr:row>59</xdr:row>
      <xdr:rowOff>4049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800702"/>
          <a:ext cx="889000" cy="31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163858</xdr:rowOff>
    </xdr:from>
    <xdr:to>
      <xdr:col>46</xdr:col>
      <xdr:colOff>38100</xdr:colOff>
      <xdr:row>56</xdr:row>
      <xdr:rowOff>94008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9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110535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36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81498</xdr:rowOff>
    </xdr:from>
    <xdr:to>
      <xdr:col>41</xdr:col>
      <xdr:colOff>50800</xdr:colOff>
      <xdr:row>59</xdr:row>
      <xdr:rowOff>4049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682698"/>
          <a:ext cx="889000" cy="43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28458</xdr:rowOff>
    </xdr:from>
    <xdr:to>
      <xdr:col>41</xdr:col>
      <xdr:colOff>101600</xdr:colOff>
      <xdr:row>56</xdr:row>
      <xdr:rowOff>130058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62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146585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4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130665</xdr:rowOff>
    </xdr:from>
    <xdr:to>
      <xdr:col>36</xdr:col>
      <xdr:colOff>165100</xdr:colOff>
      <xdr:row>57</xdr:row>
      <xdr:rowOff>60815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51942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82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155857</xdr:rowOff>
    </xdr:from>
    <xdr:to>
      <xdr:col>55</xdr:col>
      <xdr:colOff>50800</xdr:colOff>
      <xdr:row>58</xdr:row>
      <xdr:rowOff>86007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2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134284</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0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105016</xdr:rowOff>
    </xdr:from>
    <xdr:to>
      <xdr:col>50</xdr:col>
      <xdr:colOff>165100</xdr:colOff>
      <xdr:row>59</xdr:row>
      <xdr:rowOff>35166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04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26293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14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148702</xdr:rowOff>
    </xdr:from>
    <xdr:to>
      <xdr:col>46</xdr:col>
      <xdr:colOff>38100</xdr:colOff>
      <xdr:row>57</xdr:row>
      <xdr:rowOff>78852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74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69979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84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124699</xdr:rowOff>
    </xdr:from>
    <xdr:to>
      <xdr:col>41</xdr:col>
      <xdr:colOff>101600</xdr:colOff>
      <xdr:row>59</xdr:row>
      <xdr:rowOff>54849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6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45976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16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30698</xdr:rowOff>
    </xdr:from>
    <xdr:to>
      <xdr:col>36</xdr:col>
      <xdr:colOff>165100</xdr:colOff>
      <xdr:row>56</xdr:row>
      <xdr:rowOff>132298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63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148825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40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71989</xdr:rowOff>
    </xdr:from>
    <xdr:to>
      <xdr:col>54</xdr:col>
      <xdr:colOff>189865</xdr:colOff>
      <xdr:row>78</xdr:row>
      <xdr:rowOff>124338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416389"/>
          <a:ext cx="1270" cy="1081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128165</xdr:rowOff>
    </xdr:from>
    <xdr:ext cx="378565"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124338</xdr:rowOff>
    </xdr:from>
    <xdr:to>
      <xdr:col>55</xdr:col>
      <xdr:colOff>88900</xdr:colOff>
      <xdr:row>78</xdr:row>
      <xdr:rowOff>124338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18666</xdr:rowOff>
    </xdr:from>
    <xdr:ext cx="534377"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1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71989</xdr:rowOff>
    </xdr:from>
    <xdr:to>
      <xdr:col>55</xdr:col>
      <xdr:colOff>88900</xdr:colOff>
      <xdr:row>72</xdr:row>
      <xdr:rowOff>71989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416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62112</xdr:rowOff>
    </xdr:from>
    <xdr:to>
      <xdr:col>55</xdr:col>
      <xdr:colOff>0</xdr:colOff>
      <xdr:row>78</xdr:row>
      <xdr:rowOff>81544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435212"/>
          <a:ext cx="8382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145519</xdr:rowOff>
    </xdr:from>
    <xdr:ext cx="469744"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004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122642</xdr:rowOff>
    </xdr:from>
    <xdr:to>
      <xdr:col>55</xdr:col>
      <xdr:colOff>50800</xdr:colOff>
      <xdr:row>77</xdr:row>
      <xdr:rowOff>52792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25536</xdr:rowOff>
    </xdr:from>
    <xdr:to>
      <xdr:col>50</xdr:col>
      <xdr:colOff>114300</xdr:colOff>
      <xdr:row>78</xdr:row>
      <xdr:rowOff>81544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398636"/>
          <a:ext cx="889000" cy="5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70383</xdr:rowOff>
    </xdr:from>
    <xdr:to>
      <xdr:col>50</xdr:col>
      <xdr:colOff>165100</xdr:colOff>
      <xdr:row>77</xdr:row>
      <xdr:rowOff>533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17060</xdr:rowOff>
    </xdr:from>
    <xdr:ext cx="469744"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404428" y="1287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75189</xdr:rowOff>
    </xdr:from>
    <xdr:to>
      <xdr:col>45</xdr:col>
      <xdr:colOff>177800</xdr:colOff>
      <xdr:row>78</xdr:row>
      <xdr:rowOff>25536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276839"/>
          <a:ext cx="889000" cy="12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135214</xdr:rowOff>
    </xdr:from>
    <xdr:to>
      <xdr:col>46</xdr:col>
      <xdr:colOff>38100</xdr:colOff>
      <xdr:row>76</xdr:row>
      <xdr:rowOff>65363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29939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81891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276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3363</xdr:rowOff>
    </xdr:from>
    <xdr:to>
      <xdr:col>41</xdr:col>
      <xdr:colOff>50800</xdr:colOff>
      <xdr:row>77</xdr:row>
      <xdr:rowOff>75189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2519213"/>
          <a:ext cx="889000" cy="75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140381</xdr:rowOff>
    </xdr:from>
    <xdr:to>
      <xdr:col>41</xdr:col>
      <xdr:colOff>101600</xdr:colOff>
      <xdr:row>76</xdr:row>
      <xdr:rowOff>70531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87058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277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63342</xdr:rowOff>
    </xdr:from>
    <xdr:to>
      <xdr:col>36</xdr:col>
      <xdr:colOff>165100</xdr:colOff>
      <xdr:row>76</xdr:row>
      <xdr:rowOff>164942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156069</xdr:rowOff>
    </xdr:from>
    <xdr:ext cx="469744"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37428" y="1318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11312</xdr:rowOff>
    </xdr:from>
    <xdr:to>
      <xdr:col>55</xdr:col>
      <xdr:colOff>50800</xdr:colOff>
      <xdr:row>78</xdr:row>
      <xdr:rowOff>112912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38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97689</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29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30744</xdr:rowOff>
    </xdr:from>
    <xdr:to>
      <xdr:col>50</xdr:col>
      <xdr:colOff>165100</xdr:colOff>
      <xdr:row>78</xdr:row>
      <xdr:rowOff>132344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0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123471</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49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146186</xdr:rowOff>
    </xdr:from>
    <xdr:to>
      <xdr:col>46</xdr:col>
      <xdr:colOff>38100</xdr:colOff>
      <xdr:row>78</xdr:row>
      <xdr:rowOff>76336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4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67463</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440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24389</xdr:rowOff>
    </xdr:from>
    <xdr:to>
      <xdr:col>41</xdr:col>
      <xdr:colOff>101600</xdr:colOff>
      <xdr:row>77</xdr:row>
      <xdr:rowOff>125989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22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117116</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31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124013</xdr:rowOff>
    </xdr:from>
    <xdr:to>
      <xdr:col>36</xdr:col>
      <xdr:colOff>165100</xdr:colOff>
      <xdr:row>73</xdr:row>
      <xdr:rowOff>54163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246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70690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224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32372</xdr:rowOff>
    </xdr:from>
    <xdr:to>
      <xdr:col>54</xdr:col>
      <xdr:colOff>189865</xdr:colOff>
      <xdr:row>98</xdr:row>
      <xdr:rowOff>91866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634322"/>
          <a:ext cx="1270" cy="125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95693</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9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91866</xdr:rowOff>
    </xdr:from>
    <xdr:to>
      <xdr:col>55</xdr:col>
      <xdr:colOff>88900</xdr:colOff>
      <xdr:row>98</xdr:row>
      <xdr:rowOff>91866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9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150499</xdr:rowOff>
    </xdr:from>
    <xdr:ext cx="534377"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32372</xdr:rowOff>
    </xdr:from>
    <xdr:to>
      <xdr:col>55</xdr:col>
      <xdr:colOff>88900</xdr:colOff>
      <xdr:row>91</xdr:row>
      <xdr:rowOff>32372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163912</xdr:rowOff>
    </xdr:from>
    <xdr:to>
      <xdr:col>55</xdr:col>
      <xdr:colOff>0</xdr:colOff>
      <xdr:row>98</xdr:row>
      <xdr:rowOff>1721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794562"/>
          <a:ext cx="838200" cy="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107300</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395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84423</xdr:rowOff>
    </xdr:from>
    <xdr:to>
      <xdr:col>55</xdr:col>
      <xdr:colOff>50800</xdr:colOff>
      <xdr:row>97</xdr:row>
      <xdr:rowOff>14573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122955</xdr:rowOff>
    </xdr:from>
    <xdr:to>
      <xdr:col>50</xdr:col>
      <xdr:colOff>114300</xdr:colOff>
      <xdr:row>97</xdr:row>
      <xdr:rowOff>163912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582155"/>
          <a:ext cx="889000" cy="21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37142</xdr:rowOff>
    </xdr:from>
    <xdr:to>
      <xdr:col>50</xdr:col>
      <xdr:colOff>165100</xdr:colOff>
      <xdr:row>96</xdr:row>
      <xdr:rowOff>138742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155269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2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122955</xdr:rowOff>
    </xdr:from>
    <xdr:to>
      <xdr:col>45</xdr:col>
      <xdr:colOff>177800</xdr:colOff>
      <xdr:row>98</xdr:row>
      <xdr:rowOff>86740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582155"/>
          <a:ext cx="889000" cy="30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75146</xdr:rowOff>
    </xdr:from>
    <xdr:to>
      <xdr:col>46</xdr:col>
      <xdr:colOff>38100</xdr:colOff>
      <xdr:row>97</xdr:row>
      <xdr:rowOff>5296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167873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6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12864</xdr:rowOff>
    </xdr:from>
    <xdr:to>
      <xdr:col>41</xdr:col>
      <xdr:colOff>50800</xdr:colOff>
      <xdr:row>98</xdr:row>
      <xdr:rowOff>86740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814964"/>
          <a:ext cx="889000" cy="7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104121</xdr:rowOff>
    </xdr:from>
    <xdr:to>
      <xdr:col>41</xdr:col>
      <xdr:colOff>101600</xdr:colOff>
      <xdr:row>97</xdr:row>
      <xdr:rowOff>34271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50798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156660</xdr:rowOff>
    </xdr:from>
    <xdr:to>
      <xdr:col>36</xdr:col>
      <xdr:colOff>165100</xdr:colOff>
      <xdr:row>97</xdr:row>
      <xdr:rowOff>86810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103337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122371</xdr:rowOff>
    </xdr:from>
    <xdr:to>
      <xdr:col>55</xdr:col>
      <xdr:colOff>50800</xdr:colOff>
      <xdr:row>98</xdr:row>
      <xdr:rowOff>52521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5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37298</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6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113112</xdr:rowOff>
    </xdr:from>
    <xdr:to>
      <xdr:col>50</xdr:col>
      <xdr:colOff>165100</xdr:colOff>
      <xdr:row>98</xdr:row>
      <xdr:rowOff>43262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4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34389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8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72155</xdr:rowOff>
    </xdr:from>
    <xdr:to>
      <xdr:col>46</xdr:col>
      <xdr:colOff>38100</xdr:colOff>
      <xdr:row>97</xdr:row>
      <xdr:rowOff>2305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53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18832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30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35940</xdr:rowOff>
    </xdr:from>
    <xdr:to>
      <xdr:col>41</xdr:col>
      <xdr:colOff>101600</xdr:colOff>
      <xdr:row>98</xdr:row>
      <xdr:rowOff>137540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83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128667</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26428" y="16930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133514</xdr:rowOff>
    </xdr:from>
    <xdr:to>
      <xdr:col>36</xdr:col>
      <xdr:colOff>165100</xdr:colOff>
      <xdr:row>98</xdr:row>
      <xdr:rowOff>63664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76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54791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85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49349</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192849"/>
          <a:ext cx="1269" cy="159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167476</xdr:rowOff>
    </xdr:from>
    <xdr:ext cx="469744"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496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49349</xdr:rowOff>
    </xdr:from>
    <xdr:to>
      <xdr:col>86</xdr:col>
      <xdr:colOff>25400</xdr:colOff>
      <xdr:row>30</xdr:row>
      <xdr:rowOff>49349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1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69323</xdr:rowOff>
    </xdr:from>
    <xdr:ext cx="378565"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4129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46446</xdr:rowOff>
    </xdr:from>
    <xdr:to>
      <xdr:col>85</xdr:col>
      <xdr:colOff>177800</xdr:colOff>
      <xdr:row>38</xdr:row>
      <xdr:rowOff>148046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82369</xdr:rowOff>
    </xdr:from>
    <xdr:to>
      <xdr:col>81</xdr:col>
      <xdr:colOff>101600</xdr:colOff>
      <xdr:row>39</xdr:row>
      <xdr:rowOff>12519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597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29046</xdr:rowOff>
    </xdr:from>
    <xdr:ext cx="378565"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2017" y="6372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162923</xdr:rowOff>
    </xdr:from>
    <xdr:to>
      <xdr:col>76</xdr:col>
      <xdr:colOff>165100</xdr:colOff>
      <xdr:row>37</xdr:row>
      <xdr:rowOff>93073</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33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35</xdr:row>
      <xdr:rowOff>109600</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3017" y="6110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100330</xdr:rowOff>
    </xdr:from>
    <xdr:to>
      <xdr:col>72</xdr:col>
      <xdr:colOff>38100</xdr:colOff>
      <xdr:row>38</xdr:row>
      <xdr:rowOff>30480</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47007</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4017" y="6219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160201</xdr:rowOff>
    </xdr:from>
    <xdr:to>
      <xdr:col>67</xdr:col>
      <xdr:colOff>101600</xdr:colOff>
      <xdr:row>38</xdr:row>
      <xdr:rowOff>90351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50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106878</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5017" y="6279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82512</xdr:rowOff>
    </xdr:from>
    <xdr:to>
      <xdr:col>85</xdr:col>
      <xdr:colOff>126364</xdr:colOff>
      <xdr:row>78</xdr:row>
      <xdr:rowOff>30544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084012"/>
          <a:ext cx="1269" cy="1319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34371</xdr:rowOff>
    </xdr:from>
    <xdr:ext cx="469744"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40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30544</xdr:rowOff>
    </xdr:from>
    <xdr:to>
      <xdr:col>86</xdr:col>
      <xdr:colOff>25400</xdr:colOff>
      <xdr:row>78</xdr:row>
      <xdr:rowOff>30544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4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29189</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85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82512</xdr:rowOff>
    </xdr:from>
    <xdr:to>
      <xdr:col>86</xdr:col>
      <xdr:colOff>25400</xdr:colOff>
      <xdr:row>70</xdr:row>
      <xdr:rowOff>82512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08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118021</xdr:rowOff>
    </xdr:from>
    <xdr:to>
      <xdr:col>85</xdr:col>
      <xdr:colOff>127000</xdr:colOff>
      <xdr:row>76</xdr:row>
      <xdr:rowOff>119659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3148221"/>
          <a:ext cx="8382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25766</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88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2890</xdr:rowOff>
    </xdr:from>
    <xdr:to>
      <xdr:col>85</xdr:col>
      <xdr:colOff>177800</xdr:colOff>
      <xdr:row>76</xdr:row>
      <xdr:rowOff>104490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03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90208</xdr:rowOff>
    </xdr:from>
    <xdr:to>
      <xdr:col>81</xdr:col>
      <xdr:colOff>50800</xdr:colOff>
      <xdr:row>76</xdr:row>
      <xdr:rowOff>119659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4592300" y="13120408"/>
          <a:ext cx="889000" cy="2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165443</xdr:rowOff>
    </xdr:from>
    <xdr:to>
      <xdr:col>81</xdr:col>
      <xdr:colOff>101600</xdr:colOff>
      <xdr:row>76</xdr:row>
      <xdr:rowOff>95593</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112120</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79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42163</xdr:rowOff>
    </xdr:from>
    <xdr:to>
      <xdr:col>76</xdr:col>
      <xdr:colOff>114300</xdr:colOff>
      <xdr:row>76</xdr:row>
      <xdr:rowOff>90208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3072363"/>
          <a:ext cx="889000" cy="4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1212</xdr:rowOff>
    </xdr:from>
    <xdr:to>
      <xdr:col>76</xdr:col>
      <xdr:colOff>165100</xdr:colOff>
      <xdr:row>76</xdr:row>
      <xdr:rowOff>102812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119340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8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2406</xdr:rowOff>
    </xdr:from>
    <xdr:to>
      <xdr:col>71</xdr:col>
      <xdr:colOff>177800</xdr:colOff>
      <xdr:row>76</xdr:row>
      <xdr:rowOff>42163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3032606"/>
          <a:ext cx="889000" cy="3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159823</xdr:rowOff>
    </xdr:from>
    <xdr:to>
      <xdr:col>72</xdr:col>
      <xdr:colOff>38100</xdr:colOff>
      <xdr:row>76</xdr:row>
      <xdr:rowOff>89973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106500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165424</xdr:rowOff>
    </xdr:from>
    <xdr:to>
      <xdr:col>67</xdr:col>
      <xdr:colOff>101600</xdr:colOff>
      <xdr:row>76</xdr:row>
      <xdr:rowOff>95574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86701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311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67221</xdr:rowOff>
    </xdr:from>
    <xdr:to>
      <xdr:col>85</xdr:col>
      <xdr:colOff>177800</xdr:colOff>
      <xdr:row>76</xdr:row>
      <xdr:rowOff>168821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09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45648</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07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68859</xdr:rowOff>
    </xdr:from>
    <xdr:to>
      <xdr:col>81</xdr:col>
      <xdr:colOff>101600</xdr:colOff>
      <xdr:row>76</xdr:row>
      <xdr:rowOff>170459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09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161586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319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39408</xdr:rowOff>
    </xdr:from>
    <xdr:to>
      <xdr:col>76</xdr:col>
      <xdr:colOff>165100</xdr:colOff>
      <xdr:row>76</xdr:row>
      <xdr:rowOff>141008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0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132135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316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162813</xdr:rowOff>
    </xdr:from>
    <xdr:to>
      <xdr:col>72</xdr:col>
      <xdr:colOff>38100</xdr:colOff>
      <xdr:row>76</xdr:row>
      <xdr:rowOff>92963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02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84090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11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123057</xdr:rowOff>
    </xdr:from>
    <xdr:to>
      <xdr:col>67</xdr:col>
      <xdr:colOff>101600</xdr:colOff>
      <xdr:row>76</xdr:row>
      <xdr:rowOff>53206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9818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69734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75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152806</xdr:rowOff>
    </xdr:from>
    <xdr:to>
      <xdr:col>85</xdr:col>
      <xdr:colOff>126364</xdr:colOff>
      <xdr:row>98</xdr:row>
      <xdr:rowOff>154406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411856"/>
          <a:ext cx="1269" cy="154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158233</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6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154406</xdr:rowOff>
    </xdr:from>
    <xdr:to>
      <xdr:col>86</xdr:col>
      <xdr:colOff>25400</xdr:colOff>
      <xdr:row>98</xdr:row>
      <xdr:rowOff>154406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5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99483</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1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152806</xdr:rowOff>
    </xdr:from>
    <xdr:to>
      <xdr:col>86</xdr:col>
      <xdr:colOff>25400</xdr:colOff>
      <xdr:row>89</xdr:row>
      <xdr:rowOff>152806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41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91390</xdr:rowOff>
    </xdr:from>
    <xdr:to>
      <xdr:col>85</xdr:col>
      <xdr:colOff>127000</xdr:colOff>
      <xdr:row>96</xdr:row>
      <xdr:rowOff>33516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207690"/>
          <a:ext cx="838200" cy="28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115485</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403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137058</xdr:rowOff>
    </xdr:from>
    <xdr:to>
      <xdr:col>85</xdr:col>
      <xdr:colOff>177800</xdr:colOff>
      <xdr:row>96</xdr:row>
      <xdr:rowOff>67208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42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36525</xdr:rowOff>
    </xdr:from>
    <xdr:to>
      <xdr:col>81</xdr:col>
      <xdr:colOff>50800</xdr:colOff>
      <xdr:row>96</xdr:row>
      <xdr:rowOff>33516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152825"/>
          <a:ext cx="889000" cy="33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50876</xdr:rowOff>
    </xdr:from>
    <xdr:to>
      <xdr:col>81</xdr:col>
      <xdr:colOff>101600</xdr:colOff>
      <xdr:row>95</xdr:row>
      <xdr:rowOff>152476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33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169003</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11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36525</xdr:rowOff>
    </xdr:from>
    <xdr:to>
      <xdr:col>76</xdr:col>
      <xdr:colOff>114300</xdr:colOff>
      <xdr:row>96</xdr:row>
      <xdr:rowOff>74244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152825"/>
          <a:ext cx="889000" cy="38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2146</xdr:rowOff>
    </xdr:from>
    <xdr:to>
      <xdr:col>76</xdr:col>
      <xdr:colOff>165100</xdr:colOff>
      <xdr:row>97</xdr:row>
      <xdr:rowOff>103746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63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94873</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72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13818</xdr:rowOff>
    </xdr:from>
    <xdr:to>
      <xdr:col>71</xdr:col>
      <xdr:colOff>177800</xdr:colOff>
      <xdr:row>96</xdr:row>
      <xdr:rowOff>74244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473018"/>
          <a:ext cx="889000" cy="6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13500</xdr:rowOff>
    </xdr:from>
    <xdr:to>
      <xdr:col>72</xdr:col>
      <xdr:colOff>38100</xdr:colOff>
      <xdr:row>97</xdr:row>
      <xdr:rowOff>115100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64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106227</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73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13767</xdr:rowOff>
    </xdr:from>
    <xdr:to>
      <xdr:col>67</xdr:col>
      <xdr:colOff>101600</xdr:colOff>
      <xdr:row>97</xdr:row>
      <xdr:rowOff>115367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64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106494</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73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40590</xdr:rowOff>
    </xdr:from>
    <xdr:to>
      <xdr:col>85</xdr:col>
      <xdr:colOff>177800</xdr:colOff>
      <xdr:row>94</xdr:row>
      <xdr:rowOff>142190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15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63467</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00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154166</xdr:rowOff>
    </xdr:from>
    <xdr:to>
      <xdr:col>81</xdr:col>
      <xdr:colOff>101600</xdr:colOff>
      <xdr:row>96</xdr:row>
      <xdr:rowOff>84316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44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75443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53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157175</xdr:rowOff>
    </xdr:from>
    <xdr:to>
      <xdr:col>76</xdr:col>
      <xdr:colOff>165100</xdr:colOff>
      <xdr:row>94</xdr:row>
      <xdr:rowOff>87325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10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103852</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587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23444</xdr:rowOff>
    </xdr:from>
    <xdr:to>
      <xdr:col>72</xdr:col>
      <xdr:colOff>38100</xdr:colOff>
      <xdr:row>96</xdr:row>
      <xdr:rowOff>125044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48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141571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25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134468</xdr:rowOff>
    </xdr:from>
    <xdr:to>
      <xdr:col>67</xdr:col>
      <xdr:colOff>101600</xdr:colOff>
      <xdr:row>96</xdr:row>
      <xdr:rowOff>64618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42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81145</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19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33401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176901"/>
          <a:ext cx="1269" cy="155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151528</xdr:rowOff>
    </xdr:from>
    <xdr:ext cx="469744"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495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33401</xdr:rowOff>
    </xdr:from>
    <xdr:to>
      <xdr:col>116</xdr:col>
      <xdr:colOff>152400</xdr:colOff>
      <xdr:row>30</xdr:row>
      <xdr:rowOff>33401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17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155321</xdr:rowOff>
    </xdr:from>
    <xdr:to>
      <xdr:col>116</xdr:col>
      <xdr:colOff>63500</xdr:colOff>
      <xdr:row>38</xdr:row>
      <xdr:rowOff>157226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70421"/>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40149</xdr:rowOff>
    </xdr:from>
    <xdr:ext cx="378565"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2123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17272</xdr:rowOff>
    </xdr:from>
    <xdr:to>
      <xdr:col>116</xdr:col>
      <xdr:colOff>114300</xdr:colOff>
      <xdr:row>37</xdr:row>
      <xdr:rowOff>118872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36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146939</xdr:rowOff>
    </xdr:from>
    <xdr:to>
      <xdr:col>111</xdr:col>
      <xdr:colOff>177800</xdr:colOff>
      <xdr:row>38</xdr:row>
      <xdr:rowOff>155321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62039"/>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165862</xdr:rowOff>
    </xdr:from>
    <xdr:to>
      <xdr:col>112</xdr:col>
      <xdr:colOff>38100</xdr:colOff>
      <xdr:row>37</xdr:row>
      <xdr:rowOff>96012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3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112539</xdr:rowOff>
    </xdr:from>
    <xdr:ext cx="378565"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4017" y="6113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97409</xdr:rowOff>
    </xdr:from>
    <xdr:to>
      <xdr:col>107</xdr:col>
      <xdr:colOff>50800</xdr:colOff>
      <xdr:row>38</xdr:row>
      <xdr:rowOff>146939</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12509"/>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89281</xdr:rowOff>
    </xdr:from>
    <xdr:to>
      <xdr:col>107</xdr:col>
      <xdr:colOff>101600</xdr:colOff>
      <xdr:row>37</xdr:row>
      <xdr:rowOff>19431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261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35958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0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97409</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6612509"/>
          <a:ext cx="889000" cy="1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105283</xdr:rowOff>
    </xdr:from>
    <xdr:to>
      <xdr:col>102</xdr:col>
      <xdr:colOff>165100</xdr:colOff>
      <xdr:row>37</xdr:row>
      <xdr:rowOff>35433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27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51960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05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48133</xdr:rowOff>
    </xdr:from>
    <xdr:to>
      <xdr:col>98</xdr:col>
      <xdr:colOff>38100</xdr:colOff>
      <xdr:row>37</xdr:row>
      <xdr:rowOff>149733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39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166260</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16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106426</xdr:rowOff>
    </xdr:from>
    <xdr:to>
      <xdr:col>116</xdr:col>
      <xdr:colOff>114300</xdr:colOff>
      <xdr:row>39</xdr:row>
      <xdr:rowOff>36576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2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21353</xdr:rowOff>
    </xdr:from>
    <xdr:ext cx="378565"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36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104521</xdr:rowOff>
    </xdr:from>
    <xdr:to>
      <xdr:col>112</xdr:col>
      <xdr:colOff>38100</xdr:colOff>
      <xdr:row>39</xdr:row>
      <xdr:rowOff>34671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25798</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4017" y="6712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96139</xdr:rowOff>
    </xdr:from>
    <xdr:to>
      <xdr:col>107</xdr:col>
      <xdr:colOff>101600</xdr:colOff>
      <xdr:row>39</xdr:row>
      <xdr:rowOff>26289</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1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17416</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5017" y="6703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46609</xdr:rowOff>
    </xdr:from>
    <xdr:to>
      <xdr:col>102</xdr:col>
      <xdr:colOff>165100</xdr:colOff>
      <xdr:row>38</xdr:row>
      <xdr:rowOff>148209</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56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139336</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6017" y="6654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159385</xdr:rowOff>
    </xdr:from>
    <xdr:to>
      <xdr:col>116</xdr:col>
      <xdr:colOff>62864</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560435"/>
          <a:ext cx="1269" cy="1599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106062</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33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159385</xdr:rowOff>
    </xdr:from>
    <xdr:to>
      <xdr:col>116</xdr:col>
      <xdr:colOff>152400</xdr:colOff>
      <xdr:row>49</xdr:row>
      <xdr:rowOff>159385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56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43561</xdr:rowOff>
    </xdr:from>
    <xdr:to>
      <xdr:col>116</xdr:col>
      <xdr:colOff>63500</xdr:colOff>
      <xdr:row>59</xdr:row>
      <xdr:rowOff>43815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1323300" y="10159111"/>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101871</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70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78994</xdr:rowOff>
    </xdr:from>
    <xdr:to>
      <xdr:col>116</xdr:col>
      <xdr:colOff>114300</xdr:colOff>
      <xdr:row>58</xdr:row>
      <xdr:rowOff>9144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8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43561</xdr:rowOff>
    </xdr:from>
    <xdr:to>
      <xdr:col>111</xdr:col>
      <xdr:colOff>177800</xdr:colOff>
      <xdr:row>59</xdr:row>
      <xdr:rowOff>43815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10159111"/>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52324</xdr:rowOff>
    </xdr:from>
    <xdr:to>
      <xdr:col>112</xdr:col>
      <xdr:colOff>38100</xdr:colOff>
      <xdr:row>57</xdr:row>
      <xdr:rowOff>153924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8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170451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60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43434</xdr:rowOff>
    </xdr:from>
    <xdr:to>
      <xdr:col>107</xdr:col>
      <xdr:colOff>50800</xdr:colOff>
      <xdr:row>59</xdr:row>
      <xdr:rowOff>43561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10158984"/>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26543</xdr:rowOff>
    </xdr:from>
    <xdr:to>
      <xdr:col>107</xdr:col>
      <xdr:colOff>101600</xdr:colOff>
      <xdr:row>57</xdr:row>
      <xdr:rowOff>128143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79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144670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5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42545</xdr:rowOff>
    </xdr:from>
    <xdr:to>
      <xdr:col>102</xdr:col>
      <xdr:colOff>114300</xdr:colOff>
      <xdr:row>59</xdr:row>
      <xdr:rowOff>43434</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10158095"/>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15621</xdr:rowOff>
    </xdr:from>
    <xdr:to>
      <xdr:col>102</xdr:col>
      <xdr:colOff>165100</xdr:colOff>
      <xdr:row>57</xdr:row>
      <xdr:rowOff>117221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7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133748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56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128905</xdr:rowOff>
    </xdr:from>
    <xdr:to>
      <xdr:col>98</xdr:col>
      <xdr:colOff>38100</xdr:colOff>
      <xdr:row>57</xdr:row>
      <xdr:rowOff>59055</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75582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50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164211</xdr:rowOff>
    </xdr:from>
    <xdr:to>
      <xdr:col>116</xdr:col>
      <xdr:colOff>114300</xdr:colOff>
      <xdr:row>59</xdr:row>
      <xdr:rowOff>94361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10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79138</xdr:rowOff>
    </xdr:from>
    <xdr:ext cx="249299"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100232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164465</xdr:rowOff>
    </xdr:from>
    <xdr:to>
      <xdr:col>112</xdr:col>
      <xdr:colOff>38100</xdr:colOff>
      <xdr:row>59</xdr:row>
      <xdr:rowOff>94615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85742</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98650" y="102012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164211</xdr:rowOff>
    </xdr:from>
    <xdr:to>
      <xdr:col>107</xdr:col>
      <xdr:colOff>101600</xdr:colOff>
      <xdr:row>59</xdr:row>
      <xdr:rowOff>94361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10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85488</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309650" y="102010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164084</xdr:rowOff>
    </xdr:from>
    <xdr:to>
      <xdr:col>102</xdr:col>
      <xdr:colOff>165100</xdr:colOff>
      <xdr:row>59</xdr:row>
      <xdr:rowOff>94234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85361</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42065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163195</xdr:rowOff>
    </xdr:from>
    <xdr:to>
      <xdr:col>98</xdr:col>
      <xdr:colOff>38100</xdr:colOff>
      <xdr:row>59</xdr:row>
      <xdr:rowOff>93345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84472</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99333" y="10200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116886</xdr:rowOff>
    </xdr:from>
    <xdr:to>
      <xdr:col>116</xdr:col>
      <xdr:colOff>62864</xdr:colOff>
      <xdr:row>78</xdr:row>
      <xdr:rowOff>5192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89836"/>
          <a:ext cx="1269" cy="1088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9019</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38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5192</xdr:rowOff>
    </xdr:from>
    <xdr:to>
      <xdr:col>116</xdr:col>
      <xdr:colOff>152400</xdr:colOff>
      <xdr:row>78</xdr:row>
      <xdr:rowOff>5192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37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63563</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6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116886</xdr:rowOff>
    </xdr:from>
    <xdr:to>
      <xdr:col>116</xdr:col>
      <xdr:colOff>152400</xdr:colOff>
      <xdr:row>71</xdr:row>
      <xdr:rowOff>116886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8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18542</xdr:rowOff>
    </xdr:from>
    <xdr:to>
      <xdr:col>116</xdr:col>
      <xdr:colOff>63500</xdr:colOff>
      <xdr:row>74</xdr:row>
      <xdr:rowOff>42225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705842"/>
          <a:ext cx="838200" cy="2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81637</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76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103210</xdr:rowOff>
    </xdr:from>
    <xdr:to>
      <xdr:col>116</xdr:col>
      <xdr:colOff>114300</xdr:colOff>
      <xdr:row>75</xdr:row>
      <xdr:rowOff>33360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7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42225</xdr:rowOff>
    </xdr:from>
    <xdr:to>
      <xdr:col>111</xdr:col>
      <xdr:colOff>177800</xdr:colOff>
      <xdr:row>74</xdr:row>
      <xdr:rowOff>45014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2729525"/>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171287</xdr:rowOff>
    </xdr:from>
    <xdr:to>
      <xdr:col>112</xdr:col>
      <xdr:colOff>38100</xdr:colOff>
      <xdr:row>75</xdr:row>
      <xdr:rowOff>101437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92564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95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45014</xdr:rowOff>
    </xdr:from>
    <xdr:to>
      <xdr:col>107</xdr:col>
      <xdr:colOff>50800</xdr:colOff>
      <xdr:row>74</xdr:row>
      <xdr:rowOff>70572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732314"/>
          <a:ext cx="889000" cy="2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8021</xdr:rowOff>
    </xdr:from>
    <xdr:to>
      <xdr:col>107</xdr:col>
      <xdr:colOff>101600</xdr:colOff>
      <xdr:row>75</xdr:row>
      <xdr:rowOff>109621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100748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95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20051</xdr:rowOff>
    </xdr:from>
    <xdr:to>
      <xdr:col>102</xdr:col>
      <xdr:colOff>114300</xdr:colOff>
      <xdr:row>74</xdr:row>
      <xdr:rowOff>70572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2707351"/>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148976</xdr:rowOff>
    </xdr:from>
    <xdr:to>
      <xdr:col>102</xdr:col>
      <xdr:colOff>165100</xdr:colOff>
      <xdr:row>75</xdr:row>
      <xdr:rowOff>79126</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70253</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9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165024</xdr:rowOff>
    </xdr:from>
    <xdr:to>
      <xdr:col>98</xdr:col>
      <xdr:colOff>38100</xdr:colOff>
      <xdr:row>75</xdr:row>
      <xdr:rowOff>95174</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86301</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139192</xdr:rowOff>
    </xdr:from>
    <xdr:to>
      <xdr:col>116</xdr:col>
      <xdr:colOff>114300</xdr:colOff>
      <xdr:row>74</xdr:row>
      <xdr:rowOff>69342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65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162069</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50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162875</xdr:rowOff>
    </xdr:from>
    <xdr:to>
      <xdr:col>112</xdr:col>
      <xdr:colOff>38100</xdr:colOff>
      <xdr:row>74</xdr:row>
      <xdr:rowOff>93025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67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109552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45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165664</xdr:rowOff>
    </xdr:from>
    <xdr:to>
      <xdr:col>107</xdr:col>
      <xdr:colOff>101600</xdr:colOff>
      <xdr:row>74</xdr:row>
      <xdr:rowOff>95814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6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112341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45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19772</xdr:rowOff>
    </xdr:from>
    <xdr:to>
      <xdr:col>102</xdr:col>
      <xdr:colOff>165100</xdr:colOff>
      <xdr:row>74</xdr:row>
      <xdr:rowOff>121372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70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137899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48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140701</xdr:rowOff>
    </xdr:from>
    <xdr:to>
      <xdr:col>98</xdr:col>
      <xdr:colOff>38100</xdr:colOff>
      <xdr:row>74</xdr:row>
      <xdr:rowOff>70851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65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87378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43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405,729</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主な構成要素である義務的経費のうち、人件費は、退職者の増による退職金の増などがあったものの、類似団体平均値を引き続き下回っている傾向である。扶助費は、電力・ガス・食料品等価格高騰緊急支援給付金給付事業の増などがあったものの、コロナ禍における子育て世帯や住民税非課税世帯等への給付金の支給などの減により、類似団体平均値を下回る結果となった。今後も社会保障関係経費は増加していく見込みである。補助費等は、超過交付返還金の増や子育て世帯生活支援特別給付金追加給付事業の実施により増加した。また、市民や民間事業者などに対して市が交付する補助金などの割合が増加傾向にあるため、類似団体平均値を上回る傾向が続いている。公債費については、中原小学校校舎等建替工事などの元金償還が開始したことにより微増した。今後は横ばいで推移する見込みである。普通建設事業費は、都市計画道路３・４・２４号線整備事業の増や学校トイレ改修事業の実施などにより微増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205,876
200,895
15.75
87,049,826
83,529,956
3,115,824
41,022,644
49,504,903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38</xdr:row>
      <xdr:rowOff>166218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438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170045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166218</xdr:rowOff>
    </xdr:from>
    <xdr:to>
      <xdr:col>24</xdr:col>
      <xdr:colOff>152400</xdr:colOff>
      <xdr:row>38</xdr:row>
      <xdr:rowOff>166218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99924</xdr:rowOff>
    </xdr:from>
    <xdr:to>
      <xdr:col>24</xdr:col>
      <xdr:colOff>63500</xdr:colOff>
      <xdr:row>35</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100674"/>
          <a:ext cx="8382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101617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102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58775</xdr:rowOff>
    </xdr:from>
    <xdr:to>
      <xdr:col>19</xdr:col>
      <xdr:colOff>177800</xdr:colOff>
      <xdr:row>35</xdr:row>
      <xdr:rowOff>99924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59525"/>
          <a:ext cx="8890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133248</xdr:rowOff>
    </xdr:from>
    <xdr:to>
      <xdr:col>20</xdr:col>
      <xdr:colOff>38100</xdr:colOff>
      <xdr:row>36</xdr:row>
      <xdr:rowOff>63398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54525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22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22199</xdr:rowOff>
    </xdr:from>
    <xdr:to>
      <xdr:col>15</xdr:col>
      <xdr:colOff>50800</xdr:colOff>
      <xdr:row>35</xdr:row>
      <xdr:rowOff>58775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02294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135077</xdr:rowOff>
    </xdr:from>
    <xdr:to>
      <xdr:col>15</xdr:col>
      <xdr:colOff>101600</xdr:colOff>
      <xdr:row>36</xdr:row>
      <xdr:rowOff>65227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56354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22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22199</xdr:rowOff>
    </xdr:from>
    <xdr:to>
      <xdr:col>10</xdr:col>
      <xdr:colOff>114300</xdr:colOff>
      <xdr:row>35</xdr:row>
      <xdr:rowOff>26772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022949"/>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125933</xdr:rowOff>
    </xdr:from>
    <xdr:to>
      <xdr:col>10</xdr:col>
      <xdr:colOff>165100</xdr:colOff>
      <xdr:row>36</xdr:row>
      <xdr:rowOff>56083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47210</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119532</xdr:rowOff>
    </xdr:from>
    <xdr:to>
      <xdr:col>6</xdr:col>
      <xdr:colOff>38100</xdr:colOff>
      <xdr:row>36</xdr:row>
      <xdr:rowOff>49682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40809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73813</xdr:rowOff>
    </xdr:from>
    <xdr:to>
      <xdr:col>24</xdr:col>
      <xdr:colOff>114300</xdr:colOff>
      <xdr:row>36</xdr:row>
      <xdr:rowOff>3963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7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96690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92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49124</xdr:rowOff>
    </xdr:from>
    <xdr:to>
      <xdr:col>20</xdr:col>
      <xdr:colOff>38100</xdr:colOff>
      <xdr:row>35</xdr:row>
      <xdr:rowOff>150724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4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167251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82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7975</xdr:rowOff>
    </xdr:from>
    <xdr:to>
      <xdr:col>15</xdr:col>
      <xdr:colOff>101600</xdr:colOff>
      <xdr:row>35</xdr:row>
      <xdr:rowOff>109575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126102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142849</xdr:rowOff>
    </xdr:from>
    <xdr:to>
      <xdr:col>10</xdr:col>
      <xdr:colOff>165100</xdr:colOff>
      <xdr:row>35</xdr:row>
      <xdr:rowOff>72999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7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89526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4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147422</xdr:rowOff>
    </xdr:from>
    <xdr:to>
      <xdr:col>6</xdr:col>
      <xdr:colOff>38100</xdr:colOff>
      <xdr:row>35</xdr:row>
      <xdr:rowOff>77572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7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94099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75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97115</xdr:rowOff>
    </xdr:from>
    <xdr:to>
      <xdr:col>24</xdr:col>
      <xdr:colOff>62865</xdr:colOff>
      <xdr:row>58</xdr:row>
      <xdr:rowOff>34664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9355415"/>
          <a:ext cx="1270" cy="62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38491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8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34664</xdr:rowOff>
    </xdr:from>
    <xdr:to>
      <xdr:col>24</xdr:col>
      <xdr:colOff>152400</xdr:colOff>
      <xdr:row>58</xdr:row>
      <xdr:rowOff>34664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8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43792</xdr:rowOff>
    </xdr:from>
    <xdr:ext cx="534377"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91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97115</xdr:rowOff>
    </xdr:from>
    <xdr:to>
      <xdr:col>24</xdr:col>
      <xdr:colOff>152400</xdr:colOff>
      <xdr:row>54</xdr:row>
      <xdr:rowOff>97115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355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1440</xdr:rowOff>
    </xdr:from>
    <xdr:to>
      <xdr:col>24</xdr:col>
      <xdr:colOff>63500</xdr:colOff>
      <xdr:row>57</xdr:row>
      <xdr:rowOff>110439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774090"/>
          <a:ext cx="838200" cy="10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87361</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17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64484</xdr:rowOff>
    </xdr:from>
    <xdr:to>
      <xdr:col>24</xdr:col>
      <xdr:colOff>114300</xdr:colOff>
      <xdr:row>56</xdr:row>
      <xdr:rowOff>166084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45266</xdr:rowOff>
    </xdr:from>
    <xdr:to>
      <xdr:col>19</xdr:col>
      <xdr:colOff>177800</xdr:colOff>
      <xdr:row>57</xdr:row>
      <xdr:rowOff>110439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789216"/>
          <a:ext cx="889000" cy="109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46783</xdr:rowOff>
    </xdr:from>
    <xdr:to>
      <xdr:col>20</xdr:col>
      <xdr:colOff>38100</xdr:colOff>
      <xdr:row>56</xdr:row>
      <xdr:rowOff>148383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64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164910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42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45266</xdr:rowOff>
    </xdr:from>
    <xdr:to>
      <xdr:col>15</xdr:col>
      <xdr:colOff>50800</xdr:colOff>
      <xdr:row>57</xdr:row>
      <xdr:rowOff>18248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789216"/>
          <a:ext cx="889000" cy="100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58954</xdr:rowOff>
    </xdr:from>
    <xdr:to>
      <xdr:col>15</xdr:col>
      <xdr:colOff>101600</xdr:colOff>
      <xdr:row>50</xdr:row>
      <xdr:rowOff>160554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863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5631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40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151032</xdr:rowOff>
    </xdr:from>
    <xdr:to>
      <xdr:col>10</xdr:col>
      <xdr:colOff>114300</xdr:colOff>
      <xdr:row>57</xdr:row>
      <xdr:rowOff>18248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752232"/>
          <a:ext cx="889000" cy="3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137407</xdr:rowOff>
    </xdr:from>
    <xdr:to>
      <xdr:col>10</xdr:col>
      <xdr:colOff>165100</xdr:colOff>
      <xdr:row>57</xdr:row>
      <xdr:rowOff>67557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3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84084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1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163826</xdr:rowOff>
    </xdr:from>
    <xdr:to>
      <xdr:col>6</xdr:col>
      <xdr:colOff>38100</xdr:colOff>
      <xdr:row>57</xdr:row>
      <xdr:rowOff>93976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85103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5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122090</xdr:rowOff>
    </xdr:from>
    <xdr:to>
      <xdr:col>24</xdr:col>
      <xdr:colOff>114300</xdr:colOff>
      <xdr:row>57</xdr:row>
      <xdr:rowOff>52240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2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100517</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0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59639</xdr:rowOff>
    </xdr:from>
    <xdr:to>
      <xdr:col>20</xdr:col>
      <xdr:colOff>38100</xdr:colOff>
      <xdr:row>57</xdr:row>
      <xdr:rowOff>161239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3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152366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165916</xdr:rowOff>
    </xdr:from>
    <xdr:to>
      <xdr:col>15</xdr:col>
      <xdr:colOff>101600</xdr:colOff>
      <xdr:row>51</xdr:row>
      <xdr:rowOff>96066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73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87193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83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138898</xdr:rowOff>
    </xdr:from>
    <xdr:to>
      <xdr:col>10</xdr:col>
      <xdr:colOff>165100</xdr:colOff>
      <xdr:row>57</xdr:row>
      <xdr:rowOff>69048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4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60175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83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100232</xdr:rowOff>
    </xdr:from>
    <xdr:to>
      <xdr:col>6</xdr:col>
      <xdr:colOff>38100</xdr:colOff>
      <xdr:row>57</xdr:row>
      <xdr:rowOff>30382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0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46909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4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141170</xdr:rowOff>
    </xdr:from>
    <xdr:to>
      <xdr:col>24</xdr:col>
      <xdr:colOff>62865</xdr:colOff>
      <xdr:row>78</xdr:row>
      <xdr:rowOff>48924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42670"/>
          <a:ext cx="1270" cy="1279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52751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2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48924</xdr:rowOff>
    </xdr:from>
    <xdr:to>
      <xdr:col>24</xdr:col>
      <xdr:colOff>152400</xdr:colOff>
      <xdr:row>78</xdr:row>
      <xdr:rowOff>48924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2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87847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1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257,865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141170</xdr:rowOff>
    </xdr:from>
    <xdr:to>
      <xdr:col>24</xdr:col>
      <xdr:colOff>152400</xdr:colOff>
      <xdr:row>70</xdr:row>
      <xdr:rowOff>141170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42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80025</xdr:rowOff>
    </xdr:from>
    <xdr:to>
      <xdr:col>24</xdr:col>
      <xdr:colOff>63500</xdr:colOff>
      <xdr:row>73</xdr:row>
      <xdr:rowOff>89746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595875"/>
          <a:ext cx="838200" cy="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151593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38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1716</xdr:rowOff>
    </xdr:from>
    <xdr:to>
      <xdr:col>24</xdr:col>
      <xdr:colOff>114300</xdr:colOff>
      <xdr:row>75</xdr:row>
      <xdr:rowOff>103316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6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80025</xdr:rowOff>
    </xdr:from>
    <xdr:to>
      <xdr:col>19</xdr:col>
      <xdr:colOff>177800</xdr:colOff>
      <xdr:row>74</xdr:row>
      <xdr:rowOff>163246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595875"/>
          <a:ext cx="889000" cy="25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110399</xdr:rowOff>
    </xdr:from>
    <xdr:to>
      <xdr:col>20</xdr:col>
      <xdr:colOff>38100</xdr:colOff>
      <xdr:row>75</xdr:row>
      <xdr:rowOff>40549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9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31676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9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163246</xdr:rowOff>
    </xdr:from>
    <xdr:to>
      <xdr:col>15</xdr:col>
      <xdr:colOff>50800</xdr:colOff>
      <xdr:row>75</xdr:row>
      <xdr:rowOff>60103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850546"/>
          <a:ext cx="889000" cy="6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44236</xdr:rowOff>
    </xdr:from>
    <xdr:to>
      <xdr:col>15</xdr:col>
      <xdr:colOff>101600</xdr:colOff>
      <xdr:row>76</xdr:row>
      <xdr:rowOff>145836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136963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6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60103</xdr:rowOff>
    </xdr:from>
    <xdr:to>
      <xdr:col>10</xdr:col>
      <xdr:colOff>114300</xdr:colOff>
      <xdr:row>75</xdr:row>
      <xdr:rowOff>73384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918853"/>
          <a:ext cx="889000" cy="1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133716</xdr:rowOff>
    </xdr:from>
    <xdr:to>
      <xdr:col>10</xdr:col>
      <xdr:colOff>165100</xdr:colOff>
      <xdr:row>77</xdr:row>
      <xdr:rowOff>63866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6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54993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56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32034</xdr:rowOff>
    </xdr:from>
    <xdr:to>
      <xdr:col>6</xdr:col>
      <xdr:colOff>38100</xdr:colOff>
      <xdr:row>77</xdr:row>
      <xdr:rowOff>133634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3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124761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326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38946</xdr:rowOff>
    </xdr:from>
    <xdr:to>
      <xdr:col>24</xdr:col>
      <xdr:colOff>114300</xdr:colOff>
      <xdr:row>73</xdr:row>
      <xdr:rowOff>140546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55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61823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406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29225</xdr:rowOff>
    </xdr:from>
    <xdr:to>
      <xdr:col>20</xdr:col>
      <xdr:colOff>38100</xdr:colOff>
      <xdr:row>73</xdr:row>
      <xdr:rowOff>130825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54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147352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320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112446</xdr:rowOff>
    </xdr:from>
    <xdr:to>
      <xdr:col>15</xdr:col>
      <xdr:colOff>101600</xdr:colOff>
      <xdr:row>75</xdr:row>
      <xdr:rowOff>42596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79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59123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57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9303</xdr:rowOff>
    </xdr:from>
    <xdr:to>
      <xdr:col>10</xdr:col>
      <xdr:colOff>165100</xdr:colOff>
      <xdr:row>75</xdr:row>
      <xdr:rowOff>110903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86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127430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64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22584</xdr:rowOff>
    </xdr:from>
    <xdr:to>
      <xdr:col>6</xdr:col>
      <xdr:colOff>38100</xdr:colOff>
      <xdr:row>75</xdr:row>
      <xdr:rowOff>124184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8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140711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656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111068</xdr:rowOff>
    </xdr:from>
    <xdr:to>
      <xdr:col>24</xdr:col>
      <xdr:colOff>62865</xdr:colOff>
      <xdr:row>98</xdr:row>
      <xdr:rowOff>69159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1568"/>
          <a:ext cx="127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72986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69159</xdr:rowOff>
    </xdr:from>
    <xdr:to>
      <xdr:col>24</xdr:col>
      <xdr:colOff>152400</xdr:colOff>
      <xdr:row>98</xdr:row>
      <xdr:rowOff>69159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871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57745</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111068</xdr:rowOff>
    </xdr:from>
    <xdr:to>
      <xdr:col>24</xdr:col>
      <xdr:colOff>152400</xdr:colOff>
      <xdr:row>90</xdr:row>
      <xdr:rowOff>111068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6122</xdr:rowOff>
    </xdr:from>
    <xdr:to>
      <xdr:col>24</xdr:col>
      <xdr:colOff>63500</xdr:colOff>
      <xdr:row>97</xdr:row>
      <xdr:rowOff>53975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636772"/>
          <a:ext cx="838200" cy="4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93851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81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70974</xdr:rowOff>
    </xdr:from>
    <xdr:to>
      <xdr:col>24</xdr:col>
      <xdr:colOff>114300</xdr:colOff>
      <xdr:row>97</xdr:row>
      <xdr:rowOff>1124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6122</xdr:rowOff>
    </xdr:from>
    <xdr:to>
      <xdr:col>19</xdr:col>
      <xdr:colOff>177800</xdr:colOff>
      <xdr:row>98</xdr:row>
      <xdr:rowOff>110953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36772"/>
          <a:ext cx="889000" cy="27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79356</xdr:rowOff>
    </xdr:from>
    <xdr:to>
      <xdr:col>20</xdr:col>
      <xdr:colOff>38100</xdr:colOff>
      <xdr:row>97</xdr:row>
      <xdr:rowOff>9506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26033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110953</xdr:rowOff>
    </xdr:from>
    <xdr:to>
      <xdr:col>15</xdr:col>
      <xdr:colOff>50800</xdr:colOff>
      <xdr:row>98</xdr:row>
      <xdr:rowOff>138767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13053"/>
          <a:ext cx="889000" cy="2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109283</xdr:rowOff>
    </xdr:from>
    <xdr:to>
      <xdr:col>15</xdr:col>
      <xdr:colOff>101600</xdr:colOff>
      <xdr:row>98</xdr:row>
      <xdr:rowOff>39433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3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55960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1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138767</xdr:rowOff>
    </xdr:from>
    <xdr:to>
      <xdr:col>10</xdr:col>
      <xdr:colOff>114300</xdr:colOff>
      <xdr:row>98</xdr:row>
      <xdr:rowOff>140919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40867"/>
          <a:ext cx="889000" cy="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131324</xdr:rowOff>
    </xdr:from>
    <xdr:to>
      <xdr:col>10</xdr:col>
      <xdr:colOff>165100</xdr:colOff>
      <xdr:row>98</xdr:row>
      <xdr:rowOff>61474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78001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153803</xdr:rowOff>
    </xdr:from>
    <xdr:to>
      <xdr:col>6</xdr:col>
      <xdr:colOff>38100</xdr:colOff>
      <xdr:row>98</xdr:row>
      <xdr:rowOff>83953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100480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3175</xdr:rowOff>
    </xdr:from>
    <xdr:to>
      <xdr:col>24</xdr:col>
      <xdr:colOff>114300</xdr:colOff>
      <xdr:row>97</xdr:row>
      <xdr:rowOff>104775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3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153052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1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126772</xdr:rowOff>
    </xdr:from>
    <xdr:to>
      <xdr:col>20</xdr:col>
      <xdr:colOff>38100</xdr:colOff>
      <xdr:row>97</xdr:row>
      <xdr:rowOff>56922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8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48049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67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60153</xdr:rowOff>
    </xdr:from>
    <xdr:to>
      <xdr:col>15</xdr:col>
      <xdr:colOff>101600</xdr:colOff>
      <xdr:row>98</xdr:row>
      <xdr:rowOff>161753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6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152880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5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87967</xdr:rowOff>
    </xdr:from>
    <xdr:to>
      <xdr:col>10</xdr:col>
      <xdr:colOff>165100</xdr:colOff>
      <xdr:row>99</xdr:row>
      <xdr:rowOff>18117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9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9244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8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90119</xdr:rowOff>
    </xdr:from>
    <xdr:to>
      <xdr:col>6</xdr:col>
      <xdr:colOff>38100</xdr:colOff>
      <xdr:row>99</xdr:row>
      <xdr:rowOff>20269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9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11396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101600</xdr:rowOff>
    </xdr:from>
    <xdr:to>
      <xdr:col>54</xdr:col>
      <xdr:colOff>189865</xdr:colOff>
      <xdr:row>39</xdr:row>
      <xdr:rowOff>43688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16550"/>
          <a:ext cx="1270" cy="1313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47515</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0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43688</xdr:rowOff>
    </xdr:from>
    <xdr:to>
      <xdr:col>55</xdr:col>
      <xdr:colOff>88900</xdr:colOff>
      <xdr:row>39</xdr:row>
      <xdr:rowOff>43688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48277</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101600</xdr:rowOff>
    </xdr:from>
    <xdr:to>
      <xdr:col>55</xdr:col>
      <xdr:colOff>88900</xdr:colOff>
      <xdr:row>31</xdr:row>
      <xdr:rowOff>101600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61595</xdr:rowOff>
    </xdr:from>
    <xdr:to>
      <xdr:col>55</xdr:col>
      <xdr:colOff>0</xdr:colOff>
      <xdr:row>35</xdr:row>
      <xdr:rowOff>80645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06234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4843</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3484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26416</xdr:rowOff>
    </xdr:from>
    <xdr:to>
      <xdr:col>55</xdr:col>
      <xdr:colOff>50800</xdr:colOff>
      <xdr:row>37</xdr:row>
      <xdr:rowOff>128016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37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60833</xdr:rowOff>
    </xdr:from>
    <xdr:to>
      <xdr:col>50</xdr:col>
      <xdr:colOff>114300</xdr:colOff>
      <xdr:row>35</xdr:row>
      <xdr:rowOff>61595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06158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113047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456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56642</xdr:rowOff>
    </xdr:from>
    <xdr:to>
      <xdr:col>45</xdr:col>
      <xdr:colOff>177800</xdr:colOff>
      <xdr:row>35</xdr:row>
      <xdr:rowOff>60833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05739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27178</xdr:rowOff>
    </xdr:from>
    <xdr:to>
      <xdr:col>46</xdr:col>
      <xdr:colOff>38100</xdr:colOff>
      <xdr:row>37</xdr:row>
      <xdr:rowOff>128778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119905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4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44450</xdr:rowOff>
    </xdr:from>
    <xdr:to>
      <xdr:col>41</xdr:col>
      <xdr:colOff>50800</xdr:colOff>
      <xdr:row>35</xdr:row>
      <xdr:rowOff>56642</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045200"/>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159766</xdr:rowOff>
    </xdr:from>
    <xdr:to>
      <xdr:col>41</xdr:col>
      <xdr:colOff>101600</xdr:colOff>
      <xdr:row>37</xdr:row>
      <xdr:rowOff>89916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81043</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31750</xdr:rowOff>
    </xdr:from>
    <xdr:to>
      <xdr:col>36</xdr:col>
      <xdr:colOff>165100</xdr:colOff>
      <xdr:row>36</xdr:row>
      <xdr:rowOff>133350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124477</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29845</xdr:rowOff>
    </xdr:from>
    <xdr:to>
      <xdr:col>55</xdr:col>
      <xdr:colOff>50800</xdr:colOff>
      <xdr:row>35</xdr:row>
      <xdr:rowOff>131445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03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52722</xdr:rowOff>
    </xdr:from>
    <xdr:ext cx="469744"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588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10795</xdr:rowOff>
    </xdr:from>
    <xdr:to>
      <xdr:col>50</xdr:col>
      <xdr:colOff>165100</xdr:colOff>
      <xdr:row>35</xdr:row>
      <xdr:rowOff>112395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01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128922</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8" y="578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10033</xdr:rowOff>
    </xdr:from>
    <xdr:to>
      <xdr:col>46</xdr:col>
      <xdr:colOff>38100</xdr:colOff>
      <xdr:row>35</xdr:row>
      <xdr:rowOff>111633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01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128160</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578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5842</xdr:rowOff>
    </xdr:from>
    <xdr:to>
      <xdr:col>41</xdr:col>
      <xdr:colOff>101600</xdr:colOff>
      <xdr:row>35</xdr:row>
      <xdr:rowOff>107442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00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123969</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578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165100</xdr:rowOff>
    </xdr:from>
    <xdr:to>
      <xdr:col>36</xdr:col>
      <xdr:colOff>165100</xdr:colOff>
      <xdr:row>35</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111777</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40087</xdr:rowOff>
    </xdr:from>
    <xdr:to>
      <xdr:col>54</xdr:col>
      <xdr:colOff>189865</xdr:colOff>
      <xdr:row>58</xdr:row>
      <xdr:rowOff>23285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84037"/>
          <a:ext cx="1270" cy="1183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27112</xdr:rowOff>
    </xdr:from>
    <xdr:ext cx="313932"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71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23285</xdr:rowOff>
    </xdr:from>
    <xdr:to>
      <xdr:col>55</xdr:col>
      <xdr:colOff>88900</xdr:colOff>
      <xdr:row>58</xdr:row>
      <xdr:rowOff>23285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158214</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40087</xdr:rowOff>
    </xdr:from>
    <xdr:to>
      <xdr:col>55</xdr:col>
      <xdr:colOff>88900</xdr:colOff>
      <xdr:row>51</xdr:row>
      <xdr:rowOff>40087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162275</xdr:rowOff>
    </xdr:from>
    <xdr:to>
      <xdr:col>55</xdr:col>
      <xdr:colOff>0</xdr:colOff>
      <xdr:row>58</xdr:row>
      <xdr:rowOff>3054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934925"/>
          <a:ext cx="838200" cy="1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16680</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17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165253</xdr:rowOff>
    </xdr:from>
    <xdr:to>
      <xdr:col>55</xdr:col>
      <xdr:colOff>50800</xdr:colOff>
      <xdr:row>57</xdr:row>
      <xdr:rowOff>95403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2483</xdr:rowOff>
    </xdr:from>
    <xdr:to>
      <xdr:col>50</xdr:col>
      <xdr:colOff>114300</xdr:colOff>
      <xdr:row>58</xdr:row>
      <xdr:rowOff>3054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946583"/>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170396</xdr:rowOff>
    </xdr:from>
    <xdr:to>
      <xdr:col>50</xdr:col>
      <xdr:colOff>165100</xdr:colOff>
      <xdr:row>57</xdr:row>
      <xdr:rowOff>100546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7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117073</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54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162731</xdr:rowOff>
    </xdr:from>
    <xdr:to>
      <xdr:col>45</xdr:col>
      <xdr:colOff>177800</xdr:colOff>
      <xdr:row>58</xdr:row>
      <xdr:rowOff>2483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935381"/>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162109</xdr:rowOff>
    </xdr:from>
    <xdr:to>
      <xdr:col>46</xdr:col>
      <xdr:colOff>38100</xdr:colOff>
      <xdr:row>57</xdr:row>
      <xdr:rowOff>92259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6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108786</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53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161131</xdr:rowOff>
    </xdr:from>
    <xdr:to>
      <xdr:col>41</xdr:col>
      <xdr:colOff>50800</xdr:colOff>
      <xdr:row>57</xdr:row>
      <xdr:rowOff>162731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933781"/>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166853</xdr:rowOff>
    </xdr:from>
    <xdr:to>
      <xdr:col>41</xdr:col>
      <xdr:colOff>101600</xdr:colOff>
      <xdr:row>57</xdr:row>
      <xdr:rowOff>97003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113530</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54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1975</xdr:rowOff>
    </xdr:from>
    <xdr:to>
      <xdr:col>36</xdr:col>
      <xdr:colOff>165100</xdr:colOff>
      <xdr:row>57</xdr:row>
      <xdr:rowOff>103575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7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120102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54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111475</xdr:rowOff>
    </xdr:from>
    <xdr:to>
      <xdr:col>55</xdr:col>
      <xdr:colOff>50800</xdr:colOff>
      <xdr:row>58</xdr:row>
      <xdr:rowOff>41625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8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26402</xdr:rowOff>
    </xdr:from>
    <xdr:ext cx="378565"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99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123704</xdr:rowOff>
    </xdr:from>
    <xdr:to>
      <xdr:col>50</xdr:col>
      <xdr:colOff>165100</xdr:colOff>
      <xdr:row>58</xdr:row>
      <xdr:rowOff>53854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9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44981</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50017" y="9989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123133</xdr:rowOff>
    </xdr:from>
    <xdr:to>
      <xdr:col>46</xdr:col>
      <xdr:colOff>38100</xdr:colOff>
      <xdr:row>58</xdr:row>
      <xdr:rowOff>53283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9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44410</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61017" y="998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111931</xdr:rowOff>
    </xdr:from>
    <xdr:to>
      <xdr:col>41</xdr:col>
      <xdr:colOff>101600</xdr:colOff>
      <xdr:row>58</xdr:row>
      <xdr:rowOff>42081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8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33208</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2017" y="9977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110331</xdr:rowOff>
    </xdr:from>
    <xdr:to>
      <xdr:col>36</xdr:col>
      <xdr:colOff>165100</xdr:colOff>
      <xdr:row>58</xdr:row>
      <xdr:rowOff>40481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8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31608</xdr:rowOff>
    </xdr:from>
    <xdr:ext cx="378565"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3017" y="9975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39984</xdr:rowOff>
    </xdr:from>
    <xdr:to>
      <xdr:col>54</xdr:col>
      <xdr:colOff>189865</xdr:colOff>
      <xdr:row>78</xdr:row>
      <xdr:rowOff>56124</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384384"/>
          <a:ext cx="1270" cy="1044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59951</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56124</xdr:rowOff>
    </xdr:from>
    <xdr:to>
      <xdr:col>55</xdr:col>
      <xdr:colOff>88900</xdr:colOff>
      <xdr:row>78</xdr:row>
      <xdr:rowOff>56124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29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158111</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1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39984</xdr:rowOff>
    </xdr:from>
    <xdr:to>
      <xdr:col>55</xdr:col>
      <xdr:colOff>88900</xdr:colOff>
      <xdr:row>72</xdr:row>
      <xdr:rowOff>39984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38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150261</xdr:rowOff>
    </xdr:from>
    <xdr:to>
      <xdr:col>55</xdr:col>
      <xdr:colOff>0</xdr:colOff>
      <xdr:row>77</xdr:row>
      <xdr:rowOff>157393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351911"/>
          <a:ext cx="8382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130156</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88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107279</xdr:rowOff>
    </xdr:from>
    <xdr:to>
      <xdr:col>55</xdr:col>
      <xdr:colOff>50800</xdr:colOff>
      <xdr:row>77</xdr:row>
      <xdr:rowOff>37429</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13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157393</xdr:rowOff>
    </xdr:from>
    <xdr:to>
      <xdr:col>50</xdr:col>
      <xdr:colOff>114300</xdr:colOff>
      <xdr:row>77</xdr:row>
      <xdr:rowOff>167407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59043"/>
          <a:ext cx="889000" cy="1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110389</xdr:rowOff>
    </xdr:from>
    <xdr:to>
      <xdr:col>50</xdr:col>
      <xdr:colOff>165100</xdr:colOff>
      <xdr:row>77</xdr:row>
      <xdr:rowOff>40539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57066</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404428" y="1291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167407</xdr:rowOff>
    </xdr:from>
    <xdr:to>
      <xdr:col>45</xdr:col>
      <xdr:colOff>177800</xdr:colOff>
      <xdr:row>78</xdr:row>
      <xdr:rowOff>94255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369057"/>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30790</xdr:rowOff>
    </xdr:from>
    <xdr:to>
      <xdr:col>46</xdr:col>
      <xdr:colOff>38100</xdr:colOff>
      <xdr:row>76</xdr:row>
      <xdr:rowOff>132390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148917</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28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94255</xdr:rowOff>
    </xdr:from>
    <xdr:to>
      <xdr:col>41</xdr:col>
      <xdr:colOff>50800</xdr:colOff>
      <xdr:row>78</xdr:row>
      <xdr:rowOff>94574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467355"/>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6787</xdr:rowOff>
    </xdr:from>
    <xdr:to>
      <xdr:col>41</xdr:col>
      <xdr:colOff>101600</xdr:colOff>
      <xdr:row>77</xdr:row>
      <xdr:rowOff>108387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124914</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29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43042</xdr:rowOff>
    </xdr:from>
    <xdr:to>
      <xdr:col>36</xdr:col>
      <xdr:colOff>165100</xdr:colOff>
      <xdr:row>77</xdr:row>
      <xdr:rowOff>144642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161169</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0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99461</xdr:rowOff>
    </xdr:from>
    <xdr:to>
      <xdr:col>55</xdr:col>
      <xdr:colOff>50800</xdr:colOff>
      <xdr:row>78</xdr:row>
      <xdr:rowOff>29611</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0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14388</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1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106593</xdr:rowOff>
    </xdr:from>
    <xdr:to>
      <xdr:col>50</xdr:col>
      <xdr:colOff>165100</xdr:colOff>
      <xdr:row>78</xdr:row>
      <xdr:rowOff>36743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0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27870</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400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116607</xdr:rowOff>
    </xdr:from>
    <xdr:to>
      <xdr:col>46</xdr:col>
      <xdr:colOff>38100</xdr:colOff>
      <xdr:row>78</xdr:row>
      <xdr:rowOff>46757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1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37884</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41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43455</xdr:rowOff>
    </xdr:from>
    <xdr:to>
      <xdr:col>41</xdr:col>
      <xdr:colOff>101600</xdr:colOff>
      <xdr:row>78</xdr:row>
      <xdr:rowOff>145055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1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136182</xdr:rowOff>
    </xdr:from>
    <xdr:ext cx="378565"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2017" y="13509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43774</xdr:rowOff>
    </xdr:from>
    <xdr:to>
      <xdr:col>36</xdr:col>
      <xdr:colOff>165100</xdr:colOff>
      <xdr:row>78</xdr:row>
      <xdr:rowOff>145374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136501</xdr:rowOff>
    </xdr:from>
    <xdr:ext cx="378565"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3017" y="13509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122653</xdr:rowOff>
    </xdr:from>
    <xdr:to>
      <xdr:col>54</xdr:col>
      <xdr:colOff>189865</xdr:colOff>
      <xdr:row>98</xdr:row>
      <xdr:rowOff>2932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381703"/>
          <a:ext cx="1270" cy="142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6759</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0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2932</xdr:rowOff>
    </xdr:from>
    <xdr:to>
      <xdr:col>55</xdr:col>
      <xdr:colOff>88900</xdr:colOff>
      <xdr:row>98</xdr:row>
      <xdr:rowOff>2932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0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69330</xdr:rowOff>
    </xdr:from>
    <xdr:ext cx="534377"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1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122653</xdr:rowOff>
    </xdr:from>
    <xdr:to>
      <xdr:col>55</xdr:col>
      <xdr:colOff>88900</xdr:colOff>
      <xdr:row>89</xdr:row>
      <xdr:rowOff>122653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38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118996</xdr:rowOff>
    </xdr:from>
    <xdr:to>
      <xdr:col>55</xdr:col>
      <xdr:colOff>0</xdr:colOff>
      <xdr:row>97</xdr:row>
      <xdr:rowOff>80820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406746"/>
          <a:ext cx="838200" cy="30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138197</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083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115320</xdr:rowOff>
    </xdr:from>
    <xdr:to>
      <xdr:col>55</xdr:col>
      <xdr:colOff>50800</xdr:colOff>
      <xdr:row>95</xdr:row>
      <xdr:rowOff>45470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23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110015</xdr:rowOff>
    </xdr:from>
    <xdr:to>
      <xdr:col>50</xdr:col>
      <xdr:colOff>114300</xdr:colOff>
      <xdr:row>97</xdr:row>
      <xdr:rowOff>80820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397765"/>
          <a:ext cx="889000" cy="31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167114</xdr:rowOff>
    </xdr:from>
    <xdr:to>
      <xdr:col>50</xdr:col>
      <xdr:colOff>165100</xdr:colOff>
      <xdr:row>95</xdr:row>
      <xdr:rowOff>97264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2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113791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05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110015</xdr:rowOff>
    </xdr:from>
    <xdr:to>
      <xdr:col>45</xdr:col>
      <xdr:colOff>177800</xdr:colOff>
      <xdr:row>98</xdr:row>
      <xdr:rowOff>138460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397765"/>
          <a:ext cx="889000" cy="54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100690</xdr:rowOff>
    </xdr:from>
    <xdr:to>
      <xdr:col>46</xdr:col>
      <xdr:colOff>38100</xdr:colOff>
      <xdr:row>95</xdr:row>
      <xdr:rowOff>30840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21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47367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599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134246</xdr:rowOff>
    </xdr:from>
    <xdr:to>
      <xdr:col>41</xdr:col>
      <xdr:colOff>50800</xdr:colOff>
      <xdr:row>98</xdr:row>
      <xdr:rowOff>138460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936346"/>
          <a:ext cx="889000" cy="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155684</xdr:rowOff>
    </xdr:from>
    <xdr:to>
      <xdr:col>41</xdr:col>
      <xdr:colOff>101600</xdr:colOff>
      <xdr:row>95</xdr:row>
      <xdr:rowOff>85834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102361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04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148695</xdr:rowOff>
    </xdr:from>
    <xdr:to>
      <xdr:col>36</xdr:col>
      <xdr:colOff>165100</xdr:colOff>
      <xdr:row>95</xdr:row>
      <xdr:rowOff>78845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95372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0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68196</xdr:rowOff>
    </xdr:from>
    <xdr:to>
      <xdr:col>55</xdr:col>
      <xdr:colOff>50800</xdr:colOff>
      <xdr:row>95</xdr:row>
      <xdr:rowOff>169796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35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46623</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33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30020</xdr:rowOff>
    </xdr:from>
    <xdr:to>
      <xdr:col>50</xdr:col>
      <xdr:colOff>165100</xdr:colOff>
      <xdr:row>97</xdr:row>
      <xdr:rowOff>131620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66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122747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7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59215</xdr:rowOff>
    </xdr:from>
    <xdr:to>
      <xdr:col>46</xdr:col>
      <xdr:colOff>38100</xdr:colOff>
      <xdr:row>95</xdr:row>
      <xdr:rowOff>160815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34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151942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43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87660</xdr:rowOff>
    </xdr:from>
    <xdr:to>
      <xdr:col>41</xdr:col>
      <xdr:colOff>101600</xdr:colOff>
      <xdr:row>99</xdr:row>
      <xdr:rowOff>17810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88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8937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98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83446</xdr:rowOff>
    </xdr:from>
    <xdr:to>
      <xdr:col>36</xdr:col>
      <xdr:colOff>165100</xdr:colOff>
      <xdr:row>99</xdr:row>
      <xdr:rowOff>13596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88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4723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97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40205</xdr:rowOff>
    </xdr:from>
    <xdr:to>
      <xdr:col>85</xdr:col>
      <xdr:colOff>126364</xdr:colOff>
      <xdr:row>38</xdr:row>
      <xdr:rowOff>153525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55155"/>
          <a:ext cx="1269" cy="131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157352</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153525</xdr:rowOff>
    </xdr:from>
    <xdr:to>
      <xdr:col>86</xdr:col>
      <xdr:colOff>25400</xdr:colOff>
      <xdr:row>38</xdr:row>
      <xdr:rowOff>153525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158332</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3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40205</xdr:rowOff>
    </xdr:from>
    <xdr:to>
      <xdr:col>86</xdr:col>
      <xdr:colOff>25400</xdr:colOff>
      <xdr:row>31</xdr:row>
      <xdr:rowOff>40205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5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125331</xdr:rowOff>
    </xdr:from>
    <xdr:to>
      <xdr:col>85</xdr:col>
      <xdr:colOff>127000</xdr:colOff>
      <xdr:row>37</xdr:row>
      <xdr:rowOff>171051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468981"/>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169036</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69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146159</xdr:rowOff>
    </xdr:from>
    <xdr:to>
      <xdr:col>85</xdr:col>
      <xdr:colOff>177800</xdr:colOff>
      <xdr:row>37</xdr:row>
      <xdr:rowOff>76309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125331</xdr:rowOff>
    </xdr:from>
    <xdr:to>
      <xdr:col>81</xdr:col>
      <xdr:colOff>50800</xdr:colOff>
      <xdr:row>37</xdr:row>
      <xdr:rowOff>133604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468981"/>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146159</xdr:rowOff>
    </xdr:from>
    <xdr:to>
      <xdr:col>81</xdr:col>
      <xdr:colOff>101600</xdr:colOff>
      <xdr:row>37</xdr:row>
      <xdr:rowOff>76309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92836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09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133604</xdr:rowOff>
    </xdr:from>
    <xdr:to>
      <xdr:col>76</xdr:col>
      <xdr:colOff>114300</xdr:colOff>
      <xdr:row>38</xdr:row>
      <xdr:rowOff>14079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477254"/>
          <a:ext cx="889000" cy="5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89553</xdr:rowOff>
    </xdr:from>
    <xdr:to>
      <xdr:col>76</xdr:col>
      <xdr:colOff>165100</xdr:colOff>
      <xdr:row>37</xdr:row>
      <xdr:rowOff>19703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6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36230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03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6786</xdr:rowOff>
    </xdr:from>
    <xdr:to>
      <xdr:col>71</xdr:col>
      <xdr:colOff>177800</xdr:colOff>
      <xdr:row>38</xdr:row>
      <xdr:rowOff>14079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521886"/>
          <a:ext cx="889000" cy="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92710</xdr:rowOff>
    </xdr:from>
    <xdr:to>
      <xdr:col>72</xdr:col>
      <xdr:colOff>38100</xdr:colOff>
      <xdr:row>37</xdr:row>
      <xdr:rowOff>22860</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39387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04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161616</xdr:rowOff>
    </xdr:from>
    <xdr:to>
      <xdr:col>67</xdr:col>
      <xdr:colOff>101600</xdr:colOff>
      <xdr:row>37</xdr:row>
      <xdr:rowOff>91766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3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108293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120251</xdr:rowOff>
    </xdr:from>
    <xdr:to>
      <xdr:col>85</xdr:col>
      <xdr:colOff>177800</xdr:colOff>
      <xdr:row>38</xdr:row>
      <xdr:rowOff>50401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6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98678</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4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74531</xdr:rowOff>
    </xdr:from>
    <xdr:to>
      <xdr:col>81</xdr:col>
      <xdr:colOff>101600</xdr:colOff>
      <xdr:row>38</xdr:row>
      <xdr:rowOff>4680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181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167258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51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82804</xdr:rowOff>
    </xdr:from>
    <xdr:to>
      <xdr:col>76</xdr:col>
      <xdr:colOff>165100</xdr:colOff>
      <xdr:row>38</xdr:row>
      <xdr:rowOff>12954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2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4081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134729</xdr:rowOff>
    </xdr:from>
    <xdr:to>
      <xdr:col>72</xdr:col>
      <xdr:colOff>38100</xdr:colOff>
      <xdr:row>38</xdr:row>
      <xdr:rowOff>64879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7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56006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7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127435</xdr:rowOff>
    </xdr:from>
    <xdr:to>
      <xdr:col>67</xdr:col>
      <xdr:colOff>101600</xdr:colOff>
      <xdr:row>38</xdr:row>
      <xdr:rowOff>57586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710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48713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6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40831</xdr:rowOff>
    </xdr:from>
    <xdr:to>
      <xdr:col>85</xdr:col>
      <xdr:colOff>126364</xdr:colOff>
      <xdr:row>58</xdr:row>
      <xdr:rowOff>113754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13331"/>
          <a:ext cx="1269" cy="144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117581</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6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113754</xdr:rowOff>
    </xdr:from>
    <xdr:to>
      <xdr:col>86</xdr:col>
      <xdr:colOff>25400</xdr:colOff>
      <xdr:row>58</xdr:row>
      <xdr:rowOff>113754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158958</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8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40831</xdr:rowOff>
    </xdr:from>
    <xdr:to>
      <xdr:col>86</xdr:col>
      <xdr:colOff>25400</xdr:colOff>
      <xdr:row>50</xdr:row>
      <xdr:rowOff>40831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1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5702</xdr:rowOff>
    </xdr:from>
    <xdr:to>
      <xdr:col>85</xdr:col>
      <xdr:colOff>127000</xdr:colOff>
      <xdr:row>57</xdr:row>
      <xdr:rowOff>15456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778352"/>
          <a:ext cx="8382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39254</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69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16377</xdr:rowOff>
    </xdr:from>
    <xdr:to>
      <xdr:col>85</xdr:col>
      <xdr:colOff>177800</xdr:colOff>
      <xdr:row>56</xdr:row>
      <xdr:rowOff>117977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1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148330</xdr:rowOff>
    </xdr:from>
    <xdr:to>
      <xdr:col>81</xdr:col>
      <xdr:colOff>50800</xdr:colOff>
      <xdr:row>57</xdr:row>
      <xdr:rowOff>5702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406630"/>
          <a:ext cx="889000" cy="37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146221</xdr:rowOff>
    </xdr:from>
    <xdr:to>
      <xdr:col>81</xdr:col>
      <xdr:colOff>101600</xdr:colOff>
      <xdr:row>56</xdr:row>
      <xdr:rowOff>76371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92898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148330</xdr:rowOff>
    </xdr:from>
    <xdr:to>
      <xdr:col>76</xdr:col>
      <xdr:colOff>114300</xdr:colOff>
      <xdr:row>57</xdr:row>
      <xdr:rowOff>54337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406630"/>
          <a:ext cx="889000" cy="42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153842</xdr:rowOff>
    </xdr:from>
    <xdr:to>
      <xdr:col>76</xdr:col>
      <xdr:colOff>165100</xdr:colOff>
      <xdr:row>56</xdr:row>
      <xdr:rowOff>83992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8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75119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67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64338</xdr:rowOff>
    </xdr:from>
    <xdr:to>
      <xdr:col>71</xdr:col>
      <xdr:colOff>177800</xdr:colOff>
      <xdr:row>57</xdr:row>
      <xdr:rowOff>54337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494088"/>
          <a:ext cx="889000" cy="33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119952</xdr:rowOff>
    </xdr:from>
    <xdr:to>
      <xdr:col>72</xdr:col>
      <xdr:colOff>38100</xdr:colOff>
      <xdr:row>57</xdr:row>
      <xdr:rowOff>50102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7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66629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9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3784</xdr:rowOff>
    </xdr:from>
    <xdr:to>
      <xdr:col>67</xdr:col>
      <xdr:colOff>101600</xdr:colOff>
      <xdr:row>57</xdr:row>
      <xdr:rowOff>105384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96511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86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136106</xdr:rowOff>
    </xdr:from>
    <xdr:to>
      <xdr:col>85</xdr:col>
      <xdr:colOff>177800</xdr:colOff>
      <xdr:row>57</xdr:row>
      <xdr:rowOff>66256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114533</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1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126352</xdr:rowOff>
    </xdr:from>
    <xdr:to>
      <xdr:col>81</xdr:col>
      <xdr:colOff>101600</xdr:colOff>
      <xdr:row>57</xdr:row>
      <xdr:rowOff>56502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2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47629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2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97530</xdr:rowOff>
    </xdr:from>
    <xdr:to>
      <xdr:col>76</xdr:col>
      <xdr:colOff>165100</xdr:colOff>
      <xdr:row>55</xdr:row>
      <xdr:rowOff>27680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35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44207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13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3537</xdr:rowOff>
    </xdr:from>
    <xdr:to>
      <xdr:col>72</xdr:col>
      <xdr:colOff>38100</xdr:colOff>
      <xdr:row>57</xdr:row>
      <xdr:rowOff>105137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7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96264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86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13538</xdr:rowOff>
    </xdr:from>
    <xdr:to>
      <xdr:col>67</xdr:col>
      <xdr:colOff>101600</xdr:colOff>
      <xdr:row>55</xdr:row>
      <xdr:rowOff>115138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44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131665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21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49349</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50849"/>
          <a:ext cx="1269"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167476</xdr:rowOff>
    </xdr:from>
    <xdr:ext cx="469744"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49349</xdr:rowOff>
    </xdr:from>
    <xdr:to>
      <xdr:col>86</xdr:col>
      <xdr:colOff>25400</xdr:colOff>
      <xdr:row>70</xdr:row>
      <xdr:rowOff>49349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5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69322</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70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46445</xdr:rowOff>
    </xdr:from>
    <xdr:to>
      <xdr:col>85</xdr:col>
      <xdr:colOff>177800</xdr:colOff>
      <xdr:row>78</xdr:row>
      <xdr:rowOff>148045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82369</xdr:rowOff>
    </xdr:from>
    <xdr:to>
      <xdr:col>81</xdr:col>
      <xdr:colOff>101600</xdr:colOff>
      <xdr:row>79</xdr:row>
      <xdr:rowOff>12519</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5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29046</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2017" y="13230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162923</xdr:rowOff>
    </xdr:from>
    <xdr:to>
      <xdr:col>76</xdr:col>
      <xdr:colOff>165100</xdr:colOff>
      <xdr:row>77</xdr:row>
      <xdr:rowOff>93073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19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75</xdr:row>
      <xdr:rowOff>109600</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3017" y="12968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100330</xdr:rowOff>
    </xdr:from>
    <xdr:to>
      <xdr:col>72</xdr:col>
      <xdr:colOff>38100</xdr:colOff>
      <xdr:row>78</xdr:row>
      <xdr:rowOff>30480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47007</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4017" y="13077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160201</xdr:rowOff>
    </xdr:from>
    <xdr:to>
      <xdr:col>67</xdr:col>
      <xdr:colOff>101600</xdr:colOff>
      <xdr:row>78</xdr:row>
      <xdr:rowOff>90351</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6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106878</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5017" y="13137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82511</xdr:rowOff>
    </xdr:from>
    <xdr:to>
      <xdr:col>85</xdr:col>
      <xdr:colOff>126364</xdr:colOff>
      <xdr:row>98</xdr:row>
      <xdr:rowOff>30544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513011"/>
          <a:ext cx="1269" cy="1319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34371</xdr:rowOff>
    </xdr:from>
    <xdr:ext cx="469744"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3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30544</xdr:rowOff>
    </xdr:from>
    <xdr:to>
      <xdr:col>86</xdr:col>
      <xdr:colOff>25400</xdr:colOff>
      <xdr:row>98</xdr:row>
      <xdr:rowOff>30544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32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29188</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82511</xdr:rowOff>
    </xdr:from>
    <xdr:to>
      <xdr:col>86</xdr:col>
      <xdr:colOff>25400</xdr:colOff>
      <xdr:row>90</xdr:row>
      <xdr:rowOff>82511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51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118021</xdr:rowOff>
    </xdr:from>
    <xdr:to>
      <xdr:col>85</xdr:col>
      <xdr:colOff>127000</xdr:colOff>
      <xdr:row>96</xdr:row>
      <xdr:rowOff>119659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577221"/>
          <a:ext cx="8382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25767</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313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2890</xdr:rowOff>
    </xdr:from>
    <xdr:to>
      <xdr:col>85</xdr:col>
      <xdr:colOff>177800</xdr:colOff>
      <xdr:row>96</xdr:row>
      <xdr:rowOff>104490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90208</xdr:rowOff>
    </xdr:from>
    <xdr:to>
      <xdr:col>81</xdr:col>
      <xdr:colOff>50800</xdr:colOff>
      <xdr:row>96</xdr:row>
      <xdr:rowOff>119659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549408"/>
          <a:ext cx="889000" cy="2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165443</xdr:rowOff>
    </xdr:from>
    <xdr:to>
      <xdr:col>81</xdr:col>
      <xdr:colOff>101600</xdr:colOff>
      <xdr:row>96</xdr:row>
      <xdr:rowOff>95593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112120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2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42163</xdr:rowOff>
    </xdr:from>
    <xdr:to>
      <xdr:col>76</xdr:col>
      <xdr:colOff>114300</xdr:colOff>
      <xdr:row>96</xdr:row>
      <xdr:rowOff>90208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501363"/>
          <a:ext cx="889000" cy="4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1194</xdr:rowOff>
    </xdr:from>
    <xdr:to>
      <xdr:col>76</xdr:col>
      <xdr:colOff>165100</xdr:colOff>
      <xdr:row>96</xdr:row>
      <xdr:rowOff>102794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119321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2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2406</xdr:rowOff>
    </xdr:from>
    <xdr:to>
      <xdr:col>71</xdr:col>
      <xdr:colOff>177800</xdr:colOff>
      <xdr:row>96</xdr:row>
      <xdr:rowOff>42163</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461606"/>
          <a:ext cx="889000" cy="3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159804</xdr:rowOff>
    </xdr:from>
    <xdr:to>
      <xdr:col>72</xdr:col>
      <xdr:colOff>38100</xdr:colOff>
      <xdr:row>96</xdr:row>
      <xdr:rowOff>89954</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106481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165405</xdr:rowOff>
    </xdr:from>
    <xdr:to>
      <xdr:col>67</xdr:col>
      <xdr:colOff>101600</xdr:colOff>
      <xdr:row>96</xdr:row>
      <xdr:rowOff>95555</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86682</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67221</xdr:rowOff>
    </xdr:from>
    <xdr:to>
      <xdr:col>85</xdr:col>
      <xdr:colOff>177800</xdr:colOff>
      <xdr:row>96</xdr:row>
      <xdr:rowOff>168821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52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45648</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5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68859</xdr:rowOff>
    </xdr:from>
    <xdr:to>
      <xdr:col>81</xdr:col>
      <xdr:colOff>101600</xdr:colOff>
      <xdr:row>96</xdr:row>
      <xdr:rowOff>170459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52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161586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62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39408</xdr:rowOff>
    </xdr:from>
    <xdr:to>
      <xdr:col>76</xdr:col>
      <xdr:colOff>165100</xdr:colOff>
      <xdr:row>96</xdr:row>
      <xdr:rowOff>141008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49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132135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59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162813</xdr:rowOff>
    </xdr:from>
    <xdr:to>
      <xdr:col>72</xdr:col>
      <xdr:colOff>38100</xdr:colOff>
      <xdr:row>96</xdr:row>
      <xdr:rowOff>92963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45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84090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54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123056</xdr:rowOff>
    </xdr:from>
    <xdr:to>
      <xdr:col>67</xdr:col>
      <xdr:colOff>101600</xdr:colOff>
      <xdr:row>96</xdr:row>
      <xdr:rowOff>53206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41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69733</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1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121412</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64912"/>
          <a:ext cx="1269"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68089</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4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121412</xdr:rowOff>
    </xdr:from>
    <xdr:to>
      <xdr:col>116</xdr:col>
      <xdr:colOff>152400</xdr:colOff>
      <xdr:row>30</xdr:row>
      <xdr:rowOff>121412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6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6621</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350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155194</xdr:rowOff>
    </xdr:from>
    <xdr:to>
      <xdr:col>116</xdr:col>
      <xdr:colOff>114300</xdr:colOff>
      <xdr:row>38</xdr:row>
      <xdr:rowOff>85344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133248</xdr:rowOff>
    </xdr:from>
    <xdr:to>
      <xdr:col>112</xdr:col>
      <xdr:colOff>38100</xdr:colOff>
      <xdr:row>38</xdr:row>
      <xdr:rowOff>63398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4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79925</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25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32664</xdr:rowOff>
    </xdr:from>
    <xdr:to>
      <xdr:col>107</xdr:col>
      <xdr:colOff>101600</xdr:colOff>
      <xdr:row>37</xdr:row>
      <xdr:rowOff>134264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37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150791</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151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115875</xdr:rowOff>
    </xdr:from>
    <xdr:to>
      <xdr:col>102</xdr:col>
      <xdr:colOff>165100</xdr:colOff>
      <xdr:row>38</xdr:row>
      <xdr:rowOff>46025</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4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62552</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234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140564</xdr:rowOff>
    </xdr:from>
    <xdr:to>
      <xdr:col>98</xdr:col>
      <xdr:colOff>38100</xdr:colOff>
      <xdr:row>38</xdr:row>
      <xdr:rowOff>70714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48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87241</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259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405,729</a:t>
          </a:r>
          <a:r>
            <a:rPr kumimoji="1" lang="ja-JP" altLang="en-US" sz="1300">
              <a:latin typeface="ＭＳ Ｐゴシック" panose="020B0600070205080204" pitchFamily="50" charset="-128"/>
              <a:ea typeface="ＭＳ Ｐゴシック" panose="020B0600070205080204" pitchFamily="50" charset="-128"/>
            </a:rPr>
            <a:t>円となっている。そのうち、</a:t>
          </a:r>
          <a:r>
            <a:rPr kumimoji="1" lang="en-US" altLang="ja-JP" sz="1300">
              <a:latin typeface="ＭＳ Ｐゴシック" panose="020B0600070205080204" pitchFamily="50" charset="-128"/>
              <a:ea typeface="ＭＳ Ｐゴシック" panose="020B0600070205080204" pitchFamily="50" charset="-128"/>
            </a:rPr>
            <a:t>53.1</a:t>
          </a:r>
          <a:r>
            <a:rPr kumimoji="1" lang="ja-JP" altLang="en-US" sz="1300">
              <a:latin typeface="ＭＳ Ｐゴシック" panose="020B0600070205080204" pitchFamily="50" charset="-128"/>
              <a:ea typeface="ＭＳ Ｐゴシック" panose="020B0600070205080204" pitchFamily="50" charset="-128"/>
            </a:rPr>
            <a:t>％を占める民生費が</a:t>
          </a:r>
          <a:r>
            <a:rPr kumimoji="1" lang="en-US" altLang="ja-JP" sz="1300">
              <a:latin typeface="ＭＳ Ｐゴシック" panose="020B0600070205080204" pitchFamily="50" charset="-128"/>
              <a:ea typeface="ＭＳ Ｐゴシック" panose="020B0600070205080204" pitchFamily="50" charset="-128"/>
            </a:rPr>
            <a:t>215,339</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民生費は、電力・ガス・食料品等価格高騰緊急支援給付金給付事業の増などがあったものの、子育て世帯臨時特別給付金給付事業や住民税非課税世帯等臨時特別給付金給付事業の減などにより微減となっている。総務費は、こもれびホール改修事業の増や一般職員の定年退職者数の増加などにより増加となっている。衛生費は、新型コロナウイルスワクチン接種事業やがん検診事業の減などにより減少となって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土木費は、都市計画道路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号線整備事業や都市計画事業基金積立金の増などにより、増加となっている。教育費は、小中学校のトイレの改修事業の増などがあったものの、中央図書館・田無公民館の耐震補強等改修事業の皆減などの影響により減少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財政調整基金については、積立額が取崩額を上回ったため、財政調整基金残高の標準財政規模比が</a:t>
          </a:r>
          <a:r>
            <a:rPr kumimoji="1" lang="en-US" altLang="ja-JP" sz="1100">
              <a:latin typeface="ＭＳ ゴシック" pitchFamily="49" charset="-128"/>
              <a:ea typeface="ＭＳ ゴシック" pitchFamily="49" charset="-128"/>
            </a:rPr>
            <a:t>10.80</a:t>
          </a:r>
          <a:r>
            <a:rPr kumimoji="1" lang="ja-JP" altLang="en-US" sz="1100">
              <a:latin typeface="ＭＳ ゴシック" pitchFamily="49" charset="-128"/>
              <a:ea typeface="ＭＳ ゴシック" pitchFamily="49" charset="-128"/>
            </a:rPr>
            <a:t>％、前年度比</a:t>
          </a:r>
          <a:r>
            <a:rPr kumimoji="1" lang="en-US" altLang="ja-JP" sz="1100">
              <a:latin typeface="ＭＳ ゴシック" pitchFamily="49" charset="-128"/>
              <a:ea typeface="ＭＳ ゴシック" pitchFamily="49" charset="-128"/>
            </a:rPr>
            <a:t>1.49</a:t>
          </a:r>
          <a:r>
            <a:rPr kumimoji="1" lang="ja-JP" altLang="en-US" sz="1100">
              <a:latin typeface="ＭＳ ゴシック" pitchFamily="49" charset="-128"/>
              <a:ea typeface="ＭＳ ゴシック" pitchFamily="49" charset="-128"/>
            </a:rPr>
            <a:t>ポイントの増となり、第４次行財政改革大綱の評価指標として設定する</a:t>
          </a:r>
          <a:r>
            <a:rPr kumimoji="1" lang="en-US" altLang="ja-JP" sz="1100">
              <a:latin typeface="ＭＳ ゴシック" pitchFamily="49" charset="-128"/>
              <a:ea typeface="ＭＳ ゴシック" pitchFamily="49" charset="-128"/>
            </a:rPr>
            <a:t>10</a:t>
          </a:r>
          <a:r>
            <a:rPr kumimoji="1" lang="ja-JP" altLang="en-US" sz="1100">
              <a:latin typeface="ＭＳ ゴシック" pitchFamily="49" charset="-128"/>
              <a:ea typeface="ＭＳ ゴシック" pitchFamily="49" charset="-128"/>
            </a:rPr>
            <a:t>％を達成した。</a:t>
          </a:r>
        </a:p>
        <a:p>
          <a:r>
            <a:rPr kumimoji="1" lang="ja-JP" altLang="en-US" sz="1100">
              <a:latin typeface="ＭＳ ゴシック" pitchFamily="49" charset="-128"/>
              <a:ea typeface="ＭＳ ゴシック" pitchFamily="49" charset="-128"/>
            </a:rPr>
            <a:t>　令和５年度決算に向けては、残高に引き続き留意しつつ、維持・確保に積極的に努めていく。</a:t>
          </a:r>
        </a:p>
        <a:p>
          <a:r>
            <a:rPr kumimoji="1" lang="ja-JP" altLang="en-US" sz="1100">
              <a:latin typeface="ＭＳ ゴシック" pitchFamily="49" charset="-128"/>
              <a:ea typeface="ＭＳ ゴシック" pitchFamily="49" charset="-128"/>
            </a:rPr>
            <a:t>　実質収支額</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実質収支比率</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は、</a:t>
          </a:r>
          <a:r>
            <a:rPr kumimoji="1" lang="en-US" altLang="ja-JP" sz="1100">
              <a:latin typeface="ＭＳ ゴシック" pitchFamily="49" charset="-128"/>
              <a:ea typeface="ＭＳ ゴシック" pitchFamily="49" charset="-128"/>
            </a:rPr>
            <a:t>9.07</a:t>
          </a:r>
          <a:r>
            <a:rPr kumimoji="1" lang="ja-JP" altLang="en-US" sz="1100">
              <a:latin typeface="ＭＳ ゴシック" pitchFamily="49" charset="-128"/>
              <a:ea typeface="ＭＳ ゴシック" pitchFamily="49" charset="-128"/>
            </a:rPr>
            <a:t>％から</a:t>
          </a:r>
          <a:r>
            <a:rPr kumimoji="1" lang="en-US" altLang="ja-JP" sz="1100">
              <a:latin typeface="ＭＳ ゴシック" pitchFamily="49" charset="-128"/>
              <a:ea typeface="ＭＳ ゴシック" pitchFamily="49" charset="-128"/>
            </a:rPr>
            <a:t>1.47</a:t>
          </a:r>
          <a:r>
            <a:rPr kumimoji="1" lang="ja-JP" altLang="en-US" sz="1100">
              <a:latin typeface="ＭＳ ゴシック" pitchFamily="49" charset="-128"/>
              <a:ea typeface="ＭＳ ゴシック" pitchFamily="49" charset="-128"/>
            </a:rPr>
            <a:t>ポイント減少し</a:t>
          </a:r>
          <a:r>
            <a:rPr kumimoji="1" lang="en-US" altLang="ja-JP" sz="1100">
              <a:latin typeface="ＭＳ ゴシック" pitchFamily="49" charset="-128"/>
              <a:ea typeface="ＭＳ ゴシック" pitchFamily="49" charset="-128"/>
            </a:rPr>
            <a:t>7.60</a:t>
          </a:r>
          <a:r>
            <a:rPr kumimoji="1" lang="ja-JP" altLang="en-US" sz="1100">
              <a:latin typeface="ＭＳ ゴシック" pitchFamily="49" charset="-128"/>
              <a:ea typeface="ＭＳ ゴシック" pitchFamily="49" charset="-128"/>
            </a:rPr>
            <a:t>％となっているが、おおむね適正な水準内で推移している。</a:t>
          </a:r>
        </a:p>
        <a:p>
          <a:r>
            <a:rPr kumimoji="1" lang="ja-JP" altLang="en-US" sz="1100">
              <a:latin typeface="ＭＳ ゴシック" pitchFamily="49" charset="-128"/>
              <a:ea typeface="ＭＳ ゴシック" pitchFamily="49" charset="-128"/>
            </a:rPr>
            <a:t>　単年度収支の標準財政規模比</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実質単年度収支比率</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は</a:t>
          </a:r>
          <a:r>
            <a:rPr kumimoji="1" lang="en-US" altLang="ja-JP" sz="1100">
              <a:latin typeface="ＭＳ ゴシック" pitchFamily="49" charset="-128"/>
              <a:ea typeface="ＭＳ ゴシック" pitchFamily="49" charset="-128"/>
            </a:rPr>
            <a:t>5.92</a:t>
          </a:r>
          <a:r>
            <a:rPr kumimoji="1" lang="ja-JP" altLang="en-US" sz="1100">
              <a:latin typeface="ＭＳ ゴシック" pitchFamily="49" charset="-128"/>
              <a:ea typeface="ＭＳ ゴシック" pitchFamily="49" charset="-128"/>
            </a:rPr>
            <a:t>％から</a:t>
          </a:r>
          <a:r>
            <a:rPr kumimoji="1" lang="en-US" altLang="ja-JP" sz="1100">
              <a:latin typeface="ＭＳ ゴシック" pitchFamily="49" charset="-128"/>
              <a:ea typeface="ＭＳ ゴシック" pitchFamily="49" charset="-128"/>
            </a:rPr>
            <a:t>6.35</a:t>
          </a:r>
          <a:r>
            <a:rPr kumimoji="1" lang="ja-JP" altLang="en-US" sz="1100">
              <a:latin typeface="ＭＳ ゴシック" pitchFamily="49" charset="-128"/>
              <a:ea typeface="ＭＳ ゴシック" pitchFamily="49" charset="-128"/>
            </a:rPr>
            <a:t>ポイント減少し△</a:t>
          </a:r>
          <a:r>
            <a:rPr kumimoji="1" lang="en-US" altLang="ja-JP" sz="1100">
              <a:latin typeface="ＭＳ ゴシック" pitchFamily="49" charset="-128"/>
              <a:ea typeface="ＭＳ ゴシック" pitchFamily="49" charset="-128"/>
            </a:rPr>
            <a:t>0.43</a:t>
          </a:r>
          <a:r>
            <a:rPr kumimoji="1" lang="ja-JP" altLang="en-US" sz="1100">
              <a:latin typeface="ＭＳ ゴシック" pitchFamily="49" charset="-128"/>
              <a:ea typeface="ＭＳ ゴシック" pitchFamily="49" charset="-128"/>
            </a:rPr>
            <a:t>％となり、マイナスに転じた。これは、多額の超過交付返還金が発生したことが要因となっている。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連結実質赤字比率は、すべての会計が黒字であるため、赤字比率は生じていない。今後も引き続き財政の健全化に努めていく。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cols>
    <col min="1" max="11" width="2.109375" style="176" customWidth="1"/>
    <col min="12" max="12" width="2.21875" style="176" customWidth="1"/>
    <col min="13" max="17" width="2.33203125" style="176" customWidth="1"/>
    <col min="18" max="119" width="2.109375" style="176" customWidth="1"/>
    <col min="120" max="16384" width="0" style="176" hidden="1"/>
  </cols>
  <sheetData>
    <row r="1" spans="1:119" ht="33" customHeight="1">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77"/>
      <c r="DK1" s="177"/>
      <c r="DL1" s="177"/>
      <c r="DM1" s="177"/>
      <c r="DN1" s="177"/>
      <c r="DO1" s="177"/>
    </row>
    <row r="2" spans="1:119" ht="24" thickBot="1">
      <c r="B2" s="178" t="s">
        <v>82</v>
      </c>
      <c r="C2" s="178"/>
      <c r="D2" s="179"/>
    </row>
    <row r="3" spans="1:119" ht="18.75" customHeight="1" thickBot="1">
      <c r="A3" s="177"/>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c r="A4" s="177"/>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87049826</v>
      </c>
      <c r="BO4" s="449"/>
      <c r="BP4" s="449"/>
      <c r="BQ4" s="449"/>
      <c r="BR4" s="449"/>
      <c r="BS4" s="449"/>
      <c r="BT4" s="449"/>
      <c r="BU4" s="450"/>
      <c r="BV4" s="448">
        <v>85173925</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7.6</v>
      </c>
      <c r="CU4" s="589"/>
      <c r="CV4" s="589"/>
      <c r="CW4" s="589"/>
      <c r="CX4" s="589"/>
      <c r="CY4" s="589"/>
      <c r="CZ4" s="589"/>
      <c r="DA4" s="590"/>
      <c r="DB4" s="588">
        <v>9.1</v>
      </c>
      <c r="DC4" s="589"/>
      <c r="DD4" s="589"/>
      <c r="DE4" s="589"/>
      <c r="DF4" s="589"/>
      <c r="DG4" s="589"/>
      <c r="DH4" s="589"/>
      <c r="DI4" s="590"/>
    </row>
    <row r="5" spans="1:119" ht="18.75" customHeight="1">
      <c r="A5" s="177"/>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83529956</v>
      </c>
      <c r="BO5" s="420"/>
      <c r="BP5" s="420"/>
      <c r="BQ5" s="420"/>
      <c r="BR5" s="420"/>
      <c r="BS5" s="420"/>
      <c r="BT5" s="420"/>
      <c r="BU5" s="421"/>
      <c r="BV5" s="419">
        <v>80334621</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93.1</v>
      </c>
      <c r="CU5" s="417"/>
      <c r="CV5" s="417"/>
      <c r="CW5" s="417"/>
      <c r="CX5" s="417"/>
      <c r="CY5" s="417"/>
      <c r="CZ5" s="417"/>
      <c r="DA5" s="418"/>
      <c r="DB5" s="416">
        <v>89.5</v>
      </c>
      <c r="DC5" s="417"/>
      <c r="DD5" s="417"/>
      <c r="DE5" s="417"/>
      <c r="DF5" s="417"/>
      <c r="DG5" s="417"/>
      <c r="DH5" s="417"/>
      <c r="DI5" s="418"/>
    </row>
    <row r="6" spans="1:119" ht="18.75" customHeight="1">
      <c r="A6" s="177"/>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3519870</v>
      </c>
      <c r="BO6" s="420"/>
      <c r="BP6" s="420"/>
      <c r="BQ6" s="420"/>
      <c r="BR6" s="420"/>
      <c r="BS6" s="420"/>
      <c r="BT6" s="420"/>
      <c r="BU6" s="421"/>
      <c r="BV6" s="419">
        <v>4839304</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93.1</v>
      </c>
      <c r="CU6" s="563"/>
      <c r="CV6" s="563"/>
      <c r="CW6" s="563"/>
      <c r="CX6" s="563"/>
      <c r="CY6" s="563"/>
      <c r="CZ6" s="563"/>
      <c r="DA6" s="564"/>
      <c r="DB6" s="562">
        <v>92.1</v>
      </c>
      <c r="DC6" s="563"/>
      <c r="DD6" s="563"/>
      <c r="DE6" s="563"/>
      <c r="DF6" s="563"/>
      <c r="DG6" s="563"/>
      <c r="DH6" s="563"/>
      <c r="DI6" s="564"/>
    </row>
    <row r="7" spans="1:119" ht="18.75" customHeight="1">
      <c r="A7" s="177"/>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404046</v>
      </c>
      <c r="BO7" s="420"/>
      <c r="BP7" s="420"/>
      <c r="BQ7" s="420"/>
      <c r="BR7" s="420"/>
      <c r="BS7" s="420"/>
      <c r="BT7" s="420"/>
      <c r="BU7" s="421"/>
      <c r="BV7" s="419">
        <v>1027575</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41022644</v>
      </c>
      <c r="CU7" s="420"/>
      <c r="CV7" s="420"/>
      <c r="CW7" s="420"/>
      <c r="CX7" s="420"/>
      <c r="CY7" s="420"/>
      <c r="CZ7" s="420"/>
      <c r="DA7" s="421"/>
      <c r="DB7" s="419">
        <v>42014740</v>
      </c>
      <c r="DC7" s="420"/>
      <c r="DD7" s="420"/>
      <c r="DE7" s="420"/>
      <c r="DF7" s="420"/>
      <c r="DG7" s="420"/>
      <c r="DH7" s="420"/>
      <c r="DI7" s="421"/>
    </row>
    <row r="8" spans="1:119" ht="18.75" customHeight="1" thickBot="1">
      <c r="A8" s="177"/>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3115824</v>
      </c>
      <c r="BO8" s="420"/>
      <c r="BP8" s="420"/>
      <c r="BQ8" s="420"/>
      <c r="BR8" s="420"/>
      <c r="BS8" s="420"/>
      <c r="BT8" s="420"/>
      <c r="BU8" s="421"/>
      <c r="BV8" s="419">
        <v>3811729</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0.88</v>
      </c>
      <c r="CU8" s="523"/>
      <c r="CV8" s="523"/>
      <c r="CW8" s="523"/>
      <c r="CX8" s="523"/>
      <c r="CY8" s="523"/>
      <c r="CZ8" s="523"/>
      <c r="DA8" s="524"/>
      <c r="DB8" s="522">
        <v>0.89</v>
      </c>
      <c r="DC8" s="523"/>
      <c r="DD8" s="523"/>
      <c r="DE8" s="523"/>
      <c r="DF8" s="523"/>
      <c r="DG8" s="523"/>
      <c r="DH8" s="523"/>
      <c r="DI8" s="524"/>
    </row>
    <row r="9" spans="1:119" ht="18.75" customHeight="1" thickBot="1">
      <c r="A9" s="177"/>
      <c r="B9" s="551" t="s">
        <v>114</v>
      </c>
      <c r="C9" s="552"/>
      <c r="D9" s="552"/>
      <c r="E9" s="552"/>
      <c r="F9" s="552"/>
      <c r="G9" s="552"/>
      <c r="H9" s="552"/>
      <c r="I9" s="552"/>
      <c r="J9" s="552"/>
      <c r="K9" s="470"/>
      <c r="L9" s="553" t="s">
        <v>115</v>
      </c>
      <c r="M9" s="554"/>
      <c r="N9" s="554"/>
      <c r="O9" s="554"/>
      <c r="P9" s="554"/>
      <c r="Q9" s="555"/>
      <c r="R9" s="556">
        <v>207388</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103</v>
      </c>
      <c r="AV9" s="478"/>
      <c r="AW9" s="478"/>
      <c r="AX9" s="478"/>
      <c r="AY9" s="433" t="s">
        <v>118</v>
      </c>
      <c r="AZ9" s="434"/>
      <c r="BA9" s="434"/>
      <c r="BB9" s="434"/>
      <c r="BC9" s="434"/>
      <c r="BD9" s="434"/>
      <c r="BE9" s="434"/>
      <c r="BF9" s="434"/>
      <c r="BG9" s="434"/>
      <c r="BH9" s="434"/>
      <c r="BI9" s="434"/>
      <c r="BJ9" s="434"/>
      <c r="BK9" s="434"/>
      <c r="BL9" s="434"/>
      <c r="BM9" s="435"/>
      <c r="BN9" s="419">
        <v>-695905</v>
      </c>
      <c r="BO9" s="420"/>
      <c r="BP9" s="420"/>
      <c r="BQ9" s="420"/>
      <c r="BR9" s="420"/>
      <c r="BS9" s="420"/>
      <c r="BT9" s="420"/>
      <c r="BU9" s="421"/>
      <c r="BV9" s="419">
        <v>1945900</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8.6</v>
      </c>
      <c r="CU9" s="417"/>
      <c r="CV9" s="417"/>
      <c r="CW9" s="417"/>
      <c r="CX9" s="417"/>
      <c r="CY9" s="417"/>
      <c r="CZ9" s="417"/>
      <c r="DA9" s="418"/>
      <c r="DB9" s="416">
        <v>9.3000000000000007</v>
      </c>
      <c r="DC9" s="417"/>
      <c r="DD9" s="417"/>
      <c r="DE9" s="417"/>
      <c r="DF9" s="417"/>
      <c r="DG9" s="417"/>
      <c r="DH9" s="417"/>
      <c r="DI9" s="418"/>
    </row>
    <row r="10" spans="1:119" ht="18.75" customHeight="1" thickBot="1">
      <c r="A10" s="177"/>
      <c r="B10" s="551"/>
      <c r="C10" s="552"/>
      <c r="D10" s="552"/>
      <c r="E10" s="552"/>
      <c r="F10" s="552"/>
      <c r="G10" s="552"/>
      <c r="H10" s="552"/>
      <c r="I10" s="552"/>
      <c r="J10" s="552"/>
      <c r="K10" s="470"/>
      <c r="L10" s="375" t="s">
        <v>120</v>
      </c>
      <c r="M10" s="376"/>
      <c r="N10" s="376"/>
      <c r="O10" s="376"/>
      <c r="P10" s="376"/>
      <c r="Q10" s="377"/>
      <c r="R10" s="372">
        <v>200012</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103</v>
      </c>
      <c r="AV10" s="478"/>
      <c r="AW10" s="478"/>
      <c r="AX10" s="478"/>
      <c r="AY10" s="433" t="s">
        <v>122</v>
      </c>
      <c r="AZ10" s="434"/>
      <c r="BA10" s="434"/>
      <c r="BB10" s="434"/>
      <c r="BC10" s="434"/>
      <c r="BD10" s="434"/>
      <c r="BE10" s="434"/>
      <c r="BF10" s="434"/>
      <c r="BG10" s="434"/>
      <c r="BH10" s="434"/>
      <c r="BI10" s="434"/>
      <c r="BJ10" s="434"/>
      <c r="BK10" s="434"/>
      <c r="BL10" s="434"/>
      <c r="BM10" s="435"/>
      <c r="BN10" s="419">
        <v>2018953</v>
      </c>
      <c r="BO10" s="420"/>
      <c r="BP10" s="420"/>
      <c r="BQ10" s="420"/>
      <c r="BR10" s="420"/>
      <c r="BS10" s="420"/>
      <c r="BT10" s="420"/>
      <c r="BU10" s="421"/>
      <c r="BV10" s="419">
        <v>1040867</v>
      </c>
      <c r="BW10" s="420"/>
      <c r="BX10" s="420"/>
      <c r="BY10" s="420"/>
      <c r="BZ10" s="420"/>
      <c r="CA10" s="420"/>
      <c r="CB10" s="420"/>
      <c r="CC10" s="421"/>
      <c r="CD10" s="180" t="s">
        <v>123</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c r="A11" s="177"/>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111</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c r="A12" s="177"/>
      <c r="B12" s="525" t="s">
        <v>131</v>
      </c>
      <c r="C12" s="526"/>
      <c r="D12" s="526"/>
      <c r="E12" s="526"/>
      <c r="F12" s="526"/>
      <c r="G12" s="526"/>
      <c r="H12" s="526"/>
      <c r="I12" s="526"/>
      <c r="J12" s="526"/>
      <c r="K12" s="527"/>
      <c r="L12" s="534" t="s">
        <v>132</v>
      </c>
      <c r="M12" s="535"/>
      <c r="N12" s="535"/>
      <c r="O12" s="535"/>
      <c r="P12" s="535"/>
      <c r="Q12" s="536"/>
      <c r="R12" s="537">
        <v>205876</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103</v>
      </c>
      <c r="AV12" s="478"/>
      <c r="AW12" s="478"/>
      <c r="AX12" s="478"/>
      <c r="AY12" s="433" t="s">
        <v>136</v>
      </c>
      <c r="AZ12" s="434"/>
      <c r="BA12" s="434"/>
      <c r="BB12" s="434"/>
      <c r="BC12" s="434"/>
      <c r="BD12" s="434"/>
      <c r="BE12" s="434"/>
      <c r="BF12" s="434"/>
      <c r="BG12" s="434"/>
      <c r="BH12" s="434"/>
      <c r="BI12" s="434"/>
      <c r="BJ12" s="434"/>
      <c r="BK12" s="434"/>
      <c r="BL12" s="434"/>
      <c r="BM12" s="435"/>
      <c r="BN12" s="419">
        <v>1500000</v>
      </c>
      <c r="BO12" s="420"/>
      <c r="BP12" s="420"/>
      <c r="BQ12" s="420"/>
      <c r="BR12" s="420"/>
      <c r="BS12" s="420"/>
      <c r="BT12" s="420"/>
      <c r="BU12" s="421"/>
      <c r="BV12" s="419">
        <v>500000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129</v>
      </c>
      <c r="CU12" s="523"/>
      <c r="CV12" s="523"/>
      <c r="CW12" s="523"/>
      <c r="CX12" s="523"/>
      <c r="CY12" s="523"/>
      <c r="CZ12" s="523"/>
      <c r="DA12" s="524"/>
      <c r="DB12" s="522" t="s">
        <v>129</v>
      </c>
      <c r="DC12" s="523"/>
      <c r="DD12" s="523"/>
      <c r="DE12" s="523"/>
      <c r="DF12" s="523"/>
      <c r="DG12" s="523"/>
      <c r="DH12" s="523"/>
      <c r="DI12" s="524"/>
    </row>
    <row r="13" spans="1:119" ht="18.75" customHeight="1">
      <c r="A13" s="177"/>
      <c r="B13" s="528"/>
      <c r="C13" s="529"/>
      <c r="D13" s="529"/>
      <c r="E13" s="529"/>
      <c r="F13" s="529"/>
      <c r="G13" s="529"/>
      <c r="H13" s="529"/>
      <c r="I13" s="529"/>
      <c r="J13" s="529"/>
      <c r="K13" s="530"/>
      <c r="L13" s="186"/>
      <c r="M13" s="503" t="s">
        <v>138</v>
      </c>
      <c r="N13" s="504"/>
      <c r="O13" s="504"/>
      <c r="P13" s="504"/>
      <c r="Q13" s="505"/>
      <c r="R13" s="506">
        <v>200895</v>
      </c>
      <c r="S13" s="507"/>
      <c r="T13" s="507"/>
      <c r="U13" s="507"/>
      <c r="V13" s="508"/>
      <c r="W13" s="509" t="s">
        <v>139</v>
      </c>
      <c r="X13" s="405"/>
      <c r="Y13" s="405"/>
      <c r="Z13" s="405"/>
      <c r="AA13" s="405"/>
      <c r="AB13" s="406"/>
      <c r="AC13" s="372">
        <v>536</v>
      </c>
      <c r="AD13" s="373"/>
      <c r="AE13" s="373"/>
      <c r="AF13" s="373"/>
      <c r="AG13" s="374"/>
      <c r="AH13" s="372">
        <v>615</v>
      </c>
      <c r="AI13" s="373"/>
      <c r="AJ13" s="373"/>
      <c r="AK13" s="373"/>
      <c r="AL13" s="432"/>
      <c r="AM13" s="476" t="s">
        <v>140</v>
      </c>
      <c r="AN13" s="376"/>
      <c r="AO13" s="376"/>
      <c r="AP13" s="376"/>
      <c r="AQ13" s="376"/>
      <c r="AR13" s="376"/>
      <c r="AS13" s="376"/>
      <c r="AT13" s="377"/>
      <c r="AU13" s="477" t="s">
        <v>107</v>
      </c>
      <c r="AV13" s="478"/>
      <c r="AW13" s="478"/>
      <c r="AX13" s="478"/>
      <c r="AY13" s="433" t="s">
        <v>141</v>
      </c>
      <c r="AZ13" s="434"/>
      <c r="BA13" s="434"/>
      <c r="BB13" s="434"/>
      <c r="BC13" s="434"/>
      <c r="BD13" s="434"/>
      <c r="BE13" s="434"/>
      <c r="BF13" s="434"/>
      <c r="BG13" s="434"/>
      <c r="BH13" s="434"/>
      <c r="BI13" s="434"/>
      <c r="BJ13" s="434"/>
      <c r="BK13" s="434"/>
      <c r="BL13" s="434"/>
      <c r="BM13" s="435"/>
      <c r="BN13" s="419">
        <v>-176952</v>
      </c>
      <c r="BO13" s="420"/>
      <c r="BP13" s="420"/>
      <c r="BQ13" s="420"/>
      <c r="BR13" s="420"/>
      <c r="BS13" s="420"/>
      <c r="BT13" s="420"/>
      <c r="BU13" s="421"/>
      <c r="BV13" s="419">
        <v>2486767</v>
      </c>
      <c r="BW13" s="420"/>
      <c r="BX13" s="420"/>
      <c r="BY13" s="420"/>
      <c r="BZ13" s="420"/>
      <c r="CA13" s="420"/>
      <c r="CB13" s="420"/>
      <c r="CC13" s="421"/>
      <c r="CD13" s="459" t="s">
        <v>142</v>
      </c>
      <c r="CE13" s="379"/>
      <c r="CF13" s="379"/>
      <c r="CG13" s="379"/>
      <c r="CH13" s="379"/>
      <c r="CI13" s="379"/>
      <c r="CJ13" s="379"/>
      <c r="CK13" s="379"/>
      <c r="CL13" s="379"/>
      <c r="CM13" s="379"/>
      <c r="CN13" s="379"/>
      <c r="CO13" s="379"/>
      <c r="CP13" s="379"/>
      <c r="CQ13" s="379"/>
      <c r="CR13" s="379"/>
      <c r="CS13" s="460"/>
      <c r="CT13" s="416">
        <v>2.4</v>
      </c>
      <c r="CU13" s="417"/>
      <c r="CV13" s="417"/>
      <c r="CW13" s="417"/>
      <c r="CX13" s="417"/>
      <c r="CY13" s="417"/>
      <c r="CZ13" s="417"/>
      <c r="DA13" s="418"/>
      <c r="DB13" s="416">
        <v>2.2999999999999998</v>
      </c>
      <c r="DC13" s="417"/>
      <c r="DD13" s="417"/>
      <c r="DE13" s="417"/>
      <c r="DF13" s="417"/>
      <c r="DG13" s="417"/>
      <c r="DH13" s="417"/>
      <c r="DI13" s="418"/>
    </row>
    <row r="14" spans="1:119" ht="18.75" customHeight="1" thickBot="1">
      <c r="A14" s="177"/>
      <c r="B14" s="528"/>
      <c r="C14" s="529"/>
      <c r="D14" s="529"/>
      <c r="E14" s="529"/>
      <c r="F14" s="529"/>
      <c r="G14" s="529"/>
      <c r="H14" s="529"/>
      <c r="I14" s="529"/>
      <c r="J14" s="529"/>
      <c r="K14" s="530"/>
      <c r="L14" s="493" t="s">
        <v>143</v>
      </c>
      <c r="M14" s="546"/>
      <c r="N14" s="546"/>
      <c r="O14" s="546"/>
      <c r="P14" s="546"/>
      <c r="Q14" s="547"/>
      <c r="R14" s="506">
        <v>205805</v>
      </c>
      <c r="S14" s="507"/>
      <c r="T14" s="507"/>
      <c r="U14" s="507"/>
      <c r="V14" s="508"/>
      <c r="W14" s="510"/>
      <c r="X14" s="408"/>
      <c r="Y14" s="408"/>
      <c r="Z14" s="408"/>
      <c r="AA14" s="408"/>
      <c r="AB14" s="409"/>
      <c r="AC14" s="499">
        <v>0.6</v>
      </c>
      <c r="AD14" s="500"/>
      <c r="AE14" s="500"/>
      <c r="AF14" s="500"/>
      <c r="AG14" s="501"/>
      <c r="AH14" s="499">
        <v>0.7</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144</v>
      </c>
      <c r="CE14" s="457"/>
      <c r="CF14" s="457"/>
      <c r="CG14" s="457"/>
      <c r="CH14" s="457"/>
      <c r="CI14" s="457"/>
      <c r="CJ14" s="457"/>
      <c r="CK14" s="457"/>
      <c r="CL14" s="457"/>
      <c r="CM14" s="457"/>
      <c r="CN14" s="457"/>
      <c r="CO14" s="457"/>
      <c r="CP14" s="457"/>
      <c r="CQ14" s="457"/>
      <c r="CR14" s="457"/>
      <c r="CS14" s="458"/>
      <c r="CT14" s="516" t="s">
        <v>129</v>
      </c>
      <c r="CU14" s="517"/>
      <c r="CV14" s="517"/>
      <c r="CW14" s="517"/>
      <c r="CX14" s="517"/>
      <c r="CY14" s="517"/>
      <c r="CZ14" s="517"/>
      <c r="DA14" s="518"/>
      <c r="DB14" s="516">
        <v>8.6</v>
      </c>
      <c r="DC14" s="517"/>
      <c r="DD14" s="517"/>
      <c r="DE14" s="517"/>
      <c r="DF14" s="517"/>
      <c r="DG14" s="517"/>
      <c r="DH14" s="517"/>
      <c r="DI14" s="518"/>
    </row>
    <row r="15" spans="1:119" ht="18.75" customHeight="1">
      <c r="A15" s="177"/>
      <c r="B15" s="528"/>
      <c r="C15" s="529"/>
      <c r="D15" s="529"/>
      <c r="E15" s="529"/>
      <c r="F15" s="529"/>
      <c r="G15" s="529"/>
      <c r="H15" s="529"/>
      <c r="I15" s="529"/>
      <c r="J15" s="529"/>
      <c r="K15" s="530"/>
      <c r="L15" s="186"/>
      <c r="M15" s="503" t="s">
        <v>138</v>
      </c>
      <c r="N15" s="504"/>
      <c r="O15" s="504"/>
      <c r="P15" s="504"/>
      <c r="Q15" s="505"/>
      <c r="R15" s="506">
        <v>201162</v>
      </c>
      <c r="S15" s="507"/>
      <c r="T15" s="507"/>
      <c r="U15" s="507"/>
      <c r="V15" s="508"/>
      <c r="W15" s="509" t="s">
        <v>145</v>
      </c>
      <c r="X15" s="405"/>
      <c r="Y15" s="405"/>
      <c r="Z15" s="405"/>
      <c r="AA15" s="405"/>
      <c r="AB15" s="406"/>
      <c r="AC15" s="372">
        <v>11865</v>
      </c>
      <c r="AD15" s="373"/>
      <c r="AE15" s="373"/>
      <c r="AF15" s="373"/>
      <c r="AG15" s="374"/>
      <c r="AH15" s="372">
        <v>12981</v>
      </c>
      <c r="AI15" s="373"/>
      <c r="AJ15" s="373"/>
      <c r="AK15" s="373"/>
      <c r="AL15" s="432"/>
      <c r="AM15" s="476"/>
      <c r="AN15" s="376"/>
      <c r="AO15" s="376"/>
      <c r="AP15" s="376"/>
      <c r="AQ15" s="376"/>
      <c r="AR15" s="376"/>
      <c r="AS15" s="376"/>
      <c r="AT15" s="377"/>
      <c r="AU15" s="477"/>
      <c r="AV15" s="478"/>
      <c r="AW15" s="478"/>
      <c r="AX15" s="478"/>
      <c r="AY15" s="445" t="s">
        <v>146</v>
      </c>
      <c r="AZ15" s="446"/>
      <c r="BA15" s="446"/>
      <c r="BB15" s="446"/>
      <c r="BC15" s="446"/>
      <c r="BD15" s="446"/>
      <c r="BE15" s="446"/>
      <c r="BF15" s="446"/>
      <c r="BG15" s="446"/>
      <c r="BH15" s="446"/>
      <c r="BI15" s="446"/>
      <c r="BJ15" s="446"/>
      <c r="BK15" s="446"/>
      <c r="BL15" s="446"/>
      <c r="BM15" s="447"/>
      <c r="BN15" s="448">
        <v>28480081</v>
      </c>
      <c r="BO15" s="449"/>
      <c r="BP15" s="449"/>
      <c r="BQ15" s="449"/>
      <c r="BR15" s="449"/>
      <c r="BS15" s="449"/>
      <c r="BT15" s="449"/>
      <c r="BU15" s="450"/>
      <c r="BV15" s="448">
        <v>27002731</v>
      </c>
      <c r="BW15" s="449"/>
      <c r="BX15" s="449"/>
      <c r="BY15" s="449"/>
      <c r="BZ15" s="449"/>
      <c r="CA15" s="449"/>
      <c r="CB15" s="449"/>
      <c r="CC15" s="450"/>
      <c r="CD15" s="519" t="s">
        <v>147</v>
      </c>
      <c r="CE15" s="520"/>
      <c r="CF15" s="520"/>
      <c r="CG15" s="520"/>
      <c r="CH15" s="520"/>
      <c r="CI15" s="520"/>
      <c r="CJ15" s="520"/>
      <c r="CK15" s="520"/>
      <c r="CL15" s="520"/>
      <c r="CM15" s="520"/>
      <c r="CN15" s="520"/>
      <c r="CO15" s="520"/>
      <c r="CP15" s="520"/>
      <c r="CQ15" s="520"/>
      <c r="CR15" s="520"/>
      <c r="CS15" s="521"/>
      <c r="CT15" s="187"/>
      <c r="CU15" s="188"/>
      <c r="CV15" s="188"/>
      <c r="CW15" s="188"/>
      <c r="CX15" s="188"/>
      <c r="CY15" s="188"/>
      <c r="CZ15" s="188"/>
      <c r="DA15" s="189"/>
      <c r="DB15" s="187"/>
      <c r="DC15" s="188"/>
      <c r="DD15" s="188"/>
      <c r="DE15" s="188"/>
      <c r="DF15" s="188"/>
      <c r="DG15" s="188"/>
      <c r="DH15" s="188"/>
      <c r="DI15" s="189"/>
    </row>
    <row r="16" spans="1:119" ht="18.75" customHeight="1">
      <c r="A16" s="177"/>
      <c r="B16" s="528"/>
      <c r="C16" s="529"/>
      <c r="D16" s="529"/>
      <c r="E16" s="529"/>
      <c r="F16" s="529"/>
      <c r="G16" s="529"/>
      <c r="H16" s="529"/>
      <c r="I16" s="529"/>
      <c r="J16" s="529"/>
      <c r="K16" s="530"/>
      <c r="L16" s="493" t="s">
        <v>148</v>
      </c>
      <c r="M16" s="494"/>
      <c r="N16" s="494"/>
      <c r="O16" s="494"/>
      <c r="P16" s="494"/>
      <c r="Q16" s="495"/>
      <c r="R16" s="496" t="s">
        <v>149</v>
      </c>
      <c r="S16" s="497"/>
      <c r="T16" s="497"/>
      <c r="U16" s="497"/>
      <c r="V16" s="498"/>
      <c r="W16" s="510"/>
      <c r="X16" s="408"/>
      <c r="Y16" s="408"/>
      <c r="Z16" s="408"/>
      <c r="AA16" s="408"/>
      <c r="AB16" s="409"/>
      <c r="AC16" s="499">
        <v>13.9</v>
      </c>
      <c r="AD16" s="500"/>
      <c r="AE16" s="500"/>
      <c r="AF16" s="500"/>
      <c r="AG16" s="501"/>
      <c r="AH16" s="499">
        <v>15.6</v>
      </c>
      <c r="AI16" s="500"/>
      <c r="AJ16" s="500"/>
      <c r="AK16" s="500"/>
      <c r="AL16" s="502"/>
      <c r="AM16" s="476"/>
      <c r="AN16" s="376"/>
      <c r="AO16" s="376"/>
      <c r="AP16" s="376"/>
      <c r="AQ16" s="376"/>
      <c r="AR16" s="376"/>
      <c r="AS16" s="376"/>
      <c r="AT16" s="377"/>
      <c r="AU16" s="477"/>
      <c r="AV16" s="478"/>
      <c r="AW16" s="478"/>
      <c r="AX16" s="478"/>
      <c r="AY16" s="433" t="s">
        <v>150</v>
      </c>
      <c r="AZ16" s="434"/>
      <c r="BA16" s="434"/>
      <c r="BB16" s="434"/>
      <c r="BC16" s="434"/>
      <c r="BD16" s="434"/>
      <c r="BE16" s="434"/>
      <c r="BF16" s="434"/>
      <c r="BG16" s="434"/>
      <c r="BH16" s="434"/>
      <c r="BI16" s="434"/>
      <c r="BJ16" s="434"/>
      <c r="BK16" s="434"/>
      <c r="BL16" s="434"/>
      <c r="BM16" s="435"/>
      <c r="BN16" s="419">
        <v>32343157</v>
      </c>
      <c r="BO16" s="420"/>
      <c r="BP16" s="420"/>
      <c r="BQ16" s="420"/>
      <c r="BR16" s="420"/>
      <c r="BS16" s="420"/>
      <c r="BT16" s="420"/>
      <c r="BU16" s="421"/>
      <c r="BV16" s="419">
        <v>31252540</v>
      </c>
      <c r="BW16" s="420"/>
      <c r="BX16" s="420"/>
      <c r="BY16" s="420"/>
      <c r="BZ16" s="420"/>
      <c r="CA16" s="420"/>
      <c r="CB16" s="420"/>
      <c r="CC16" s="421"/>
      <c r="CD16" s="190"/>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c r="A17" s="177"/>
      <c r="B17" s="531"/>
      <c r="C17" s="532"/>
      <c r="D17" s="532"/>
      <c r="E17" s="532"/>
      <c r="F17" s="532"/>
      <c r="G17" s="532"/>
      <c r="H17" s="532"/>
      <c r="I17" s="532"/>
      <c r="J17" s="532"/>
      <c r="K17" s="533"/>
      <c r="L17" s="191"/>
      <c r="M17" s="512" t="s">
        <v>151</v>
      </c>
      <c r="N17" s="513"/>
      <c r="O17" s="513"/>
      <c r="P17" s="513"/>
      <c r="Q17" s="514"/>
      <c r="R17" s="496" t="s">
        <v>152</v>
      </c>
      <c r="S17" s="497"/>
      <c r="T17" s="497"/>
      <c r="U17" s="497"/>
      <c r="V17" s="498"/>
      <c r="W17" s="509" t="s">
        <v>153</v>
      </c>
      <c r="X17" s="405"/>
      <c r="Y17" s="405"/>
      <c r="Z17" s="405"/>
      <c r="AA17" s="405"/>
      <c r="AB17" s="406"/>
      <c r="AC17" s="372">
        <v>73005</v>
      </c>
      <c r="AD17" s="373"/>
      <c r="AE17" s="373"/>
      <c r="AF17" s="373"/>
      <c r="AG17" s="374"/>
      <c r="AH17" s="372">
        <v>69372</v>
      </c>
      <c r="AI17" s="373"/>
      <c r="AJ17" s="373"/>
      <c r="AK17" s="373"/>
      <c r="AL17" s="432"/>
      <c r="AM17" s="476"/>
      <c r="AN17" s="376"/>
      <c r="AO17" s="376"/>
      <c r="AP17" s="376"/>
      <c r="AQ17" s="376"/>
      <c r="AR17" s="376"/>
      <c r="AS17" s="376"/>
      <c r="AT17" s="377"/>
      <c r="AU17" s="477"/>
      <c r="AV17" s="478"/>
      <c r="AW17" s="478"/>
      <c r="AX17" s="478"/>
      <c r="AY17" s="433" t="s">
        <v>154</v>
      </c>
      <c r="AZ17" s="434"/>
      <c r="BA17" s="434"/>
      <c r="BB17" s="434"/>
      <c r="BC17" s="434"/>
      <c r="BD17" s="434"/>
      <c r="BE17" s="434"/>
      <c r="BF17" s="434"/>
      <c r="BG17" s="434"/>
      <c r="BH17" s="434"/>
      <c r="BI17" s="434"/>
      <c r="BJ17" s="434"/>
      <c r="BK17" s="434"/>
      <c r="BL17" s="434"/>
      <c r="BM17" s="435"/>
      <c r="BN17" s="419">
        <v>36427804</v>
      </c>
      <c r="BO17" s="420"/>
      <c r="BP17" s="420"/>
      <c r="BQ17" s="420"/>
      <c r="BR17" s="420"/>
      <c r="BS17" s="420"/>
      <c r="BT17" s="420"/>
      <c r="BU17" s="421"/>
      <c r="BV17" s="419">
        <v>34534140</v>
      </c>
      <c r="BW17" s="420"/>
      <c r="BX17" s="420"/>
      <c r="BY17" s="420"/>
      <c r="BZ17" s="420"/>
      <c r="CA17" s="420"/>
      <c r="CB17" s="420"/>
      <c r="CC17" s="421"/>
      <c r="CD17" s="190"/>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c r="A18" s="177"/>
      <c r="B18" s="469" t="s">
        <v>155</v>
      </c>
      <c r="C18" s="470"/>
      <c r="D18" s="470"/>
      <c r="E18" s="471"/>
      <c r="F18" s="471"/>
      <c r="G18" s="471"/>
      <c r="H18" s="471"/>
      <c r="I18" s="471"/>
      <c r="J18" s="471"/>
      <c r="K18" s="471"/>
      <c r="L18" s="472">
        <v>15.75</v>
      </c>
      <c r="M18" s="472"/>
      <c r="N18" s="472"/>
      <c r="O18" s="472"/>
      <c r="P18" s="472"/>
      <c r="Q18" s="472"/>
      <c r="R18" s="473"/>
      <c r="S18" s="473"/>
      <c r="T18" s="473"/>
      <c r="U18" s="473"/>
      <c r="V18" s="474"/>
      <c r="W18" s="490"/>
      <c r="X18" s="491"/>
      <c r="Y18" s="491"/>
      <c r="Z18" s="491"/>
      <c r="AA18" s="491"/>
      <c r="AB18" s="515"/>
      <c r="AC18" s="389">
        <v>85.5</v>
      </c>
      <c r="AD18" s="390"/>
      <c r="AE18" s="390"/>
      <c r="AF18" s="390"/>
      <c r="AG18" s="475"/>
      <c r="AH18" s="389">
        <v>83.6</v>
      </c>
      <c r="AI18" s="390"/>
      <c r="AJ18" s="390"/>
      <c r="AK18" s="390"/>
      <c r="AL18" s="391"/>
      <c r="AM18" s="476"/>
      <c r="AN18" s="376"/>
      <c r="AO18" s="376"/>
      <c r="AP18" s="376"/>
      <c r="AQ18" s="376"/>
      <c r="AR18" s="376"/>
      <c r="AS18" s="376"/>
      <c r="AT18" s="377"/>
      <c r="AU18" s="477"/>
      <c r="AV18" s="478"/>
      <c r="AW18" s="478"/>
      <c r="AX18" s="478"/>
      <c r="AY18" s="433" t="s">
        <v>156</v>
      </c>
      <c r="AZ18" s="434"/>
      <c r="BA18" s="434"/>
      <c r="BB18" s="434"/>
      <c r="BC18" s="434"/>
      <c r="BD18" s="434"/>
      <c r="BE18" s="434"/>
      <c r="BF18" s="434"/>
      <c r="BG18" s="434"/>
      <c r="BH18" s="434"/>
      <c r="BI18" s="434"/>
      <c r="BJ18" s="434"/>
      <c r="BK18" s="434"/>
      <c r="BL18" s="434"/>
      <c r="BM18" s="435"/>
      <c r="BN18" s="419">
        <v>38984562</v>
      </c>
      <c r="BO18" s="420"/>
      <c r="BP18" s="420"/>
      <c r="BQ18" s="420"/>
      <c r="BR18" s="420"/>
      <c r="BS18" s="420"/>
      <c r="BT18" s="420"/>
      <c r="BU18" s="421"/>
      <c r="BV18" s="419">
        <v>37794324</v>
      </c>
      <c r="BW18" s="420"/>
      <c r="BX18" s="420"/>
      <c r="BY18" s="420"/>
      <c r="BZ18" s="420"/>
      <c r="CA18" s="420"/>
      <c r="CB18" s="420"/>
      <c r="CC18" s="421"/>
      <c r="CD18" s="190"/>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c r="A19" s="177"/>
      <c r="B19" s="469" t="s">
        <v>157</v>
      </c>
      <c r="C19" s="470"/>
      <c r="D19" s="470"/>
      <c r="E19" s="471"/>
      <c r="F19" s="471"/>
      <c r="G19" s="471"/>
      <c r="H19" s="471"/>
      <c r="I19" s="471"/>
      <c r="J19" s="471"/>
      <c r="K19" s="471"/>
      <c r="L19" s="479">
        <v>13167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158</v>
      </c>
      <c r="AZ19" s="434"/>
      <c r="BA19" s="434"/>
      <c r="BB19" s="434"/>
      <c r="BC19" s="434"/>
      <c r="BD19" s="434"/>
      <c r="BE19" s="434"/>
      <c r="BF19" s="434"/>
      <c r="BG19" s="434"/>
      <c r="BH19" s="434"/>
      <c r="BI19" s="434"/>
      <c r="BJ19" s="434"/>
      <c r="BK19" s="434"/>
      <c r="BL19" s="434"/>
      <c r="BM19" s="435"/>
      <c r="BN19" s="419">
        <v>53668072</v>
      </c>
      <c r="BO19" s="420"/>
      <c r="BP19" s="420"/>
      <c r="BQ19" s="420"/>
      <c r="BR19" s="420"/>
      <c r="BS19" s="420"/>
      <c r="BT19" s="420"/>
      <c r="BU19" s="421"/>
      <c r="BV19" s="419">
        <v>49596753</v>
      </c>
      <c r="BW19" s="420"/>
      <c r="BX19" s="420"/>
      <c r="BY19" s="420"/>
      <c r="BZ19" s="420"/>
      <c r="CA19" s="420"/>
      <c r="CB19" s="420"/>
      <c r="CC19" s="421"/>
      <c r="CD19" s="190"/>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c r="A20" s="177"/>
      <c r="B20" s="469" t="s">
        <v>159</v>
      </c>
      <c r="C20" s="470"/>
      <c r="D20" s="470"/>
      <c r="E20" s="471"/>
      <c r="F20" s="471"/>
      <c r="G20" s="471"/>
      <c r="H20" s="471"/>
      <c r="I20" s="471"/>
      <c r="J20" s="471"/>
      <c r="K20" s="471"/>
      <c r="L20" s="479">
        <v>97018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0"/>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c r="A21" s="177"/>
      <c r="B21" s="466" t="s">
        <v>160</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0"/>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c r="A22" s="177"/>
      <c r="B22" s="395" t="s">
        <v>161</v>
      </c>
      <c r="C22" s="396"/>
      <c r="D22" s="397"/>
      <c r="E22" s="404" t="s">
        <v>1</v>
      </c>
      <c r="F22" s="405"/>
      <c r="G22" s="405"/>
      <c r="H22" s="405"/>
      <c r="I22" s="405"/>
      <c r="J22" s="405"/>
      <c r="K22" s="406"/>
      <c r="L22" s="404" t="s">
        <v>162</v>
      </c>
      <c r="M22" s="405"/>
      <c r="N22" s="405"/>
      <c r="O22" s="405"/>
      <c r="P22" s="406"/>
      <c r="Q22" s="410" t="s">
        <v>163</v>
      </c>
      <c r="R22" s="411"/>
      <c r="S22" s="411"/>
      <c r="T22" s="411"/>
      <c r="U22" s="411"/>
      <c r="V22" s="412"/>
      <c r="W22" s="461" t="s">
        <v>164</v>
      </c>
      <c r="X22" s="396"/>
      <c r="Y22" s="397"/>
      <c r="Z22" s="404" t="s">
        <v>1</v>
      </c>
      <c r="AA22" s="405"/>
      <c r="AB22" s="405"/>
      <c r="AC22" s="405"/>
      <c r="AD22" s="405"/>
      <c r="AE22" s="405"/>
      <c r="AF22" s="405"/>
      <c r="AG22" s="406"/>
      <c r="AH22" s="422" t="s">
        <v>165</v>
      </c>
      <c r="AI22" s="405"/>
      <c r="AJ22" s="405"/>
      <c r="AK22" s="405"/>
      <c r="AL22" s="406"/>
      <c r="AM22" s="422" t="s">
        <v>166</v>
      </c>
      <c r="AN22" s="423"/>
      <c r="AO22" s="423"/>
      <c r="AP22" s="423"/>
      <c r="AQ22" s="423"/>
      <c r="AR22" s="424"/>
      <c r="AS22" s="410" t="s">
        <v>163</v>
      </c>
      <c r="AT22" s="411"/>
      <c r="AU22" s="411"/>
      <c r="AV22" s="411"/>
      <c r="AW22" s="411"/>
      <c r="AX22" s="428"/>
      <c r="AY22" s="445" t="s">
        <v>167</v>
      </c>
      <c r="AZ22" s="446"/>
      <c r="BA22" s="446"/>
      <c r="BB22" s="446"/>
      <c r="BC22" s="446"/>
      <c r="BD22" s="446"/>
      <c r="BE22" s="446"/>
      <c r="BF22" s="446"/>
      <c r="BG22" s="446"/>
      <c r="BH22" s="446"/>
      <c r="BI22" s="446"/>
      <c r="BJ22" s="446"/>
      <c r="BK22" s="446"/>
      <c r="BL22" s="446"/>
      <c r="BM22" s="447"/>
      <c r="BN22" s="448">
        <v>49504903</v>
      </c>
      <c r="BO22" s="449"/>
      <c r="BP22" s="449"/>
      <c r="BQ22" s="449"/>
      <c r="BR22" s="449"/>
      <c r="BS22" s="449"/>
      <c r="BT22" s="449"/>
      <c r="BU22" s="450"/>
      <c r="BV22" s="448">
        <v>53052164</v>
      </c>
      <c r="BW22" s="449"/>
      <c r="BX22" s="449"/>
      <c r="BY22" s="449"/>
      <c r="BZ22" s="449"/>
      <c r="CA22" s="449"/>
      <c r="CB22" s="449"/>
      <c r="CC22" s="450"/>
      <c r="CD22" s="190"/>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c r="A23" s="177"/>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168</v>
      </c>
      <c r="AZ23" s="434"/>
      <c r="BA23" s="434"/>
      <c r="BB23" s="434"/>
      <c r="BC23" s="434"/>
      <c r="BD23" s="434"/>
      <c r="BE23" s="434"/>
      <c r="BF23" s="434"/>
      <c r="BG23" s="434"/>
      <c r="BH23" s="434"/>
      <c r="BI23" s="434"/>
      <c r="BJ23" s="434"/>
      <c r="BK23" s="434"/>
      <c r="BL23" s="434"/>
      <c r="BM23" s="435"/>
      <c r="BN23" s="419">
        <v>37521100</v>
      </c>
      <c r="BO23" s="420"/>
      <c r="BP23" s="420"/>
      <c r="BQ23" s="420"/>
      <c r="BR23" s="420"/>
      <c r="BS23" s="420"/>
      <c r="BT23" s="420"/>
      <c r="BU23" s="421"/>
      <c r="BV23" s="419">
        <v>40587613</v>
      </c>
      <c r="BW23" s="420"/>
      <c r="BX23" s="420"/>
      <c r="BY23" s="420"/>
      <c r="BZ23" s="420"/>
      <c r="CA23" s="420"/>
      <c r="CB23" s="420"/>
      <c r="CC23" s="421"/>
      <c r="CD23" s="190"/>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c r="A24" s="177"/>
      <c r="B24" s="398"/>
      <c r="C24" s="399"/>
      <c r="D24" s="400"/>
      <c r="E24" s="375" t="s">
        <v>169</v>
      </c>
      <c r="F24" s="376"/>
      <c r="G24" s="376"/>
      <c r="H24" s="376"/>
      <c r="I24" s="376"/>
      <c r="J24" s="376"/>
      <c r="K24" s="377"/>
      <c r="L24" s="372">
        <v>1</v>
      </c>
      <c r="M24" s="373"/>
      <c r="N24" s="373"/>
      <c r="O24" s="373"/>
      <c r="P24" s="374"/>
      <c r="Q24" s="372">
        <v>9700</v>
      </c>
      <c r="R24" s="373"/>
      <c r="S24" s="373"/>
      <c r="T24" s="373"/>
      <c r="U24" s="373"/>
      <c r="V24" s="374"/>
      <c r="W24" s="462"/>
      <c r="X24" s="399"/>
      <c r="Y24" s="400"/>
      <c r="Z24" s="375" t="s">
        <v>170</v>
      </c>
      <c r="AA24" s="376"/>
      <c r="AB24" s="376"/>
      <c r="AC24" s="376"/>
      <c r="AD24" s="376"/>
      <c r="AE24" s="376"/>
      <c r="AF24" s="376"/>
      <c r="AG24" s="377"/>
      <c r="AH24" s="372">
        <v>948</v>
      </c>
      <c r="AI24" s="373"/>
      <c r="AJ24" s="373"/>
      <c r="AK24" s="373"/>
      <c r="AL24" s="374"/>
      <c r="AM24" s="372">
        <v>2916048</v>
      </c>
      <c r="AN24" s="373"/>
      <c r="AO24" s="373"/>
      <c r="AP24" s="373"/>
      <c r="AQ24" s="373"/>
      <c r="AR24" s="374"/>
      <c r="AS24" s="372">
        <v>3076</v>
      </c>
      <c r="AT24" s="373"/>
      <c r="AU24" s="373"/>
      <c r="AV24" s="373"/>
      <c r="AW24" s="373"/>
      <c r="AX24" s="432"/>
      <c r="AY24" s="392" t="s">
        <v>171</v>
      </c>
      <c r="AZ24" s="393"/>
      <c r="BA24" s="393"/>
      <c r="BB24" s="393"/>
      <c r="BC24" s="393"/>
      <c r="BD24" s="393"/>
      <c r="BE24" s="393"/>
      <c r="BF24" s="393"/>
      <c r="BG24" s="393"/>
      <c r="BH24" s="393"/>
      <c r="BI24" s="393"/>
      <c r="BJ24" s="393"/>
      <c r="BK24" s="393"/>
      <c r="BL24" s="393"/>
      <c r="BM24" s="394"/>
      <c r="BN24" s="419">
        <v>23694380</v>
      </c>
      <c r="BO24" s="420"/>
      <c r="BP24" s="420"/>
      <c r="BQ24" s="420"/>
      <c r="BR24" s="420"/>
      <c r="BS24" s="420"/>
      <c r="BT24" s="420"/>
      <c r="BU24" s="421"/>
      <c r="BV24" s="419">
        <v>24559686</v>
      </c>
      <c r="BW24" s="420"/>
      <c r="BX24" s="420"/>
      <c r="BY24" s="420"/>
      <c r="BZ24" s="420"/>
      <c r="CA24" s="420"/>
      <c r="CB24" s="420"/>
      <c r="CC24" s="421"/>
      <c r="CD24" s="190"/>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c r="A25" s="177"/>
      <c r="B25" s="398"/>
      <c r="C25" s="399"/>
      <c r="D25" s="400"/>
      <c r="E25" s="375" t="s">
        <v>172</v>
      </c>
      <c r="F25" s="376"/>
      <c r="G25" s="376"/>
      <c r="H25" s="376"/>
      <c r="I25" s="376"/>
      <c r="J25" s="376"/>
      <c r="K25" s="377"/>
      <c r="L25" s="372">
        <v>2</v>
      </c>
      <c r="M25" s="373"/>
      <c r="N25" s="373"/>
      <c r="O25" s="373"/>
      <c r="P25" s="374"/>
      <c r="Q25" s="372">
        <v>8600</v>
      </c>
      <c r="R25" s="373"/>
      <c r="S25" s="373"/>
      <c r="T25" s="373"/>
      <c r="U25" s="373"/>
      <c r="V25" s="374"/>
      <c r="W25" s="462"/>
      <c r="X25" s="399"/>
      <c r="Y25" s="400"/>
      <c r="Z25" s="375" t="s">
        <v>173</v>
      </c>
      <c r="AA25" s="376"/>
      <c r="AB25" s="376"/>
      <c r="AC25" s="376"/>
      <c r="AD25" s="376"/>
      <c r="AE25" s="376"/>
      <c r="AF25" s="376"/>
      <c r="AG25" s="377"/>
      <c r="AH25" s="372" t="s">
        <v>174</v>
      </c>
      <c r="AI25" s="373"/>
      <c r="AJ25" s="373"/>
      <c r="AK25" s="373"/>
      <c r="AL25" s="374"/>
      <c r="AM25" s="372" t="s">
        <v>129</v>
      </c>
      <c r="AN25" s="373"/>
      <c r="AO25" s="373"/>
      <c r="AP25" s="373"/>
      <c r="AQ25" s="373"/>
      <c r="AR25" s="374"/>
      <c r="AS25" s="372" t="s">
        <v>174</v>
      </c>
      <c r="AT25" s="373"/>
      <c r="AU25" s="373"/>
      <c r="AV25" s="373"/>
      <c r="AW25" s="373"/>
      <c r="AX25" s="432"/>
      <c r="AY25" s="445" t="s">
        <v>175</v>
      </c>
      <c r="AZ25" s="446"/>
      <c r="BA25" s="446"/>
      <c r="BB25" s="446"/>
      <c r="BC25" s="446"/>
      <c r="BD25" s="446"/>
      <c r="BE25" s="446"/>
      <c r="BF25" s="446"/>
      <c r="BG25" s="446"/>
      <c r="BH25" s="446"/>
      <c r="BI25" s="446"/>
      <c r="BJ25" s="446"/>
      <c r="BK25" s="446"/>
      <c r="BL25" s="446"/>
      <c r="BM25" s="447"/>
      <c r="BN25" s="448">
        <v>5017813</v>
      </c>
      <c r="BO25" s="449"/>
      <c r="BP25" s="449"/>
      <c r="BQ25" s="449"/>
      <c r="BR25" s="449"/>
      <c r="BS25" s="449"/>
      <c r="BT25" s="449"/>
      <c r="BU25" s="450"/>
      <c r="BV25" s="448">
        <v>6661177</v>
      </c>
      <c r="BW25" s="449"/>
      <c r="BX25" s="449"/>
      <c r="BY25" s="449"/>
      <c r="BZ25" s="449"/>
      <c r="CA25" s="449"/>
      <c r="CB25" s="449"/>
      <c r="CC25" s="450"/>
      <c r="CD25" s="190"/>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c r="A26" s="177"/>
      <c r="B26" s="398"/>
      <c r="C26" s="399"/>
      <c r="D26" s="400"/>
      <c r="E26" s="375" t="s">
        <v>176</v>
      </c>
      <c r="F26" s="376"/>
      <c r="G26" s="376"/>
      <c r="H26" s="376"/>
      <c r="I26" s="376"/>
      <c r="J26" s="376"/>
      <c r="K26" s="377"/>
      <c r="L26" s="372">
        <v>1</v>
      </c>
      <c r="M26" s="373"/>
      <c r="N26" s="373"/>
      <c r="O26" s="373"/>
      <c r="P26" s="374"/>
      <c r="Q26" s="372">
        <v>7630</v>
      </c>
      <c r="R26" s="373"/>
      <c r="S26" s="373"/>
      <c r="T26" s="373"/>
      <c r="U26" s="373"/>
      <c r="V26" s="374"/>
      <c r="W26" s="462"/>
      <c r="X26" s="399"/>
      <c r="Y26" s="400"/>
      <c r="Z26" s="375" t="s">
        <v>177</v>
      </c>
      <c r="AA26" s="430"/>
      <c r="AB26" s="430"/>
      <c r="AC26" s="430"/>
      <c r="AD26" s="430"/>
      <c r="AE26" s="430"/>
      <c r="AF26" s="430"/>
      <c r="AG26" s="431"/>
      <c r="AH26" s="372">
        <v>42</v>
      </c>
      <c r="AI26" s="373"/>
      <c r="AJ26" s="373"/>
      <c r="AK26" s="373"/>
      <c r="AL26" s="374"/>
      <c r="AM26" s="372">
        <v>128814</v>
      </c>
      <c r="AN26" s="373"/>
      <c r="AO26" s="373"/>
      <c r="AP26" s="373"/>
      <c r="AQ26" s="373"/>
      <c r="AR26" s="374"/>
      <c r="AS26" s="372">
        <v>3067</v>
      </c>
      <c r="AT26" s="373"/>
      <c r="AU26" s="373"/>
      <c r="AV26" s="373"/>
      <c r="AW26" s="373"/>
      <c r="AX26" s="432"/>
      <c r="AY26" s="459" t="s">
        <v>178</v>
      </c>
      <c r="AZ26" s="379"/>
      <c r="BA26" s="379"/>
      <c r="BB26" s="379"/>
      <c r="BC26" s="379"/>
      <c r="BD26" s="379"/>
      <c r="BE26" s="379"/>
      <c r="BF26" s="379"/>
      <c r="BG26" s="379"/>
      <c r="BH26" s="379"/>
      <c r="BI26" s="379"/>
      <c r="BJ26" s="379"/>
      <c r="BK26" s="379"/>
      <c r="BL26" s="379"/>
      <c r="BM26" s="460"/>
      <c r="BN26" s="419" t="s">
        <v>129</v>
      </c>
      <c r="BO26" s="420"/>
      <c r="BP26" s="420"/>
      <c r="BQ26" s="420"/>
      <c r="BR26" s="420"/>
      <c r="BS26" s="420"/>
      <c r="BT26" s="420"/>
      <c r="BU26" s="421"/>
      <c r="BV26" s="419" t="s">
        <v>174</v>
      </c>
      <c r="BW26" s="420"/>
      <c r="BX26" s="420"/>
      <c r="BY26" s="420"/>
      <c r="BZ26" s="420"/>
      <c r="CA26" s="420"/>
      <c r="CB26" s="420"/>
      <c r="CC26" s="421"/>
      <c r="CD26" s="190"/>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c r="A27" s="177"/>
      <c r="B27" s="398"/>
      <c r="C27" s="399"/>
      <c r="D27" s="400"/>
      <c r="E27" s="375" t="s">
        <v>179</v>
      </c>
      <c r="F27" s="376"/>
      <c r="G27" s="376"/>
      <c r="H27" s="376"/>
      <c r="I27" s="376"/>
      <c r="J27" s="376"/>
      <c r="K27" s="377"/>
      <c r="L27" s="372">
        <v>1</v>
      </c>
      <c r="M27" s="373"/>
      <c r="N27" s="373"/>
      <c r="O27" s="373"/>
      <c r="P27" s="374"/>
      <c r="Q27" s="372">
        <v>6140</v>
      </c>
      <c r="R27" s="373"/>
      <c r="S27" s="373"/>
      <c r="T27" s="373"/>
      <c r="U27" s="373"/>
      <c r="V27" s="374"/>
      <c r="W27" s="462"/>
      <c r="X27" s="399"/>
      <c r="Y27" s="400"/>
      <c r="Z27" s="375" t="s">
        <v>180</v>
      </c>
      <c r="AA27" s="376"/>
      <c r="AB27" s="376"/>
      <c r="AC27" s="376"/>
      <c r="AD27" s="376"/>
      <c r="AE27" s="376"/>
      <c r="AF27" s="376"/>
      <c r="AG27" s="377"/>
      <c r="AH27" s="372">
        <v>3</v>
      </c>
      <c r="AI27" s="373"/>
      <c r="AJ27" s="373"/>
      <c r="AK27" s="373"/>
      <c r="AL27" s="374"/>
      <c r="AM27" s="372">
        <v>12002</v>
      </c>
      <c r="AN27" s="373"/>
      <c r="AO27" s="373"/>
      <c r="AP27" s="373"/>
      <c r="AQ27" s="373"/>
      <c r="AR27" s="374"/>
      <c r="AS27" s="372">
        <v>4001</v>
      </c>
      <c r="AT27" s="373"/>
      <c r="AU27" s="373"/>
      <c r="AV27" s="373"/>
      <c r="AW27" s="373"/>
      <c r="AX27" s="432"/>
      <c r="AY27" s="456" t="s">
        <v>181</v>
      </c>
      <c r="AZ27" s="457"/>
      <c r="BA27" s="457"/>
      <c r="BB27" s="457"/>
      <c r="BC27" s="457"/>
      <c r="BD27" s="457"/>
      <c r="BE27" s="457"/>
      <c r="BF27" s="457"/>
      <c r="BG27" s="457"/>
      <c r="BH27" s="457"/>
      <c r="BI27" s="457"/>
      <c r="BJ27" s="457"/>
      <c r="BK27" s="457"/>
      <c r="BL27" s="457"/>
      <c r="BM27" s="458"/>
      <c r="BN27" s="453">
        <v>430620</v>
      </c>
      <c r="BO27" s="454"/>
      <c r="BP27" s="454"/>
      <c r="BQ27" s="454"/>
      <c r="BR27" s="454"/>
      <c r="BS27" s="454"/>
      <c r="BT27" s="454"/>
      <c r="BU27" s="455"/>
      <c r="BV27" s="453">
        <v>430618</v>
      </c>
      <c r="BW27" s="454"/>
      <c r="BX27" s="454"/>
      <c r="BY27" s="454"/>
      <c r="BZ27" s="454"/>
      <c r="CA27" s="454"/>
      <c r="CB27" s="454"/>
      <c r="CC27" s="455"/>
      <c r="CD27" s="192"/>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c r="A28" s="177"/>
      <c r="B28" s="398"/>
      <c r="C28" s="399"/>
      <c r="D28" s="400"/>
      <c r="E28" s="375" t="s">
        <v>182</v>
      </c>
      <c r="F28" s="376"/>
      <c r="G28" s="376"/>
      <c r="H28" s="376"/>
      <c r="I28" s="376"/>
      <c r="J28" s="376"/>
      <c r="K28" s="377"/>
      <c r="L28" s="372">
        <v>1</v>
      </c>
      <c r="M28" s="373"/>
      <c r="N28" s="373"/>
      <c r="O28" s="373"/>
      <c r="P28" s="374"/>
      <c r="Q28" s="372">
        <v>5490</v>
      </c>
      <c r="R28" s="373"/>
      <c r="S28" s="373"/>
      <c r="T28" s="373"/>
      <c r="U28" s="373"/>
      <c r="V28" s="374"/>
      <c r="W28" s="462"/>
      <c r="X28" s="399"/>
      <c r="Y28" s="400"/>
      <c r="Z28" s="375" t="s">
        <v>183</v>
      </c>
      <c r="AA28" s="376"/>
      <c r="AB28" s="376"/>
      <c r="AC28" s="376"/>
      <c r="AD28" s="376"/>
      <c r="AE28" s="376"/>
      <c r="AF28" s="376"/>
      <c r="AG28" s="377"/>
      <c r="AH28" s="372" t="s">
        <v>174</v>
      </c>
      <c r="AI28" s="373"/>
      <c r="AJ28" s="373"/>
      <c r="AK28" s="373"/>
      <c r="AL28" s="374"/>
      <c r="AM28" s="372" t="s">
        <v>174</v>
      </c>
      <c r="AN28" s="373"/>
      <c r="AO28" s="373"/>
      <c r="AP28" s="373"/>
      <c r="AQ28" s="373"/>
      <c r="AR28" s="374"/>
      <c r="AS28" s="372" t="s">
        <v>129</v>
      </c>
      <c r="AT28" s="373"/>
      <c r="AU28" s="373"/>
      <c r="AV28" s="373"/>
      <c r="AW28" s="373"/>
      <c r="AX28" s="432"/>
      <c r="AY28" s="436" t="s">
        <v>184</v>
      </c>
      <c r="AZ28" s="437"/>
      <c r="BA28" s="437"/>
      <c r="BB28" s="438"/>
      <c r="BC28" s="445" t="s">
        <v>50</v>
      </c>
      <c r="BD28" s="446"/>
      <c r="BE28" s="446"/>
      <c r="BF28" s="446"/>
      <c r="BG28" s="446"/>
      <c r="BH28" s="446"/>
      <c r="BI28" s="446"/>
      <c r="BJ28" s="446"/>
      <c r="BK28" s="446"/>
      <c r="BL28" s="446"/>
      <c r="BM28" s="447"/>
      <c r="BN28" s="448">
        <v>4432120</v>
      </c>
      <c r="BO28" s="449"/>
      <c r="BP28" s="449"/>
      <c r="BQ28" s="449"/>
      <c r="BR28" s="449"/>
      <c r="BS28" s="449"/>
      <c r="BT28" s="449"/>
      <c r="BU28" s="450"/>
      <c r="BV28" s="448">
        <v>3913167</v>
      </c>
      <c r="BW28" s="449"/>
      <c r="BX28" s="449"/>
      <c r="BY28" s="449"/>
      <c r="BZ28" s="449"/>
      <c r="CA28" s="449"/>
      <c r="CB28" s="449"/>
      <c r="CC28" s="450"/>
      <c r="CD28" s="190"/>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c r="A29" s="177"/>
      <c r="B29" s="398"/>
      <c r="C29" s="399"/>
      <c r="D29" s="400"/>
      <c r="E29" s="375" t="s">
        <v>185</v>
      </c>
      <c r="F29" s="376"/>
      <c r="G29" s="376"/>
      <c r="H29" s="376"/>
      <c r="I29" s="376"/>
      <c r="J29" s="376"/>
      <c r="K29" s="377"/>
      <c r="L29" s="372">
        <v>26</v>
      </c>
      <c r="M29" s="373"/>
      <c r="N29" s="373"/>
      <c r="O29" s="373"/>
      <c r="P29" s="374"/>
      <c r="Q29" s="372">
        <v>5170</v>
      </c>
      <c r="R29" s="373"/>
      <c r="S29" s="373"/>
      <c r="T29" s="373"/>
      <c r="U29" s="373"/>
      <c r="V29" s="374"/>
      <c r="W29" s="463"/>
      <c r="X29" s="464"/>
      <c r="Y29" s="465"/>
      <c r="Z29" s="375" t="s">
        <v>186</v>
      </c>
      <c r="AA29" s="376"/>
      <c r="AB29" s="376"/>
      <c r="AC29" s="376"/>
      <c r="AD29" s="376"/>
      <c r="AE29" s="376"/>
      <c r="AF29" s="376"/>
      <c r="AG29" s="377"/>
      <c r="AH29" s="372">
        <v>951</v>
      </c>
      <c r="AI29" s="373"/>
      <c r="AJ29" s="373"/>
      <c r="AK29" s="373"/>
      <c r="AL29" s="374"/>
      <c r="AM29" s="372">
        <v>2928050</v>
      </c>
      <c r="AN29" s="373"/>
      <c r="AO29" s="373"/>
      <c r="AP29" s="373"/>
      <c r="AQ29" s="373"/>
      <c r="AR29" s="374"/>
      <c r="AS29" s="372">
        <v>3079</v>
      </c>
      <c r="AT29" s="373"/>
      <c r="AU29" s="373"/>
      <c r="AV29" s="373"/>
      <c r="AW29" s="373"/>
      <c r="AX29" s="432"/>
      <c r="AY29" s="439"/>
      <c r="AZ29" s="440"/>
      <c r="BA29" s="440"/>
      <c r="BB29" s="441"/>
      <c r="BC29" s="433" t="s">
        <v>187</v>
      </c>
      <c r="BD29" s="434"/>
      <c r="BE29" s="434"/>
      <c r="BF29" s="434"/>
      <c r="BG29" s="434"/>
      <c r="BH29" s="434"/>
      <c r="BI29" s="434"/>
      <c r="BJ29" s="434"/>
      <c r="BK29" s="434"/>
      <c r="BL29" s="434"/>
      <c r="BM29" s="435"/>
      <c r="BN29" s="419" t="s">
        <v>174</v>
      </c>
      <c r="BO29" s="420"/>
      <c r="BP29" s="420"/>
      <c r="BQ29" s="420"/>
      <c r="BR29" s="420"/>
      <c r="BS29" s="420"/>
      <c r="BT29" s="420"/>
      <c r="BU29" s="421"/>
      <c r="BV29" s="419" t="s">
        <v>174</v>
      </c>
      <c r="BW29" s="420"/>
      <c r="BX29" s="420"/>
      <c r="BY29" s="420"/>
      <c r="BZ29" s="420"/>
      <c r="CA29" s="420"/>
      <c r="CB29" s="420"/>
      <c r="CC29" s="421"/>
      <c r="CD29" s="192"/>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c r="A30" s="177"/>
      <c r="B30" s="401"/>
      <c r="C30" s="402"/>
      <c r="D30" s="403"/>
      <c r="E30" s="380"/>
      <c r="F30" s="381"/>
      <c r="G30" s="381"/>
      <c r="H30" s="381"/>
      <c r="I30" s="381"/>
      <c r="J30" s="381"/>
      <c r="K30" s="382"/>
      <c r="L30" s="383"/>
      <c r="M30" s="384"/>
      <c r="N30" s="384"/>
      <c r="O30" s="384"/>
      <c r="P30" s="385"/>
      <c r="Q30" s="383"/>
      <c r="R30" s="384"/>
      <c r="S30" s="384"/>
      <c r="T30" s="384"/>
      <c r="U30" s="384"/>
      <c r="V30" s="385"/>
      <c r="W30" s="386" t="s">
        <v>188</v>
      </c>
      <c r="X30" s="387"/>
      <c r="Y30" s="387"/>
      <c r="Z30" s="387"/>
      <c r="AA30" s="387"/>
      <c r="AB30" s="387"/>
      <c r="AC30" s="387"/>
      <c r="AD30" s="387"/>
      <c r="AE30" s="387"/>
      <c r="AF30" s="387"/>
      <c r="AG30" s="388"/>
      <c r="AH30" s="389">
        <v>98.8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10273882</v>
      </c>
      <c r="BO30" s="454"/>
      <c r="BP30" s="454"/>
      <c r="BQ30" s="454"/>
      <c r="BR30" s="454"/>
      <c r="BS30" s="454"/>
      <c r="BT30" s="454"/>
      <c r="BU30" s="455"/>
      <c r="BV30" s="453">
        <v>8152331</v>
      </c>
      <c r="BW30" s="454"/>
      <c r="BX30" s="454"/>
      <c r="BY30" s="454"/>
      <c r="BZ30" s="454"/>
      <c r="CA30" s="454"/>
      <c r="CB30" s="454"/>
      <c r="CC30" s="455"/>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c r="A31" s="177"/>
      <c r="B31" s="199"/>
      <c r="DI31" s="200"/>
    </row>
    <row r="32" spans="1:113" ht="13.5" customHeight="1">
      <c r="A32" s="177"/>
      <c r="B32" s="201"/>
      <c r="C32" s="378" t="s">
        <v>189</v>
      </c>
      <c r="D32" s="378"/>
      <c r="E32" s="378"/>
      <c r="F32" s="378"/>
      <c r="G32" s="378"/>
      <c r="H32" s="378"/>
      <c r="I32" s="378"/>
      <c r="J32" s="378"/>
      <c r="K32" s="378"/>
      <c r="L32" s="378"/>
      <c r="M32" s="378"/>
      <c r="N32" s="378"/>
      <c r="O32" s="378"/>
      <c r="P32" s="378"/>
      <c r="Q32" s="378"/>
      <c r="R32" s="378"/>
      <c r="S32" s="378"/>
      <c r="U32" s="379" t="s">
        <v>190</v>
      </c>
      <c r="V32" s="379"/>
      <c r="W32" s="379"/>
      <c r="X32" s="379"/>
      <c r="Y32" s="379"/>
      <c r="Z32" s="379"/>
      <c r="AA32" s="379"/>
      <c r="AB32" s="379"/>
      <c r="AC32" s="379"/>
      <c r="AD32" s="379"/>
      <c r="AE32" s="379"/>
      <c r="AF32" s="379"/>
      <c r="AG32" s="379"/>
      <c r="AH32" s="379"/>
      <c r="AI32" s="379"/>
      <c r="AJ32" s="379"/>
      <c r="AK32" s="379"/>
      <c r="AM32" s="379" t="s">
        <v>191</v>
      </c>
      <c r="AN32" s="379"/>
      <c r="AO32" s="379"/>
      <c r="AP32" s="379"/>
      <c r="AQ32" s="379"/>
      <c r="AR32" s="379"/>
      <c r="AS32" s="379"/>
      <c r="AT32" s="379"/>
      <c r="AU32" s="379"/>
      <c r="AV32" s="379"/>
      <c r="AW32" s="379"/>
      <c r="AX32" s="379"/>
      <c r="AY32" s="379"/>
      <c r="AZ32" s="379"/>
      <c r="BA32" s="379"/>
      <c r="BB32" s="379"/>
      <c r="BC32" s="379"/>
      <c r="BE32" s="379" t="s">
        <v>192</v>
      </c>
      <c r="BF32" s="379"/>
      <c r="BG32" s="379"/>
      <c r="BH32" s="379"/>
      <c r="BI32" s="379"/>
      <c r="BJ32" s="379"/>
      <c r="BK32" s="379"/>
      <c r="BL32" s="379"/>
      <c r="BM32" s="379"/>
      <c r="BN32" s="379"/>
      <c r="BO32" s="379"/>
      <c r="BP32" s="379"/>
      <c r="BQ32" s="379"/>
      <c r="BR32" s="379"/>
      <c r="BS32" s="379"/>
      <c r="BT32" s="379"/>
      <c r="BU32" s="379"/>
      <c r="BW32" s="379" t="s">
        <v>193</v>
      </c>
      <c r="BX32" s="379"/>
      <c r="BY32" s="379"/>
      <c r="BZ32" s="379"/>
      <c r="CA32" s="379"/>
      <c r="CB32" s="379"/>
      <c r="CC32" s="379"/>
      <c r="CD32" s="379"/>
      <c r="CE32" s="379"/>
      <c r="CF32" s="379"/>
      <c r="CG32" s="379"/>
      <c r="CH32" s="379"/>
      <c r="CI32" s="379"/>
      <c r="CJ32" s="379"/>
      <c r="CK32" s="379"/>
      <c r="CL32" s="379"/>
      <c r="CM32" s="379"/>
      <c r="CO32" s="379" t="s">
        <v>194</v>
      </c>
      <c r="CP32" s="379"/>
      <c r="CQ32" s="379"/>
      <c r="CR32" s="379"/>
      <c r="CS32" s="379"/>
      <c r="CT32" s="379"/>
      <c r="CU32" s="379"/>
      <c r="CV32" s="379"/>
      <c r="CW32" s="379"/>
      <c r="CX32" s="379"/>
      <c r="CY32" s="379"/>
      <c r="CZ32" s="379"/>
      <c r="DA32" s="379"/>
      <c r="DB32" s="379"/>
      <c r="DC32" s="379"/>
      <c r="DD32" s="379"/>
      <c r="DE32" s="379"/>
      <c r="DI32" s="200"/>
    </row>
    <row r="33" spans="1:113" ht="13.5" customHeight="1">
      <c r="A33" s="177"/>
      <c r="B33" s="201"/>
      <c r="C33" s="371" t="s">
        <v>195</v>
      </c>
      <c r="D33" s="371"/>
      <c r="E33" s="370" t="s">
        <v>196</v>
      </c>
      <c r="F33" s="370"/>
      <c r="G33" s="370"/>
      <c r="H33" s="370"/>
      <c r="I33" s="370"/>
      <c r="J33" s="370"/>
      <c r="K33" s="370"/>
      <c r="L33" s="370"/>
      <c r="M33" s="370"/>
      <c r="N33" s="370"/>
      <c r="O33" s="370"/>
      <c r="P33" s="370"/>
      <c r="Q33" s="370"/>
      <c r="R33" s="370"/>
      <c r="S33" s="370"/>
      <c r="T33" s="202"/>
      <c r="U33" s="371" t="s">
        <v>195</v>
      </c>
      <c r="V33" s="371"/>
      <c r="W33" s="370" t="s">
        <v>196</v>
      </c>
      <c r="X33" s="370"/>
      <c r="Y33" s="370"/>
      <c r="Z33" s="370"/>
      <c r="AA33" s="370"/>
      <c r="AB33" s="370"/>
      <c r="AC33" s="370"/>
      <c r="AD33" s="370"/>
      <c r="AE33" s="370"/>
      <c r="AF33" s="370"/>
      <c r="AG33" s="370"/>
      <c r="AH33" s="370"/>
      <c r="AI33" s="370"/>
      <c r="AJ33" s="370"/>
      <c r="AK33" s="370"/>
      <c r="AL33" s="202"/>
      <c r="AM33" s="371" t="s">
        <v>195</v>
      </c>
      <c r="AN33" s="371"/>
      <c r="AO33" s="370" t="s">
        <v>196</v>
      </c>
      <c r="AP33" s="370"/>
      <c r="AQ33" s="370"/>
      <c r="AR33" s="370"/>
      <c r="AS33" s="370"/>
      <c r="AT33" s="370"/>
      <c r="AU33" s="370"/>
      <c r="AV33" s="370"/>
      <c r="AW33" s="370"/>
      <c r="AX33" s="370"/>
      <c r="AY33" s="370"/>
      <c r="AZ33" s="370"/>
      <c r="BA33" s="370"/>
      <c r="BB33" s="370"/>
      <c r="BC33" s="370"/>
      <c r="BD33" s="203"/>
      <c r="BE33" s="370" t="s">
        <v>197</v>
      </c>
      <c r="BF33" s="370"/>
      <c r="BG33" s="370" t="s">
        <v>198</v>
      </c>
      <c r="BH33" s="370"/>
      <c r="BI33" s="370"/>
      <c r="BJ33" s="370"/>
      <c r="BK33" s="370"/>
      <c r="BL33" s="370"/>
      <c r="BM33" s="370"/>
      <c r="BN33" s="370"/>
      <c r="BO33" s="370"/>
      <c r="BP33" s="370"/>
      <c r="BQ33" s="370"/>
      <c r="BR33" s="370"/>
      <c r="BS33" s="370"/>
      <c r="BT33" s="370"/>
      <c r="BU33" s="370"/>
      <c r="BV33" s="203"/>
      <c r="BW33" s="371" t="s">
        <v>197</v>
      </c>
      <c r="BX33" s="371"/>
      <c r="BY33" s="370" t="s">
        <v>199</v>
      </c>
      <c r="BZ33" s="370"/>
      <c r="CA33" s="370"/>
      <c r="CB33" s="370"/>
      <c r="CC33" s="370"/>
      <c r="CD33" s="370"/>
      <c r="CE33" s="370"/>
      <c r="CF33" s="370"/>
      <c r="CG33" s="370"/>
      <c r="CH33" s="370"/>
      <c r="CI33" s="370"/>
      <c r="CJ33" s="370"/>
      <c r="CK33" s="370"/>
      <c r="CL33" s="370"/>
      <c r="CM33" s="370"/>
      <c r="CN33" s="202"/>
      <c r="CO33" s="371" t="s">
        <v>195</v>
      </c>
      <c r="CP33" s="371"/>
      <c r="CQ33" s="370" t="s">
        <v>200</v>
      </c>
      <c r="CR33" s="370"/>
      <c r="CS33" s="370"/>
      <c r="CT33" s="370"/>
      <c r="CU33" s="370"/>
      <c r="CV33" s="370"/>
      <c r="CW33" s="370"/>
      <c r="CX33" s="370"/>
      <c r="CY33" s="370"/>
      <c r="CZ33" s="370"/>
      <c r="DA33" s="370"/>
      <c r="DB33" s="370"/>
      <c r="DC33" s="370"/>
      <c r="DD33" s="370"/>
      <c r="DE33" s="370"/>
      <c r="DF33" s="202"/>
      <c r="DG33" s="369" t="s">
        <v>201</v>
      </c>
      <c r="DH33" s="369"/>
      <c r="DI33" s="204"/>
    </row>
    <row r="34" spans="1:113" ht="32.25" customHeight="1">
      <c r="A34" s="177"/>
      <c r="B34" s="201"/>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77"/>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77"/>
      <c r="AM34" s="367">
        <f>IF(AO34="","",MAX(C34:D43,U34:V43)+1)</f>
        <v>6</v>
      </c>
      <c r="AN34" s="367"/>
      <c r="AO34" s="368" t="str">
        <f>IF('各会計、関係団体の財政状況及び健全化判断比率'!B32="","",'各会計、関係団体の財政状況及び健全化判断比率'!B32)</f>
        <v>下水道事業会計</v>
      </c>
      <c r="AP34" s="368"/>
      <c r="AQ34" s="368"/>
      <c r="AR34" s="368"/>
      <c r="AS34" s="368"/>
      <c r="AT34" s="368"/>
      <c r="AU34" s="368"/>
      <c r="AV34" s="368"/>
      <c r="AW34" s="368"/>
      <c r="AX34" s="368"/>
      <c r="AY34" s="368"/>
      <c r="AZ34" s="368"/>
      <c r="BA34" s="368"/>
      <c r="BB34" s="368"/>
      <c r="BC34" s="368"/>
      <c r="BD34" s="177"/>
      <c r="BE34" s="367" t="str">
        <f>IF(BG34="","",MAX(C34:D43,U34:V43,AM34:AN43)+1)</f>
        <v/>
      </c>
      <c r="BF34" s="367"/>
      <c r="BG34" s="368"/>
      <c r="BH34" s="368"/>
      <c r="BI34" s="368"/>
      <c r="BJ34" s="368"/>
      <c r="BK34" s="368"/>
      <c r="BL34" s="368"/>
      <c r="BM34" s="368"/>
      <c r="BN34" s="368"/>
      <c r="BO34" s="368"/>
      <c r="BP34" s="368"/>
      <c r="BQ34" s="368"/>
      <c r="BR34" s="368"/>
      <c r="BS34" s="368"/>
      <c r="BT34" s="368"/>
      <c r="BU34" s="368"/>
      <c r="BV34" s="177"/>
      <c r="BW34" s="367">
        <f>IF(BY34="","",MAX(C34:D43,U34:V43,AM34:AN43,BE34:BF43)+1)</f>
        <v>7</v>
      </c>
      <c r="BX34" s="367"/>
      <c r="BY34" s="368" t="str">
        <f>IF('各会計、関係団体の財政状況及び健全化判断比率'!B68="","",'各会計、関係団体の財政状況及び健全化判断比率'!B68)</f>
        <v>柳泉園組合</v>
      </c>
      <c r="BZ34" s="368"/>
      <c r="CA34" s="368"/>
      <c r="CB34" s="368"/>
      <c r="CC34" s="368"/>
      <c r="CD34" s="368"/>
      <c r="CE34" s="368"/>
      <c r="CF34" s="368"/>
      <c r="CG34" s="368"/>
      <c r="CH34" s="368"/>
      <c r="CI34" s="368"/>
      <c r="CJ34" s="368"/>
      <c r="CK34" s="368"/>
      <c r="CL34" s="368"/>
      <c r="CM34" s="368"/>
      <c r="CN34" s="177"/>
      <c r="CO34" s="367">
        <f>IF(CQ34="","",MAX(C34:D43,U34:V43,AM34:AN43,BE34:BF43,BW34:BX43)+1)</f>
        <v>15</v>
      </c>
      <c r="CP34" s="367"/>
      <c r="CQ34" s="368" t="str">
        <f>IF('各会計、関係団体の財政状況及び健全化判断比率'!BS7="","",'各会計、関係団体の財政状況及び健全化判断比率'!BS7)</f>
        <v>西東京市土地開発公社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〇</v>
      </c>
      <c r="DH34" s="365"/>
      <c r="DI34" s="204"/>
    </row>
    <row r="35" spans="1:113" ht="32.25" customHeight="1">
      <c r="A35" s="177"/>
      <c r="B35" s="201"/>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77"/>
      <c r="U35" s="367">
        <f>IF(W35="","",U34+1)</f>
        <v>3</v>
      </c>
      <c r="V35" s="367"/>
      <c r="W35" s="368" t="str">
        <f>IF('各会計、関係団体の財政状況及び健全化判断比率'!B29="","",'各会計、関係団体の財政状況及び健全化判断比率'!B29)</f>
        <v>駐車場事業特別会計</v>
      </c>
      <c r="X35" s="368"/>
      <c r="Y35" s="368"/>
      <c r="Z35" s="368"/>
      <c r="AA35" s="368"/>
      <c r="AB35" s="368"/>
      <c r="AC35" s="368"/>
      <c r="AD35" s="368"/>
      <c r="AE35" s="368"/>
      <c r="AF35" s="368"/>
      <c r="AG35" s="368"/>
      <c r="AH35" s="368"/>
      <c r="AI35" s="368"/>
      <c r="AJ35" s="368"/>
      <c r="AK35" s="368"/>
      <c r="AL35" s="177"/>
      <c r="AM35" s="367" t="str">
        <f t="shared" ref="AM35:AM43" si="0">IF(AO35="","",AM34+1)</f>
        <v/>
      </c>
      <c r="AN35" s="367"/>
      <c r="AO35" s="368"/>
      <c r="AP35" s="368"/>
      <c r="AQ35" s="368"/>
      <c r="AR35" s="368"/>
      <c r="AS35" s="368"/>
      <c r="AT35" s="368"/>
      <c r="AU35" s="368"/>
      <c r="AV35" s="368"/>
      <c r="AW35" s="368"/>
      <c r="AX35" s="368"/>
      <c r="AY35" s="368"/>
      <c r="AZ35" s="368"/>
      <c r="BA35" s="368"/>
      <c r="BB35" s="368"/>
      <c r="BC35" s="368"/>
      <c r="BD35" s="177"/>
      <c r="BE35" s="367" t="str">
        <f t="shared" ref="BE35:BE43" si="1">IF(BG35="","",BE34+1)</f>
        <v/>
      </c>
      <c r="BF35" s="367"/>
      <c r="BG35" s="368"/>
      <c r="BH35" s="368"/>
      <c r="BI35" s="368"/>
      <c r="BJ35" s="368"/>
      <c r="BK35" s="368"/>
      <c r="BL35" s="368"/>
      <c r="BM35" s="368"/>
      <c r="BN35" s="368"/>
      <c r="BO35" s="368"/>
      <c r="BP35" s="368"/>
      <c r="BQ35" s="368"/>
      <c r="BR35" s="368"/>
      <c r="BS35" s="368"/>
      <c r="BT35" s="368"/>
      <c r="BU35" s="368"/>
      <c r="BV35" s="177"/>
      <c r="BW35" s="367">
        <f t="shared" ref="BW35:BW43" si="2">IF(BY35="","",BW34+1)</f>
        <v>8</v>
      </c>
      <c r="BX35" s="367"/>
      <c r="BY35" s="368" t="str">
        <f>IF('各会計、関係団体の財政状況及び健全化判断比率'!B69="","",'各会計、関係団体の財政状況及び健全化判断比率'!B69)</f>
        <v>東京たま広域資源循環組合</v>
      </c>
      <c r="BZ35" s="368"/>
      <c r="CA35" s="368"/>
      <c r="CB35" s="368"/>
      <c r="CC35" s="368"/>
      <c r="CD35" s="368"/>
      <c r="CE35" s="368"/>
      <c r="CF35" s="368"/>
      <c r="CG35" s="368"/>
      <c r="CH35" s="368"/>
      <c r="CI35" s="368"/>
      <c r="CJ35" s="368"/>
      <c r="CK35" s="368"/>
      <c r="CL35" s="368"/>
      <c r="CM35" s="368"/>
      <c r="CN35" s="177"/>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4"/>
    </row>
    <row r="36" spans="1:113" ht="32.25" customHeight="1">
      <c r="A36" s="177"/>
      <c r="B36" s="201"/>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77"/>
      <c r="U36" s="367">
        <f t="shared" ref="U36:U43" si="4">IF(W36="","",U35+1)</f>
        <v>4</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77"/>
      <c r="AM36" s="367" t="str">
        <f t="shared" si="0"/>
        <v/>
      </c>
      <c r="AN36" s="367"/>
      <c r="AO36" s="368"/>
      <c r="AP36" s="368"/>
      <c r="AQ36" s="368"/>
      <c r="AR36" s="368"/>
      <c r="AS36" s="368"/>
      <c r="AT36" s="368"/>
      <c r="AU36" s="368"/>
      <c r="AV36" s="368"/>
      <c r="AW36" s="368"/>
      <c r="AX36" s="368"/>
      <c r="AY36" s="368"/>
      <c r="AZ36" s="368"/>
      <c r="BA36" s="368"/>
      <c r="BB36" s="368"/>
      <c r="BC36" s="368"/>
      <c r="BD36" s="177"/>
      <c r="BE36" s="367" t="str">
        <f t="shared" si="1"/>
        <v/>
      </c>
      <c r="BF36" s="367"/>
      <c r="BG36" s="368"/>
      <c r="BH36" s="368"/>
      <c r="BI36" s="368"/>
      <c r="BJ36" s="368"/>
      <c r="BK36" s="368"/>
      <c r="BL36" s="368"/>
      <c r="BM36" s="368"/>
      <c r="BN36" s="368"/>
      <c r="BO36" s="368"/>
      <c r="BP36" s="368"/>
      <c r="BQ36" s="368"/>
      <c r="BR36" s="368"/>
      <c r="BS36" s="368"/>
      <c r="BT36" s="368"/>
      <c r="BU36" s="368"/>
      <c r="BV36" s="177"/>
      <c r="BW36" s="367">
        <f t="shared" si="2"/>
        <v>9</v>
      </c>
      <c r="BX36" s="367"/>
      <c r="BY36" s="368" t="str">
        <f>IF('各会計、関係団体の財政状況及び健全化判断比率'!B70="","",'各会計、関係団体の財政状況及び健全化判断比率'!B70)</f>
        <v>東京市町村総合事務組合（一般会計）</v>
      </c>
      <c r="BZ36" s="368"/>
      <c r="CA36" s="368"/>
      <c r="CB36" s="368"/>
      <c r="CC36" s="368"/>
      <c r="CD36" s="368"/>
      <c r="CE36" s="368"/>
      <c r="CF36" s="368"/>
      <c r="CG36" s="368"/>
      <c r="CH36" s="368"/>
      <c r="CI36" s="368"/>
      <c r="CJ36" s="368"/>
      <c r="CK36" s="368"/>
      <c r="CL36" s="368"/>
      <c r="CM36" s="368"/>
      <c r="CN36" s="177"/>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4"/>
    </row>
    <row r="37" spans="1:113" ht="32.25" customHeight="1">
      <c r="A37" s="177"/>
      <c r="B37" s="201"/>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77"/>
      <c r="U37" s="367">
        <f t="shared" si="4"/>
        <v>5</v>
      </c>
      <c r="V37" s="367"/>
      <c r="W37" s="368" t="str">
        <f>IF('各会計、関係団体の財政状況及び健全化判断比率'!B31="","",'各会計、関係団体の財政状況及び健全化判断比率'!B31)</f>
        <v>後期高齢者医療特別会計</v>
      </c>
      <c r="X37" s="368"/>
      <c r="Y37" s="368"/>
      <c r="Z37" s="368"/>
      <c r="AA37" s="368"/>
      <c r="AB37" s="368"/>
      <c r="AC37" s="368"/>
      <c r="AD37" s="368"/>
      <c r="AE37" s="368"/>
      <c r="AF37" s="368"/>
      <c r="AG37" s="368"/>
      <c r="AH37" s="368"/>
      <c r="AI37" s="368"/>
      <c r="AJ37" s="368"/>
      <c r="AK37" s="368"/>
      <c r="AL37" s="177"/>
      <c r="AM37" s="367" t="str">
        <f t="shared" si="0"/>
        <v/>
      </c>
      <c r="AN37" s="367"/>
      <c r="AO37" s="368"/>
      <c r="AP37" s="368"/>
      <c r="AQ37" s="368"/>
      <c r="AR37" s="368"/>
      <c r="AS37" s="368"/>
      <c r="AT37" s="368"/>
      <c r="AU37" s="368"/>
      <c r="AV37" s="368"/>
      <c r="AW37" s="368"/>
      <c r="AX37" s="368"/>
      <c r="AY37" s="368"/>
      <c r="AZ37" s="368"/>
      <c r="BA37" s="368"/>
      <c r="BB37" s="368"/>
      <c r="BC37" s="368"/>
      <c r="BD37" s="177"/>
      <c r="BE37" s="367" t="str">
        <f t="shared" si="1"/>
        <v/>
      </c>
      <c r="BF37" s="367"/>
      <c r="BG37" s="368"/>
      <c r="BH37" s="368"/>
      <c r="BI37" s="368"/>
      <c r="BJ37" s="368"/>
      <c r="BK37" s="368"/>
      <c r="BL37" s="368"/>
      <c r="BM37" s="368"/>
      <c r="BN37" s="368"/>
      <c r="BO37" s="368"/>
      <c r="BP37" s="368"/>
      <c r="BQ37" s="368"/>
      <c r="BR37" s="368"/>
      <c r="BS37" s="368"/>
      <c r="BT37" s="368"/>
      <c r="BU37" s="368"/>
      <c r="BV37" s="177"/>
      <c r="BW37" s="367">
        <f t="shared" si="2"/>
        <v>10</v>
      </c>
      <c r="BX37" s="367"/>
      <c r="BY37" s="368" t="str">
        <f>IF('各会計、関係団体の財政状況及び健全化判断比率'!B71="","",'各会計、関係団体の財政状況及び健全化判断比率'!B71)</f>
        <v>東京市町村総合事務組合（東京都市町村民交通災害共済事業特別会計）</v>
      </c>
      <c r="BZ37" s="368"/>
      <c r="CA37" s="368"/>
      <c r="CB37" s="368"/>
      <c r="CC37" s="368"/>
      <c r="CD37" s="368"/>
      <c r="CE37" s="368"/>
      <c r="CF37" s="368"/>
      <c r="CG37" s="368"/>
      <c r="CH37" s="368"/>
      <c r="CI37" s="368"/>
      <c r="CJ37" s="368"/>
      <c r="CK37" s="368"/>
      <c r="CL37" s="368"/>
      <c r="CM37" s="368"/>
      <c r="CN37" s="177"/>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4"/>
    </row>
    <row r="38" spans="1:113" ht="32.25" customHeight="1">
      <c r="A38" s="177"/>
      <c r="B38" s="201"/>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77"/>
      <c r="U38" s="367" t="str">
        <f t="shared" si="4"/>
        <v/>
      </c>
      <c r="V38" s="367"/>
      <c r="W38" s="368"/>
      <c r="X38" s="368"/>
      <c r="Y38" s="368"/>
      <c r="Z38" s="368"/>
      <c r="AA38" s="368"/>
      <c r="AB38" s="368"/>
      <c r="AC38" s="368"/>
      <c r="AD38" s="368"/>
      <c r="AE38" s="368"/>
      <c r="AF38" s="368"/>
      <c r="AG38" s="368"/>
      <c r="AH38" s="368"/>
      <c r="AI38" s="368"/>
      <c r="AJ38" s="368"/>
      <c r="AK38" s="368"/>
      <c r="AL38" s="177"/>
      <c r="AM38" s="367" t="str">
        <f t="shared" si="0"/>
        <v/>
      </c>
      <c r="AN38" s="367"/>
      <c r="AO38" s="368"/>
      <c r="AP38" s="368"/>
      <c r="AQ38" s="368"/>
      <c r="AR38" s="368"/>
      <c r="AS38" s="368"/>
      <c r="AT38" s="368"/>
      <c r="AU38" s="368"/>
      <c r="AV38" s="368"/>
      <c r="AW38" s="368"/>
      <c r="AX38" s="368"/>
      <c r="AY38" s="368"/>
      <c r="AZ38" s="368"/>
      <c r="BA38" s="368"/>
      <c r="BB38" s="368"/>
      <c r="BC38" s="368"/>
      <c r="BD38" s="177"/>
      <c r="BE38" s="367" t="str">
        <f t="shared" si="1"/>
        <v/>
      </c>
      <c r="BF38" s="367"/>
      <c r="BG38" s="368"/>
      <c r="BH38" s="368"/>
      <c r="BI38" s="368"/>
      <c r="BJ38" s="368"/>
      <c r="BK38" s="368"/>
      <c r="BL38" s="368"/>
      <c r="BM38" s="368"/>
      <c r="BN38" s="368"/>
      <c r="BO38" s="368"/>
      <c r="BP38" s="368"/>
      <c r="BQ38" s="368"/>
      <c r="BR38" s="368"/>
      <c r="BS38" s="368"/>
      <c r="BT38" s="368"/>
      <c r="BU38" s="368"/>
      <c r="BV38" s="177"/>
      <c r="BW38" s="367">
        <f t="shared" si="2"/>
        <v>11</v>
      </c>
      <c r="BX38" s="367"/>
      <c r="BY38" s="368" t="str">
        <f>IF('各会計、関係団体の財政状況及び健全化判断比率'!B72="","",'各会計、関係団体の財政状況及び健全化判断比率'!B72)</f>
        <v>多摩六都科学館組合</v>
      </c>
      <c r="BZ38" s="368"/>
      <c r="CA38" s="368"/>
      <c r="CB38" s="368"/>
      <c r="CC38" s="368"/>
      <c r="CD38" s="368"/>
      <c r="CE38" s="368"/>
      <c r="CF38" s="368"/>
      <c r="CG38" s="368"/>
      <c r="CH38" s="368"/>
      <c r="CI38" s="368"/>
      <c r="CJ38" s="368"/>
      <c r="CK38" s="368"/>
      <c r="CL38" s="368"/>
      <c r="CM38" s="368"/>
      <c r="CN38" s="177"/>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4"/>
    </row>
    <row r="39" spans="1:113" ht="32.25" customHeight="1">
      <c r="A39" s="177"/>
      <c r="B39" s="201"/>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77"/>
      <c r="U39" s="367" t="str">
        <f t="shared" si="4"/>
        <v/>
      </c>
      <c r="V39" s="367"/>
      <c r="W39" s="368"/>
      <c r="X39" s="368"/>
      <c r="Y39" s="368"/>
      <c r="Z39" s="368"/>
      <c r="AA39" s="368"/>
      <c r="AB39" s="368"/>
      <c r="AC39" s="368"/>
      <c r="AD39" s="368"/>
      <c r="AE39" s="368"/>
      <c r="AF39" s="368"/>
      <c r="AG39" s="368"/>
      <c r="AH39" s="368"/>
      <c r="AI39" s="368"/>
      <c r="AJ39" s="368"/>
      <c r="AK39" s="368"/>
      <c r="AL39" s="177"/>
      <c r="AM39" s="367" t="str">
        <f t="shared" si="0"/>
        <v/>
      </c>
      <c r="AN39" s="367"/>
      <c r="AO39" s="368"/>
      <c r="AP39" s="368"/>
      <c r="AQ39" s="368"/>
      <c r="AR39" s="368"/>
      <c r="AS39" s="368"/>
      <c r="AT39" s="368"/>
      <c r="AU39" s="368"/>
      <c r="AV39" s="368"/>
      <c r="AW39" s="368"/>
      <c r="AX39" s="368"/>
      <c r="AY39" s="368"/>
      <c r="AZ39" s="368"/>
      <c r="BA39" s="368"/>
      <c r="BB39" s="368"/>
      <c r="BC39" s="368"/>
      <c r="BD39" s="177"/>
      <c r="BE39" s="367" t="str">
        <f t="shared" si="1"/>
        <v/>
      </c>
      <c r="BF39" s="367"/>
      <c r="BG39" s="368"/>
      <c r="BH39" s="368"/>
      <c r="BI39" s="368"/>
      <c r="BJ39" s="368"/>
      <c r="BK39" s="368"/>
      <c r="BL39" s="368"/>
      <c r="BM39" s="368"/>
      <c r="BN39" s="368"/>
      <c r="BO39" s="368"/>
      <c r="BP39" s="368"/>
      <c r="BQ39" s="368"/>
      <c r="BR39" s="368"/>
      <c r="BS39" s="368"/>
      <c r="BT39" s="368"/>
      <c r="BU39" s="368"/>
      <c r="BV39" s="177"/>
      <c r="BW39" s="367">
        <f t="shared" si="2"/>
        <v>12</v>
      </c>
      <c r="BX39" s="367"/>
      <c r="BY39" s="368" t="str">
        <f>IF('各会計、関係団体の財政状況及び健全化判断比率'!B73="","",'各会計、関係団体の財政状況及び健全化判断比率'!B73)</f>
        <v>昭和病院企業団</v>
      </c>
      <c r="BZ39" s="368"/>
      <c r="CA39" s="368"/>
      <c r="CB39" s="368"/>
      <c r="CC39" s="368"/>
      <c r="CD39" s="368"/>
      <c r="CE39" s="368"/>
      <c r="CF39" s="368"/>
      <c r="CG39" s="368"/>
      <c r="CH39" s="368"/>
      <c r="CI39" s="368"/>
      <c r="CJ39" s="368"/>
      <c r="CK39" s="368"/>
      <c r="CL39" s="368"/>
      <c r="CM39" s="368"/>
      <c r="CN39" s="177"/>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4"/>
    </row>
    <row r="40" spans="1:113" ht="32.25" customHeight="1">
      <c r="A40" s="177"/>
      <c r="B40" s="201"/>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77"/>
      <c r="U40" s="367" t="str">
        <f t="shared" si="4"/>
        <v/>
      </c>
      <c r="V40" s="367"/>
      <c r="W40" s="368"/>
      <c r="X40" s="368"/>
      <c r="Y40" s="368"/>
      <c r="Z40" s="368"/>
      <c r="AA40" s="368"/>
      <c r="AB40" s="368"/>
      <c r="AC40" s="368"/>
      <c r="AD40" s="368"/>
      <c r="AE40" s="368"/>
      <c r="AF40" s="368"/>
      <c r="AG40" s="368"/>
      <c r="AH40" s="368"/>
      <c r="AI40" s="368"/>
      <c r="AJ40" s="368"/>
      <c r="AK40" s="368"/>
      <c r="AL40" s="177"/>
      <c r="AM40" s="367" t="str">
        <f t="shared" si="0"/>
        <v/>
      </c>
      <c r="AN40" s="367"/>
      <c r="AO40" s="368"/>
      <c r="AP40" s="368"/>
      <c r="AQ40" s="368"/>
      <c r="AR40" s="368"/>
      <c r="AS40" s="368"/>
      <c r="AT40" s="368"/>
      <c r="AU40" s="368"/>
      <c r="AV40" s="368"/>
      <c r="AW40" s="368"/>
      <c r="AX40" s="368"/>
      <c r="AY40" s="368"/>
      <c r="AZ40" s="368"/>
      <c r="BA40" s="368"/>
      <c r="BB40" s="368"/>
      <c r="BC40" s="368"/>
      <c r="BD40" s="177"/>
      <c r="BE40" s="367" t="str">
        <f t="shared" si="1"/>
        <v/>
      </c>
      <c r="BF40" s="367"/>
      <c r="BG40" s="368"/>
      <c r="BH40" s="368"/>
      <c r="BI40" s="368"/>
      <c r="BJ40" s="368"/>
      <c r="BK40" s="368"/>
      <c r="BL40" s="368"/>
      <c r="BM40" s="368"/>
      <c r="BN40" s="368"/>
      <c r="BO40" s="368"/>
      <c r="BP40" s="368"/>
      <c r="BQ40" s="368"/>
      <c r="BR40" s="368"/>
      <c r="BS40" s="368"/>
      <c r="BT40" s="368"/>
      <c r="BU40" s="368"/>
      <c r="BV40" s="177"/>
      <c r="BW40" s="367">
        <f t="shared" si="2"/>
        <v>13</v>
      </c>
      <c r="BX40" s="367"/>
      <c r="BY40" s="368" t="str">
        <f>IF('各会計、関係団体の財政状況及び健全化判断比率'!B74="","",'各会計、関係団体の財政状況及び健全化判断比率'!B74)</f>
        <v>東京都後期高齢者医療広域連合（一般会計）</v>
      </c>
      <c r="BZ40" s="368"/>
      <c r="CA40" s="368"/>
      <c r="CB40" s="368"/>
      <c r="CC40" s="368"/>
      <c r="CD40" s="368"/>
      <c r="CE40" s="368"/>
      <c r="CF40" s="368"/>
      <c r="CG40" s="368"/>
      <c r="CH40" s="368"/>
      <c r="CI40" s="368"/>
      <c r="CJ40" s="368"/>
      <c r="CK40" s="368"/>
      <c r="CL40" s="368"/>
      <c r="CM40" s="368"/>
      <c r="CN40" s="177"/>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4"/>
    </row>
    <row r="41" spans="1:113" ht="32.25" customHeight="1">
      <c r="A41" s="177"/>
      <c r="B41" s="201"/>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77"/>
      <c r="U41" s="367" t="str">
        <f t="shared" si="4"/>
        <v/>
      </c>
      <c r="V41" s="367"/>
      <c r="W41" s="368"/>
      <c r="X41" s="368"/>
      <c r="Y41" s="368"/>
      <c r="Z41" s="368"/>
      <c r="AA41" s="368"/>
      <c r="AB41" s="368"/>
      <c r="AC41" s="368"/>
      <c r="AD41" s="368"/>
      <c r="AE41" s="368"/>
      <c r="AF41" s="368"/>
      <c r="AG41" s="368"/>
      <c r="AH41" s="368"/>
      <c r="AI41" s="368"/>
      <c r="AJ41" s="368"/>
      <c r="AK41" s="368"/>
      <c r="AL41" s="177"/>
      <c r="AM41" s="367" t="str">
        <f t="shared" si="0"/>
        <v/>
      </c>
      <c r="AN41" s="367"/>
      <c r="AO41" s="368"/>
      <c r="AP41" s="368"/>
      <c r="AQ41" s="368"/>
      <c r="AR41" s="368"/>
      <c r="AS41" s="368"/>
      <c r="AT41" s="368"/>
      <c r="AU41" s="368"/>
      <c r="AV41" s="368"/>
      <c r="AW41" s="368"/>
      <c r="AX41" s="368"/>
      <c r="AY41" s="368"/>
      <c r="AZ41" s="368"/>
      <c r="BA41" s="368"/>
      <c r="BB41" s="368"/>
      <c r="BC41" s="368"/>
      <c r="BD41" s="177"/>
      <c r="BE41" s="367" t="str">
        <f t="shared" si="1"/>
        <v/>
      </c>
      <c r="BF41" s="367"/>
      <c r="BG41" s="368"/>
      <c r="BH41" s="368"/>
      <c r="BI41" s="368"/>
      <c r="BJ41" s="368"/>
      <c r="BK41" s="368"/>
      <c r="BL41" s="368"/>
      <c r="BM41" s="368"/>
      <c r="BN41" s="368"/>
      <c r="BO41" s="368"/>
      <c r="BP41" s="368"/>
      <c r="BQ41" s="368"/>
      <c r="BR41" s="368"/>
      <c r="BS41" s="368"/>
      <c r="BT41" s="368"/>
      <c r="BU41" s="368"/>
      <c r="BV41" s="177"/>
      <c r="BW41" s="367">
        <f t="shared" si="2"/>
        <v>14</v>
      </c>
      <c r="BX41" s="367"/>
      <c r="BY41" s="368" t="str">
        <f>IF('各会計、関係団体の財政状況及び健全化判断比率'!B75="","",'各会計、関係団体の財政状況及び健全化判断比率'!B75)</f>
        <v>東京都後期高齢者医療広域連合（後期高齢者医療特別会計）</v>
      </c>
      <c r="BZ41" s="368"/>
      <c r="CA41" s="368"/>
      <c r="CB41" s="368"/>
      <c r="CC41" s="368"/>
      <c r="CD41" s="368"/>
      <c r="CE41" s="368"/>
      <c r="CF41" s="368"/>
      <c r="CG41" s="368"/>
      <c r="CH41" s="368"/>
      <c r="CI41" s="368"/>
      <c r="CJ41" s="368"/>
      <c r="CK41" s="368"/>
      <c r="CL41" s="368"/>
      <c r="CM41" s="368"/>
      <c r="CN41" s="177"/>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4"/>
    </row>
    <row r="42" spans="1:113" ht="32.25" customHeight="1">
      <c r="B42" s="201"/>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77"/>
      <c r="U42" s="367" t="str">
        <f t="shared" si="4"/>
        <v/>
      </c>
      <c r="V42" s="367"/>
      <c r="W42" s="368"/>
      <c r="X42" s="368"/>
      <c r="Y42" s="368"/>
      <c r="Z42" s="368"/>
      <c r="AA42" s="368"/>
      <c r="AB42" s="368"/>
      <c r="AC42" s="368"/>
      <c r="AD42" s="368"/>
      <c r="AE42" s="368"/>
      <c r="AF42" s="368"/>
      <c r="AG42" s="368"/>
      <c r="AH42" s="368"/>
      <c r="AI42" s="368"/>
      <c r="AJ42" s="368"/>
      <c r="AK42" s="368"/>
      <c r="AL42" s="177"/>
      <c r="AM42" s="367" t="str">
        <f t="shared" si="0"/>
        <v/>
      </c>
      <c r="AN42" s="367"/>
      <c r="AO42" s="368"/>
      <c r="AP42" s="368"/>
      <c r="AQ42" s="368"/>
      <c r="AR42" s="368"/>
      <c r="AS42" s="368"/>
      <c r="AT42" s="368"/>
      <c r="AU42" s="368"/>
      <c r="AV42" s="368"/>
      <c r="AW42" s="368"/>
      <c r="AX42" s="368"/>
      <c r="AY42" s="368"/>
      <c r="AZ42" s="368"/>
      <c r="BA42" s="368"/>
      <c r="BB42" s="368"/>
      <c r="BC42" s="368"/>
      <c r="BD42" s="177"/>
      <c r="BE42" s="367" t="str">
        <f t="shared" si="1"/>
        <v/>
      </c>
      <c r="BF42" s="367"/>
      <c r="BG42" s="368"/>
      <c r="BH42" s="368"/>
      <c r="BI42" s="368"/>
      <c r="BJ42" s="368"/>
      <c r="BK42" s="368"/>
      <c r="BL42" s="368"/>
      <c r="BM42" s="368"/>
      <c r="BN42" s="368"/>
      <c r="BO42" s="368"/>
      <c r="BP42" s="368"/>
      <c r="BQ42" s="368"/>
      <c r="BR42" s="368"/>
      <c r="BS42" s="368"/>
      <c r="BT42" s="368"/>
      <c r="BU42" s="368"/>
      <c r="BV42" s="177"/>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77"/>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4"/>
    </row>
    <row r="43" spans="1:113" ht="32.25" customHeight="1">
      <c r="B43" s="201"/>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77"/>
      <c r="U43" s="367" t="str">
        <f t="shared" si="4"/>
        <v/>
      </c>
      <c r="V43" s="367"/>
      <c r="W43" s="368"/>
      <c r="X43" s="368"/>
      <c r="Y43" s="368"/>
      <c r="Z43" s="368"/>
      <c r="AA43" s="368"/>
      <c r="AB43" s="368"/>
      <c r="AC43" s="368"/>
      <c r="AD43" s="368"/>
      <c r="AE43" s="368"/>
      <c r="AF43" s="368"/>
      <c r="AG43" s="368"/>
      <c r="AH43" s="368"/>
      <c r="AI43" s="368"/>
      <c r="AJ43" s="368"/>
      <c r="AK43" s="368"/>
      <c r="AL43" s="177"/>
      <c r="AM43" s="367" t="str">
        <f t="shared" si="0"/>
        <v/>
      </c>
      <c r="AN43" s="367"/>
      <c r="AO43" s="368"/>
      <c r="AP43" s="368"/>
      <c r="AQ43" s="368"/>
      <c r="AR43" s="368"/>
      <c r="AS43" s="368"/>
      <c r="AT43" s="368"/>
      <c r="AU43" s="368"/>
      <c r="AV43" s="368"/>
      <c r="AW43" s="368"/>
      <c r="AX43" s="368"/>
      <c r="AY43" s="368"/>
      <c r="AZ43" s="368"/>
      <c r="BA43" s="368"/>
      <c r="BB43" s="368"/>
      <c r="BC43" s="368"/>
      <c r="BD43" s="177"/>
      <c r="BE43" s="367" t="str">
        <f t="shared" si="1"/>
        <v/>
      </c>
      <c r="BF43" s="367"/>
      <c r="BG43" s="368"/>
      <c r="BH43" s="368"/>
      <c r="BI43" s="368"/>
      <c r="BJ43" s="368"/>
      <c r="BK43" s="368"/>
      <c r="BL43" s="368"/>
      <c r="BM43" s="368"/>
      <c r="BN43" s="368"/>
      <c r="BO43" s="368"/>
      <c r="BP43" s="368"/>
      <c r="BQ43" s="368"/>
      <c r="BR43" s="368"/>
      <c r="BS43" s="368"/>
      <c r="BT43" s="368"/>
      <c r="BU43" s="368"/>
      <c r="BV43" s="177"/>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77"/>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4"/>
    </row>
    <row r="44" spans="1:113" ht="13.5" customHeight="1" thickBot="1">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row r="46" spans="1:113">
      <c r="B46" s="176" t="s">
        <v>202</v>
      </c>
      <c r="E46" s="364" t="s">
        <v>203</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204</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205</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206</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207</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208</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209</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210</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7gHWAoKMVvQe0tHNZi2qVa7MWNqX5vugJlZChYSZLVIpU+boJoP819z8Fr9eVAwC4fU1c0JU6Ygzr8J2WoTZug==" saltValue="5A1ojeUfoW9ckH5Eok8Dp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c r="A34" s="22"/>
      <c r="B34" s="31"/>
      <c r="C34" s="1151" t="s">
        <v>551</v>
      </c>
      <c r="D34" s="1151"/>
      <c r="E34" s="1152"/>
      <c r="F34" s="32">
        <v>3.26</v>
      </c>
      <c r="G34" s="33">
        <v>3.64</v>
      </c>
      <c r="H34" s="33">
        <v>4.68</v>
      </c>
      <c r="I34" s="33">
        <v>9.07</v>
      </c>
      <c r="J34" s="34">
        <v>7.59</v>
      </c>
      <c r="K34" s="22"/>
      <c r="L34" s="22"/>
      <c r="M34" s="22"/>
      <c r="N34" s="22"/>
      <c r="O34" s="22"/>
      <c r="P34" s="22"/>
    </row>
    <row r="35" spans="1:16" ht="39" customHeight="1">
      <c r="A35" s="22"/>
      <c r="B35" s="35"/>
      <c r="C35" s="1145" t="s">
        <v>552</v>
      </c>
      <c r="D35" s="1146"/>
      <c r="E35" s="1147"/>
      <c r="F35" s="36" t="s">
        <v>503</v>
      </c>
      <c r="G35" s="37">
        <v>0.68</v>
      </c>
      <c r="H35" s="37">
        <v>1.21</v>
      </c>
      <c r="I35" s="37">
        <v>1.5</v>
      </c>
      <c r="J35" s="38">
        <v>1.97</v>
      </c>
      <c r="K35" s="22"/>
      <c r="L35" s="22"/>
      <c r="M35" s="22"/>
      <c r="N35" s="22"/>
      <c r="O35" s="22"/>
      <c r="P35" s="22"/>
    </row>
    <row r="36" spans="1:16" ht="39" customHeight="1">
      <c r="A36" s="22"/>
      <c r="B36" s="35"/>
      <c r="C36" s="1145" t="s">
        <v>553</v>
      </c>
      <c r="D36" s="1146"/>
      <c r="E36" s="1147"/>
      <c r="F36" s="36">
        <v>0.74</v>
      </c>
      <c r="G36" s="37">
        <v>1.1200000000000001</v>
      </c>
      <c r="H36" s="37">
        <v>1.61</v>
      </c>
      <c r="I36" s="37">
        <v>1.65</v>
      </c>
      <c r="J36" s="38">
        <v>1.26</v>
      </c>
      <c r="K36" s="22"/>
      <c r="L36" s="22"/>
      <c r="M36" s="22"/>
      <c r="N36" s="22"/>
      <c r="O36" s="22"/>
      <c r="P36" s="22"/>
    </row>
    <row r="37" spans="1:16" ht="39" customHeight="1">
      <c r="A37" s="22"/>
      <c r="B37" s="35"/>
      <c r="C37" s="1145" t="s">
        <v>554</v>
      </c>
      <c r="D37" s="1146"/>
      <c r="E37" s="1147"/>
      <c r="F37" s="36">
        <v>0.73</v>
      </c>
      <c r="G37" s="37">
        <v>0.93</v>
      </c>
      <c r="H37" s="37">
        <v>0.69</v>
      </c>
      <c r="I37" s="37">
        <v>0.89</v>
      </c>
      <c r="J37" s="38">
        <v>0.64</v>
      </c>
      <c r="K37" s="22"/>
      <c r="L37" s="22"/>
      <c r="M37" s="22"/>
      <c r="N37" s="22"/>
      <c r="O37" s="22"/>
      <c r="P37" s="22"/>
    </row>
    <row r="38" spans="1:16" ht="39" customHeight="1">
      <c r="A38" s="22"/>
      <c r="B38" s="35"/>
      <c r="C38" s="1145" t="s">
        <v>555</v>
      </c>
      <c r="D38" s="1146"/>
      <c r="E38" s="1147"/>
      <c r="F38" s="36">
        <v>0.09</v>
      </c>
      <c r="G38" s="37">
        <v>0.08</v>
      </c>
      <c r="H38" s="37">
        <v>0.05</v>
      </c>
      <c r="I38" s="37">
        <v>0.06</v>
      </c>
      <c r="J38" s="38">
        <v>0.09</v>
      </c>
      <c r="K38" s="22"/>
      <c r="L38" s="22"/>
      <c r="M38" s="22"/>
      <c r="N38" s="22"/>
      <c r="O38" s="22"/>
      <c r="P38" s="22"/>
    </row>
    <row r="39" spans="1:16" ht="39" customHeight="1">
      <c r="A39" s="22"/>
      <c r="B39" s="35"/>
      <c r="C39" s="1145" t="s">
        <v>556</v>
      </c>
      <c r="D39" s="1146"/>
      <c r="E39" s="1147"/>
      <c r="F39" s="36">
        <v>0.03</v>
      </c>
      <c r="G39" s="37">
        <v>0.02</v>
      </c>
      <c r="H39" s="37">
        <v>0.04</v>
      </c>
      <c r="I39" s="37">
        <v>0.02</v>
      </c>
      <c r="J39" s="38">
        <v>0.01</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557</v>
      </c>
      <c r="D42" s="1146"/>
      <c r="E42" s="1147"/>
      <c r="F42" s="36" t="s">
        <v>503</v>
      </c>
      <c r="G42" s="37" t="s">
        <v>503</v>
      </c>
      <c r="H42" s="37" t="s">
        <v>503</v>
      </c>
      <c r="I42" s="37" t="s">
        <v>503</v>
      </c>
      <c r="J42" s="38" t="s">
        <v>503</v>
      </c>
      <c r="K42" s="22"/>
      <c r="L42" s="22"/>
      <c r="M42" s="22"/>
      <c r="N42" s="22"/>
      <c r="O42" s="22"/>
      <c r="P42" s="22"/>
    </row>
    <row r="43" spans="1:16" ht="39" customHeight="1" thickBot="1">
      <c r="A43" s="22"/>
      <c r="B43" s="40"/>
      <c r="C43" s="1148" t="s">
        <v>558</v>
      </c>
      <c r="D43" s="1149"/>
      <c r="E43" s="1150"/>
      <c r="F43" s="41">
        <v>0.31</v>
      </c>
      <c r="G43" s="42" t="s">
        <v>503</v>
      </c>
      <c r="H43" s="42" t="s">
        <v>503</v>
      </c>
      <c r="I43" s="42" t="s">
        <v>503</v>
      </c>
      <c r="J43" s="43" t="s">
        <v>503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6.2">
      <c r="A45" s="22"/>
      <c r="B45" s="22"/>
      <c r="C45" s="22"/>
      <c r="D45" s="22"/>
      <c r="E45" s="22"/>
      <c r="F45" s="22"/>
      <c r="G45" s="22"/>
      <c r="H45" s="22"/>
      <c r="I45" s="22"/>
      <c r="J45" s="22"/>
      <c r="K45" s="22"/>
      <c r="L45" s="22"/>
      <c r="M45" s="22"/>
      <c r="N45" s="22"/>
      <c r="O45" s="22"/>
      <c r="P45" s="22"/>
    </row>
  </sheetData>
  <sheetProtection algorithmName="SHA-512" hashValue="3Oc4KI4xV3c6zSYOWCqISQqzZn2Hu3KvS79ZZMkO92fX4QTYbWBOB3qFWjICbr11O8GVJvQ39IWj08SfdNG/zA==" saltValue="Ahm0PjlsoQPAPj4+o/ut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c r="A45" s="48"/>
      <c r="B45" s="1176" t="s">
        <v>11</v>
      </c>
      <c r="C45" s="1177"/>
      <c r="D45" s="58"/>
      <c r="E45" s="1182" t="s">
        <v>12</v>
      </c>
      <c r="F45" s="1182"/>
      <c r="G45" s="1182"/>
      <c r="H45" s="1182"/>
      <c r="I45" s="1182"/>
      <c r="J45" s="1183"/>
      <c r="K45" s="59">
        <v>5934</v>
      </c>
      <c r="L45" s="60">
        <v>5571</v>
      </c>
      <c r="M45" s="60">
        <v>5068</v>
      </c>
      <c r="N45" s="60">
        <v>4744</v>
      </c>
      <c r="O45" s="61">
        <v>4764</v>
      </c>
      <c r="P45" s="48"/>
      <c r="Q45" s="48"/>
      <c r="R45" s="48"/>
      <c r="S45" s="48"/>
      <c r="T45" s="48"/>
      <c r="U45" s="48"/>
    </row>
    <row r="46" spans="1:21" ht="30.75" customHeight="1">
      <c r="A46" s="48"/>
      <c r="B46" s="1178"/>
      <c r="C46" s="1179"/>
      <c r="D46" s="62"/>
      <c r="E46" s="1155" t="s">
        <v>13</v>
      </c>
      <c r="F46" s="1155"/>
      <c r="G46" s="1155"/>
      <c r="H46" s="1155"/>
      <c r="I46" s="1155"/>
      <c r="J46" s="1156"/>
      <c r="K46" s="63" t="s">
        <v>503</v>
      </c>
      <c r="L46" s="64" t="s">
        <v>503</v>
      </c>
      <c r="M46" s="64" t="s">
        <v>503</v>
      </c>
      <c r="N46" s="64" t="s">
        <v>503</v>
      </c>
      <c r="O46" s="65" t="s">
        <v>503</v>
      </c>
      <c r="P46" s="48"/>
      <c r="Q46" s="48"/>
      <c r="R46" s="48"/>
      <c r="S46" s="48"/>
      <c r="T46" s="48"/>
      <c r="U46" s="48"/>
    </row>
    <row r="47" spans="1:21" ht="30.75" customHeight="1">
      <c r="A47" s="48"/>
      <c r="B47" s="1178"/>
      <c r="C47" s="1179"/>
      <c r="D47" s="62"/>
      <c r="E47" s="1155" t="s">
        <v>14</v>
      </c>
      <c r="F47" s="1155"/>
      <c r="G47" s="1155"/>
      <c r="H47" s="1155"/>
      <c r="I47" s="1155"/>
      <c r="J47" s="1156"/>
      <c r="K47" s="63" t="s">
        <v>503</v>
      </c>
      <c r="L47" s="64" t="s">
        <v>503</v>
      </c>
      <c r="M47" s="64" t="s">
        <v>503</v>
      </c>
      <c r="N47" s="64" t="s">
        <v>503</v>
      </c>
      <c r="O47" s="65" t="s">
        <v>503</v>
      </c>
      <c r="P47" s="48"/>
      <c r="Q47" s="48"/>
      <c r="R47" s="48"/>
      <c r="S47" s="48"/>
      <c r="T47" s="48"/>
      <c r="U47" s="48"/>
    </row>
    <row r="48" spans="1:21" ht="30.75" customHeight="1">
      <c r="A48" s="48"/>
      <c r="B48" s="1178"/>
      <c r="C48" s="1179"/>
      <c r="D48" s="62"/>
      <c r="E48" s="1155" t="s">
        <v>15</v>
      </c>
      <c r="F48" s="1155"/>
      <c r="G48" s="1155"/>
      <c r="H48" s="1155"/>
      <c r="I48" s="1155"/>
      <c r="J48" s="1156"/>
      <c r="K48" s="63">
        <v>163</v>
      </c>
      <c r="L48" s="64">
        <v>57</v>
      </c>
      <c r="M48" s="64">
        <v>95</v>
      </c>
      <c r="N48" s="64">
        <v>60</v>
      </c>
      <c r="O48" s="65">
        <v>64</v>
      </c>
      <c r="P48" s="48"/>
      <c r="Q48" s="48"/>
      <c r="R48" s="48"/>
      <c r="S48" s="48"/>
      <c r="T48" s="48"/>
      <c r="U48" s="48"/>
    </row>
    <row r="49" spans="1:21" ht="30.75" customHeight="1">
      <c r="A49" s="48"/>
      <c r="B49" s="1178"/>
      <c r="C49" s="1179"/>
      <c r="D49" s="62"/>
      <c r="E49" s="1155" t="s">
        <v>16</v>
      </c>
      <c r="F49" s="1155"/>
      <c r="G49" s="1155"/>
      <c r="H49" s="1155"/>
      <c r="I49" s="1155"/>
      <c r="J49" s="1156"/>
      <c r="K49" s="63">
        <v>109</v>
      </c>
      <c r="L49" s="64">
        <v>107</v>
      </c>
      <c r="M49" s="64">
        <v>74</v>
      </c>
      <c r="N49" s="64">
        <v>40</v>
      </c>
      <c r="O49" s="65">
        <v>27</v>
      </c>
      <c r="P49" s="48"/>
      <c r="Q49" s="48"/>
      <c r="R49" s="48"/>
      <c r="S49" s="48"/>
      <c r="T49" s="48"/>
      <c r="U49" s="48"/>
    </row>
    <row r="50" spans="1:21" ht="30.75" customHeight="1">
      <c r="A50" s="48"/>
      <c r="B50" s="1178"/>
      <c r="C50" s="1179"/>
      <c r="D50" s="62"/>
      <c r="E50" s="1155" t="s">
        <v>17</v>
      </c>
      <c r="F50" s="1155"/>
      <c r="G50" s="1155"/>
      <c r="H50" s="1155"/>
      <c r="I50" s="1155"/>
      <c r="J50" s="1156"/>
      <c r="K50" s="63" t="s">
        <v>503</v>
      </c>
      <c r="L50" s="64" t="s">
        <v>503</v>
      </c>
      <c r="M50" s="64" t="s">
        <v>503</v>
      </c>
      <c r="N50" s="64" t="s">
        <v>503</v>
      </c>
      <c r="O50" s="65" t="s">
        <v>503</v>
      </c>
      <c r="P50" s="48"/>
      <c r="Q50" s="48"/>
      <c r="R50" s="48"/>
      <c r="S50" s="48"/>
      <c r="T50" s="48"/>
      <c r="U50" s="48"/>
    </row>
    <row r="51" spans="1:21" ht="30.75" customHeight="1">
      <c r="A51" s="48"/>
      <c r="B51" s="1180"/>
      <c r="C51" s="1181"/>
      <c r="D51" s="66"/>
      <c r="E51" s="1155" t="s">
        <v>18</v>
      </c>
      <c r="F51" s="1155"/>
      <c r="G51" s="1155"/>
      <c r="H51" s="1155"/>
      <c r="I51" s="1155"/>
      <c r="J51" s="1156"/>
      <c r="K51" s="63" t="s">
        <v>503</v>
      </c>
      <c r="L51" s="64" t="s">
        <v>503</v>
      </c>
      <c r="M51" s="64" t="s">
        <v>503</v>
      </c>
      <c r="N51" s="64" t="s">
        <v>503</v>
      </c>
      <c r="O51" s="65" t="s">
        <v>503</v>
      </c>
      <c r="P51" s="48"/>
      <c r="Q51" s="48"/>
      <c r="R51" s="48"/>
      <c r="S51" s="48"/>
      <c r="T51" s="48"/>
      <c r="U51" s="48"/>
    </row>
    <row r="52" spans="1:21" ht="30.75" customHeight="1">
      <c r="A52" s="48"/>
      <c r="B52" s="1153" t="s">
        <v>19</v>
      </c>
      <c r="C52" s="1154"/>
      <c r="D52" s="66"/>
      <c r="E52" s="1155" t="s">
        <v>20</v>
      </c>
      <c r="F52" s="1155"/>
      <c r="G52" s="1155"/>
      <c r="H52" s="1155"/>
      <c r="I52" s="1155"/>
      <c r="J52" s="1156"/>
      <c r="K52" s="63">
        <v>5569</v>
      </c>
      <c r="L52" s="64">
        <v>4898</v>
      </c>
      <c r="M52" s="64">
        <v>4433</v>
      </c>
      <c r="N52" s="64">
        <v>3880</v>
      </c>
      <c r="O52" s="65">
        <v>3802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637</v>
      </c>
      <c r="L53" s="69">
        <v>837</v>
      </c>
      <c r="M53" s="69">
        <v>804</v>
      </c>
      <c r="N53" s="69">
        <v>964</v>
      </c>
      <c r="O53" s="70">
        <v>1053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559</v>
      </c>
      <c r="P56" s="48"/>
      <c r="Q56" s="48"/>
      <c r="R56" s="48"/>
      <c r="S56" s="48"/>
      <c r="T56" s="48"/>
      <c r="U56" s="48"/>
    </row>
    <row r="57" spans="1:21" ht="31.5" customHeight="1" thickBot="1">
      <c r="A57" s="48"/>
      <c r="B57" s="76"/>
      <c r="C57" s="77"/>
      <c r="D57" s="77"/>
      <c r="E57" s="78"/>
      <c r="F57" s="78"/>
      <c r="G57" s="78"/>
      <c r="H57" s="78"/>
      <c r="I57" s="78"/>
      <c r="J57" s="79" t="s">
        <v>2</v>
      </c>
      <c r="K57" s="80" t="s">
        <v>560</v>
      </c>
      <c r="L57" s="81" t="s">
        <v>561</v>
      </c>
      <c r="M57" s="81" t="s">
        <v>562</v>
      </c>
      <c r="N57" s="81" t="s">
        <v>563</v>
      </c>
      <c r="O57" s="82" t="s">
        <v>564</v>
      </c>
      <c r="P57" s="48"/>
      <c r="Q57" s="48"/>
      <c r="R57" s="48"/>
      <c r="S57" s="48"/>
      <c r="T57" s="48"/>
      <c r="U57" s="48"/>
    </row>
    <row r="58" spans="1:21" ht="31.5" customHeight="1">
      <c r="B58" s="1161" t="s">
        <v>26</v>
      </c>
      <c r="C58" s="1162"/>
      <c r="D58" s="1167" t="s">
        <v>27</v>
      </c>
      <c r="E58" s="1168"/>
      <c r="F58" s="1168"/>
      <c r="G58" s="1168"/>
      <c r="H58" s="1168"/>
      <c r="I58" s="1168"/>
      <c r="J58" s="1169"/>
      <c r="K58" s="83"/>
      <c r="L58" s="84"/>
      <c r="M58" s="84"/>
      <c r="N58" s="84"/>
      <c r="O58" s="85"/>
    </row>
    <row r="59" spans="1:21" ht="31.5" customHeight="1">
      <c r="B59" s="1163"/>
      <c r="C59" s="1164"/>
      <c r="D59" s="1170" t="s">
        <v>28</v>
      </c>
      <c r="E59" s="1171"/>
      <c r="F59" s="1171"/>
      <c r="G59" s="1171"/>
      <c r="H59" s="1171"/>
      <c r="I59" s="1171"/>
      <c r="J59" s="1172"/>
      <c r="K59" s="86"/>
      <c r="L59" s="87"/>
      <c r="M59" s="87"/>
      <c r="N59" s="87"/>
      <c r="O59" s="88"/>
    </row>
    <row r="60" spans="1:21" ht="31.5" customHeight="1" thickBot="1">
      <c r="B60" s="1165"/>
      <c r="C60" s="1166"/>
      <c r="D60" s="1173" t="s">
        <v>29</v>
      </c>
      <c r="E60" s="1174"/>
      <c r="F60" s="1174"/>
      <c r="G60" s="1174"/>
      <c r="H60" s="1174"/>
      <c r="I60" s="1174"/>
      <c r="J60" s="1175"/>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qvALvNJdvZEiIm76PqllMc6xSEsIyR4FlQeA0zQbZtq0tWoQt8KyR5h7VT+rcSwOYwSuuUDzbRUxw/PyWToYeQ==" saltValue="9K0sFlZohqjrYSvvpZc2Y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8" scale="7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544</v>
      </c>
      <c r="J40" s="103" t="s">
        <v>545</v>
      </c>
      <c r="K40" s="103" t="s">
        <v>546</v>
      </c>
      <c r="L40" s="103" t="s">
        <v>547</v>
      </c>
      <c r="M40" s="104" t="s">
        <v>548</v>
      </c>
    </row>
    <row r="41" spans="2:13" ht="27.75" customHeight="1">
      <c r="B41" s="1196" t="s">
        <v>32</v>
      </c>
      <c r="C41" s="1197"/>
      <c r="D41" s="105"/>
      <c r="E41" s="1198" t="s">
        <v>33</v>
      </c>
      <c r="F41" s="1198"/>
      <c r="G41" s="1198"/>
      <c r="H41" s="1199"/>
      <c r="I41" s="351">
        <v>56437</v>
      </c>
      <c r="J41" s="352">
        <v>54806</v>
      </c>
      <c r="K41" s="352">
        <v>55268</v>
      </c>
      <c r="L41" s="352">
        <v>53052</v>
      </c>
      <c r="M41" s="353">
        <v>49505</v>
      </c>
    </row>
    <row r="42" spans="2:13" ht="27.75" customHeight="1">
      <c r="B42" s="1186"/>
      <c r="C42" s="1187"/>
      <c r="D42" s="106"/>
      <c r="E42" s="1190" t="s">
        <v>34</v>
      </c>
      <c r="F42" s="1190"/>
      <c r="G42" s="1190"/>
      <c r="H42" s="1191"/>
      <c r="I42" s="354" t="s">
        <v>503</v>
      </c>
      <c r="J42" s="355">
        <v>245</v>
      </c>
      <c r="K42" s="355" t="s">
        <v>503</v>
      </c>
      <c r="L42" s="355" t="s">
        <v>503</v>
      </c>
      <c r="M42" s="356" t="s">
        <v>503</v>
      </c>
    </row>
    <row r="43" spans="2:13" ht="27.75" customHeight="1">
      <c r="B43" s="1186"/>
      <c r="C43" s="1187"/>
      <c r="D43" s="106"/>
      <c r="E43" s="1190" t="s">
        <v>35</v>
      </c>
      <c r="F43" s="1190"/>
      <c r="G43" s="1190"/>
      <c r="H43" s="1191"/>
      <c r="I43" s="354">
        <v>1593</v>
      </c>
      <c r="J43" s="355">
        <v>1070</v>
      </c>
      <c r="K43" s="355">
        <v>881</v>
      </c>
      <c r="L43" s="355">
        <v>653</v>
      </c>
      <c r="M43" s="356">
        <v>727</v>
      </c>
    </row>
    <row r="44" spans="2:13" ht="27.75" customHeight="1">
      <c r="B44" s="1186"/>
      <c r="C44" s="1187"/>
      <c r="D44" s="106"/>
      <c r="E44" s="1190" t="s">
        <v>36</v>
      </c>
      <c r="F44" s="1190"/>
      <c r="G44" s="1190"/>
      <c r="H44" s="1191"/>
      <c r="I44" s="354">
        <v>557</v>
      </c>
      <c r="J44" s="355">
        <v>414</v>
      </c>
      <c r="K44" s="355">
        <v>318</v>
      </c>
      <c r="L44" s="355">
        <v>259</v>
      </c>
      <c r="M44" s="356">
        <v>225</v>
      </c>
    </row>
    <row r="45" spans="2:13" ht="27.75" customHeight="1">
      <c r="B45" s="1186"/>
      <c r="C45" s="1187"/>
      <c r="D45" s="106"/>
      <c r="E45" s="1190" t="s">
        <v>37</v>
      </c>
      <c r="F45" s="1190"/>
      <c r="G45" s="1190"/>
      <c r="H45" s="1191"/>
      <c r="I45" s="354">
        <v>6949</v>
      </c>
      <c r="J45" s="355">
        <v>6733</v>
      </c>
      <c r="K45" s="355">
        <v>6644</v>
      </c>
      <c r="L45" s="355">
        <v>6672</v>
      </c>
      <c r="M45" s="356">
        <v>6591</v>
      </c>
    </row>
    <row r="46" spans="2:13" ht="27.75" customHeight="1">
      <c r="B46" s="1186"/>
      <c r="C46" s="1187"/>
      <c r="D46" s="107"/>
      <c r="E46" s="1190" t="s">
        <v>38</v>
      </c>
      <c r="F46" s="1190"/>
      <c r="G46" s="1190"/>
      <c r="H46" s="1191"/>
      <c r="I46" s="354" t="s">
        <v>503</v>
      </c>
      <c r="J46" s="355" t="s">
        <v>503</v>
      </c>
      <c r="K46" s="355" t="s">
        <v>503</v>
      </c>
      <c r="L46" s="355" t="s">
        <v>503</v>
      </c>
      <c r="M46" s="356" t="s">
        <v>503</v>
      </c>
    </row>
    <row r="47" spans="2:13" ht="27.75" customHeight="1">
      <c r="B47" s="1186"/>
      <c r="C47" s="1187"/>
      <c r="D47" s="108"/>
      <c r="E47" s="1200" t="s">
        <v>39</v>
      </c>
      <c r="F47" s="1201"/>
      <c r="G47" s="1201"/>
      <c r="H47" s="1202"/>
      <c r="I47" s="354" t="s">
        <v>503</v>
      </c>
      <c r="J47" s="355" t="s">
        <v>503</v>
      </c>
      <c r="K47" s="355" t="s">
        <v>503</v>
      </c>
      <c r="L47" s="355" t="s">
        <v>503</v>
      </c>
      <c r="M47" s="356" t="s">
        <v>503</v>
      </c>
    </row>
    <row r="48" spans="2:13" ht="27.75" customHeight="1">
      <c r="B48" s="1186"/>
      <c r="C48" s="1187"/>
      <c r="D48" s="106"/>
      <c r="E48" s="1190" t="s">
        <v>40</v>
      </c>
      <c r="F48" s="1190"/>
      <c r="G48" s="1190"/>
      <c r="H48" s="1191"/>
      <c r="I48" s="354" t="s">
        <v>503</v>
      </c>
      <c r="J48" s="355" t="s">
        <v>503</v>
      </c>
      <c r="K48" s="355" t="s">
        <v>503</v>
      </c>
      <c r="L48" s="355" t="s">
        <v>503</v>
      </c>
      <c r="M48" s="356" t="s">
        <v>503</v>
      </c>
    </row>
    <row r="49" spans="2:13" ht="27.75" customHeight="1">
      <c r="B49" s="1188"/>
      <c r="C49" s="1189"/>
      <c r="D49" s="106"/>
      <c r="E49" s="1190" t="s">
        <v>41</v>
      </c>
      <c r="F49" s="1190"/>
      <c r="G49" s="1190"/>
      <c r="H49" s="1191"/>
      <c r="I49" s="354" t="s">
        <v>503</v>
      </c>
      <c r="J49" s="355" t="s">
        <v>503</v>
      </c>
      <c r="K49" s="355" t="s">
        <v>503</v>
      </c>
      <c r="L49" s="355" t="s">
        <v>503</v>
      </c>
      <c r="M49" s="356" t="s">
        <v>503</v>
      </c>
    </row>
    <row r="50" spans="2:13" ht="27.75" customHeight="1">
      <c r="B50" s="1184" t="s">
        <v>42</v>
      </c>
      <c r="C50" s="1185"/>
      <c r="D50" s="109"/>
      <c r="E50" s="1190" t="s">
        <v>43</v>
      </c>
      <c r="F50" s="1190"/>
      <c r="G50" s="1190"/>
      <c r="H50" s="1191"/>
      <c r="I50" s="354">
        <v>8438</v>
      </c>
      <c r="J50" s="355">
        <v>9625</v>
      </c>
      <c r="K50" s="355">
        <v>11416</v>
      </c>
      <c r="L50" s="355">
        <v>13777</v>
      </c>
      <c r="M50" s="356">
        <v>16390</v>
      </c>
    </row>
    <row r="51" spans="2:13" ht="27.75" customHeight="1">
      <c r="B51" s="1186"/>
      <c r="C51" s="1187"/>
      <c r="D51" s="106"/>
      <c r="E51" s="1190" t="s">
        <v>44</v>
      </c>
      <c r="F51" s="1190"/>
      <c r="G51" s="1190"/>
      <c r="H51" s="1191"/>
      <c r="I51" s="354">
        <v>8584</v>
      </c>
      <c r="J51" s="355">
        <v>7437</v>
      </c>
      <c r="K51" s="355">
        <v>6574</v>
      </c>
      <c r="L51" s="355">
        <v>5844</v>
      </c>
      <c r="M51" s="356">
        <v>5690</v>
      </c>
    </row>
    <row r="52" spans="2:13" ht="27.75" customHeight="1">
      <c r="B52" s="1188"/>
      <c r="C52" s="1189"/>
      <c r="D52" s="106"/>
      <c r="E52" s="1190" t="s">
        <v>45</v>
      </c>
      <c r="F52" s="1190"/>
      <c r="G52" s="1190"/>
      <c r="H52" s="1191"/>
      <c r="I52" s="354">
        <v>39763</v>
      </c>
      <c r="J52" s="355">
        <v>38637</v>
      </c>
      <c r="K52" s="355">
        <v>38052</v>
      </c>
      <c r="L52" s="355">
        <v>37667</v>
      </c>
      <c r="M52" s="356">
        <v>35516</v>
      </c>
    </row>
    <row r="53" spans="2:13" ht="27.75" customHeight="1" thickBot="1">
      <c r="B53" s="1192" t="s">
        <v>46</v>
      </c>
      <c r="C53" s="1193"/>
      <c r="D53" s="110"/>
      <c r="E53" s="1194" t="s">
        <v>47</v>
      </c>
      <c r="F53" s="1194"/>
      <c r="G53" s="1194"/>
      <c r="H53" s="1195"/>
      <c r="I53" s="357">
        <v>8749</v>
      </c>
      <c r="J53" s="358">
        <v>7571</v>
      </c>
      <c r="K53" s="358">
        <v>7069</v>
      </c>
      <c r="L53" s="358">
        <v>3347</v>
      </c>
      <c r="M53" s="359">
        <v>-547</v>
      </c>
    </row>
    <row r="54" spans="2:13" ht="27.75" customHeight="1">
      <c r="B54" s="111" t="s">
        <v>48</v>
      </c>
      <c r="C54" s="112"/>
      <c r="D54" s="112"/>
      <c r="E54" s="113"/>
      <c r="F54" s="113"/>
      <c r="G54" s="113"/>
      <c r="H54" s="113"/>
      <c r="I54" s="114"/>
      <c r="J54" s="114"/>
      <c r="K54" s="114"/>
      <c r="L54" s="114"/>
      <c r="M54" s="114"/>
    </row>
    <row r="55" spans="2:13" ht="13.2"/>
  </sheetData>
  <sheetProtection algorithmName="SHA-512" hashValue="uYqTMOYz9tmmq7u15AgAYW68LwG/DXeWsq4HQyfn1l5zqeEY7BEq/+gJTWr1dcTnR/7Yt9MUhtqFygtE4ojQrA==" saltValue="bsSRsWsyqb6Zy11l3X+Su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546</v>
      </c>
      <c r="G54" s="119" t="s">
        <v>547</v>
      </c>
      <c r="H54" s="120" t="s">
        <v>548</v>
      </c>
    </row>
    <row r="55" spans="2:8" ht="52.5" customHeight="1">
      <c r="B55" s="121"/>
      <c r="C55" s="1211" t="s">
        <v>50</v>
      </c>
      <c r="D55" s="1211"/>
      <c r="E55" s="1212"/>
      <c r="F55" s="122">
        <v>3372</v>
      </c>
      <c r="G55" s="122">
        <v>3913</v>
      </c>
      <c r="H55" s="123">
        <v>4432</v>
      </c>
    </row>
    <row r="56" spans="2:8" ht="52.5" customHeight="1">
      <c r="B56" s="124"/>
      <c r="C56" s="1213" t="s">
        <v>51</v>
      </c>
      <c r="D56" s="1213"/>
      <c r="E56" s="1214"/>
      <c r="F56" s="125" t="s">
        <v>503</v>
      </c>
      <c r="G56" s="125" t="s">
        <v>503</v>
      </c>
      <c r="H56" s="126" t="s">
        <v>503</v>
      </c>
    </row>
    <row r="57" spans="2:8" ht="53.25" customHeight="1">
      <c r="B57" s="124"/>
      <c r="C57" s="1215" t="s">
        <v>52</v>
      </c>
      <c r="D57" s="1215"/>
      <c r="E57" s="1216"/>
      <c r="F57" s="127">
        <v>6401</v>
      </c>
      <c r="G57" s="127">
        <v>8152</v>
      </c>
      <c r="H57" s="128">
        <v>10274</v>
      </c>
    </row>
    <row r="58" spans="2:8" ht="45.75" customHeight="1">
      <c r="B58" s="129"/>
      <c r="C58" s="1203" t="s">
        <v>577</v>
      </c>
      <c r="D58" s="1204"/>
      <c r="E58" s="1205"/>
      <c r="F58" s="360">
        <v>3402</v>
      </c>
      <c r="G58" s="360">
        <v>4782</v>
      </c>
      <c r="H58" s="361">
        <v>6563</v>
      </c>
    </row>
    <row r="59" spans="2:8" ht="45.75" customHeight="1">
      <c r="B59" s="129"/>
      <c r="C59" s="1203" t="s">
        <v>578</v>
      </c>
      <c r="D59" s="1204"/>
      <c r="E59" s="1205"/>
      <c r="F59" s="360">
        <v>1168</v>
      </c>
      <c r="G59" s="360">
        <v>1171</v>
      </c>
      <c r="H59" s="361">
        <v>1262</v>
      </c>
    </row>
    <row r="60" spans="2:8" ht="45.75" customHeight="1">
      <c r="B60" s="129"/>
      <c r="C60" s="1203" t="s">
        <v>579</v>
      </c>
      <c r="D60" s="1204"/>
      <c r="E60" s="1205"/>
      <c r="F60" s="360">
        <v>768</v>
      </c>
      <c r="G60" s="360">
        <v>881</v>
      </c>
      <c r="H60" s="361">
        <v>1005</v>
      </c>
    </row>
    <row r="61" spans="2:8" ht="45.75" customHeight="1">
      <c r="B61" s="129"/>
      <c r="C61" s="1203" t="s">
        <v>580</v>
      </c>
      <c r="D61" s="1204"/>
      <c r="E61" s="1205"/>
      <c r="F61" s="360">
        <v>368</v>
      </c>
      <c r="G61" s="360">
        <v>649</v>
      </c>
      <c r="H61" s="361">
        <v>784</v>
      </c>
    </row>
    <row r="62" spans="2:8" ht="45.75" customHeight="1" thickBot="1">
      <c r="B62" s="130"/>
      <c r="C62" s="1206" t="s">
        <v>581</v>
      </c>
      <c r="D62" s="1207"/>
      <c r="E62" s="1208"/>
      <c r="F62" s="362">
        <v>437</v>
      </c>
      <c r="G62" s="362">
        <v>427</v>
      </c>
      <c r="H62" s="363">
        <v>411</v>
      </c>
    </row>
    <row r="63" spans="2:8" ht="52.5" customHeight="1" thickBot="1">
      <c r="B63" s="131"/>
      <c r="C63" s="1209" t="s">
        <v>53</v>
      </c>
      <c r="D63" s="1209"/>
      <c r="E63" s="1210"/>
      <c r="F63" s="132">
        <v>9773</v>
      </c>
      <c r="G63" s="132">
        <v>12065</v>
      </c>
      <c r="H63" s="133">
        <v>14706</v>
      </c>
    </row>
    <row r="64" spans="2:8" ht="13.2"/>
  </sheetData>
  <sheetProtection algorithmName="SHA-512" hashValue="4xv+kPjGrfIYrioS4tY+Qx2qw3wMLzXrMbLp4ap8g9ppaMwGddF1945y01J4EF9qwrwldclWPm88m1xiHEerIA==" saltValue="kfNCeq6GKlNXTF7Eci2Z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cols>
    <col min="1" max="1" width="45.88671875" style="140" customWidth="1"/>
    <col min="2" max="8" width="13.33203125" style="140" customWidth="1"/>
    <col min="9" max="16384" width="11.109375" style="140"/>
  </cols>
  <sheetData>
    <row r="1" spans="1:8">
      <c r="A1" s="134"/>
      <c r="B1" s="135"/>
      <c r="C1" s="136"/>
      <c r="D1" s="137"/>
      <c r="E1" s="138"/>
      <c r="F1" s="138"/>
      <c r="G1" s="138"/>
      <c r="H1" s="139"/>
    </row>
    <row r="2" spans="1:8">
      <c r="A2" s="141"/>
      <c r="B2" s="142"/>
      <c r="C2" s="143"/>
      <c r="D2" s="144" t="s">
        <v>54</v>
      </c>
      <c r="E2" s="145"/>
      <c r="F2" s="146" t="s">
        <v>541</v>
      </c>
      <c r="G2" s="147"/>
      <c r="H2" s="148"/>
    </row>
    <row r="3" spans="1:8">
      <c r="A3" s="144" t="s">
        <v>534</v>
      </c>
      <c r="B3" s="149"/>
      <c r="C3" s="150"/>
      <c r="D3" s="151">
        <v>37546</v>
      </c>
      <c r="E3" s="152"/>
      <c r="F3" s="153">
        <v>33173</v>
      </c>
      <c r="G3" s="154"/>
      <c r="H3" s="155"/>
    </row>
    <row r="4" spans="1:8">
      <c r="A4" s="156"/>
      <c r="B4" s="157"/>
      <c r="C4" s="158"/>
      <c r="D4" s="159">
        <v>16782</v>
      </c>
      <c r="E4" s="160"/>
      <c r="F4" s="161">
        <v>20353</v>
      </c>
      <c r="G4" s="162"/>
      <c r="H4" s="163"/>
    </row>
    <row r="5" spans="1:8">
      <c r="A5" s="144" t="s">
        <v>536</v>
      </c>
      <c r="B5" s="149"/>
      <c r="C5" s="150"/>
      <c r="D5" s="151">
        <v>18434</v>
      </c>
      <c r="E5" s="152"/>
      <c r="F5" s="153">
        <v>37644</v>
      </c>
      <c r="G5" s="154"/>
      <c r="H5" s="155"/>
    </row>
    <row r="6" spans="1:8">
      <c r="A6" s="156"/>
      <c r="B6" s="157"/>
      <c r="C6" s="158"/>
      <c r="D6" s="159">
        <v>9539</v>
      </c>
      <c r="E6" s="160"/>
      <c r="F6" s="161">
        <v>24939</v>
      </c>
      <c r="G6" s="162"/>
      <c r="H6" s="163"/>
    </row>
    <row r="7" spans="1:8">
      <c r="A7" s="144" t="s">
        <v>537</v>
      </c>
      <c r="B7" s="149"/>
      <c r="C7" s="150"/>
      <c r="D7" s="151">
        <v>32384</v>
      </c>
      <c r="E7" s="152"/>
      <c r="F7" s="153">
        <v>39221</v>
      </c>
      <c r="G7" s="154"/>
      <c r="H7" s="155"/>
    </row>
    <row r="8" spans="1:8">
      <c r="A8" s="156"/>
      <c r="B8" s="157"/>
      <c r="C8" s="158"/>
      <c r="D8" s="159">
        <v>21890</v>
      </c>
      <c r="E8" s="160"/>
      <c r="F8" s="161">
        <v>24821</v>
      </c>
      <c r="G8" s="162"/>
      <c r="H8" s="163"/>
    </row>
    <row r="9" spans="1:8">
      <c r="A9" s="144" t="s">
        <v>538</v>
      </c>
      <c r="B9" s="149"/>
      <c r="C9" s="150"/>
      <c r="D9" s="151">
        <v>19295</v>
      </c>
      <c r="E9" s="152"/>
      <c r="F9" s="153">
        <v>38566</v>
      </c>
      <c r="G9" s="154"/>
      <c r="H9" s="155"/>
    </row>
    <row r="10" spans="1:8">
      <c r="A10" s="156"/>
      <c r="B10" s="157"/>
      <c r="C10" s="158"/>
      <c r="D10" s="159">
        <v>14693</v>
      </c>
      <c r="E10" s="160"/>
      <c r="F10" s="161">
        <v>24059</v>
      </c>
      <c r="G10" s="162"/>
      <c r="H10" s="163"/>
    </row>
    <row r="11" spans="1:8">
      <c r="A11" s="144" t="s">
        <v>539</v>
      </c>
      <c r="B11" s="149"/>
      <c r="C11" s="150"/>
      <c r="D11" s="151">
        <v>24571</v>
      </c>
      <c r="E11" s="152"/>
      <c r="F11" s="153">
        <v>35156</v>
      </c>
      <c r="G11" s="154"/>
      <c r="H11" s="155"/>
    </row>
    <row r="12" spans="1:8">
      <c r="A12" s="156"/>
      <c r="B12" s="157"/>
      <c r="C12" s="164"/>
      <c r="D12" s="159">
        <v>15311</v>
      </c>
      <c r="E12" s="160"/>
      <c r="F12" s="161">
        <v>22430</v>
      </c>
      <c r="G12" s="162"/>
      <c r="H12" s="163"/>
    </row>
    <row r="13" spans="1:8">
      <c r="A13" s="144"/>
      <c r="B13" s="149"/>
      <c r="C13" s="165"/>
      <c r="D13" s="166">
        <v>26446</v>
      </c>
      <c r="E13" s="167"/>
      <c r="F13" s="168">
        <v>36752</v>
      </c>
      <c r="G13" s="169"/>
      <c r="H13" s="155"/>
    </row>
    <row r="14" spans="1:8">
      <c r="A14" s="156"/>
      <c r="B14" s="157"/>
      <c r="C14" s="158"/>
      <c r="D14" s="159">
        <v>15643</v>
      </c>
      <c r="E14" s="160"/>
      <c r="F14" s="161">
        <v>23320</v>
      </c>
      <c r="G14" s="162"/>
      <c r="H14" s="163"/>
    </row>
    <row r="17" spans="1:11">
      <c r="A17" s="140" t="s">
        <v>55</v>
      </c>
    </row>
    <row r="18" spans="1:11">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c r="A19" s="170" t="s">
        <v>56</v>
      </c>
      <c r="B19" s="170">
        <f>ROUND(VALUE(SUBSTITUTE(実質収支比率等に係る経年分析!F$48,"▲","-")),2)</f>
        <v>3.26</v>
      </c>
      <c r="C19" s="170">
        <f>ROUND(VALUE(SUBSTITUTE(実質収支比率等に係る経年分析!G$48,"▲","-")),2)</f>
        <v>3.65</v>
      </c>
      <c r="D19" s="170">
        <f>ROUND(VALUE(SUBSTITUTE(実質収支比率等に係る経年分析!H$48,"▲","-")),2)</f>
        <v>4.68</v>
      </c>
      <c r="E19" s="170">
        <f>ROUND(VALUE(SUBSTITUTE(実質収支比率等に係る経年分析!I$48,"▲","-")),2)</f>
        <v>9.07</v>
      </c>
      <c r="F19" s="170">
        <f>ROUND(VALUE(SUBSTITUTE(実質収支比率等に係る経年分析!J$48,"▲","-")),2)</f>
        <v>7.6</v>
      </c>
    </row>
    <row r="20" spans="1:11">
      <c r="A20" s="170" t="s">
        <v>57</v>
      </c>
      <c r="B20" s="170">
        <f>ROUND(VALUE(SUBSTITUTE(実質収支比率等に係る経年分析!F$47,"▲","-")),2)</f>
        <v>7.71</v>
      </c>
      <c r="C20" s="170">
        <f>ROUND(VALUE(SUBSTITUTE(実質収支比率等に係る経年分析!G$47,"▲","-")),2)</f>
        <v>7.82</v>
      </c>
      <c r="D20" s="170">
        <f>ROUND(VALUE(SUBSTITUTE(実質収支比率等に係る経年分析!H$47,"▲","-")),2)</f>
        <v>8.4700000000000006</v>
      </c>
      <c r="E20" s="170">
        <f>ROUND(VALUE(SUBSTITUTE(実質収支比率等に係る経年分析!I$47,"▲","-")),2)</f>
        <v>9.31</v>
      </c>
      <c r="F20" s="170">
        <f>ROUND(VALUE(SUBSTITUTE(実質収支比率等に係る経年分析!J$47,"▲","-")),2)</f>
        <v>10.8</v>
      </c>
    </row>
    <row r="21" spans="1:11">
      <c r="A21" s="170" t="s">
        <v>58</v>
      </c>
      <c r="B21" s="170">
        <f>IF(ISNUMBER(VALUE(SUBSTITUTE(実質収支比率等に係る経年分析!F$49,"▲","-"))),ROUND(VALUE(SUBSTITUTE(実質収支比率等に係る経年分析!F$49,"▲","-")),2),NA())</f>
        <v>-0.68</v>
      </c>
      <c r="C21" s="170">
        <f>IF(ISNUMBER(VALUE(SUBSTITUTE(実質収支比率等に係る経年分析!G$49,"▲","-"))),ROUND(VALUE(SUBSTITUTE(実質収支比率等に係る経年分析!G$49,"▲","-")),2),NA())</f>
        <v>0.41</v>
      </c>
      <c r="D21" s="170">
        <f>IF(ISNUMBER(VALUE(SUBSTITUTE(実質収支比率等に係る経年分析!H$49,"▲","-"))),ROUND(VALUE(SUBSTITUTE(実質収支比率等に係る経年分析!H$49,"▲","-")),2),NA())</f>
        <v>2</v>
      </c>
      <c r="E21" s="170">
        <f>IF(ISNUMBER(VALUE(SUBSTITUTE(実質収支比率等に係る経年分析!I$49,"▲","-"))),ROUND(VALUE(SUBSTITUTE(実質収支比率等に係る経年分析!I$49,"▲","-")),2),NA())</f>
        <v>5.92</v>
      </c>
      <c r="F21" s="170">
        <f>IF(ISNUMBER(VALUE(SUBSTITUTE(実質収支比率等に係る経年分析!J$49,"▲","-"))),ROUND(VALUE(SUBSTITUTE(実質収支比率等に係る経年分析!J$49,"▲","-")),2),NA())</f>
        <v>-0.43</v>
      </c>
    </row>
    <row r="24" spans="1:11">
      <c r="A24" s="140" t="s">
        <v>59</v>
      </c>
    </row>
    <row r="25" spans="1:11">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c r="A26" s="171"/>
      <c r="B26" s="171" t="s">
        <v>60</v>
      </c>
      <c r="C26" s="171" t="s">
        <v>61</v>
      </c>
      <c r="D26" s="171" t="s">
        <v>60</v>
      </c>
      <c r="E26" s="171" t="s">
        <v>61</v>
      </c>
      <c r="F26" s="171" t="s">
        <v>60</v>
      </c>
      <c r="G26" s="171" t="s">
        <v>61</v>
      </c>
      <c r="H26" s="171" t="s">
        <v>60</v>
      </c>
      <c r="I26" s="171" t="s">
        <v>61</v>
      </c>
      <c r="J26" s="171" t="s">
        <v>60</v>
      </c>
      <c r="K26" s="171" t="s">
        <v>61</v>
      </c>
    </row>
    <row r="27" spans="1:11">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#N/A</v>
      </c>
      <c r="C27" s="171">
        <f>IF(ROUND(VALUE(SUBSTITUTE(連結実質赤字比率に係る赤字・黒字の構成分析!F$43,"▲", "-")), 2) &gt;= 0, ABS(ROUND(VALUE(SUBSTITUTE(連結実質赤字比率に係る赤字・黒字の構成分析!F$43,"▲", "-")), 2)), NA())</f>
        <v>0.31</v>
      </c>
      <c r="D27" s="171" t="e">
        <f>IF(ROUND(VALUE(SUBSTITUTE(連結実質赤字比率に係る赤字・黒字の構成分析!G$43,"▲", "-")), 2) &lt; 0, ABS(ROUND(VALUE(SUBSTITUTE(連結実質赤字比率に係る赤字・黒字の構成分析!G$43,"▲", "-")), 2)), NA())</f>
        <v>#VALUE!</v>
      </c>
      <c r="E27" s="171" t="e">
        <f>IF(ROUND(VALUE(SUBSTITUTE(連結実質赤字比率に係る赤字・黒字の構成分析!G$43,"▲", "-")), 2) &gt;= 0, ABS(ROUND(VALUE(SUBSTITUTE(連結実質赤字比率に係る赤字・黒字の構成分析!G$43,"▲", "-")), 2)), NA())</f>
        <v>#VALUE!</v>
      </c>
      <c r="F27" s="171" t="e">
        <f>IF(ROUND(VALUE(SUBSTITUTE(連結実質赤字比率に係る赤字・黒字の構成分析!H$43,"▲", "-")), 2) &lt; 0, ABS(ROUND(VALUE(SUBSTITUTE(連結実質赤字比率に係る赤字・黒字の構成分析!H$43,"▲", "-")), 2)), NA())</f>
        <v>#VALUE!</v>
      </c>
      <c r="G27" s="171" t="e">
        <f>IF(ROUND(VALUE(SUBSTITUTE(連結実質赤字比率に係る赤字・黒字の構成分析!H$43,"▲", "-")), 2) &gt;= 0, ABS(ROUND(VALUE(SUBSTITUTE(連結実質赤字比率に係る赤字・黒字の構成分析!H$43,"▲", "-")), 2)), NA())</f>
        <v>#VALUE!</v>
      </c>
      <c r="H27" s="171" t="e">
        <f>IF(ROUND(VALUE(SUBSTITUTE(連結実質赤字比率に係る赤字・黒字の構成分析!I$43,"▲", "-")), 2) &lt; 0, ABS(ROUND(VALUE(SUBSTITUTE(連結実質赤字比率に係る赤字・黒字の構成分析!I$43,"▲", "-")), 2)), NA())</f>
        <v>#VALUE!</v>
      </c>
      <c r="I27" s="171" t="e">
        <f>IF(ROUND(VALUE(SUBSTITUTE(連結実質赤字比率に係る赤字・黒字の構成分析!I$43,"▲", "-")), 2) &gt;= 0, ABS(ROUND(VALUE(SUBSTITUTE(連結実質赤字比率に係る赤字・黒字の構成分析!I$43,"▲", "-")), 2)), NA())</f>
        <v>#VALUE!</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c r="A29" s="171" t="e">
        <f>IF(連結実質赤字比率に係る赤字・黒字の構成分析!C$41="",NA(),連結実質赤字比率に係る赤字・黒字の構成分析!C$41)</f>
        <v>#N/A</v>
      </c>
      <c r="B29" s="171" t="e">
        <f>IF(ROUND(VALUE(SUBSTITUTE(連結実質赤字比率に係る赤字・黒字の構成分析!F$41,"▲", "-")), 2) &lt; 0, ABS(ROUND(VALUE(SUBSTITUTE(連結実質赤字比率に係る赤字・黒字の構成分析!F$41,"▲", "-")), 2)), NA())</f>
        <v>#VALUE!</v>
      </c>
      <c r="C29" s="171" t="e">
        <f>IF(ROUND(VALUE(SUBSTITUTE(連結実質赤字比率に係る赤字・黒字の構成分析!F$41,"▲", "-")), 2) &gt;= 0, ABS(ROUND(VALUE(SUBSTITUTE(連結実質赤字比率に係る赤字・黒字の構成分析!F$41,"▲", "-")), 2)), NA())</f>
        <v>#VALUE!</v>
      </c>
      <c r="D29" s="171" t="e">
        <f>IF(ROUND(VALUE(SUBSTITUTE(連結実質赤字比率に係る赤字・黒字の構成分析!G$41,"▲", "-")), 2) &lt; 0, ABS(ROUND(VALUE(SUBSTITUTE(連結実質赤字比率に係る赤字・黒字の構成分析!G$41,"▲", "-")), 2)), NA())</f>
        <v>#VALUE!</v>
      </c>
      <c r="E29" s="171" t="e">
        <f>IF(ROUND(VALUE(SUBSTITUTE(連結実質赤字比率に係る赤字・黒字の構成分析!G$41,"▲", "-")), 2) &gt;= 0, ABS(ROUND(VALUE(SUBSTITUTE(連結実質赤字比率に係る赤字・黒字の構成分析!G$41,"▲", "-")), 2)), NA())</f>
        <v>#VALUE!</v>
      </c>
      <c r="F29" s="171" t="e">
        <f>IF(ROUND(VALUE(SUBSTITUTE(連結実質赤字比率に係る赤字・黒字の構成分析!H$41,"▲", "-")), 2) &lt; 0, ABS(ROUND(VALUE(SUBSTITUTE(連結実質赤字比率に係る赤字・黒字の構成分析!H$41,"▲", "-")), 2)), NA())</f>
        <v>#VALUE!</v>
      </c>
      <c r="G29" s="171" t="e">
        <f>IF(ROUND(VALUE(SUBSTITUTE(連結実質赤字比率に係る赤字・黒字の構成分析!H$41,"▲", "-")), 2) &gt;= 0, ABS(ROUND(VALUE(SUBSTITUTE(連結実質赤字比率に係る赤字・黒字の構成分析!H$41,"▲", "-")), 2)), NA())</f>
        <v>#VALUE!</v>
      </c>
      <c r="H29" s="171" t="e">
        <f>IF(ROUND(VALUE(SUBSTITUTE(連結実質赤字比率に係る赤字・黒字の構成分析!I$41,"▲", "-")), 2) &lt; 0, ABS(ROUND(VALUE(SUBSTITUTE(連結実質赤字比率に係る赤字・黒字の構成分析!I$41,"▲", "-")), 2)), NA())</f>
        <v>#VALUE!</v>
      </c>
      <c r="I29" s="171" t="e">
        <f>IF(ROUND(VALUE(SUBSTITUTE(連結実質赤字比率に係る赤字・黒字の構成分析!I$41,"▲", "-")), 2) &gt;= 0, ABS(ROUND(VALUE(SUBSTITUTE(連結実質赤字比率に係る赤字・黒字の構成分析!I$41,"▲", "-")), 2)), NA())</f>
        <v>#VALUE!</v>
      </c>
      <c r="J29" s="171" t="e">
        <f>IF(ROUND(VALUE(SUBSTITUTE(連結実質赤字比率に係る赤字・黒字の構成分析!J$41,"▲", "-")), 2) &lt; 0, ABS(ROUND(VALUE(SUBSTITUTE(連結実質赤字比率に係る赤字・黒字の構成分析!J$41,"▲", "-")), 2)), NA())</f>
        <v>#VALUE!</v>
      </c>
      <c r="K29" s="171" t="e">
        <f>IF(ROUND(VALUE(SUBSTITUTE(連結実質赤字比率に係る赤字・黒字の構成分析!J$41,"▲", "-")), 2) &gt;= 0, ABS(ROUND(VALUE(SUBSTITUTE(連結実質赤字比率に係る赤字・黒字の構成分析!J$41,"▲", "-")), 2)), NA())</f>
        <v>#VALUE!</v>
      </c>
    </row>
    <row r="30" spans="1:11">
      <c r="A30" s="171" t="e">
        <f>IF(連結実質赤字比率に係る赤字・黒字の構成分析!C$40="",NA(),連結実質赤字比率に係る赤字・黒字の構成分析!C$40)</f>
        <v>#N/A</v>
      </c>
      <c r="B30" s="171" t="e">
        <f>IF(ROUND(VALUE(SUBSTITUTE(連結実質赤字比率に係る赤字・黒字の構成分析!F$40,"▲", "-")), 2) &lt; 0, ABS(ROUND(VALUE(SUBSTITUTE(連結実質赤字比率に係る赤字・黒字の構成分析!F$40,"▲", "-")), 2)), NA())</f>
        <v>#VALUE!</v>
      </c>
      <c r="C30" s="171" t="e">
        <f>IF(ROUND(VALUE(SUBSTITUTE(連結実質赤字比率に係る赤字・黒字の構成分析!F$40,"▲", "-")), 2) &gt;= 0, ABS(ROUND(VALUE(SUBSTITUTE(連結実質赤字比率に係る赤字・黒字の構成分析!F$40,"▲", "-")), 2)), NA())</f>
        <v>#VALUE!</v>
      </c>
      <c r="D30" s="171" t="e">
        <f>IF(ROUND(VALUE(SUBSTITUTE(連結実質赤字比率に係る赤字・黒字の構成分析!G$40,"▲", "-")), 2) &lt; 0, ABS(ROUND(VALUE(SUBSTITUTE(連結実質赤字比率に係る赤字・黒字の構成分析!G$40,"▲", "-")), 2)), NA())</f>
        <v>#VALUE!</v>
      </c>
      <c r="E30" s="171" t="e">
        <f>IF(ROUND(VALUE(SUBSTITUTE(連結実質赤字比率に係る赤字・黒字の構成分析!G$40,"▲", "-")), 2) &gt;= 0, ABS(ROUND(VALUE(SUBSTITUTE(連結実質赤字比率に係る赤字・黒字の構成分析!G$40,"▲", "-")), 2)), NA())</f>
        <v>#VALUE!</v>
      </c>
      <c r="F30" s="171" t="e">
        <f>IF(ROUND(VALUE(SUBSTITUTE(連結実質赤字比率に係る赤字・黒字の構成分析!H$40,"▲", "-")), 2) &lt; 0, ABS(ROUND(VALUE(SUBSTITUTE(連結実質赤字比率に係る赤字・黒字の構成分析!H$40,"▲", "-")), 2)), NA())</f>
        <v>#VALUE!</v>
      </c>
      <c r="G30" s="171" t="e">
        <f>IF(ROUND(VALUE(SUBSTITUTE(連結実質赤字比率に係る赤字・黒字の構成分析!H$40,"▲", "-")), 2) &gt;= 0, ABS(ROUND(VALUE(SUBSTITUTE(連結実質赤字比率に係る赤字・黒字の構成分析!H$40,"▲", "-")), 2)), NA())</f>
        <v>#VALUE!</v>
      </c>
      <c r="H30" s="171" t="e">
        <f>IF(ROUND(VALUE(SUBSTITUTE(連結実質赤字比率に係る赤字・黒字の構成分析!I$40,"▲", "-")), 2) &lt; 0, ABS(ROUND(VALUE(SUBSTITUTE(連結実質赤字比率に係る赤字・黒字の構成分析!I$40,"▲", "-")), 2)), NA())</f>
        <v>#VALUE!</v>
      </c>
      <c r="I30" s="171" t="e">
        <f>IF(ROUND(VALUE(SUBSTITUTE(連結実質赤字比率に係る赤字・黒字の構成分析!I$40,"▲", "-")), 2) &gt;= 0, ABS(ROUND(VALUE(SUBSTITUTE(連結実質赤字比率に係る赤字・黒字の構成分析!I$40,"▲", "-")), 2)), NA())</f>
        <v>#VALUE!</v>
      </c>
      <c r="J30" s="171" t="e">
        <f>IF(ROUND(VALUE(SUBSTITUTE(連結実質赤字比率に係る赤字・黒字の構成分析!J$40,"▲", "-")), 2) &lt; 0, ABS(ROUND(VALUE(SUBSTITUTE(連結実質赤字比率に係る赤字・黒字の構成分析!J$40,"▲", "-")), 2)), NA())</f>
        <v>#VALUE!</v>
      </c>
      <c r="K30" s="171" t="e">
        <f>IF(ROUND(VALUE(SUBSTITUTE(連結実質赤字比率に係る赤字・黒字の構成分析!J$40,"▲", "-")), 2) &gt;= 0, ABS(ROUND(VALUE(SUBSTITUTE(連結実質赤字比率に係る赤字・黒字の構成分析!J$40,"▲", "-")), 2)), NA())</f>
        <v>#VALUE!</v>
      </c>
    </row>
    <row r="31" spans="1:11">
      <c r="A31" s="171" t="str">
        <f>IF(連結実質赤字比率に係る赤字・黒字の構成分析!C$39="",NA(),連結実質赤字比率に係る赤字・黒字の構成分析!C$39)</f>
        <v>駐車場事業特別会計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0.03</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0.02</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0.04</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0.02</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0.01</v>
      </c>
    </row>
    <row r="32" spans="1:11">
      <c r="A32" s="171" t="str">
        <f>IF(連結実質赤字比率に係る赤字・黒字の構成分析!C$38="",NA(),連結実質赤字比率に係る赤字・黒字の構成分析!C$38)</f>
        <v>後期高齢者医療特別会計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0.09</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0.08</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0.05</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0.06</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0.09</v>
      </c>
    </row>
    <row r="33" spans="1:16">
      <c r="A33" s="171" t="str">
        <f>IF(連結実質赤字比率に係る赤字・黒字の構成分析!C$37="",NA(),連結実質赤字比率に係る赤字・黒字の構成分析!C$37)</f>
        <v>国民健康保険特別会計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0.73</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0.93</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0.69</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0.89</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0.64</v>
      </c>
    </row>
    <row r="34" spans="1:16">
      <c r="A34" s="171" t="str">
        <f>IF(連結実質赤字比率に係る赤字・黒字の構成分析!C$36="",NA(),連結実質赤字比率に係る赤字・黒字の構成分析!C$36)</f>
        <v>介護保険特別会計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0.74</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1.1200000000000001</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1.61</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1.65</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1.26</v>
      </c>
    </row>
    <row r="35" spans="1:16">
      <c r="A35" s="171" t="str">
        <f>IF(連結実質赤字比率に係る赤字・黒字の構成分析!C$35="",NA(),連結実質赤字比率に係る赤字・黒字の構成分析!C$35)</f>
        <v>下水道事業会計</v>
      </c>
      <c r="B35" s="171" t="e">
        <f>IF(ROUND(VALUE(SUBSTITUTE(連結実質赤字比率に係る赤字・黒字の構成分析!F$35,"▲", "-")), 2) &lt; 0, ABS(ROUND(VALUE(SUBSTITUTE(連結実質赤字比率に係る赤字・黒字の構成分析!F$35,"▲", "-")), 2)), NA())</f>
        <v>#VALUE!</v>
      </c>
      <c r="C35" s="171" t="e">
        <f>IF(ROUND(VALUE(SUBSTITUTE(連結実質赤字比率に係る赤字・黒字の構成分析!F$35,"▲", "-")), 2) &gt;= 0, ABS(ROUND(VALUE(SUBSTITUTE(連結実質赤字比率に係る赤字・黒字の構成分析!F$35,"▲", "-")), 2)), NA())</f>
        <v>#VALUE!</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0.68</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1.21</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1.5</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1.97</v>
      </c>
    </row>
    <row r="36" spans="1:16">
      <c r="A36" s="171" t="str">
        <f>IF(連結実質赤字比率に係る赤字・黒字の構成分析!C$34="",NA(),連結実質赤字比率に係る赤字・黒字の構成分析!C$34)</f>
        <v>一般会計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3.26</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3.64</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4.68</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9.07</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7.59</v>
      </c>
    </row>
    <row r="39" spans="1:16">
      <c r="A39" s="140" t="s">
        <v>62</v>
      </c>
    </row>
    <row r="40" spans="1:16">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c r="A41" s="172"/>
      <c r="B41" s="172" t="s">
        <v>63</v>
      </c>
      <c r="C41" s="172"/>
      <c r="D41" s="172" t="s">
        <v>64</v>
      </c>
      <c r="E41" s="172" t="s">
        <v>63</v>
      </c>
      <c r="F41" s="172"/>
      <c r="G41" s="172" t="s">
        <v>64</v>
      </c>
      <c r="H41" s="172" t="s">
        <v>63</v>
      </c>
      <c r="I41" s="172"/>
      <c r="J41" s="172" t="s">
        <v>64</v>
      </c>
      <c r="K41" s="172" t="s">
        <v>63</v>
      </c>
      <c r="L41" s="172"/>
      <c r="M41" s="172" t="s">
        <v>64</v>
      </c>
      <c r="N41" s="172" t="s">
        <v>63</v>
      </c>
      <c r="O41" s="172"/>
      <c r="P41" s="172" t="s">
        <v>64</v>
      </c>
    </row>
    <row r="42" spans="1:16">
      <c r="A42" s="172" t="s">
        <v>65</v>
      </c>
      <c r="B42" s="172"/>
      <c r="C42" s="172"/>
      <c r="D42" s="172">
        <f>'実質公債費比率（分子）の構造'!K$52</f>
        <v>5569</v>
      </c>
      <c r="E42" s="172"/>
      <c r="F42" s="172"/>
      <c r="G42" s="172">
        <f>'実質公債費比率（分子）の構造'!L$52</f>
        <v>4898</v>
      </c>
      <c r="H42" s="172"/>
      <c r="I42" s="172"/>
      <c r="J42" s="172">
        <f>'実質公債費比率（分子）の構造'!M$52</f>
        <v>4433</v>
      </c>
      <c r="K42" s="172"/>
      <c r="L42" s="172"/>
      <c r="M42" s="172">
        <f>'実質公債費比率（分子）の構造'!N$52</f>
        <v>3880</v>
      </c>
      <c r="N42" s="172"/>
      <c r="O42" s="172"/>
      <c r="P42" s="172">
        <f>'実質公債費比率（分子）の構造'!O$52</f>
        <v>3802</v>
      </c>
    </row>
    <row r="43" spans="1:16">
      <c r="A43" s="172" t="s">
        <v>66</v>
      </c>
      <c r="B43" s="172" t="str">
        <f>'実質公債費比率（分子）の構造'!K$51</f>
        <v>-</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c r="A44" s="172" t="s">
        <v>67</v>
      </c>
      <c r="B44" s="172" t="str">
        <f>'実質公債費比率（分子）の構造'!K$50</f>
        <v>-</v>
      </c>
      <c r="C44" s="172"/>
      <c r="D44" s="172"/>
      <c r="E44" s="172" t="str">
        <f>'実質公債費比率（分子）の構造'!L$50</f>
        <v>-</v>
      </c>
      <c r="F44" s="172"/>
      <c r="G44" s="172"/>
      <c r="H44" s="172" t="str">
        <f>'実質公債費比率（分子）の構造'!M$50</f>
        <v>-</v>
      </c>
      <c r="I44" s="172"/>
      <c r="J44" s="172"/>
      <c r="K44" s="172" t="str">
        <f>'実質公債費比率（分子）の構造'!N$50</f>
        <v>-</v>
      </c>
      <c r="L44" s="172"/>
      <c r="M44" s="172"/>
      <c r="N44" s="172" t="str">
        <f>'実質公債費比率（分子）の構造'!O$50</f>
        <v>-</v>
      </c>
      <c r="O44" s="172"/>
      <c r="P44" s="172"/>
    </row>
    <row r="45" spans="1:16">
      <c r="A45" s="172" t="s">
        <v>68</v>
      </c>
      <c r="B45" s="172">
        <f>'実質公債費比率（分子）の構造'!K$49</f>
        <v>109</v>
      </c>
      <c r="C45" s="172"/>
      <c r="D45" s="172"/>
      <c r="E45" s="172">
        <f>'実質公債費比率（分子）の構造'!L$49</f>
        <v>107</v>
      </c>
      <c r="F45" s="172"/>
      <c r="G45" s="172"/>
      <c r="H45" s="172">
        <f>'実質公債費比率（分子）の構造'!M$49</f>
        <v>74</v>
      </c>
      <c r="I45" s="172"/>
      <c r="J45" s="172"/>
      <c r="K45" s="172">
        <f>'実質公債費比率（分子）の構造'!N$49</f>
        <v>40</v>
      </c>
      <c r="L45" s="172"/>
      <c r="M45" s="172"/>
      <c r="N45" s="172">
        <f>'実質公債費比率（分子）の構造'!O$49</f>
        <v>27</v>
      </c>
      <c r="O45" s="172"/>
      <c r="P45" s="172"/>
    </row>
    <row r="46" spans="1:16">
      <c r="A46" s="172" t="s">
        <v>69</v>
      </c>
      <c r="B46" s="172">
        <f>'実質公債費比率（分子）の構造'!K$48</f>
        <v>163</v>
      </c>
      <c r="C46" s="172"/>
      <c r="D46" s="172"/>
      <c r="E46" s="172">
        <f>'実質公債費比率（分子）の構造'!L$48</f>
        <v>57</v>
      </c>
      <c r="F46" s="172"/>
      <c r="G46" s="172"/>
      <c r="H46" s="172">
        <f>'実質公債費比率（分子）の構造'!M$48</f>
        <v>95</v>
      </c>
      <c r="I46" s="172"/>
      <c r="J46" s="172"/>
      <c r="K46" s="172">
        <f>'実質公債費比率（分子）の構造'!N$48</f>
        <v>60</v>
      </c>
      <c r="L46" s="172"/>
      <c r="M46" s="172"/>
      <c r="N46" s="172">
        <f>'実質公債費比率（分子）の構造'!O$48</f>
        <v>64</v>
      </c>
      <c r="O46" s="172"/>
      <c r="P46" s="172"/>
    </row>
    <row r="47" spans="1:16">
      <c r="A47" s="172" t="s">
        <v>14</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c r="A48" s="172" t="s">
        <v>70</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c r="A49" s="172" t="s">
        <v>71</v>
      </c>
      <c r="B49" s="172">
        <f>'実質公債費比率（分子）の構造'!K$45</f>
        <v>5934</v>
      </c>
      <c r="C49" s="172"/>
      <c r="D49" s="172"/>
      <c r="E49" s="172">
        <f>'実質公債費比率（分子）の構造'!L$45</f>
        <v>5571</v>
      </c>
      <c r="F49" s="172"/>
      <c r="G49" s="172"/>
      <c r="H49" s="172">
        <f>'実質公債費比率（分子）の構造'!M$45</f>
        <v>5068</v>
      </c>
      <c r="I49" s="172"/>
      <c r="J49" s="172"/>
      <c r="K49" s="172">
        <f>'実質公債費比率（分子）の構造'!N$45</f>
        <v>4744</v>
      </c>
      <c r="L49" s="172"/>
      <c r="M49" s="172"/>
      <c r="N49" s="172">
        <f>'実質公債費比率（分子）の構造'!O$45</f>
        <v>4764</v>
      </c>
      <c r="O49" s="172"/>
      <c r="P49" s="172"/>
    </row>
    <row r="50" spans="1:16">
      <c r="A50" s="172" t="s">
        <v>72</v>
      </c>
      <c r="B50" s="172" t="e">
        <f>NA()</f>
        <v>#N/A</v>
      </c>
      <c r="C50" s="172">
        <f>IF(ISNUMBER('実質公債費比率（分子）の構造'!K$53),'実質公債費比率（分子）の構造'!K$53,NA())</f>
        <v>637</v>
      </c>
      <c r="D50" s="172" t="e">
        <f>NA()</f>
        <v>#N/A</v>
      </c>
      <c r="E50" s="172" t="e">
        <f>NA()</f>
        <v>#N/A</v>
      </c>
      <c r="F50" s="172">
        <f>IF(ISNUMBER('実質公債費比率（分子）の構造'!L$53),'実質公債費比率（分子）の構造'!L$53,NA())</f>
        <v>837</v>
      </c>
      <c r="G50" s="172" t="e">
        <f>NA()</f>
        <v>#N/A</v>
      </c>
      <c r="H50" s="172" t="e">
        <f>NA()</f>
        <v>#N/A</v>
      </c>
      <c r="I50" s="172">
        <f>IF(ISNUMBER('実質公債費比率（分子）の構造'!M$53),'実質公債費比率（分子）の構造'!M$53,NA())</f>
        <v>804</v>
      </c>
      <c r="J50" s="172" t="e">
        <f>NA()</f>
        <v>#N/A</v>
      </c>
      <c r="K50" s="172" t="e">
        <f>NA()</f>
        <v>#N/A</v>
      </c>
      <c r="L50" s="172">
        <f>IF(ISNUMBER('実質公債費比率（分子）の構造'!N$53),'実質公債費比率（分子）の構造'!N$53,NA())</f>
        <v>964</v>
      </c>
      <c r="M50" s="172" t="e">
        <f>NA()</f>
        <v>#N/A</v>
      </c>
      <c r="N50" s="172" t="e">
        <f>NA()</f>
        <v>#N/A</v>
      </c>
      <c r="O50" s="172">
        <f>IF(ISNUMBER('実質公債費比率（分子）の構造'!O$53),'実質公債費比率（分子）の構造'!O$53,NA())</f>
        <v>1053</v>
      </c>
      <c r="P50" s="172" t="e">
        <f>NA()</f>
        <v>#N/A</v>
      </c>
    </row>
    <row r="53" spans="1:16">
      <c r="A53" s="140" t="s">
        <v>73</v>
      </c>
    </row>
    <row r="54" spans="1:16">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c r="A55" s="171"/>
      <c r="B55" s="171" t="s">
        <v>74</v>
      </c>
      <c r="C55" s="171"/>
      <c r="D55" s="171" t="s">
        <v>75</v>
      </c>
      <c r="E55" s="171" t="s">
        <v>74</v>
      </c>
      <c r="F55" s="171"/>
      <c r="G55" s="171" t="s">
        <v>75</v>
      </c>
      <c r="H55" s="171" t="s">
        <v>74</v>
      </c>
      <c r="I55" s="171"/>
      <c r="J55" s="171" t="s">
        <v>75</v>
      </c>
      <c r="K55" s="171" t="s">
        <v>74</v>
      </c>
      <c r="L55" s="171"/>
      <c r="M55" s="171" t="s">
        <v>75</v>
      </c>
      <c r="N55" s="171" t="s">
        <v>74</v>
      </c>
      <c r="O55" s="171"/>
      <c r="P55" s="171" t="s">
        <v>75</v>
      </c>
    </row>
    <row r="56" spans="1:16">
      <c r="A56" s="171" t="s">
        <v>45</v>
      </c>
      <c r="B56" s="171"/>
      <c r="C56" s="171"/>
      <c r="D56" s="171">
        <f>'将来負担比率（分子）の構造'!I$52</f>
        <v>39763</v>
      </c>
      <c r="E56" s="171"/>
      <c r="F56" s="171"/>
      <c r="G56" s="171">
        <f>'将来負担比率（分子）の構造'!J$52</f>
        <v>38637</v>
      </c>
      <c r="H56" s="171"/>
      <c r="I56" s="171"/>
      <c r="J56" s="171">
        <f>'将来負担比率（分子）の構造'!K$52</f>
        <v>38052</v>
      </c>
      <c r="K56" s="171"/>
      <c r="L56" s="171"/>
      <c r="M56" s="171">
        <f>'将来負担比率（分子）の構造'!L$52</f>
        <v>37667</v>
      </c>
      <c r="N56" s="171"/>
      <c r="O56" s="171"/>
      <c r="P56" s="171">
        <f>'将来負担比率（分子）の構造'!M$52</f>
        <v>35516</v>
      </c>
    </row>
    <row r="57" spans="1:16">
      <c r="A57" s="171" t="s">
        <v>44</v>
      </c>
      <c r="B57" s="171"/>
      <c r="C57" s="171"/>
      <c r="D57" s="171">
        <f>'将来負担比率（分子）の構造'!I$51</f>
        <v>8584</v>
      </c>
      <c r="E57" s="171"/>
      <c r="F57" s="171"/>
      <c r="G57" s="171">
        <f>'将来負担比率（分子）の構造'!J$51</f>
        <v>7437</v>
      </c>
      <c r="H57" s="171"/>
      <c r="I57" s="171"/>
      <c r="J57" s="171">
        <f>'将来負担比率（分子）の構造'!K$51</f>
        <v>6574</v>
      </c>
      <c r="K57" s="171"/>
      <c r="L57" s="171"/>
      <c r="M57" s="171">
        <f>'将来負担比率（分子）の構造'!L$51</f>
        <v>5844</v>
      </c>
      <c r="N57" s="171"/>
      <c r="O57" s="171"/>
      <c r="P57" s="171">
        <f>'将来負担比率（分子）の構造'!M$51</f>
        <v>5690</v>
      </c>
    </row>
    <row r="58" spans="1:16">
      <c r="A58" s="171" t="s">
        <v>43</v>
      </c>
      <c r="B58" s="171"/>
      <c r="C58" s="171"/>
      <c r="D58" s="171">
        <f>'将来負担比率（分子）の構造'!I$50</f>
        <v>8438</v>
      </c>
      <c r="E58" s="171"/>
      <c r="F58" s="171"/>
      <c r="G58" s="171">
        <f>'将来負担比率（分子）の構造'!J$50</f>
        <v>9625</v>
      </c>
      <c r="H58" s="171"/>
      <c r="I58" s="171"/>
      <c r="J58" s="171">
        <f>'将来負担比率（分子）の構造'!K$50</f>
        <v>11416</v>
      </c>
      <c r="K58" s="171"/>
      <c r="L58" s="171"/>
      <c r="M58" s="171">
        <f>'将来負担比率（分子）の構造'!L$50</f>
        <v>13777</v>
      </c>
      <c r="N58" s="171"/>
      <c r="O58" s="171"/>
      <c r="P58" s="171">
        <f>'将来負担比率（分子）の構造'!M$50</f>
        <v>16390</v>
      </c>
    </row>
    <row r="59" spans="1:16">
      <c r="A59" s="171" t="s">
        <v>41</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c r="A60" s="171" t="s">
        <v>40</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c r="A61" s="171" t="s">
        <v>38</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c r="A62" s="171" t="s">
        <v>37</v>
      </c>
      <c r="B62" s="171">
        <f>'将来負担比率（分子）の構造'!I$45</f>
        <v>6949</v>
      </c>
      <c r="C62" s="171"/>
      <c r="D62" s="171"/>
      <c r="E62" s="171">
        <f>'将来負担比率（分子）の構造'!J$45</f>
        <v>6733</v>
      </c>
      <c r="F62" s="171"/>
      <c r="G62" s="171"/>
      <c r="H62" s="171">
        <f>'将来負担比率（分子）の構造'!K$45</f>
        <v>6644</v>
      </c>
      <c r="I62" s="171"/>
      <c r="J62" s="171"/>
      <c r="K62" s="171">
        <f>'将来負担比率（分子）の構造'!L$45</f>
        <v>6672</v>
      </c>
      <c r="L62" s="171"/>
      <c r="M62" s="171"/>
      <c r="N62" s="171">
        <f>'将来負担比率（分子）の構造'!M$45</f>
        <v>6591</v>
      </c>
      <c r="O62" s="171"/>
      <c r="P62" s="171"/>
    </row>
    <row r="63" spans="1:16">
      <c r="A63" s="171" t="s">
        <v>36</v>
      </c>
      <c r="B63" s="171">
        <f>'将来負担比率（分子）の構造'!I$44</f>
        <v>557</v>
      </c>
      <c r="C63" s="171"/>
      <c r="D63" s="171"/>
      <c r="E63" s="171">
        <f>'将来負担比率（分子）の構造'!J$44</f>
        <v>414</v>
      </c>
      <c r="F63" s="171"/>
      <c r="G63" s="171"/>
      <c r="H63" s="171">
        <f>'将来負担比率（分子）の構造'!K$44</f>
        <v>318</v>
      </c>
      <c r="I63" s="171"/>
      <c r="J63" s="171"/>
      <c r="K63" s="171">
        <f>'将来負担比率（分子）の構造'!L$44</f>
        <v>259</v>
      </c>
      <c r="L63" s="171"/>
      <c r="M63" s="171"/>
      <c r="N63" s="171">
        <f>'将来負担比率（分子）の構造'!M$44</f>
        <v>225</v>
      </c>
      <c r="O63" s="171"/>
      <c r="P63" s="171"/>
    </row>
    <row r="64" spans="1:16">
      <c r="A64" s="171" t="s">
        <v>35</v>
      </c>
      <c r="B64" s="171">
        <f>'将来負担比率（分子）の構造'!I$43</f>
        <v>1593</v>
      </c>
      <c r="C64" s="171"/>
      <c r="D64" s="171"/>
      <c r="E64" s="171">
        <f>'将来負担比率（分子）の構造'!J$43</f>
        <v>1070</v>
      </c>
      <c r="F64" s="171"/>
      <c r="G64" s="171"/>
      <c r="H64" s="171">
        <f>'将来負担比率（分子）の構造'!K$43</f>
        <v>881</v>
      </c>
      <c r="I64" s="171"/>
      <c r="J64" s="171"/>
      <c r="K64" s="171">
        <f>'将来負担比率（分子）の構造'!L$43</f>
        <v>653</v>
      </c>
      <c r="L64" s="171"/>
      <c r="M64" s="171"/>
      <c r="N64" s="171">
        <f>'将来負担比率（分子）の構造'!M$43</f>
        <v>727</v>
      </c>
      <c r="O64" s="171"/>
      <c r="P64" s="171"/>
    </row>
    <row r="65" spans="1:16">
      <c r="A65" s="171" t="s">
        <v>34</v>
      </c>
      <c r="B65" s="171" t="str">
        <f>'将来負担比率（分子）の構造'!I$42</f>
        <v>-</v>
      </c>
      <c r="C65" s="171"/>
      <c r="D65" s="171"/>
      <c r="E65" s="171">
        <f>'将来負担比率（分子）の構造'!J$42</f>
        <v>245</v>
      </c>
      <c r="F65" s="171"/>
      <c r="G65" s="171"/>
      <c r="H65" s="171" t="str">
        <f>'将来負担比率（分子）の構造'!K$42</f>
        <v>-</v>
      </c>
      <c r="I65" s="171"/>
      <c r="J65" s="171"/>
      <c r="K65" s="171" t="str">
        <f>'将来負担比率（分子）の構造'!L$42</f>
        <v>-</v>
      </c>
      <c r="L65" s="171"/>
      <c r="M65" s="171"/>
      <c r="N65" s="171" t="str">
        <f>'将来負担比率（分子）の構造'!M$42</f>
        <v>-</v>
      </c>
      <c r="O65" s="171"/>
      <c r="P65" s="171"/>
    </row>
    <row r="66" spans="1:16">
      <c r="A66" s="171" t="s">
        <v>33</v>
      </c>
      <c r="B66" s="171">
        <f>'将来負担比率（分子）の構造'!I$41</f>
        <v>56437</v>
      </c>
      <c r="C66" s="171"/>
      <c r="D66" s="171"/>
      <c r="E66" s="171">
        <f>'将来負担比率（分子）の構造'!J$41</f>
        <v>54806</v>
      </c>
      <c r="F66" s="171"/>
      <c r="G66" s="171"/>
      <c r="H66" s="171">
        <f>'将来負担比率（分子）の構造'!K$41</f>
        <v>55268</v>
      </c>
      <c r="I66" s="171"/>
      <c r="J66" s="171"/>
      <c r="K66" s="171">
        <f>'将来負担比率（分子）の構造'!L$41</f>
        <v>53052</v>
      </c>
      <c r="L66" s="171"/>
      <c r="M66" s="171"/>
      <c r="N66" s="171">
        <f>'将来負担比率（分子）の構造'!M$41</f>
        <v>49505</v>
      </c>
      <c r="O66" s="171"/>
      <c r="P66" s="171"/>
    </row>
    <row r="67" spans="1:16">
      <c r="A67" s="171" t="s">
        <v>76</v>
      </c>
      <c r="B67" s="171" t="e">
        <f>NA()</f>
        <v>#N/A</v>
      </c>
      <c r="C67" s="171">
        <f>IF(ISNUMBER('将来負担比率（分子）の構造'!I$53), IF('将来負担比率（分子）の構造'!I$53 &lt; 0, 0, '将来負担比率（分子）の構造'!I$53), NA())</f>
        <v>8749</v>
      </c>
      <c r="D67" s="171" t="e">
        <f>NA()</f>
        <v>#N/A</v>
      </c>
      <c r="E67" s="171" t="e">
        <f>NA()</f>
        <v>#N/A</v>
      </c>
      <c r="F67" s="171">
        <f>IF(ISNUMBER('将来負担比率（分子）の構造'!J$53), IF('将来負担比率（分子）の構造'!J$53 &lt; 0, 0, '将来負担比率（分子）の構造'!J$53), NA())</f>
        <v>7571</v>
      </c>
      <c r="G67" s="171" t="e">
        <f>NA()</f>
        <v>#N/A</v>
      </c>
      <c r="H67" s="171" t="e">
        <f>NA()</f>
        <v>#N/A</v>
      </c>
      <c r="I67" s="171">
        <f>IF(ISNUMBER('将来負担比率（分子）の構造'!K$53), IF('将来負担比率（分子）の構造'!K$53 &lt; 0, 0, '将来負担比率（分子）の構造'!K$53), NA())</f>
        <v>7069</v>
      </c>
      <c r="J67" s="171" t="e">
        <f>NA()</f>
        <v>#N/A</v>
      </c>
      <c r="K67" s="171" t="e">
        <f>NA()</f>
        <v>#N/A</v>
      </c>
      <c r="L67" s="171">
        <f>IF(ISNUMBER('将来負担比率（分子）の構造'!L$53), IF('将来負担比率（分子）の構造'!L$53 &lt; 0, 0, '将来負担比率（分子）の構造'!L$53), NA())</f>
        <v>3347</v>
      </c>
      <c r="M67" s="171" t="e">
        <f>NA()</f>
        <v>#N/A</v>
      </c>
      <c r="N67" s="171" t="e">
        <f>NA()</f>
        <v>#N/A</v>
      </c>
      <c r="O67" s="171">
        <f>IF(ISNUMBER('将来負担比率（分子）の構造'!M$53), IF('将来負担比率（分子）の構造'!M$53 &lt; 0, 0, '将来負担比率（分子）の構造'!M$53), NA())</f>
        <v>0</v>
      </c>
      <c r="P67" s="171" t="e">
        <f>NA()</f>
        <v>#N/A</v>
      </c>
    </row>
    <row r="70" spans="1:16">
      <c r="A70" s="173" t="s">
        <v>77</v>
      </c>
      <c r="B70" s="173"/>
      <c r="C70" s="173"/>
      <c r="D70" s="173"/>
      <c r="E70" s="173"/>
      <c r="F70" s="173"/>
    </row>
    <row r="71" spans="1:16">
      <c r="A71" s="174"/>
      <c r="B71" s="174" t="str">
        <f>基金残高に係る経年分析!F54</f>
        <v>R02</v>
      </c>
      <c r="C71" s="174" t="str">
        <f>基金残高に係る経年分析!G54</f>
        <v>R03</v>
      </c>
      <c r="D71" s="174" t="str">
        <f>基金残高に係る経年分析!H54</f>
        <v>R04</v>
      </c>
    </row>
    <row r="72" spans="1:16">
      <c r="A72" s="174" t="s">
        <v>78</v>
      </c>
      <c r="B72" s="175">
        <f>基金残高に係る経年分析!F55</f>
        <v>3372</v>
      </c>
      <c r="C72" s="175">
        <f>基金残高に係る経年分析!G55</f>
        <v>3913</v>
      </c>
      <c r="D72" s="175">
        <f>基金残高に係る経年分析!H55</f>
        <v>4432</v>
      </c>
    </row>
    <row r="73" spans="1:16">
      <c r="A73" s="174" t="s">
        <v>79</v>
      </c>
      <c r="B73" s="175" t="str">
        <f>基金残高に係る経年分析!F56</f>
        <v>-</v>
      </c>
      <c r="C73" s="175" t="str">
        <f>基金残高に係る経年分析!G56</f>
        <v>-</v>
      </c>
      <c r="D73" s="175" t="str">
        <f>基金残高に係る経年分析!H56</f>
        <v>-</v>
      </c>
    </row>
    <row r="74" spans="1:16">
      <c r="A74" s="174" t="s">
        <v>80</v>
      </c>
      <c r="B74" s="175">
        <f>基金残高に係る経年分析!F57</f>
        <v>6401</v>
      </c>
      <c r="C74" s="175">
        <f>基金残高に係る経年分析!G57</f>
        <v>8152</v>
      </c>
      <c r="D74" s="175">
        <f>基金残高に係る経年分析!H57</f>
        <v>10274</v>
      </c>
    </row>
  </sheetData>
  <sheetProtection algorithmName="SHA-512" hashValue="THitdvj1dHNK+JjyhnRoT7Z5veyTYf1B5O3Fv0Ktm4w7mtBoUpA+6Vr3xFk+Z18EhJSYMMgK7YSnw3amW41jDQ==" saltValue="D8WqxRpT02VoE0uK8Duz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640625" style="210" customWidth="1"/>
    <col min="2" max="2" width="2.33203125" style="210" customWidth="1"/>
    <col min="3" max="16" width="2.6640625" style="210" customWidth="1"/>
    <col min="17" max="17" width="2.33203125" style="210" customWidth="1"/>
    <col min="18" max="95" width="1.6640625" style="210" customWidth="1"/>
    <col min="96" max="133" width="1.6640625" style="222" customWidth="1"/>
    <col min="134" max="143" width="1.6640625" style="210" customWidth="1"/>
    <col min="144" max="16384" width="0" style="210" hidden="1"/>
  </cols>
  <sheetData>
    <row r="1" spans="2:143" ht="22.5" customHeight="1" thickBot="1">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717" t="s">
        <v>211</v>
      </c>
      <c r="DI1" s="718"/>
      <c r="DJ1" s="718"/>
      <c r="DK1" s="718"/>
      <c r="DL1" s="718"/>
      <c r="DM1" s="718"/>
      <c r="DN1" s="719"/>
      <c r="DO1" s="210"/>
      <c r="DP1" s="717" t="s">
        <v>212</v>
      </c>
      <c r="DQ1" s="718"/>
      <c r="DR1" s="718"/>
      <c r="DS1" s="718"/>
      <c r="DT1" s="718"/>
      <c r="DU1" s="718"/>
      <c r="DV1" s="718"/>
      <c r="DW1" s="718"/>
      <c r="DX1" s="718"/>
      <c r="DY1" s="718"/>
      <c r="DZ1" s="718"/>
      <c r="EA1" s="718"/>
      <c r="EB1" s="718"/>
      <c r="EC1" s="719"/>
      <c r="ED1" s="209"/>
      <c r="EE1" s="209"/>
      <c r="EF1" s="209"/>
      <c r="EG1" s="209"/>
      <c r="EH1" s="209"/>
      <c r="EI1" s="209"/>
      <c r="EJ1" s="209"/>
      <c r="EK1" s="209"/>
      <c r="EL1" s="209"/>
      <c r="EM1" s="209"/>
    </row>
    <row r="2" spans="2:143" ht="22.5" customHeight="1">
      <c r="B2" s="211" t="s">
        <v>213</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c r="B3" s="673" t="s">
        <v>214</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215</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216</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c r="B4" s="673" t="s">
        <v>1</v>
      </c>
      <c r="C4" s="674"/>
      <c r="D4" s="674"/>
      <c r="E4" s="674"/>
      <c r="F4" s="674"/>
      <c r="G4" s="674"/>
      <c r="H4" s="674"/>
      <c r="I4" s="674"/>
      <c r="J4" s="674"/>
      <c r="K4" s="674"/>
      <c r="L4" s="674"/>
      <c r="M4" s="674"/>
      <c r="N4" s="674"/>
      <c r="O4" s="674"/>
      <c r="P4" s="674"/>
      <c r="Q4" s="675"/>
      <c r="R4" s="673" t="s">
        <v>217</v>
      </c>
      <c r="S4" s="674"/>
      <c r="T4" s="674"/>
      <c r="U4" s="674"/>
      <c r="V4" s="674"/>
      <c r="W4" s="674"/>
      <c r="X4" s="674"/>
      <c r="Y4" s="675"/>
      <c r="Z4" s="673" t="s">
        <v>218</v>
      </c>
      <c r="AA4" s="674"/>
      <c r="AB4" s="674"/>
      <c r="AC4" s="675"/>
      <c r="AD4" s="673" t="s">
        <v>219</v>
      </c>
      <c r="AE4" s="674"/>
      <c r="AF4" s="674"/>
      <c r="AG4" s="674"/>
      <c r="AH4" s="674"/>
      <c r="AI4" s="674"/>
      <c r="AJ4" s="674"/>
      <c r="AK4" s="675"/>
      <c r="AL4" s="673" t="s">
        <v>218</v>
      </c>
      <c r="AM4" s="674"/>
      <c r="AN4" s="674"/>
      <c r="AO4" s="675"/>
      <c r="AP4" s="720" t="s">
        <v>220</v>
      </c>
      <c r="AQ4" s="720"/>
      <c r="AR4" s="720"/>
      <c r="AS4" s="720"/>
      <c r="AT4" s="720"/>
      <c r="AU4" s="720"/>
      <c r="AV4" s="720"/>
      <c r="AW4" s="720"/>
      <c r="AX4" s="720"/>
      <c r="AY4" s="720"/>
      <c r="AZ4" s="720"/>
      <c r="BA4" s="720"/>
      <c r="BB4" s="720"/>
      <c r="BC4" s="720"/>
      <c r="BD4" s="720"/>
      <c r="BE4" s="720"/>
      <c r="BF4" s="720"/>
      <c r="BG4" s="720" t="s">
        <v>221</v>
      </c>
      <c r="BH4" s="720"/>
      <c r="BI4" s="720"/>
      <c r="BJ4" s="720"/>
      <c r="BK4" s="720"/>
      <c r="BL4" s="720"/>
      <c r="BM4" s="720"/>
      <c r="BN4" s="720"/>
      <c r="BO4" s="720" t="s">
        <v>218</v>
      </c>
      <c r="BP4" s="720"/>
      <c r="BQ4" s="720"/>
      <c r="BR4" s="720"/>
      <c r="BS4" s="720" t="s">
        <v>222</v>
      </c>
      <c r="BT4" s="720"/>
      <c r="BU4" s="720"/>
      <c r="BV4" s="720"/>
      <c r="BW4" s="720"/>
      <c r="BX4" s="720"/>
      <c r="BY4" s="720"/>
      <c r="BZ4" s="720"/>
      <c r="CA4" s="720"/>
      <c r="CB4" s="720"/>
      <c r="CD4" s="673" t="s">
        <v>223</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c r="B5" s="679" t="s">
        <v>224</v>
      </c>
      <c r="C5" s="680"/>
      <c r="D5" s="680"/>
      <c r="E5" s="680"/>
      <c r="F5" s="680"/>
      <c r="G5" s="680"/>
      <c r="H5" s="680"/>
      <c r="I5" s="680"/>
      <c r="J5" s="680"/>
      <c r="K5" s="680"/>
      <c r="L5" s="680"/>
      <c r="M5" s="680"/>
      <c r="N5" s="680"/>
      <c r="O5" s="680"/>
      <c r="P5" s="680"/>
      <c r="Q5" s="681"/>
      <c r="R5" s="676">
        <v>33924586</v>
      </c>
      <c r="S5" s="677"/>
      <c r="T5" s="677"/>
      <c r="U5" s="677"/>
      <c r="V5" s="677"/>
      <c r="W5" s="677"/>
      <c r="X5" s="677"/>
      <c r="Y5" s="702"/>
      <c r="Z5" s="715">
        <v>39</v>
      </c>
      <c r="AA5" s="715"/>
      <c r="AB5" s="715"/>
      <c r="AC5" s="715"/>
      <c r="AD5" s="716">
        <v>31303948</v>
      </c>
      <c r="AE5" s="716"/>
      <c r="AF5" s="716"/>
      <c r="AG5" s="716"/>
      <c r="AH5" s="716"/>
      <c r="AI5" s="716"/>
      <c r="AJ5" s="716"/>
      <c r="AK5" s="716"/>
      <c r="AL5" s="703">
        <v>74.8</v>
      </c>
      <c r="AM5" s="685"/>
      <c r="AN5" s="685"/>
      <c r="AO5" s="704"/>
      <c r="AP5" s="679" t="s">
        <v>225</v>
      </c>
      <c r="AQ5" s="680"/>
      <c r="AR5" s="680"/>
      <c r="AS5" s="680"/>
      <c r="AT5" s="680"/>
      <c r="AU5" s="680"/>
      <c r="AV5" s="680"/>
      <c r="AW5" s="680"/>
      <c r="AX5" s="680"/>
      <c r="AY5" s="680"/>
      <c r="AZ5" s="680"/>
      <c r="BA5" s="680"/>
      <c r="BB5" s="680"/>
      <c r="BC5" s="680"/>
      <c r="BD5" s="680"/>
      <c r="BE5" s="680"/>
      <c r="BF5" s="681"/>
      <c r="BG5" s="621">
        <v>31303948</v>
      </c>
      <c r="BH5" s="622"/>
      <c r="BI5" s="622"/>
      <c r="BJ5" s="622"/>
      <c r="BK5" s="622"/>
      <c r="BL5" s="622"/>
      <c r="BM5" s="622"/>
      <c r="BN5" s="623"/>
      <c r="BO5" s="659">
        <v>92.3</v>
      </c>
      <c r="BP5" s="659"/>
      <c r="BQ5" s="659"/>
      <c r="BR5" s="659"/>
      <c r="BS5" s="660">
        <v>182970</v>
      </c>
      <c r="BT5" s="660"/>
      <c r="BU5" s="660"/>
      <c r="BV5" s="660"/>
      <c r="BW5" s="660"/>
      <c r="BX5" s="660"/>
      <c r="BY5" s="660"/>
      <c r="BZ5" s="660"/>
      <c r="CA5" s="660"/>
      <c r="CB5" s="700"/>
      <c r="CD5" s="673" t="s">
        <v>220</v>
      </c>
      <c r="CE5" s="674"/>
      <c r="CF5" s="674"/>
      <c r="CG5" s="674"/>
      <c r="CH5" s="674"/>
      <c r="CI5" s="674"/>
      <c r="CJ5" s="674"/>
      <c r="CK5" s="674"/>
      <c r="CL5" s="674"/>
      <c r="CM5" s="674"/>
      <c r="CN5" s="674"/>
      <c r="CO5" s="674"/>
      <c r="CP5" s="674"/>
      <c r="CQ5" s="675"/>
      <c r="CR5" s="673" t="s">
        <v>226</v>
      </c>
      <c r="CS5" s="674"/>
      <c r="CT5" s="674"/>
      <c r="CU5" s="674"/>
      <c r="CV5" s="674"/>
      <c r="CW5" s="674"/>
      <c r="CX5" s="674"/>
      <c r="CY5" s="675"/>
      <c r="CZ5" s="673" t="s">
        <v>218</v>
      </c>
      <c r="DA5" s="674"/>
      <c r="DB5" s="674"/>
      <c r="DC5" s="675"/>
      <c r="DD5" s="673" t="s">
        <v>227</v>
      </c>
      <c r="DE5" s="674"/>
      <c r="DF5" s="674"/>
      <c r="DG5" s="674"/>
      <c r="DH5" s="674"/>
      <c r="DI5" s="674"/>
      <c r="DJ5" s="674"/>
      <c r="DK5" s="674"/>
      <c r="DL5" s="674"/>
      <c r="DM5" s="674"/>
      <c r="DN5" s="674"/>
      <c r="DO5" s="674"/>
      <c r="DP5" s="675"/>
      <c r="DQ5" s="673" t="s">
        <v>228</v>
      </c>
      <c r="DR5" s="674"/>
      <c r="DS5" s="674"/>
      <c r="DT5" s="674"/>
      <c r="DU5" s="674"/>
      <c r="DV5" s="674"/>
      <c r="DW5" s="674"/>
      <c r="DX5" s="674"/>
      <c r="DY5" s="674"/>
      <c r="DZ5" s="674"/>
      <c r="EA5" s="674"/>
      <c r="EB5" s="674"/>
      <c r="EC5" s="675"/>
    </row>
    <row r="6" spans="2:143" ht="11.25" customHeight="1">
      <c r="B6" s="618" t="s">
        <v>229</v>
      </c>
      <c r="C6" s="619"/>
      <c r="D6" s="619"/>
      <c r="E6" s="619"/>
      <c r="F6" s="619"/>
      <c r="G6" s="619"/>
      <c r="H6" s="619"/>
      <c r="I6" s="619"/>
      <c r="J6" s="619"/>
      <c r="K6" s="619"/>
      <c r="L6" s="619"/>
      <c r="M6" s="619"/>
      <c r="N6" s="619"/>
      <c r="O6" s="619"/>
      <c r="P6" s="619"/>
      <c r="Q6" s="620"/>
      <c r="R6" s="621">
        <v>299503</v>
      </c>
      <c r="S6" s="622"/>
      <c r="T6" s="622"/>
      <c r="U6" s="622"/>
      <c r="V6" s="622"/>
      <c r="W6" s="622"/>
      <c r="X6" s="622"/>
      <c r="Y6" s="623"/>
      <c r="Z6" s="659">
        <v>0.3</v>
      </c>
      <c r="AA6" s="659"/>
      <c r="AB6" s="659"/>
      <c r="AC6" s="659"/>
      <c r="AD6" s="660">
        <v>299503</v>
      </c>
      <c r="AE6" s="660"/>
      <c r="AF6" s="660"/>
      <c r="AG6" s="660"/>
      <c r="AH6" s="660"/>
      <c r="AI6" s="660"/>
      <c r="AJ6" s="660"/>
      <c r="AK6" s="660"/>
      <c r="AL6" s="624">
        <v>0.7</v>
      </c>
      <c r="AM6" s="625"/>
      <c r="AN6" s="625"/>
      <c r="AO6" s="661"/>
      <c r="AP6" s="618" t="s">
        <v>230</v>
      </c>
      <c r="AQ6" s="619"/>
      <c r="AR6" s="619"/>
      <c r="AS6" s="619"/>
      <c r="AT6" s="619"/>
      <c r="AU6" s="619"/>
      <c r="AV6" s="619"/>
      <c r="AW6" s="619"/>
      <c r="AX6" s="619"/>
      <c r="AY6" s="619"/>
      <c r="AZ6" s="619"/>
      <c r="BA6" s="619"/>
      <c r="BB6" s="619"/>
      <c r="BC6" s="619"/>
      <c r="BD6" s="619"/>
      <c r="BE6" s="619"/>
      <c r="BF6" s="620"/>
      <c r="BG6" s="621">
        <v>31303948</v>
      </c>
      <c r="BH6" s="622"/>
      <c r="BI6" s="622"/>
      <c r="BJ6" s="622"/>
      <c r="BK6" s="622"/>
      <c r="BL6" s="622"/>
      <c r="BM6" s="622"/>
      <c r="BN6" s="623"/>
      <c r="BO6" s="659">
        <v>92.3</v>
      </c>
      <c r="BP6" s="659"/>
      <c r="BQ6" s="659"/>
      <c r="BR6" s="659"/>
      <c r="BS6" s="660">
        <v>182970</v>
      </c>
      <c r="BT6" s="660"/>
      <c r="BU6" s="660"/>
      <c r="BV6" s="660"/>
      <c r="BW6" s="660"/>
      <c r="BX6" s="660"/>
      <c r="BY6" s="660"/>
      <c r="BZ6" s="660"/>
      <c r="CA6" s="660"/>
      <c r="CB6" s="700"/>
      <c r="CD6" s="679" t="s">
        <v>231</v>
      </c>
      <c r="CE6" s="680"/>
      <c r="CF6" s="680"/>
      <c r="CG6" s="680"/>
      <c r="CH6" s="680"/>
      <c r="CI6" s="680"/>
      <c r="CJ6" s="680"/>
      <c r="CK6" s="680"/>
      <c r="CL6" s="680"/>
      <c r="CM6" s="680"/>
      <c r="CN6" s="680"/>
      <c r="CO6" s="680"/>
      <c r="CP6" s="680"/>
      <c r="CQ6" s="681"/>
      <c r="CR6" s="621">
        <v>428091</v>
      </c>
      <c r="CS6" s="622"/>
      <c r="CT6" s="622"/>
      <c r="CU6" s="622"/>
      <c r="CV6" s="622"/>
      <c r="CW6" s="622"/>
      <c r="CX6" s="622"/>
      <c r="CY6" s="623"/>
      <c r="CZ6" s="703">
        <v>0.5</v>
      </c>
      <c r="DA6" s="685"/>
      <c r="DB6" s="685"/>
      <c r="DC6" s="705"/>
      <c r="DD6" s="627" t="s">
        <v>129</v>
      </c>
      <c r="DE6" s="622"/>
      <c r="DF6" s="622"/>
      <c r="DG6" s="622"/>
      <c r="DH6" s="622"/>
      <c r="DI6" s="622"/>
      <c r="DJ6" s="622"/>
      <c r="DK6" s="622"/>
      <c r="DL6" s="622"/>
      <c r="DM6" s="622"/>
      <c r="DN6" s="622"/>
      <c r="DO6" s="622"/>
      <c r="DP6" s="623"/>
      <c r="DQ6" s="627">
        <v>428083</v>
      </c>
      <c r="DR6" s="622"/>
      <c r="DS6" s="622"/>
      <c r="DT6" s="622"/>
      <c r="DU6" s="622"/>
      <c r="DV6" s="622"/>
      <c r="DW6" s="622"/>
      <c r="DX6" s="622"/>
      <c r="DY6" s="622"/>
      <c r="DZ6" s="622"/>
      <c r="EA6" s="622"/>
      <c r="EB6" s="622"/>
      <c r="EC6" s="658"/>
    </row>
    <row r="7" spans="2:143" ht="11.25" customHeight="1">
      <c r="B7" s="618" t="s">
        <v>232</v>
      </c>
      <c r="C7" s="619"/>
      <c r="D7" s="619"/>
      <c r="E7" s="619"/>
      <c r="F7" s="619"/>
      <c r="G7" s="619"/>
      <c r="H7" s="619"/>
      <c r="I7" s="619"/>
      <c r="J7" s="619"/>
      <c r="K7" s="619"/>
      <c r="L7" s="619"/>
      <c r="M7" s="619"/>
      <c r="N7" s="619"/>
      <c r="O7" s="619"/>
      <c r="P7" s="619"/>
      <c r="Q7" s="620"/>
      <c r="R7" s="621">
        <v>57639</v>
      </c>
      <c r="S7" s="622"/>
      <c r="T7" s="622"/>
      <c r="U7" s="622"/>
      <c r="V7" s="622"/>
      <c r="W7" s="622"/>
      <c r="X7" s="622"/>
      <c r="Y7" s="623"/>
      <c r="Z7" s="659">
        <v>0.1</v>
      </c>
      <c r="AA7" s="659"/>
      <c r="AB7" s="659"/>
      <c r="AC7" s="659"/>
      <c r="AD7" s="660">
        <v>57639</v>
      </c>
      <c r="AE7" s="660"/>
      <c r="AF7" s="660"/>
      <c r="AG7" s="660"/>
      <c r="AH7" s="660"/>
      <c r="AI7" s="660"/>
      <c r="AJ7" s="660"/>
      <c r="AK7" s="660"/>
      <c r="AL7" s="624">
        <v>0.1</v>
      </c>
      <c r="AM7" s="625"/>
      <c r="AN7" s="625"/>
      <c r="AO7" s="661"/>
      <c r="AP7" s="618" t="s">
        <v>233</v>
      </c>
      <c r="AQ7" s="619"/>
      <c r="AR7" s="619"/>
      <c r="AS7" s="619"/>
      <c r="AT7" s="619"/>
      <c r="AU7" s="619"/>
      <c r="AV7" s="619"/>
      <c r="AW7" s="619"/>
      <c r="AX7" s="619"/>
      <c r="AY7" s="619"/>
      <c r="AZ7" s="619"/>
      <c r="BA7" s="619"/>
      <c r="BB7" s="619"/>
      <c r="BC7" s="619"/>
      <c r="BD7" s="619"/>
      <c r="BE7" s="619"/>
      <c r="BF7" s="620"/>
      <c r="BG7" s="621">
        <v>17475473</v>
      </c>
      <c r="BH7" s="622"/>
      <c r="BI7" s="622"/>
      <c r="BJ7" s="622"/>
      <c r="BK7" s="622"/>
      <c r="BL7" s="622"/>
      <c r="BM7" s="622"/>
      <c r="BN7" s="623"/>
      <c r="BO7" s="659">
        <v>51.5</v>
      </c>
      <c r="BP7" s="659"/>
      <c r="BQ7" s="659"/>
      <c r="BR7" s="659"/>
      <c r="BS7" s="660">
        <v>182970</v>
      </c>
      <c r="BT7" s="660"/>
      <c r="BU7" s="660"/>
      <c r="BV7" s="660"/>
      <c r="BW7" s="660"/>
      <c r="BX7" s="660"/>
      <c r="BY7" s="660"/>
      <c r="BZ7" s="660"/>
      <c r="CA7" s="660"/>
      <c r="CB7" s="700"/>
      <c r="CD7" s="618" t="s">
        <v>234</v>
      </c>
      <c r="CE7" s="619"/>
      <c r="CF7" s="619"/>
      <c r="CG7" s="619"/>
      <c r="CH7" s="619"/>
      <c r="CI7" s="619"/>
      <c r="CJ7" s="619"/>
      <c r="CK7" s="619"/>
      <c r="CL7" s="619"/>
      <c r="CM7" s="619"/>
      <c r="CN7" s="619"/>
      <c r="CO7" s="619"/>
      <c r="CP7" s="619"/>
      <c r="CQ7" s="620"/>
      <c r="CR7" s="621">
        <v>8327886</v>
      </c>
      <c r="CS7" s="622"/>
      <c r="CT7" s="622"/>
      <c r="CU7" s="622"/>
      <c r="CV7" s="622"/>
      <c r="CW7" s="622"/>
      <c r="CX7" s="622"/>
      <c r="CY7" s="623"/>
      <c r="CZ7" s="659">
        <v>10</v>
      </c>
      <c r="DA7" s="659"/>
      <c r="DB7" s="659"/>
      <c r="DC7" s="659"/>
      <c r="DD7" s="627">
        <v>956938</v>
      </c>
      <c r="DE7" s="622"/>
      <c r="DF7" s="622"/>
      <c r="DG7" s="622"/>
      <c r="DH7" s="622"/>
      <c r="DI7" s="622"/>
      <c r="DJ7" s="622"/>
      <c r="DK7" s="622"/>
      <c r="DL7" s="622"/>
      <c r="DM7" s="622"/>
      <c r="DN7" s="622"/>
      <c r="DO7" s="622"/>
      <c r="DP7" s="623"/>
      <c r="DQ7" s="627">
        <v>6997982</v>
      </c>
      <c r="DR7" s="622"/>
      <c r="DS7" s="622"/>
      <c r="DT7" s="622"/>
      <c r="DU7" s="622"/>
      <c r="DV7" s="622"/>
      <c r="DW7" s="622"/>
      <c r="DX7" s="622"/>
      <c r="DY7" s="622"/>
      <c r="DZ7" s="622"/>
      <c r="EA7" s="622"/>
      <c r="EB7" s="622"/>
      <c r="EC7" s="658"/>
    </row>
    <row r="8" spans="2:143" ht="11.25" customHeight="1">
      <c r="B8" s="618" t="s">
        <v>235</v>
      </c>
      <c r="C8" s="619"/>
      <c r="D8" s="619"/>
      <c r="E8" s="619"/>
      <c r="F8" s="619"/>
      <c r="G8" s="619"/>
      <c r="H8" s="619"/>
      <c r="I8" s="619"/>
      <c r="J8" s="619"/>
      <c r="K8" s="619"/>
      <c r="L8" s="619"/>
      <c r="M8" s="619"/>
      <c r="N8" s="619"/>
      <c r="O8" s="619"/>
      <c r="P8" s="619"/>
      <c r="Q8" s="620"/>
      <c r="R8" s="621">
        <v>306743</v>
      </c>
      <c r="S8" s="622"/>
      <c r="T8" s="622"/>
      <c r="U8" s="622"/>
      <c r="V8" s="622"/>
      <c r="W8" s="622"/>
      <c r="X8" s="622"/>
      <c r="Y8" s="623"/>
      <c r="Z8" s="659">
        <v>0.4</v>
      </c>
      <c r="AA8" s="659"/>
      <c r="AB8" s="659"/>
      <c r="AC8" s="659"/>
      <c r="AD8" s="660">
        <v>306743</v>
      </c>
      <c r="AE8" s="660"/>
      <c r="AF8" s="660"/>
      <c r="AG8" s="660"/>
      <c r="AH8" s="660"/>
      <c r="AI8" s="660"/>
      <c r="AJ8" s="660"/>
      <c r="AK8" s="660"/>
      <c r="AL8" s="624">
        <v>0.7</v>
      </c>
      <c r="AM8" s="625"/>
      <c r="AN8" s="625"/>
      <c r="AO8" s="661"/>
      <c r="AP8" s="618" t="s">
        <v>236</v>
      </c>
      <c r="AQ8" s="619"/>
      <c r="AR8" s="619"/>
      <c r="AS8" s="619"/>
      <c r="AT8" s="619"/>
      <c r="AU8" s="619"/>
      <c r="AV8" s="619"/>
      <c r="AW8" s="619"/>
      <c r="AX8" s="619"/>
      <c r="AY8" s="619"/>
      <c r="AZ8" s="619"/>
      <c r="BA8" s="619"/>
      <c r="BB8" s="619"/>
      <c r="BC8" s="619"/>
      <c r="BD8" s="619"/>
      <c r="BE8" s="619"/>
      <c r="BF8" s="620"/>
      <c r="BG8" s="621">
        <v>382389</v>
      </c>
      <c r="BH8" s="622"/>
      <c r="BI8" s="622"/>
      <c r="BJ8" s="622"/>
      <c r="BK8" s="622"/>
      <c r="BL8" s="622"/>
      <c r="BM8" s="622"/>
      <c r="BN8" s="623"/>
      <c r="BO8" s="659">
        <v>1.1000000000000001</v>
      </c>
      <c r="BP8" s="659"/>
      <c r="BQ8" s="659"/>
      <c r="BR8" s="659"/>
      <c r="BS8" s="660" t="s">
        <v>174</v>
      </c>
      <c r="BT8" s="660"/>
      <c r="BU8" s="660"/>
      <c r="BV8" s="660"/>
      <c r="BW8" s="660"/>
      <c r="BX8" s="660"/>
      <c r="BY8" s="660"/>
      <c r="BZ8" s="660"/>
      <c r="CA8" s="660"/>
      <c r="CB8" s="700"/>
      <c r="CD8" s="618" t="s">
        <v>237</v>
      </c>
      <c r="CE8" s="619"/>
      <c r="CF8" s="619"/>
      <c r="CG8" s="619"/>
      <c r="CH8" s="619"/>
      <c r="CI8" s="619"/>
      <c r="CJ8" s="619"/>
      <c r="CK8" s="619"/>
      <c r="CL8" s="619"/>
      <c r="CM8" s="619"/>
      <c r="CN8" s="619"/>
      <c r="CO8" s="619"/>
      <c r="CP8" s="619"/>
      <c r="CQ8" s="620"/>
      <c r="CR8" s="621">
        <v>44333054</v>
      </c>
      <c r="CS8" s="622"/>
      <c r="CT8" s="622"/>
      <c r="CU8" s="622"/>
      <c r="CV8" s="622"/>
      <c r="CW8" s="622"/>
      <c r="CX8" s="622"/>
      <c r="CY8" s="623"/>
      <c r="CZ8" s="659">
        <v>53.1</v>
      </c>
      <c r="DA8" s="659"/>
      <c r="DB8" s="659"/>
      <c r="DC8" s="659"/>
      <c r="DD8" s="627">
        <v>66856</v>
      </c>
      <c r="DE8" s="622"/>
      <c r="DF8" s="622"/>
      <c r="DG8" s="622"/>
      <c r="DH8" s="622"/>
      <c r="DI8" s="622"/>
      <c r="DJ8" s="622"/>
      <c r="DK8" s="622"/>
      <c r="DL8" s="622"/>
      <c r="DM8" s="622"/>
      <c r="DN8" s="622"/>
      <c r="DO8" s="622"/>
      <c r="DP8" s="623"/>
      <c r="DQ8" s="627">
        <v>21624832</v>
      </c>
      <c r="DR8" s="622"/>
      <c r="DS8" s="622"/>
      <c r="DT8" s="622"/>
      <c r="DU8" s="622"/>
      <c r="DV8" s="622"/>
      <c r="DW8" s="622"/>
      <c r="DX8" s="622"/>
      <c r="DY8" s="622"/>
      <c r="DZ8" s="622"/>
      <c r="EA8" s="622"/>
      <c r="EB8" s="622"/>
      <c r="EC8" s="658"/>
    </row>
    <row r="9" spans="2:143" ht="11.25" customHeight="1">
      <c r="B9" s="618" t="s">
        <v>238</v>
      </c>
      <c r="C9" s="619"/>
      <c r="D9" s="619"/>
      <c r="E9" s="619"/>
      <c r="F9" s="619"/>
      <c r="G9" s="619"/>
      <c r="H9" s="619"/>
      <c r="I9" s="619"/>
      <c r="J9" s="619"/>
      <c r="K9" s="619"/>
      <c r="L9" s="619"/>
      <c r="M9" s="619"/>
      <c r="N9" s="619"/>
      <c r="O9" s="619"/>
      <c r="P9" s="619"/>
      <c r="Q9" s="620"/>
      <c r="R9" s="621">
        <v>235526</v>
      </c>
      <c r="S9" s="622"/>
      <c r="T9" s="622"/>
      <c r="U9" s="622"/>
      <c r="V9" s="622"/>
      <c r="W9" s="622"/>
      <c r="X9" s="622"/>
      <c r="Y9" s="623"/>
      <c r="Z9" s="659">
        <v>0.3</v>
      </c>
      <c r="AA9" s="659"/>
      <c r="AB9" s="659"/>
      <c r="AC9" s="659"/>
      <c r="AD9" s="660">
        <v>235526</v>
      </c>
      <c r="AE9" s="660"/>
      <c r="AF9" s="660"/>
      <c r="AG9" s="660"/>
      <c r="AH9" s="660"/>
      <c r="AI9" s="660"/>
      <c r="AJ9" s="660"/>
      <c r="AK9" s="660"/>
      <c r="AL9" s="624">
        <v>0.6</v>
      </c>
      <c r="AM9" s="625"/>
      <c r="AN9" s="625"/>
      <c r="AO9" s="661"/>
      <c r="AP9" s="618" t="s">
        <v>239</v>
      </c>
      <c r="AQ9" s="619"/>
      <c r="AR9" s="619"/>
      <c r="AS9" s="619"/>
      <c r="AT9" s="619"/>
      <c r="AU9" s="619"/>
      <c r="AV9" s="619"/>
      <c r="AW9" s="619"/>
      <c r="AX9" s="619"/>
      <c r="AY9" s="619"/>
      <c r="AZ9" s="619"/>
      <c r="BA9" s="619"/>
      <c r="BB9" s="619"/>
      <c r="BC9" s="619"/>
      <c r="BD9" s="619"/>
      <c r="BE9" s="619"/>
      <c r="BF9" s="620"/>
      <c r="BG9" s="621">
        <v>15699921</v>
      </c>
      <c r="BH9" s="622"/>
      <c r="BI9" s="622"/>
      <c r="BJ9" s="622"/>
      <c r="BK9" s="622"/>
      <c r="BL9" s="622"/>
      <c r="BM9" s="622"/>
      <c r="BN9" s="623"/>
      <c r="BO9" s="659">
        <v>46.3</v>
      </c>
      <c r="BP9" s="659"/>
      <c r="BQ9" s="659"/>
      <c r="BR9" s="659"/>
      <c r="BS9" s="660" t="s">
        <v>129</v>
      </c>
      <c r="BT9" s="660"/>
      <c r="BU9" s="660"/>
      <c r="BV9" s="660"/>
      <c r="BW9" s="660"/>
      <c r="BX9" s="660"/>
      <c r="BY9" s="660"/>
      <c r="BZ9" s="660"/>
      <c r="CA9" s="660"/>
      <c r="CB9" s="700"/>
      <c r="CD9" s="618" t="s">
        <v>240</v>
      </c>
      <c r="CE9" s="619"/>
      <c r="CF9" s="619"/>
      <c r="CG9" s="619"/>
      <c r="CH9" s="619"/>
      <c r="CI9" s="619"/>
      <c r="CJ9" s="619"/>
      <c r="CK9" s="619"/>
      <c r="CL9" s="619"/>
      <c r="CM9" s="619"/>
      <c r="CN9" s="619"/>
      <c r="CO9" s="619"/>
      <c r="CP9" s="619"/>
      <c r="CQ9" s="620"/>
      <c r="CR9" s="621">
        <v>7720395</v>
      </c>
      <c r="CS9" s="622"/>
      <c r="CT9" s="622"/>
      <c r="CU9" s="622"/>
      <c r="CV9" s="622"/>
      <c r="CW9" s="622"/>
      <c r="CX9" s="622"/>
      <c r="CY9" s="623"/>
      <c r="CZ9" s="659">
        <v>9.1999999999999993</v>
      </c>
      <c r="DA9" s="659"/>
      <c r="DB9" s="659"/>
      <c r="DC9" s="659"/>
      <c r="DD9" s="627">
        <v>11080</v>
      </c>
      <c r="DE9" s="622"/>
      <c r="DF9" s="622"/>
      <c r="DG9" s="622"/>
      <c r="DH9" s="622"/>
      <c r="DI9" s="622"/>
      <c r="DJ9" s="622"/>
      <c r="DK9" s="622"/>
      <c r="DL9" s="622"/>
      <c r="DM9" s="622"/>
      <c r="DN9" s="622"/>
      <c r="DO9" s="622"/>
      <c r="DP9" s="623"/>
      <c r="DQ9" s="627">
        <v>3762537</v>
      </c>
      <c r="DR9" s="622"/>
      <c r="DS9" s="622"/>
      <c r="DT9" s="622"/>
      <c r="DU9" s="622"/>
      <c r="DV9" s="622"/>
      <c r="DW9" s="622"/>
      <c r="DX9" s="622"/>
      <c r="DY9" s="622"/>
      <c r="DZ9" s="622"/>
      <c r="EA9" s="622"/>
      <c r="EB9" s="622"/>
      <c r="EC9" s="658"/>
    </row>
    <row r="10" spans="2:143" ht="11.25" customHeight="1">
      <c r="B10" s="618" t="s">
        <v>241</v>
      </c>
      <c r="C10" s="619"/>
      <c r="D10" s="619"/>
      <c r="E10" s="619"/>
      <c r="F10" s="619"/>
      <c r="G10" s="619"/>
      <c r="H10" s="619"/>
      <c r="I10" s="619"/>
      <c r="J10" s="619"/>
      <c r="K10" s="619"/>
      <c r="L10" s="619"/>
      <c r="M10" s="619"/>
      <c r="N10" s="619"/>
      <c r="O10" s="619"/>
      <c r="P10" s="619"/>
      <c r="Q10" s="620"/>
      <c r="R10" s="621" t="s">
        <v>129</v>
      </c>
      <c r="S10" s="622"/>
      <c r="T10" s="622"/>
      <c r="U10" s="622"/>
      <c r="V10" s="622"/>
      <c r="W10" s="622"/>
      <c r="X10" s="622"/>
      <c r="Y10" s="623"/>
      <c r="Z10" s="659" t="s">
        <v>129</v>
      </c>
      <c r="AA10" s="659"/>
      <c r="AB10" s="659"/>
      <c r="AC10" s="659"/>
      <c r="AD10" s="660" t="s">
        <v>242</v>
      </c>
      <c r="AE10" s="660"/>
      <c r="AF10" s="660"/>
      <c r="AG10" s="660"/>
      <c r="AH10" s="660"/>
      <c r="AI10" s="660"/>
      <c r="AJ10" s="660"/>
      <c r="AK10" s="660"/>
      <c r="AL10" s="624" t="s">
        <v>242</v>
      </c>
      <c r="AM10" s="625"/>
      <c r="AN10" s="625"/>
      <c r="AO10" s="661"/>
      <c r="AP10" s="618" t="s">
        <v>243</v>
      </c>
      <c r="AQ10" s="619"/>
      <c r="AR10" s="619"/>
      <c r="AS10" s="619"/>
      <c r="AT10" s="619"/>
      <c r="AU10" s="619"/>
      <c r="AV10" s="619"/>
      <c r="AW10" s="619"/>
      <c r="AX10" s="619"/>
      <c r="AY10" s="619"/>
      <c r="AZ10" s="619"/>
      <c r="BA10" s="619"/>
      <c r="BB10" s="619"/>
      <c r="BC10" s="619"/>
      <c r="BD10" s="619"/>
      <c r="BE10" s="619"/>
      <c r="BF10" s="620"/>
      <c r="BG10" s="621">
        <v>443853</v>
      </c>
      <c r="BH10" s="622"/>
      <c r="BI10" s="622"/>
      <c r="BJ10" s="622"/>
      <c r="BK10" s="622"/>
      <c r="BL10" s="622"/>
      <c r="BM10" s="622"/>
      <c r="BN10" s="623"/>
      <c r="BO10" s="659">
        <v>1.3</v>
      </c>
      <c r="BP10" s="659"/>
      <c r="BQ10" s="659"/>
      <c r="BR10" s="659"/>
      <c r="BS10" s="660" t="s">
        <v>242</v>
      </c>
      <c r="BT10" s="660"/>
      <c r="BU10" s="660"/>
      <c r="BV10" s="660"/>
      <c r="BW10" s="660"/>
      <c r="BX10" s="660"/>
      <c r="BY10" s="660"/>
      <c r="BZ10" s="660"/>
      <c r="CA10" s="660"/>
      <c r="CB10" s="700"/>
      <c r="CD10" s="618" t="s">
        <v>244</v>
      </c>
      <c r="CE10" s="619"/>
      <c r="CF10" s="619"/>
      <c r="CG10" s="619"/>
      <c r="CH10" s="619"/>
      <c r="CI10" s="619"/>
      <c r="CJ10" s="619"/>
      <c r="CK10" s="619"/>
      <c r="CL10" s="619"/>
      <c r="CM10" s="619"/>
      <c r="CN10" s="619"/>
      <c r="CO10" s="619"/>
      <c r="CP10" s="619"/>
      <c r="CQ10" s="620"/>
      <c r="CR10" s="621">
        <v>351078</v>
      </c>
      <c r="CS10" s="622"/>
      <c r="CT10" s="622"/>
      <c r="CU10" s="622"/>
      <c r="CV10" s="622"/>
      <c r="CW10" s="622"/>
      <c r="CX10" s="622"/>
      <c r="CY10" s="623"/>
      <c r="CZ10" s="659">
        <v>0.4</v>
      </c>
      <c r="DA10" s="659"/>
      <c r="DB10" s="659"/>
      <c r="DC10" s="659"/>
      <c r="DD10" s="627" t="s">
        <v>242</v>
      </c>
      <c r="DE10" s="622"/>
      <c r="DF10" s="622"/>
      <c r="DG10" s="622"/>
      <c r="DH10" s="622"/>
      <c r="DI10" s="622"/>
      <c r="DJ10" s="622"/>
      <c r="DK10" s="622"/>
      <c r="DL10" s="622"/>
      <c r="DM10" s="622"/>
      <c r="DN10" s="622"/>
      <c r="DO10" s="622"/>
      <c r="DP10" s="623"/>
      <c r="DQ10" s="627">
        <v>324136</v>
      </c>
      <c r="DR10" s="622"/>
      <c r="DS10" s="622"/>
      <c r="DT10" s="622"/>
      <c r="DU10" s="622"/>
      <c r="DV10" s="622"/>
      <c r="DW10" s="622"/>
      <c r="DX10" s="622"/>
      <c r="DY10" s="622"/>
      <c r="DZ10" s="622"/>
      <c r="EA10" s="622"/>
      <c r="EB10" s="622"/>
      <c r="EC10" s="658"/>
    </row>
    <row r="11" spans="2:143" ht="11.25" customHeight="1">
      <c r="B11" s="618" t="s">
        <v>245</v>
      </c>
      <c r="C11" s="619"/>
      <c r="D11" s="619"/>
      <c r="E11" s="619"/>
      <c r="F11" s="619"/>
      <c r="G11" s="619"/>
      <c r="H11" s="619"/>
      <c r="I11" s="619"/>
      <c r="J11" s="619"/>
      <c r="K11" s="619"/>
      <c r="L11" s="619"/>
      <c r="M11" s="619"/>
      <c r="N11" s="619"/>
      <c r="O11" s="619"/>
      <c r="P11" s="619"/>
      <c r="Q11" s="620"/>
      <c r="R11" s="621">
        <v>4728711</v>
      </c>
      <c r="S11" s="622"/>
      <c r="T11" s="622"/>
      <c r="U11" s="622"/>
      <c r="V11" s="622"/>
      <c r="W11" s="622"/>
      <c r="X11" s="622"/>
      <c r="Y11" s="623"/>
      <c r="Z11" s="624">
        <v>5.4</v>
      </c>
      <c r="AA11" s="625"/>
      <c r="AB11" s="625"/>
      <c r="AC11" s="626"/>
      <c r="AD11" s="627">
        <v>4728711</v>
      </c>
      <c r="AE11" s="622"/>
      <c r="AF11" s="622"/>
      <c r="AG11" s="622"/>
      <c r="AH11" s="622"/>
      <c r="AI11" s="622"/>
      <c r="AJ11" s="622"/>
      <c r="AK11" s="623"/>
      <c r="AL11" s="624">
        <v>11.3</v>
      </c>
      <c r="AM11" s="625"/>
      <c r="AN11" s="625"/>
      <c r="AO11" s="661"/>
      <c r="AP11" s="618" t="s">
        <v>246</v>
      </c>
      <c r="AQ11" s="619"/>
      <c r="AR11" s="619"/>
      <c r="AS11" s="619"/>
      <c r="AT11" s="619"/>
      <c r="AU11" s="619"/>
      <c r="AV11" s="619"/>
      <c r="AW11" s="619"/>
      <c r="AX11" s="619"/>
      <c r="AY11" s="619"/>
      <c r="AZ11" s="619"/>
      <c r="BA11" s="619"/>
      <c r="BB11" s="619"/>
      <c r="BC11" s="619"/>
      <c r="BD11" s="619"/>
      <c r="BE11" s="619"/>
      <c r="BF11" s="620"/>
      <c r="BG11" s="621">
        <v>949310</v>
      </c>
      <c r="BH11" s="622"/>
      <c r="BI11" s="622"/>
      <c r="BJ11" s="622"/>
      <c r="BK11" s="622"/>
      <c r="BL11" s="622"/>
      <c r="BM11" s="622"/>
      <c r="BN11" s="623"/>
      <c r="BO11" s="659">
        <v>2.8</v>
      </c>
      <c r="BP11" s="659"/>
      <c r="BQ11" s="659"/>
      <c r="BR11" s="659"/>
      <c r="BS11" s="660">
        <v>182970</v>
      </c>
      <c r="BT11" s="660"/>
      <c r="BU11" s="660"/>
      <c r="BV11" s="660"/>
      <c r="BW11" s="660"/>
      <c r="BX11" s="660"/>
      <c r="BY11" s="660"/>
      <c r="BZ11" s="660"/>
      <c r="CA11" s="660"/>
      <c r="CB11" s="700"/>
      <c r="CD11" s="618" t="s">
        <v>247</v>
      </c>
      <c r="CE11" s="619"/>
      <c r="CF11" s="619"/>
      <c r="CG11" s="619"/>
      <c r="CH11" s="619"/>
      <c r="CI11" s="619"/>
      <c r="CJ11" s="619"/>
      <c r="CK11" s="619"/>
      <c r="CL11" s="619"/>
      <c r="CM11" s="619"/>
      <c r="CN11" s="619"/>
      <c r="CO11" s="619"/>
      <c r="CP11" s="619"/>
      <c r="CQ11" s="620"/>
      <c r="CR11" s="621">
        <v>124643</v>
      </c>
      <c r="CS11" s="622"/>
      <c r="CT11" s="622"/>
      <c r="CU11" s="622"/>
      <c r="CV11" s="622"/>
      <c r="CW11" s="622"/>
      <c r="CX11" s="622"/>
      <c r="CY11" s="623"/>
      <c r="CZ11" s="659">
        <v>0.1</v>
      </c>
      <c r="DA11" s="659"/>
      <c r="DB11" s="659"/>
      <c r="DC11" s="659"/>
      <c r="DD11" s="627">
        <v>12070</v>
      </c>
      <c r="DE11" s="622"/>
      <c r="DF11" s="622"/>
      <c r="DG11" s="622"/>
      <c r="DH11" s="622"/>
      <c r="DI11" s="622"/>
      <c r="DJ11" s="622"/>
      <c r="DK11" s="622"/>
      <c r="DL11" s="622"/>
      <c r="DM11" s="622"/>
      <c r="DN11" s="622"/>
      <c r="DO11" s="622"/>
      <c r="DP11" s="623"/>
      <c r="DQ11" s="627">
        <v>101319</v>
      </c>
      <c r="DR11" s="622"/>
      <c r="DS11" s="622"/>
      <c r="DT11" s="622"/>
      <c r="DU11" s="622"/>
      <c r="DV11" s="622"/>
      <c r="DW11" s="622"/>
      <c r="DX11" s="622"/>
      <c r="DY11" s="622"/>
      <c r="DZ11" s="622"/>
      <c r="EA11" s="622"/>
      <c r="EB11" s="622"/>
      <c r="EC11" s="658"/>
    </row>
    <row r="12" spans="2:143" ht="11.25" customHeight="1">
      <c r="B12" s="618" t="s">
        <v>248</v>
      </c>
      <c r="C12" s="619"/>
      <c r="D12" s="619"/>
      <c r="E12" s="619"/>
      <c r="F12" s="619"/>
      <c r="G12" s="619"/>
      <c r="H12" s="619"/>
      <c r="I12" s="619"/>
      <c r="J12" s="619"/>
      <c r="K12" s="619"/>
      <c r="L12" s="619"/>
      <c r="M12" s="619"/>
      <c r="N12" s="619"/>
      <c r="O12" s="619"/>
      <c r="P12" s="619"/>
      <c r="Q12" s="620"/>
      <c r="R12" s="621" t="s">
        <v>129</v>
      </c>
      <c r="S12" s="622"/>
      <c r="T12" s="622"/>
      <c r="U12" s="622"/>
      <c r="V12" s="622"/>
      <c r="W12" s="622"/>
      <c r="X12" s="622"/>
      <c r="Y12" s="623"/>
      <c r="Z12" s="659" t="s">
        <v>242</v>
      </c>
      <c r="AA12" s="659"/>
      <c r="AB12" s="659"/>
      <c r="AC12" s="659"/>
      <c r="AD12" s="660" t="s">
        <v>242</v>
      </c>
      <c r="AE12" s="660"/>
      <c r="AF12" s="660"/>
      <c r="AG12" s="660"/>
      <c r="AH12" s="660"/>
      <c r="AI12" s="660"/>
      <c r="AJ12" s="660"/>
      <c r="AK12" s="660"/>
      <c r="AL12" s="624" t="s">
        <v>129</v>
      </c>
      <c r="AM12" s="625"/>
      <c r="AN12" s="625"/>
      <c r="AO12" s="661"/>
      <c r="AP12" s="618" t="s">
        <v>249</v>
      </c>
      <c r="AQ12" s="619"/>
      <c r="AR12" s="619"/>
      <c r="AS12" s="619"/>
      <c r="AT12" s="619"/>
      <c r="AU12" s="619"/>
      <c r="AV12" s="619"/>
      <c r="AW12" s="619"/>
      <c r="AX12" s="619"/>
      <c r="AY12" s="619"/>
      <c r="AZ12" s="619"/>
      <c r="BA12" s="619"/>
      <c r="BB12" s="619"/>
      <c r="BC12" s="619"/>
      <c r="BD12" s="619"/>
      <c r="BE12" s="619"/>
      <c r="BF12" s="620"/>
      <c r="BG12" s="621">
        <v>12610580</v>
      </c>
      <c r="BH12" s="622"/>
      <c r="BI12" s="622"/>
      <c r="BJ12" s="622"/>
      <c r="BK12" s="622"/>
      <c r="BL12" s="622"/>
      <c r="BM12" s="622"/>
      <c r="BN12" s="623"/>
      <c r="BO12" s="659">
        <v>37.200000000000003</v>
      </c>
      <c r="BP12" s="659"/>
      <c r="BQ12" s="659"/>
      <c r="BR12" s="659"/>
      <c r="BS12" s="660" t="s">
        <v>129</v>
      </c>
      <c r="BT12" s="660"/>
      <c r="BU12" s="660"/>
      <c r="BV12" s="660"/>
      <c r="BW12" s="660"/>
      <c r="BX12" s="660"/>
      <c r="BY12" s="660"/>
      <c r="BZ12" s="660"/>
      <c r="CA12" s="660"/>
      <c r="CB12" s="700"/>
      <c r="CD12" s="618" t="s">
        <v>250</v>
      </c>
      <c r="CE12" s="619"/>
      <c r="CF12" s="619"/>
      <c r="CG12" s="619"/>
      <c r="CH12" s="619"/>
      <c r="CI12" s="619"/>
      <c r="CJ12" s="619"/>
      <c r="CK12" s="619"/>
      <c r="CL12" s="619"/>
      <c r="CM12" s="619"/>
      <c r="CN12" s="619"/>
      <c r="CO12" s="619"/>
      <c r="CP12" s="619"/>
      <c r="CQ12" s="620"/>
      <c r="CR12" s="621">
        <v>724435</v>
      </c>
      <c r="CS12" s="622"/>
      <c r="CT12" s="622"/>
      <c r="CU12" s="622"/>
      <c r="CV12" s="622"/>
      <c r="CW12" s="622"/>
      <c r="CX12" s="622"/>
      <c r="CY12" s="623"/>
      <c r="CZ12" s="659">
        <v>0.9</v>
      </c>
      <c r="DA12" s="659"/>
      <c r="DB12" s="659"/>
      <c r="DC12" s="659"/>
      <c r="DD12" s="627">
        <v>2057</v>
      </c>
      <c r="DE12" s="622"/>
      <c r="DF12" s="622"/>
      <c r="DG12" s="622"/>
      <c r="DH12" s="622"/>
      <c r="DI12" s="622"/>
      <c r="DJ12" s="622"/>
      <c r="DK12" s="622"/>
      <c r="DL12" s="622"/>
      <c r="DM12" s="622"/>
      <c r="DN12" s="622"/>
      <c r="DO12" s="622"/>
      <c r="DP12" s="623"/>
      <c r="DQ12" s="627">
        <v>557413</v>
      </c>
      <c r="DR12" s="622"/>
      <c r="DS12" s="622"/>
      <c r="DT12" s="622"/>
      <c r="DU12" s="622"/>
      <c r="DV12" s="622"/>
      <c r="DW12" s="622"/>
      <c r="DX12" s="622"/>
      <c r="DY12" s="622"/>
      <c r="DZ12" s="622"/>
      <c r="EA12" s="622"/>
      <c r="EB12" s="622"/>
      <c r="EC12" s="658"/>
    </row>
    <row r="13" spans="2:143" ht="11.25" customHeight="1">
      <c r="B13" s="618" t="s">
        <v>251</v>
      </c>
      <c r="C13" s="619"/>
      <c r="D13" s="619"/>
      <c r="E13" s="619"/>
      <c r="F13" s="619"/>
      <c r="G13" s="619"/>
      <c r="H13" s="619"/>
      <c r="I13" s="619"/>
      <c r="J13" s="619"/>
      <c r="K13" s="619"/>
      <c r="L13" s="619"/>
      <c r="M13" s="619"/>
      <c r="N13" s="619"/>
      <c r="O13" s="619"/>
      <c r="P13" s="619"/>
      <c r="Q13" s="620"/>
      <c r="R13" s="621" t="s">
        <v>242</v>
      </c>
      <c r="S13" s="622"/>
      <c r="T13" s="622"/>
      <c r="U13" s="622"/>
      <c r="V13" s="622"/>
      <c r="W13" s="622"/>
      <c r="X13" s="622"/>
      <c r="Y13" s="623"/>
      <c r="Z13" s="659" t="s">
        <v>174</v>
      </c>
      <c r="AA13" s="659"/>
      <c r="AB13" s="659"/>
      <c r="AC13" s="659"/>
      <c r="AD13" s="660" t="s">
        <v>242</v>
      </c>
      <c r="AE13" s="660"/>
      <c r="AF13" s="660"/>
      <c r="AG13" s="660"/>
      <c r="AH13" s="660"/>
      <c r="AI13" s="660"/>
      <c r="AJ13" s="660"/>
      <c r="AK13" s="660"/>
      <c r="AL13" s="624" t="s">
        <v>242</v>
      </c>
      <c r="AM13" s="625"/>
      <c r="AN13" s="625"/>
      <c r="AO13" s="661"/>
      <c r="AP13" s="618" t="s">
        <v>252</v>
      </c>
      <c r="AQ13" s="619"/>
      <c r="AR13" s="619"/>
      <c r="AS13" s="619"/>
      <c r="AT13" s="619"/>
      <c r="AU13" s="619"/>
      <c r="AV13" s="619"/>
      <c r="AW13" s="619"/>
      <c r="AX13" s="619"/>
      <c r="AY13" s="619"/>
      <c r="AZ13" s="619"/>
      <c r="BA13" s="619"/>
      <c r="BB13" s="619"/>
      <c r="BC13" s="619"/>
      <c r="BD13" s="619"/>
      <c r="BE13" s="619"/>
      <c r="BF13" s="620"/>
      <c r="BG13" s="621">
        <v>12227379</v>
      </c>
      <c r="BH13" s="622"/>
      <c r="BI13" s="622"/>
      <c r="BJ13" s="622"/>
      <c r="BK13" s="622"/>
      <c r="BL13" s="622"/>
      <c r="BM13" s="622"/>
      <c r="BN13" s="623"/>
      <c r="BO13" s="659">
        <v>36</v>
      </c>
      <c r="BP13" s="659"/>
      <c r="BQ13" s="659"/>
      <c r="BR13" s="659"/>
      <c r="BS13" s="660" t="s">
        <v>129</v>
      </c>
      <c r="BT13" s="660"/>
      <c r="BU13" s="660"/>
      <c r="BV13" s="660"/>
      <c r="BW13" s="660"/>
      <c r="BX13" s="660"/>
      <c r="BY13" s="660"/>
      <c r="BZ13" s="660"/>
      <c r="CA13" s="660"/>
      <c r="CB13" s="700"/>
      <c r="CD13" s="618" t="s">
        <v>253</v>
      </c>
      <c r="CE13" s="619"/>
      <c r="CF13" s="619"/>
      <c r="CG13" s="619"/>
      <c r="CH13" s="619"/>
      <c r="CI13" s="619"/>
      <c r="CJ13" s="619"/>
      <c r="CK13" s="619"/>
      <c r="CL13" s="619"/>
      <c r="CM13" s="619"/>
      <c r="CN13" s="619"/>
      <c r="CO13" s="619"/>
      <c r="CP13" s="619"/>
      <c r="CQ13" s="620"/>
      <c r="CR13" s="621">
        <v>6255294</v>
      </c>
      <c r="CS13" s="622"/>
      <c r="CT13" s="622"/>
      <c r="CU13" s="622"/>
      <c r="CV13" s="622"/>
      <c r="CW13" s="622"/>
      <c r="CX13" s="622"/>
      <c r="CY13" s="623"/>
      <c r="CZ13" s="659">
        <v>7.5</v>
      </c>
      <c r="DA13" s="659"/>
      <c r="DB13" s="659"/>
      <c r="DC13" s="659"/>
      <c r="DD13" s="627">
        <v>2940421</v>
      </c>
      <c r="DE13" s="622"/>
      <c r="DF13" s="622"/>
      <c r="DG13" s="622"/>
      <c r="DH13" s="622"/>
      <c r="DI13" s="622"/>
      <c r="DJ13" s="622"/>
      <c r="DK13" s="622"/>
      <c r="DL13" s="622"/>
      <c r="DM13" s="622"/>
      <c r="DN13" s="622"/>
      <c r="DO13" s="622"/>
      <c r="DP13" s="623"/>
      <c r="DQ13" s="627">
        <v>3801883</v>
      </c>
      <c r="DR13" s="622"/>
      <c r="DS13" s="622"/>
      <c r="DT13" s="622"/>
      <c r="DU13" s="622"/>
      <c r="DV13" s="622"/>
      <c r="DW13" s="622"/>
      <c r="DX13" s="622"/>
      <c r="DY13" s="622"/>
      <c r="DZ13" s="622"/>
      <c r="EA13" s="622"/>
      <c r="EB13" s="622"/>
      <c r="EC13" s="658"/>
    </row>
    <row r="14" spans="2:143" ht="11.25" customHeight="1">
      <c r="B14" s="618" t="s">
        <v>254</v>
      </c>
      <c r="C14" s="619"/>
      <c r="D14" s="619"/>
      <c r="E14" s="619"/>
      <c r="F14" s="619"/>
      <c r="G14" s="619"/>
      <c r="H14" s="619"/>
      <c r="I14" s="619"/>
      <c r="J14" s="619"/>
      <c r="K14" s="619"/>
      <c r="L14" s="619"/>
      <c r="M14" s="619"/>
      <c r="N14" s="619"/>
      <c r="O14" s="619"/>
      <c r="P14" s="619"/>
      <c r="Q14" s="620"/>
      <c r="R14" s="621">
        <v>13</v>
      </c>
      <c r="S14" s="622"/>
      <c r="T14" s="622"/>
      <c r="U14" s="622"/>
      <c r="V14" s="622"/>
      <c r="W14" s="622"/>
      <c r="X14" s="622"/>
      <c r="Y14" s="623"/>
      <c r="Z14" s="659">
        <v>0</v>
      </c>
      <c r="AA14" s="659"/>
      <c r="AB14" s="659"/>
      <c r="AC14" s="659"/>
      <c r="AD14" s="660">
        <v>13</v>
      </c>
      <c r="AE14" s="660"/>
      <c r="AF14" s="660"/>
      <c r="AG14" s="660"/>
      <c r="AH14" s="660"/>
      <c r="AI14" s="660"/>
      <c r="AJ14" s="660"/>
      <c r="AK14" s="660"/>
      <c r="AL14" s="624">
        <v>0</v>
      </c>
      <c r="AM14" s="625"/>
      <c r="AN14" s="625"/>
      <c r="AO14" s="661"/>
      <c r="AP14" s="618" t="s">
        <v>255</v>
      </c>
      <c r="AQ14" s="619"/>
      <c r="AR14" s="619"/>
      <c r="AS14" s="619"/>
      <c r="AT14" s="619"/>
      <c r="AU14" s="619"/>
      <c r="AV14" s="619"/>
      <c r="AW14" s="619"/>
      <c r="AX14" s="619"/>
      <c r="AY14" s="619"/>
      <c r="AZ14" s="619"/>
      <c r="BA14" s="619"/>
      <c r="BB14" s="619"/>
      <c r="BC14" s="619"/>
      <c r="BD14" s="619"/>
      <c r="BE14" s="619"/>
      <c r="BF14" s="620"/>
      <c r="BG14" s="621">
        <v>144084</v>
      </c>
      <c r="BH14" s="622"/>
      <c r="BI14" s="622"/>
      <c r="BJ14" s="622"/>
      <c r="BK14" s="622"/>
      <c r="BL14" s="622"/>
      <c r="BM14" s="622"/>
      <c r="BN14" s="623"/>
      <c r="BO14" s="659">
        <v>0.4</v>
      </c>
      <c r="BP14" s="659"/>
      <c r="BQ14" s="659"/>
      <c r="BR14" s="659"/>
      <c r="BS14" s="660" t="s">
        <v>129</v>
      </c>
      <c r="BT14" s="660"/>
      <c r="BU14" s="660"/>
      <c r="BV14" s="660"/>
      <c r="BW14" s="660"/>
      <c r="BX14" s="660"/>
      <c r="BY14" s="660"/>
      <c r="BZ14" s="660"/>
      <c r="CA14" s="660"/>
      <c r="CB14" s="700"/>
      <c r="CD14" s="618" t="s">
        <v>256</v>
      </c>
      <c r="CE14" s="619"/>
      <c r="CF14" s="619"/>
      <c r="CG14" s="619"/>
      <c r="CH14" s="619"/>
      <c r="CI14" s="619"/>
      <c r="CJ14" s="619"/>
      <c r="CK14" s="619"/>
      <c r="CL14" s="619"/>
      <c r="CM14" s="619"/>
      <c r="CN14" s="619"/>
      <c r="CO14" s="619"/>
      <c r="CP14" s="619"/>
      <c r="CQ14" s="620"/>
      <c r="CR14" s="621">
        <v>2364994</v>
      </c>
      <c r="CS14" s="622"/>
      <c r="CT14" s="622"/>
      <c r="CU14" s="622"/>
      <c r="CV14" s="622"/>
      <c r="CW14" s="622"/>
      <c r="CX14" s="622"/>
      <c r="CY14" s="623"/>
      <c r="CZ14" s="659">
        <v>2.8</v>
      </c>
      <c r="DA14" s="659"/>
      <c r="DB14" s="659"/>
      <c r="DC14" s="659"/>
      <c r="DD14" s="627">
        <v>14548</v>
      </c>
      <c r="DE14" s="622"/>
      <c r="DF14" s="622"/>
      <c r="DG14" s="622"/>
      <c r="DH14" s="622"/>
      <c r="DI14" s="622"/>
      <c r="DJ14" s="622"/>
      <c r="DK14" s="622"/>
      <c r="DL14" s="622"/>
      <c r="DM14" s="622"/>
      <c r="DN14" s="622"/>
      <c r="DO14" s="622"/>
      <c r="DP14" s="623"/>
      <c r="DQ14" s="627">
        <v>1815214</v>
      </c>
      <c r="DR14" s="622"/>
      <c r="DS14" s="622"/>
      <c r="DT14" s="622"/>
      <c r="DU14" s="622"/>
      <c r="DV14" s="622"/>
      <c r="DW14" s="622"/>
      <c r="DX14" s="622"/>
      <c r="DY14" s="622"/>
      <c r="DZ14" s="622"/>
      <c r="EA14" s="622"/>
      <c r="EB14" s="622"/>
      <c r="EC14" s="658"/>
    </row>
    <row r="15" spans="2:143" ht="11.25" customHeight="1">
      <c r="B15" s="618" t="s">
        <v>257</v>
      </c>
      <c r="C15" s="619"/>
      <c r="D15" s="619"/>
      <c r="E15" s="619"/>
      <c r="F15" s="619"/>
      <c r="G15" s="619"/>
      <c r="H15" s="619"/>
      <c r="I15" s="619"/>
      <c r="J15" s="619"/>
      <c r="K15" s="619"/>
      <c r="L15" s="619"/>
      <c r="M15" s="619"/>
      <c r="N15" s="619"/>
      <c r="O15" s="619"/>
      <c r="P15" s="619"/>
      <c r="Q15" s="620"/>
      <c r="R15" s="621" t="s">
        <v>129</v>
      </c>
      <c r="S15" s="622"/>
      <c r="T15" s="622"/>
      <c r="U15" s="622"/>
      <c r="V15" s="622"/>
      <c r="W15" s="622"/>
      <c r="X15" s="622"/>
      <c r="Y15" s="623"/>
      <c r="Z15" s="659" t="s">
        <v>129</v>
      </c>
      <c r="AA15" s="659"/>
      <c r="AB15" s="659"/>
      <c r="AC15" s="659"/>
      <c r="AD15" s="660" t="s">
        <v>174</v>
      </c>
      <c r="AE15" s="660"/>
      <c r="AF15" s="660"/>
      <c r="AG15" s="660"/>
      <c r="AH15" s="660"/>
      <c r="AI15" s="660"/>
      <c r="AJ15" s="660"/>
      <c r="AK15" s="660"/>
      <c r="AL15" s="624" t="s">
        <v>242</v>
      </c>
      <c r="AM15" s="625"/>
      <c r="AN15" s="625"/>
      <c r="AO15" s="661"/>
      <c r="AP15" s="618" t="s">
        <v>258</v>
      </c>
      <c r="AQ15" s="619"/>
      <c r="AR15" s="619"/>
      <c r="AS15" s="619"/>
      <c r="AT15" s="619"/>
      <c r="AU15" s="619"/>
      <c r="AV15" s="619"/>
      <c r="AW15" s="619"/>
      <c r="AX15" s="619"/>
      <c r="AY15" s="619"/>
      <c r="AZ15" s="619"/>
      <c r="BA15" s="619"/>
      <c r="BB15" s="619"/>
      <c r="BC15" s="619"/>
      <c r="BD15" s="619"/>
      <c r="BE15" s="619"/>
      <c r="BF15" s="620"/>
      <c r="BG15" s="621">
        <v>1073811</v>
      </c>
      <c r="BH15" s="622"/>
      <c r="BI15" s="622"/>
      <c r="BJ15" s="622"/>
      <c r="BK15" s="622"/>
      <c r="BL15" s="622"/>
      <c r="BM15" s="622"/>
      <c r="BN15" s="623"/>
      <c r="BO15" s="659">
        <v>3.2</v>
      </c>
      <c r="BP15" s="659"/>
      <c r="BQ15" s="659"/>
      <c r="BR15" s="659"/>
      <c r="BS15" s="660" t="s">
        <v>242</v>
      </c>
      <c r="BT15" s="660"/>
      <c r="BU15" s="660"/>
      <c r="BV15" s="660"/>
      <c r="BW15" s="660"/>
      <c r="BX15" s="660"/>
      <c r="BY15" s="660"/>
      <c r="BZ15" s="660"/>
      <c r="CA15" s="660"/>
      <c r="CB15" s="700"/>
      <c r="CD15" s="618" t="s">
        <v>259</v>
      </c>
      <c r="CE15" s="619"/>
      <c r="CF15" s="619"/>
      <c r="CG15" s="619"/>
      <c r="CH15" s="619"/>
      <c r="CI15" s="619"/>
      <c r="CJ15" s="619"/>
      <c r="CK15" s="619"/>
      <c r="CL15" s="619"/>
      <c r="CM15" s="619"/>
      <c r="CN15" s="619"/>
      <c r="CO15" s="619"/>
      <c r="CP15" s="619"/>
      <c r="CQ15" s="620"/>
      <c r="CR15" s="621">
        <v>8136534</v>
      </c>
      <c r="CS15" s="622"/>
      <c r="CT15" s="622"/>
      <c r="CU15" s="622"/>
      <c r="CV15" s="622"/>
      <c r="CW15" s="622"/>
      <c r="CX15" s="622"/>
      <c r="CY15" s="623"/>
      <c r="CZ15" s="659">
        <v>9.6999999999999993</v>
      </c>
      <c r="DA15" s="659"/>
      <c r="DB15" s="659"/>
      <c r="DC15" s="659"/>
      <c r="DD15" s="627">
        <v>1054548</v>
      </c>
      <c r="DE15" s="622"/>
      <c r="DF15" s="622"/>
      <c r="DG15" s="622"/>
      <c r="DH15" s="622"/>
      <c r="DI15" s="622"/>
      <c r="DJ15" s="622"/>
      <c r="DK15" s="622"/>
      <c r="DL15" s="622"/>
      <c r="DM15" s="622"/>
      <c r="DN15" s="622"/>
      <c r="DO15" s="622"/>
      <c r="DP15" s="623"/>
      <c r="DQ15" s="627">
        <v>6094293</v>
      </c>
      <c r="DR15" s="622"/>
      <c r="DS15" s="622"/>
      <c r="DT15" s="622"/>
      <c r="DU15" s="622"/>
      <c r="DV15" s="622"/>
      <c r="DW15" s="622"/>
      <c r="DX15" s="622"/>
      <c r="DY15" s="622"/>
      <c r="DZ15" s="622"/>
      <c r="EA15" s="622"/>
      <c r="EB15" s="622"/>
      <c r="EC15" s="658"/>
    </row>
    <row r="16" spans="2:143" ht="11.25" customHeight="1">
      <c r="B16" s="618" t="s">
        <v>260</v>
      </c>
      <c r="C16" s="619"/>
      <c r="D16" s="619"/>
      <c r="E16" s="619"/>
      <c r="F16" s="619"/>
      <c r="G16" s="619"/>
      <c r="H16" s="619"/>
      <c r="I16" s="619"/>
      <c r="J16" s="619"/>
      <c r="K16" s="619"/>
      <c r="L16" s="619"/>
      <c r="M16" s="619"/>
      <c r="N16" s="619"/>
      <c r="O16" s="619"/>
      <c r="P16" s="619"/>
      <c r="Q16" s="620"/>
      <c r="R16" s="621">
        <v>75793</v>
      </c>
      <c r="S16" s="622"/>
      <c r="T16" s="622"/>
      <c r="U16" s="622"/>
      <c r="V16" s="622"/>
      <c r="W16" s="622"/>
      <c r="X16" s="622"/>
      <c r="Y16" s="623"/>
      <c r="Z16" s="659">
        <v>0.1</v>
      </c>
      <c r="AA16" s="659"/>
      <c r="AB16" s="659"/>
      <c r="AC16" s="659"/>
      <c r="AD16" s="660">
        <v>75793</v>
      </c>
      <c r="AE16" s="660"/>
      <c r="AF16" s="660"/>
      <c r="AG16" s="660"/>
      <c r="AH16" s="660"/>
      <c r="AI16" s="660"/>
      <c r="AJ16" s="660"/>
      <c r="AK16" s="660"/>
      <c r="AL16" s="624">
        <v>0.2</v>
      </c>
      <c r="AM16" s="625"/>
      <c r="AN16" s="625"/>
      <c r="AO16" s="661"/>
      <c r="AP16" s="618" t="s">
        <v>261</v>
      </c>
      <c r="AQ16" s="619"/>
      <c r="AR16" s="619"/>
      <c r="AS16" s="619"/>
      <c r="AT16" s="619"/>
      <c r="AU16" s="619"/>
      <c r="AV16" s="619"/>
      <c r="AW16" s="619"/>
      <c r="AX16" s="619"/>
      <c r="AY16" s="619"/>
      <c r="AZ16" s="619"/>
      <c r="BA16" s="619"/>
      <c r="BB16" s="619"/>
      <c r="BC16" s="619"/>
      <c r="BD16" s="619"/>
      <c r="BE16" s="619"/>
      <c r="BF16" s="620"/>
      <c r="BG16" s="621" t="s">
        <v>242</v>
      </c>
      <c r="BH16" s="622"/>
      <c r="BI16" s="622"/>
      <c r="BJ16" s="622"/>
      <c r="BK16" s="622"/>
      <c r="BL16" s="622"/>
      <c r="BM16" s="622"/>
      <c r="BN16" s="623"/>
      <c r="BO16" s="659" t="s">
        <v>129</v>
      </c>
      <c r="BP16" s="659"/>
      <c r="BQ16" s="659"/>
      <c r="BR16" s="659"/>
      <c r="BS16" s="660" t="s">
        <v>242</v>
      </c>
      <c r="BT16" s="660"/>
      <c r="BU16" s="660"/>
      <c r="BV16" s="660"/>
      <c r="BW16" s="660"/>
      <c r="BX16" s="660"/>
      <c r="BY16" s="660"/>
      <c r="BZ16" s="660"/>
      <c r="CA16" s="660"/>
      <c r="CB16" s="700"/>
      <c r="CD16" s="618" t="s">
        <v>262</v>
      </c>
      <c r="CE16" s="619"/>
      <c r="CF16" s="619"/>
      <c r="CG16" s="619"/>
      <c r="CH16" s="619"/>
      <c r="CI16" s="619"/>
      <c r="CJ16" s="619"/>
      <c r="CK16" s="619"/>
      <c r="CL16" s="619"/>
      <c r="CM16" s="619"/>
      <c r="CN16" s="619"/>
      <c r="CO16" s="619"/>
      <c r="CP16" s="619"/>
      <c r="CQ16" s="620"/>
      <c r="CR16" s="621" t="s">
        <v>242</v>
      </c>
      <c r="CS16" s="622"/>
      <c r="CT16" s="622"/>
      <c r="CU16" s="622"/>
      <c r="CV16" s="622"/>
      <c r="CW16" s="622"/>
      <c r="CX16" s="622"/>
      <c r="CY16" s="623"/>
      <c r="CZ16" s="659" t="s">
        <v>242</v>
      </c>
      <c r="DA16" s="659"/>
      <c r="DB16" s="659"/>
      <c r="DC16" s="659"/>
      <c r="DD16" s="627" t="s">
        <v>129</v>
      </c>
      <c r="DE16" s="622"/>
      <c r="DF16" s="622"/>
      <c r="DG16" s="622"/>
      <c r="DH16" s="622"/>
      <c r="DI16" s="622"/>
      <c r="DJ16" s="622"/>
      <c r="DK16" s="622"/>
      <c r="DL16" s="622"/>
      <c r="DM16" s="622"/>
      <c r="DN16" s="622"/>
      <c r="DO16" s="622"/>
      <c r="DP16" s="623"/>
      <c r="DQ16" s="627" t="s">
        <v>174</v>
      </c>
      <c r="DR16" s="622"/>
      <c r="DS16" s="622"/>
      <c r="DT16" s="622"/>
      <c r="DU16" s="622"/>
      <c r="DV16" s="622"/>
      <c r="DW16" s="622"/>
      <c r="DX16" s="622"/>
      <c r="DY16" s="622"/>
      <c r="DZ16" s="622"/>
      <c r="EA16" s="622"/>
      <c r="EB16" s="622"/>
      <c r="EC16" s="658"/>
    </row>
    <row r="17" spans="2:133" ht="11.25" customHeight="1">
      <c r="B17" s="618" t="s">
        <v>263</v>
      </c>
      <c r="C17" s="619"/>
      <c r="D17" s="619"/>
      <c r="E17" s="619"/>
      <c r="F17" s="619"/>
      <c r="G17" s="619"/>
      <c r="H17" s="619"/>
      <c r="I17" s="619"/>
      <c r="J17" s="619"/>
      <c r="K17" s="619"/>
      <c r="L17" s="619"/>
      <c r="M17" s="619"/>
      <c r="N17" s="619"/>
      <c r="O17" s="619"/>
      <c r="P17" s="619"/>
      <c r="Q17" s="620"/>
      <c r="R17" s="621">
        <v>434198</v>
      </c>
      <c r="S17" s="622"/>
      <c r="T17" s="622"/>
      <c r="U17" s="622"/>
      <c r="V17" s="622"/>
      <c r="W17" s="622"/>
      <c r="X17" s="622"/>
      <c r="Y17" s="623"/>
      <c r="Z17" s="659">
        <v>0.5</v>
      </c>
      <c r="AA17" s="659"/>
      <c r="AB17" s="659"/>
      <c r="AC17" s="659"/>
      <c r="AD17" s="660">
        <v>434198</v>
      </c>
      <c r="AE17" s="660"/>
      <c r="AF17" s="660"/>
      <c r="AG17" s="660"/>
      <c r="AH17" s="660"/>
      <c r="AI17" s="660"/>
      <c r="AJ17" s="660"/>
      <c r="AK17" s="660"/>
      <c r="AL17" s="624">
        <v>1</v>
      </c>
      <c r="AM17" s="625"/>
      <c r="AN17" s="625"/>
      <c r="AO17" s="661"/>
      <c r="AP17" s="618" t="s">
        <v>264</v>
      </c>
      <c r="AQ17" s="619"/>
      <c r="AR17" s="619"/>
      <c r="AS17" s="619"/>
      <c r="AT17" s="619"/>
      <c r="AU17" s="619"/>
      <c r="AV17" s="619"/>
      <c r="AW17" s="619"/>
      <c r="AX17" s="619"/>
      <c r="AY17" s="619"/>
      <c r="AZ17" s="619"/>
      <c r="BA17" s="619"/>
      <c r="BB17" s="619"/>
      <c r="BC17" s="619"/>
      <c r="BD17" s="619"/>
      <c r="BE17" s="619"/>
      <c r="BF17" s="620"/>
      <c r="BG17" s="621" t="s">
        <v>242</v>
      </c>
      <c r="BH17" s="622"/>
      <c r="BI17" s="622"/>
      <c r="BJ17" s="622"/>
      <c r="BK17" s="622"/>
      <c r="BL17" s="622"/>
      <c r="BM17" s="622"/>
      <c r="BN17" s="623"/>
      <c r="BO17" s="659" t="s">
        <v>242</v>
      </c>
      <c r="BP17" s="659"/>
      <c r="BQ17" s="659"/>
      <c r="BR17" s="659"/>
      <c r="BS17" s="660" t="s">
        <v>242</v>
      </c>
      <c r="BT17" s="660"/>
      <c r="BU17" s="660"/>
      <c r="BV17" s="660"/>
      <c r="BW17" s="660"/>
      <c r="BX17" s="660"/>
      <c r="BY17" s="660"/>
      <c r="BZ17" s="660"/>
      <c r="CA17" s="660"/>
      <c r="CB17" s="700"/>
      <c r="CD17" s="618" t="s">
        <v>265</v>
      </c>
      <c r="CE17" s="619"/>
      <c r="CF17" s="619"/>
      <c r="CG17" s="619"/>
      <c r="CH17" s="619"/>
      <c r="CI17" s="619"/>
      <c r="CJ17" s="619"/>
      <c r="CK17" s="619"/>
      <c r="CL17" s="619"/>
      <c r="CM17" s="619"/>
      <c r="CN17" s="619"/>
      <c r="CO17" s="619"/>
      <c r="CP17" s="619"/>
      <c r="CQ17" s="620"/>
      <c r="CR17" s="621">
        <v>4763552</v>
      </c>
      <c r="CS17" s="622"/>
      <c r="CT17" s="622"/>
      <c r="CU17" s="622"/>
      <c r="CV17" s="622"/>
      <c r="CW17" s="622"/>
      <c r="CX17" s="622"/>
      <c r="CY17" s="623"/>
      <c r="CZ17" s="659">
        <v>5.7</v>
      </c>
      <c r="DA17" s="659"/>
      <c r="DB17" s="659"/>
      <c r="DC17" s="659"/>
      <c r="DD17" s="627" t="s">
        <v>242</v>
      </c>
      <c r="DE17" s="622"/>
      <c r="DF17" s="622"/>
      <c r="DG17" s="622"/>
      <c r="DH17" s="622"/>
      <c r="DI17" s="622"/>
      <c r="DJ17" s="622"/>
      <c r="DK17" s="622"/>
      <c r="DL17" s="622"/>
      <c r="DM17" s="622"/>
      <c r="DN17" s="622"/>
      <c r="DO17" s="622"/>
      <c r="DP17" s="623"/>
      <c r="DQ17" s="627">
        <v>4641181</v>
      </c>
      <c r="DR17" s="622"/>
      <c r="DS17" s="622"/>
      <c r="DT17" s="622"/>
      <c r="DU17" s="622"/>
      <c r="DV17" s="622"/>
      <c r="DW17" s="622"/>
      <c r="DX17" s="622"/>
      <c r="DY17" s="622"/>
      <c r="DZ17" s="622"/>
      <c r="EA17" s="622"/>
      <c r="EB17" s="622"/>
      <c r="EC17" s="658"/>
    </row>
    <row r="18" spans="2:133" ht="11.25" customHeight="1">
      <c r="B18" s="618" t="s">
        <v>266</v>
      </c>
      <c r="C18" s="619"/>
      <c r="D18" s="619"/>
      <c r="E18" s="619"/>
      <c r="F18" s="619"/>
      <c r="G18" s="619"/>
      <c r="H18" s="619"/>
      <c r="I18" s="619"/>
      <c r="J18" s="619"/>
      <c r="K18" s="619"/>
      <c r="L18" s="619"/>
      <c r="M18" s="619"/>
      <c r="N18" s="619"/>
      <c r="O18" s="619"/>
      <c r="P18" s="619"/>
      <c r="Q18" s="620"/>
      <c r="R18" s="621">
        <v>273935</v>
      </c>
      <c r="S18" s="622"/>
      <c r="T18" s="622"/>
      <c r="U18" s="622"/>
      <c r="V18" s="622"/>
      <c r="W18" s="622"/>
      <c r="X18" s="622"/>
      <c r="Y18" s="623"/>
      <c r="Z18" s="659">
        <v>0.3</v>
      </c>
      <c r="AA18" s="659"/>
      <c r="AB18" s="659"/>
      <c r="AC18" s="659"/>
      <c r="AD18" s="660">
        <v>273935</v>
      </c>
      <c r="AE18" s="660"/>
      <c r="AF18" s="660"/>
      <c r="AG18" s="660"/>
      <c r="AH18" s="660"/>
      <c r="AI18" s="660"/>
      <c r="AJ18" s="660"/>
      <c r="AK18" s="660"/>
      <c r="AL18" s="624">
        <v>0.7</v>
      </c>
      <c r="AM18" s="625"/>
      <c r="AN18" s="625"/>
      <c r="AO18" s="661"/>
      <c r="AP18" s="618" t="s">
        <v>267</v>
      </c>
      <c r="AQ18" s="619"/>
      <c r="AR18" s="619"/>
      <c r="AS18" s="619"/>
      <c r="AT18" s="619"/>
      <c r="AU18" s="619"/>
      <c r="AV18" s="619"/>
      <c r="AW18" s="619"/>
      <c r="AX18" s="619"/>
      <c r="AY18" s="619"/>
      <c r="AZ18" s="619"/>
      <c r="BA18" s="619"/>
      <c r="BB18" s="619"/>
      <c r="BC18" s="619"/>
      <c r="BD18" s="619"/>
      <c r="BE18" s="619"/>
      <c r="BF18" s="620"/>
      <c r="BG18" s="621" t="s">
        <v>242</v>
      </c>
      <c r="BH18" s="622"/>
      <c r="BI18" s="622"/>
      <c r="BJ18" s="622"/>
      <c r="BK18" s="622"/>
      <c r="BL18" s="622"/>
      <c r="BM18" s="622"/>
      <c r="BN18" s="623"/>
      <c r="BO18" s="659" t="s">
        <v>242</v>
      </c>
      <c r="BP18" s="659"/>
      <c r="BQ18" s="659"/>
      <c r="BR18" s="659"/>
      <c r="BS18" s="660" t="s">
        <v>129</v>
      </c>
      <c r="BT18" s="660"/>
      <c r="BU18" s="660"/>
      <c r="BV18" s="660"/>
      <c r="BW18" s="660"/>
      <c r="BX18" s="660"/>
      <c r="BY18" s="660"/>
      <c r="BZ18" s="660"/>
      <c r="CA18" s="660"/>
      <c r="CB18" s="700"/>
      <c r="CD18" s="618" t="s">
        <v>268</v>
      </c>
      <c r="CE18" s="619"/>
      <c r="CF18" s="619"/>
      <c r="CG18" s="619"/>
      <c r="CH18" s="619"/>
      <c r="CI18" s="619"/>
      <c r="CJ18" s="619"/>
      <c r="CK18" s="619"/>
      <c r="CL18" s="619"/>
      <c r="CM18" s="619"/>
      <c r="CN18" s="619"/>
      <c r="CO18" s="619"/>
      <c r="CP18" s="619"/>
      <c r="CQ18" s="620"/>
      <c r="CR18" s="621" t="s">
        <v>174</v>
      </c>
      <c r="CS18" s="622"/>
      <c r="CT18" s="622"/>
      <c r="CU18" s="622"/>
      <c r="CV18" s="622"/>
      <c r="CW18" s="622"/>
      <c r="CX18" s="622"/>
      <c r="CY18" s="623"/>
      <c r="CZ18" s="659" t="s">
        <v>129</v>
      </c>
      <c r="DA18" s="659"/>
      <c r="DB18" s="659"/>
      <c r="DC18" s="659"/>
      <c r="DD18" s="627" t="s">
        <v>242</v>
      </c>
      <c r="DE18" s="622"/>
      <c r="DF18" s="622"/>
      <c r="DG18" s="622"/>
      <c r="DH18" s="622"/>
      <c r="DI18" s="622"/>
      <c r="DJ18" s="622"/>
      <c r="DK18" s="622"/>
      <c r="DL18" s="622"/>
      <c r="DM18" s="622"/>
      <c r="DN18" s="622"/>
      <c r="DO18" s="622"/>
      <c r="DP18" s="623"/>
      <c r="DQ18" s="627" t="s">
        <v>242</v>
      </c>
      <c r="DR18" s="622"/>
      <c r="DS18" s="622"/>
      <c r="DT18" s="622"/>
      <c r="DU18" s="622"/>
      <c r="DV18" s="622"/>
      <c r="DW18" s="622"/>
      <c r="DX18" s="622"/>
      <c r="DY18" s="622"/>
      <c r="DZ18" s="622"/>
      <c r="EA18" s="622"/>
      <c r="EB18" s="622"/>
      <c r="EC18" s="658"/>
    </row>
    <row r="19" spans="2:133" ht="11.25" customHeight="1">
      <c r="B19" s="618" t="s">
        <v>269</v>
      </c>
      <c r="C19" s="619"/>
      <c r="D19" s="619"/>
      <c r="E19" s="619"/>
      <c r="F19" s="619"/>
      <c r="G19" s="619"/>
      <c r="H19" s="619"/>
      <c r="I19" s="619"/>
      <c r="J19" s="619"/>
      <c r="K19" s="619"/>
      <c r="L19" s="619"/>
      <c r="M19" s="619"/>
      <c r="N19" s="619"/>
      <c r="O19" s="619"/>
      <c r="P19" s="619"/>
      <c r="Q19" s="620"/>
      <c r="R19" s="621">
        <v>273462</v>
      </c>
      <c r="S19" s="622"/>
      <c r="T19" s="622"/>
      <c r="U19" s="622"/>
      <c r="V19" s="622"/>
      <c r="W19" s="622"/>
      <c r="X19" s="622"/>
      <c r="Y19" s="623"/>
      <c r="Z19" s="659">
        <v>0.3</v>
      </c>
      <c r="AA19" s="659"/>
      <c r="AB19" s="659"/>
      <c r="AC19" s="659"/>
      <c r="AD19" s="660">
        <v>273462</v>
      </c>
      <c r="AE19" s="660"/>
      <c r="AF19" s="660"/>
      <c r="AG19" s="660"/>
      <c r="AH19" s="660"/>
      <c r="AI19" s="660"/>
      <c r="AJ19" s="660"/>
      <c r="AK19" s="660"/>
      <c r="AL19" s="624">
        <v>0.7</v>
      </c>
      <c r="AM19" s="625"/>
      <c r="AN19" s="625"/>
      <c r="AO19" s="661"/>
      <c r="AP19" s="618" t="s">
        <v>270</v>
      </c>
      <c r="AQ19" s="619"/>
      <c r="AR19" s="619"/>
      <c r="AS19" s="619"/>
      <c r="AT19" s="619"/>
      <c r="AU19" s="619"/>
      <c r="AV19" s="619"/>
      <c r="AW19" s="619"/>
      <c r="AX19" s="619"/>
      <c r="AY19" s="619"/>
      <c r="AZ19" s="619"/>
      <c r="BA19" s="619"/>
      <c r="BB19" s="619"/>
      <c r="BC19" s="619"/>
      <c r="BD19" s="619"/>
      <c r="BE19" s="619"/>
      <c r="BF19" s="620"/>
      <c r="BG19" s="621">
        <v>2620638</v>
      </c>
      <c r="BH19" s="622"/>
      <c r="BI19" s="622"/>
      <c r="BJ19" s="622"/>
      <c r="BK19" s="622"/>
      <c r="BL19" s="622"/>
      <c r="BM19" s="622"/>
      <c r="BN19" s="623"/>
      <c r="BO19" s="659">
        <v>7.7</v>
      </c>
      <c r="BP19" s="659"/>
      <c r="BQ19" s="659"/>
      <c r="BR19" s="659"/>
      <c r="BS19" s="660" t="s">
        <v>242</v>
      </c>
      <c r="BT19" s="660"/>
      <c r="BU19" s="660"/>
      <c r="BV19" s="660"/>
      <c r="BW19" s="660"/>
      <c r="BX19" s="660"/>
      <c r="BY19" s="660"/>
      <c r="BZ19" s="660"/>
      <c r="CA19" s="660"/>
      <c r="CB19" s="700"/>
      <c r="CD19" s="618" t="s">
        <v>271</v>
      </c>
      <c r="CE19" s="619"/>
      <c r="CF19" s="619"/>
      <c r="CG19" s="619"/>
      <c r="CH19" s="619"/>
      <c r="CI19" s="619"/>
      <c r="CJ19" s="619"/>
      <c r="CK19" s="619"/>
      <c r="CL19" s="619"/>
      <c r="CM19" s="619"/>
      <c r="CN19" s="619"/>
      <c r="CO19" s="619"/>
      <c r="CP19" s="619"/>
      <c r="CQ19" s="620"/>
      <c r="CR19" s="621" t="s">
        <v>129</v>
      </c>
      <c r="CS19" s="622"/>
      <c r="CT19" s="622"/>
      <c r="CU19" s="622"/>
      <c r="CV19" s="622"/>
      <c r="CW19" s="622"/>
      <c r="CX19" s="622"/>
      <c r="CY19" s="623"/>
      <c r="CZ19" s="659" t="s">
        <v>242</v>
      </c>
      <c r="DA19" s="659"/>
      <c r="DB19" s="659"/>
      <c r="DC19" s="659"/>
      <c r="DD19" s="627" t="s">
        <v>129</v>
      </c>
      <c r="DE19" s="622"/>
      <c r="DF19" s="622"/>
      <c r="DG19" s="622"/>
      <c r="DH19" s="622"/>
      <c r="DI19" s="622"/>
      <c r="DJ19" s="622"/>
      <c r="DK19" s="622"/>
      <c r="DL19" s="622"/>
      <c r="DM19" s="622"/>
      <c r="DN19" s="622"/>
      <c r="DO19" s="622"/>
      <c r="DP19" s="623"/>
      <c r="DQ19" s="627" t="s">
        <v>129</v>
      </c>
      <c r="DR19" s="622"/>
      <c r="DS19" s="622"/>
      <c r="DT19" s="622"/>
      <c r="DU19" s="622"/>
      <c r="DV19" s="622"/>
      <c r="DW19" s="622"/>
      <c r="DX19" s="622"/>
      <c r="DY19" s="622"/>
      <c r="DZ19" s="622"/>
      <c r="EA19" s="622"/>
      <c r="EB19" s="622"/>
      <c r="EC19" s="658"/>
    </row>
    <row r="20" spans="2:133" ht="11.25" customHeight="1">
      <c r="B20" s="688" t="s">
        <v>272</v>
      </c>
      <c r="C20" s="689"/>
      <c r="D20" s="689"/>
      <c r="E20" s="689"/>
      <c r="F20" s="689"/>
      <c r="G20" s="689"/>
      <c r="H20" s="689"/>
      <c r="I20" s="689"/>
      <c r="J20" s="689"/>
      <c r="K20" s="689"/>
      <c r="L20" s="689"/>
      <c r="M20" s="689"/>
      <c r="N20" s="689"/>
      <c r="O20" s="689"/>
      <c r="P20" s="689"/>
      <c r="Q20" s="690"/>
      <c r="R20" s="621">
        <v>473</v>
      </c>
      <c r="S20" s="622"/>
      <c r="T20" s="622"/>
      <c r="U20" s="622"/>
      <c r="V20" s="622"/>
      <c r="W20" s="622"/>
      <c r="X20" s="622"/>
      <c r="Y20" s="623"/>
      <c r="Z20" s="659">
        <v>0</v>
      </c>
      <c r="AA20" s="659"/>
      <c r="AB20" s="659"/>
      <c r="AC20" s="659"/>
      <c r="AD20" s="660">
        <v>473</v>
      </c>
      <c r="AE20" s="660"/>
      <c r="AF20" s="660"/>
      <c r="AG20" s="660"/>
      <c r="AH20" s="660"/>
      <c r="AI20" s="660"/>
      <c r="AJ20" s="660"/>
      <c r="AK20" s="660"/>
      <c r="AL20" s="624">
        <v>0</v>
      </c>
      <c r="AM20" s="625"/>
      <c r="AN20" s="625"/>
      <c r="AO20" s="661"/>
      <c r="AP20" s="618" t="s">
        <v>273</v>
      </c>
      <c r="AQ20" s="619"/>
      <c r="AR20" s="619"/>
      <c r="AS20" s="619"/>
      <c r="AT20" s="619"/>
      <c r="AU20" s="619"/>
      <c r="AV20" s="619"/>
      <c r="AW20" s="619"/>
      <c r="AX20" s="619"/>
      <c r="AY20" s="619"/>
      <c r="AZ20" s="619"/>
      <c r="BA20" s="619"/>
      <c r="BB20" s="619"/>
      <c r="BC20" s="619"/>
      <c r="BD20" s="619"/>
      <c r="BE20" s="619"/>
      <c r="BF20" s="620"/>
      <c r="BG20" s="621">
        <v>2620638</v>
      </c>
      <c r="BH20" s="622"/>
      <c r="BI20" s="622"/>
      <c r="BJ20" s="622"/>
      <c r="BK20" s="622"/>
      <c r="BL20" s="622"/>
      <c r="BM20" s="622"/>
      <c r="BN20" s="623"/>
      <c r="BO20" s="659">
        <v>7.7</v>
      </c>
      <c r="BP20" s="659"/>
      <c r="BQ20" s="659"/>
      <c r="BR20" s="659"/>
      <c r="BS20" s="660" t="s">
        <v>129</v>
      </c>
      <c r="BT20" s="660"/>
      <c r="BU20" s="660"/>
      <c r="BV20" s="660"/>
      <c r="BW20" s="660"/>
      <c r="BX20" s="660"/>
      <c r="BY20" s="660"/>
      <c r="BZ20" s="660"/>
      <c r="CA20" s="660"/>
      <c r="CB20" s="700"/>
      <c r="CD20" s="618" t="s">
        <v>274</v>
      </c>
      <c r="CE20" s="619"/>
      <c r="CF20" s="619"/>
      <c r="CG20" s="619"/>
      <c r="CH20" s="619"/>
      <c r="CI20" s="619"/>
      <c r="CJ20" s="619"/>
      <c r="CK20" s="619"/>
      <c r="CL20" s="619"/>
      <c r="CM20" s="619"/>
      <c r="CN20" s="619"/>
      <c r="CO20" s="619"/>
      <c r="CP20" s="619"/>
      <c r="CQ20" s="620"/>
      <c r="CR20" s="621">
        <v>83529956</v>
      </c>
      <c r="CS20" s="622"/>
      <c r="CT20" s="622"/>
      <c r="CU20" s="622"/>
      <c r="CV20" s="622"/>
      <c r="CW20" s="622"/>
      <c r="CX20" s="622"/>
      <c r="CY20" s="623"/>
      <c r="CZ20" s="659">
        <v>100</v>
      </c>
      <c r="DA20" s="659"/>
      <c r="DB20" s="659"/>
      <c r="DC20" s="659"/>
      <c r="DD20" s="627">
        <v>5058518</v>
      </c>
      <c r="DE20" s="622"/>
      <c r="DF20" s="622"/>
      <c r="DG20" s="622"/>
      <c r="DH20" s="622"/>
      <c r="DI20" s="622"/>
      <c r="DJ20" s="622"/>
      <c r="DK20" s="622"/>
      <c r="DL20" s="622"/>
      <c r="DM20" s="622"/>
      <c r="DN20" s="622"/>
      <c r="DO20" s="622"/>
      <c r="DP20" s="623"/>
      <c r="DQ20" s="627">
        <v>50148873</v>
      </c>
      <c r="DR20" s="622"/>
      <c r="DS20" s="622"/>
      <c r="DT20" s="622"/>
      <c r="DU20" s="622"/>
      <c r="DV20" s="622"/>
      <c r="DW20" s="622"/>
      <c r="DX20" s="622"/>
      <c r="DY20" s="622"/>
      <c r="DZ20" s="622"/>
      <c r="EA20" s="622"/>
      <c r="EB20" s="622"/>
      <c r="EC20" s="658"/>
    </row>
    <row r="21" spans="2:133" ht="11.25" customHeight="1">
      <c r="B21" s="618" t="s">
        <v>275</v>
      </c>
      <c r="C21" s="619"/>
      <c r="D21" s="619"/>
      <c r="E21" s="619"/>
      <c r="F21" s="619"/>
      <c r="G21" s="619"/>
      <c r="H21" s="619"/>
      <c r="I21" s="619"/>
      <c r="J21" s="619"/>
      <c r="K21" s="619"/>
      <c r="L21" s="619"/>
      <c r="M21" s="619"/>
      <c r="N21" s="619"/>
      <c r="O21" s="619"/>
      <c r="P21" s="619"/>
      <c r="Q21" s="620"/>
      <c r="R21" s="621">
        <v>4230631</v>
      </c>
      <c r="S21" s="622"/>
      <c r="T21" s="622"/>
      <c r="U21" s="622"/>
      <c r="V21" s="622"/>
      <c r="W21" s="622"/>
      <c r="X21" s="622"/>
      <c r="Y21" s="623"/>
      <c r="Z21" s="659">
        <v>4.9000000000000004</v>
      </c>
      <c r="AA21" s="659"/>
      <c r="AB21" s="659"/>
      <c r="AC21" s="659"/>
      <c r="AD21" s="660">
        <v>3867518</v>
      </c>
      <c r="AE21" s="660"/>
      <c r="AF21" s="660"/>
      <c r="AG21" s="660"/>
      <c r="AH21" s="660"/>
      <c r="AI21" s="660"/>
      <c r="AJ21" s="660"/>
      <c r="AK21" s="660"/>
      <c r="AL21" s="624">
        <v>9.1999999999999993</v>
      </c>
      <c r="AM21" s="625"/>
      <c r="AN21" s="625"/>
      <c r="AO21" s="661"/>
      <c r="AP21" s="618" t="s">
        <v>276</v>
      </c>
      <c r="AQ21" s="698"/>
      <c r="AR21" s="698"/>
      <c r="AS21" s="698"/>
      <c r="AT21" s="698"/>
      <c r="AU21" s="698"/>
      <c r="AV21" s="698"/>
      <c r="AW21" s="698"/>
      <c r="AX21" s="698"/>
      <c r="AY21" s="698"/>
      <c r="AZ21" s="698"/>
      <c r="BA21" s="698"/>
      <c r="BB21" s="698"/>
      <c r="BC21" s="698"/>
      <c r="BD21" s="698"/>
      <c r="BE21" s="698"/>
      <c r="BF21" s="699"/>
      <c r="BG21" s="621" t="s">
        <v>174</v>
      </c>
      <c r="BH21" s="622"/>
      <c r="BI21" s="622"/>
      <c r="BJ21" s="622"/>
      <c r="BK21" s="622"/>
      <c r="BL21" s="622"/>
      <c r="BM21" s="622"/>
      <c r="BN21" s="623"/>
      <c r="BO21" s="659" t="s">
        <v>129</v>
      </c>
      <c r="BP21" s="659"/>
      <c r="BQ21" s="659"/>
      <c r="BR21" s="659"/>
      <c r="BS21" s="660" t="s">
        <v>129</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18" t="s">
        <v>277</v>
      </c>
      <c r="C22" s="619"/>
      <c r="D22" s="619"/>
      <c r="E22" s="619"/>
      <c r="F22" s="619"/>
      <c r="G22" s="619"/>
      <c r="H22" s="619"/>
      <c r="I22" s="619"/>
      <c r="J22" s="619"/>
      <c r="K22" s="619"/>
      <c r="L22" s="619"/>
      <c r="M22" s="619"/>
      <c r="N22" s="619"/>
      <c r="O22" s="619"/>
      <c r="P22" s="619"/>
      <c r="Q22" s="620"/>
      <c r="R22" s="621">
        <v>3867518</v>
      </c>
      <c r="S22" s="622"/>
      <c r="T22" s="622"/>
      <c r="U22" s="622"/>
      <c r="V22" s="622"/>
      <c r="W22" s="622"/>
      <c r="X22" s="622"/>
      <c r="Y22" s="623"/>
      <c r="Z22" s="659">
        <v>4.4000000000000004</v>
      </c>
      <c r="AA22" s="659"/>
      <c r="AB22" s="659"/>
      <c r="AC22" s="659"/>
      <c r="AD22" s="660">
        <v>3867518</v>
      </c>
      <c r="AE22" s="660"/>
      <c r="AF22" s="660"/>
      <c r="AG22" s="660"/>
      <c r="AH22" s="660"/>
      <c r="AI22" s="660"/>
      <c r="AJ22" s="660"/>
      <c r="AK22" s="660"/>
      <c r="AL22" s="624">
        <v>9.1999999999999993</v>
      </c>
      <c r="AM22" s="625"/>
      <c r="AN22" s="625"/>
      <c r="AO22" s="661"/>
      <c r="AP22" s="618" t="s">
        <v>278</v>
      </c>
      <c r="AQ22" s="698"/>
      <c r="AR22" s="698"/>
      <c r="AS22" s="698"/>
      <c r="AT22" s="698"/>
      <c r="AU22" s="698"/>
      <c r="AV22" s="698"/>
      <c r="AW22" s="698"/>
      <c r="AX22" s="698"/>
      <c r="AY22" s="698"/>
      <c r="AZ22" s="698"/>
      <c r="BA22" s="698"/>
      <c r="BB22" s="698"/>
      <c r="BC22" s="698"/>
      <c r="BD22" s="698"/>
      <c r="BE22" s="698"/>
      <c r="BF22" s="699"/>
      <c r="BG22" s="621" t="s">
        <v>129</v>
      </c>
      <c r="BH22" s="622"/>
      <c r="BI22" s="622"/>
      <c r="BJ22" s="622"/>
      <c r="BK22" s="622"/>
      <c r="BL22" s="622"/>
      <c r="BM22" s="622"/>
      <c r="BN22" s="623"/>
      <c r="BO22" s="659" t="s">
        <v>129</v>
      </c>
      <c r="BP22" s="659"/>
      <c r="BQ22" s="659"/>
      <c r="BR22" s="659"/>
      <c r="BS22" s="660" t="s">
        <v>129</v>
      </c>
      <c r="BT22" s="660"/>
      <c r="BU22" s="660"/>
      <c r="BV22" s="660"/>
      <c r="BW22" s="660"/>
      <c r="BX22" s="660"/>
      <c r="BY22" s="660"/>
      <c r="BZ22" s="660"/>
      <c r="CA22" s="660"/>
      <c r="CB22" s="700"/>
      <c r="CD22" s="673" t="s">
        <v>279</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c r="B23" s="618" t="s">
        <v>280</v>
      </c>
      <c r="C23" s="619"/>
      <c r="D23" s="619"/>
      <c r="E23" s="619"/>
      <c r="F23" s="619"/>
      <c r="G23" s="619"/>
      <c r="H23" s="619"/>
      <c r="I23" s="619"/>
      <c r="J23" s="619"/>
      <c r="K23" s="619"/>
      <c r="L23" s="619"/>
      <c r="M23" s="619"/>
      <c r="N23" s="619"/>
      <c r="O23" s="619"/>
      <c r="P23" s="619"/>
      <c r="Q23" s="620"/>
      <c r="R23" s="621">
        <v>363022</v>
      </c>
      <c r="S23" s="622"/>
      <c r="T23" s="622"/>
      <c r="U23" s="622"/>
      <c r="V23" s="622"/>
      <c r="W23" s="622"/>
      <c r="X23" s="622"/>
      <c r="Y23" s="623"/>
      <c r="Z23" s="659">
        <v>0.4</v>
      </c>
      <c r="AA23" s="659"/>
      <c r="AB23" s="659"/>
      <c r="AC23" s="659"/>
      <c r="AD23" s="660" t="s">
        <v>242</v>
      </c>
      <c r="AE23" s="660"/>
      <c r="AF23" s="660"/>
      <c r="AG23" s="660"/>
      <c r="AH23" s="660"/>
      <c r="AI23" s="660"/>
      <c r="AJ23" s="660"/>
      <c r="AK23" s="660"/>
      <c r="AL23" s="624" t="s">
        <v>174</v>
      </c>
      <c r="AM23" s="625"/>
      <c r="AN23" s="625"/>
      <c r="AO23" s="661"/>
      <c r="AP23" s="618" t="s">
        <v>281</v>
      </c>
      <c r="AQ23" s="698"/>
      <c r="AR23" s="698"/>
      <c r="AS23" s="698"/>
      <c r="AT23" s="698"/>
      <c r="AU23" s="698"/>
      <c r="AV23" s="698"/>
      <c r="AW23" s="698"/>
      <c r="AX23" s="698"/>
      <c r="AY23" s="698"/>
      <c r="AZ23" s="698"/>
      <c r="BA23" s="698"/>
      <c r="BB23" s="698"/>
      <c r="BC23" s="698"/>
      <c r="BD23" s="698"/>
      <c r="BE23" s="698"/>
      <c r="BF23" s="699"/>
      <c r="BG23" s="621">
        <v>2620638</v>
      </c>
      <c r="BH23" s="622"/>
      <c r="BI23" s="622"/>
      <c r="BJ23" s="622"/>
      <c r="BK23" s="622"/>
      <c r="BL23" s="622"/>
      <c r="BM23" s="622"/>
      <c r="BN23" s="623"/>
      <c r="BO23" s="659">
        <v>7.7</v>
      </c>
      <c r="BP23" s="659"/>
      <c r="BQ23" s="659"/>
      <c r="BR23" s="659"/>
      <c r="BS23" s="660" t="s">
        <v>129</v>
      </c>
      <c r="BT23" s="660"/>
      <c r="BU23" s="660"/>
      <c r="BV23" s="660"/>
      <c r="BW23" s="660"/>
      <c r="BX23" s="660"/>
      <c r="BY23" s="660"/>
      <c r="BZ23" s="660"/>
      <c r="CA23" s="660"/>
      <c r="CB23" s="700"/>
      <c r="CD23" s="673" t="s">
        <v>220</v>
      </c>
      <c r="CE23" s="674"/>
      <c r="CF23" s="674"/>
      <c r="CG23" s="674"/>
      <c r="CH23" s="674"/>
      <c r="CI23" s="674"/>
      <c r="CJ23" s="674"/>
      <c r="CK23" s="674"/>
      <c r="CL23" s="674"/>
      <c r="CM23" s="674"/>
      <c r="CN23" s="674"/>
      <c r="CO23" s="674"/>
      <c r="CP23" s="674"/>
      <c r="CQ23" s="675"/>
      <c r="CR23" s="673" t="s">
        <v>282</v>
      </c>
      <c r="CS23" s="674"/>
      <c r="CT23" s="674"/>
      <c r="CU23" s="674"/>
      <c r="CV23" s="674"/>
      <c r="CW23" s="674"/>
      <c r="CX23" s="674"/>
      <c r="CY23" s="675"/>
      <c r="CZ23" s="673" t="s">
        <v>283</v>
      </c>
      <c r="DA23" s="674"/>
      <c r="DB23" s="674"/>
      <c r="DC23" s="675"/>
      <c r="DD23" s="673" t="s">
        <v>284</v>
      </c>
      <c r="DE23" s="674"/>
      <c r="DF23" s="674"/>
      <c r="DG23" s="674"/>
      <c r="DH23" s="674"/>
      <c r="DI23" s="674"/>
      <c r="DJ23" s="674"/>
      <c r="DK23" s="675"/>
      <c r="DL23" s="711" t="s">
        <v>285</v>
      </c>
      <c r="DM23" s="712"/>
      <c r="DN23" s="712"/>
      <c r="DO23" s="712"/>
      <c r="DP23" s="712"/>
      <c r="DQ23" s="712"/>
      <c r="DR23" s="712"/>
      <c r="DS23" s="712"/>
      <c r="DT23" s="712"/>
      <c r="DU23" s="712"/>
      <c r="DV23" s="713"/>
      <c r="DW23" s="673" t="s">
        <v>286</v>
      </c>
      <c r="DX23" s="674"/>
      <c r="DY23" s="674"/>
      <c r="DZ23" s="674"/>
      <c r="EA23" s="674"/>
      <c r="EB23" s="674"/>
      <c r="EC23" s="675"/>
    </row>
    <row r="24" spans="2:133" ht="11.25" customHeight="1">
      <c r="B24" s="618" t="s">
        <v>287</v>
      </c>
      <c r="C24" s="619"/>
      <c r="D24" s="619"/>
      <c r="E24" s="619"/>
      <c r="F24" s="619"/>
      <c r="G24" s="619"/>
      <c r="H24" s="619"/>
      <c r="I24" s="619"/>
      <c r="J24" s="619"/>
      <c r="K24" s="619"/>
      <c r="L24" s="619"/>
      <c r="M24" s="619"/>
      <c r="N24" s="619"/>
      <c r="O24" s="619"/>
      <c r="P24" s="619"/>
      <c r="Q24" s="620"/>
      <c r="R24" s="621">
        <v>91</v>
      </c>
      <c r="S24" s="622"/>
      <c r="T24" s="622"/>
      <c r="U24" s="622"/>
      <c r="V24" s="622"/>
      <c r="W24" s="622"/>
      <c r="X24" s="622"/>
      <c r="Y24" s="623"/>
      <c r="Z24" s="659">
        <v>0</v>
      </c>
      <c r="AA24" s="659"/>
      <c r="AB24" s="659"/>
      <c r="AC24" s="659"/>
      <c r="AD24" s="660" t="s">
        <v>242</v>
      </c>
      <c r="AE24" s="660"/>
      <c r="AF24" s="660"/>
      <c r="AG24" s="660"/>
      <c r="AH24" s="660"/>
      <c r="AI24" s="660"/>
      <c r="AJ24" s="660"/>
      <c r="AK24" s="660"/>
      <c r="AL24" s="624" t="s">
        <v>242</v>
      </c>
      <c r="AM24" s="625"/>
      <c r="AN24" s="625"/>
      <c r="AO24" s="661"/>
      <c r="AP24" s="618" t="s">
        <v>288</v>
      </c>
      <c r="AQ24" s="698"/>
      <c r="AR24" s="698"/>
      <c r="AS24" s="698"/>
      <c r="AT24" s="698"/>
      <c r="AU24" s="698"/>
      <c r="AV24" s="698"/>
      <c r="AW24" s="698"/>
      <c r="AX24" s="698"/>
      <c r="AY24" s="698"/>
      <c r="AZ24" s="698"/>
      <c r="BA24" s="698"/>
      <c r="BB24" s="698"/>
      <c r="BC24" s="698"/>
      <c r="BD24" s="698"/>
      <c r="BE24" s="698"/>
      <c r="BF24" s="699"/>
      <c r="BG24" s="621" t="s">
        <v>129</v>
      </c>
      <c r="BH24" s="622"/>
      <c r="BI24" s="622"/>
      <c r="BJ24" s="622"/>
      <c r="BK24" s="622"/>
      <c r="BL24" s="622"/>
      <c r="BM24" s="622"/>
      <c r="BN24" s="623"/>
      <c r="BO24" s="659" t="s">
        <v>242</v>
      </c>
      <c r="BP24" s="659"/>
      <c r="BQ24" s="659"/>
      <c r="BR24" s="659"/>
      <c r="BS24" s="660" t="s">
        <v>129</v>
      </c>
      <c r="BT24" s="660"/>
      <c r="BU24" s="660"/>
      <c r="BV24" s="660"/>
      <c r="BW24" s="660"/>
      <c r="BX24" s="660"/>
      <c r="BY24" s="660"/>
      <c r="BZ24" s="660"/>
      <c r="CA24" s="660"/>
      <c r="CB24" s="700"/>
      <c r="CD24" s="679" t="s">
        <v>289</v>
      </c>
      <c r="CE24" s="680"/>
      <c r="CF24" s="680"/>
      <c r="CG24" s="680"/>
      <c r="CH24" s="680"/>
      <c r="CI24" s="680"/>
      <c r="CJ24" s="680"/>
      <c r="CK24" s="680"/>
      <c r="CL24" s="680"/>
      <c r="CM24" s="680"/>
      <c r="CN24" s="680"/>
      <c r="CO24" s="680"/>
      <c r="CP24" s="680"/>
      <c r="CQ24" s="681"/>
      <c r="CR24" s="676">
        <v>40072379</v>
      </c>
      <c r="CS24" s="677"/>
      <c r="CT24" s="677"/>
      <c r="CU24" s="677"/>
      <c r="CV24" s="677"/>
      <c r="CW24" s="677"/>
      <c r="CX24" s="677"/>
      <c r="CY24" s="702"/>
      <c r="CZ24" s="703">
        <v>48</v>
      </c>
      <c r="DA24" s="685"/>
      <c r="DB24" s="685"/>
      <c r="DC24" s="705"/>
      <c r="DD24" s="701">
        <v>20265471</v>
      </c>
      <c r="DE24" s="677"/>
      <c r="DF24" s="677"/>
      <c r="DG24" s="677"/>
      <c r="DH24" s="677"/>
      <c r="DI24" s="677"/>
      <c r="DJ24" s="677"/>
      <c r="DK24" s="702"/>
      <c r="DL24" s="701">
        <v>20167363</v>
      </c>
      <c r="DM24" s="677"/>
      <c r="DN24" s="677"/>
      <c r="DO24" s="677"/>
      <c r="DP24" s="677"/>
      <c r="DQ24" s="677"/>
      <c r="DR24" s="677"/>
      <c r="DS24" s="677"/>
      <c r="DT24" s="677"/>
      <c r="DU24" s="677"/>
      <c r="DV24" s="702"/>
      <c r="DW24" s="703">
        <v>48.2</v>
      </c>
      <c r="DX24" s="685"/>
      <c r="DY24" s="685"/>
      <c r="DZ24" s="685"/>
      <c r="EA24" s="685"/>
      <c r="EB24" s="685"/>
      <c r="EC24" s="704"/>
    </row>
    <row r="25" spans="2:133" ht="11.25" customHeight="1">
      <c r="B25" s="618" t="s">
        <v>290</v>
      </c>
      <c r="C25" s="619"/>
      <c r="D25" s="619"/>
      <c r="E25" s="619"/>
      <c r="F25" s="619"/>
      <c r="G25" s="619"/>
      <c r="H25" s="619"/>
      <c r="I25" s="619"/>
      <c r="J25" s="619"/>
      <c r="K25" s="619"/>
      <c r="L25" s="619"/>
      <c r="M25" s="619"/>
      <c r="N25" s="619"/>
      <c r="O25" s="619"/>
      <c r="P25" s="619"/>
      <c r="Q25" s="620"/>
      <c r="R25" s="621">
        <v>44567278</v>
      </c>
      <c r="S25" s="622"/>
      <c r="T25" s="622"/>
      <c r="U25" s="622"/>
      <c r="V25" s="622"/>
      <c r="W25" s="622"/>
      <c r="X25" s="622"/>
      <c r="Y25" s="623"/>
      <c r="Z25" s="659">
        <v>51.2</v>
      </c>
      <c r="AA25" s="659"/>
      <c r="AB25" s="659"/>
      <c r="AC25" s="659"/>
      <c r="AD25" s="660">
        <v>41583527</v>
      </c>
      <c r="AE25" s="660"/>
      <c r="AF25" s="660"/>
      <c r="AG25" s="660"/>
      <c r="AH25" s="660"/>
      <c r="AI25" s="660"/>
      <c r="AJ25" s="660"/>
      <c r="AK25" s="660"/>
      <c r="AL25" s="624">
        <v>99.3</v>
      </c>
      <c r="AM25" s="625"/>
      <c r="AN25" s="625"/>
      <c r="AO25" s="661"/>
      <c r="AP25" s="618" t="s">
        <v>291</v>
      </c>
      <c r="AQ25" s="698"/>
      <c r="AR25" s="698"/>
      <c r="AS25" s="698"/>
      <c r="AT25" s="698"/>
      <c r="AU25" s="698"/>
      <c r="AV25" s="698"/>
      <c r="AW25" s="698"/>
      <c r="AX25" s="698"/>
      <c r="AY25" s="698"/>
      <c r="AZ25" s="698"/>
      <c r="BA25" s="698"/>
      <c r="BB25" s="698"/>
      <c r="BC25" s="698"/>
      <c r="BD25" s="698"/>
      <c r="BE25" s="698"/>
      <c r="BF25" s="699"/>
      <c r="BG25" s="621" t="s">
        <v>129</v>
      </c>
      <c r="BH25" s="622"/>
      <c r="BI25" s="622"/>
      <c r="BJ25" s="622"/>
      <c r="BK25" s="622"/>
      <c r="BL25" s="622"/>
      <c r="BM25" s="622"/>
      <c r="BN25" s="623"/>
      <c r="BO25" s="659" t="s">
        <v>129</v>
      </c>
      <c r="BP25" s="659"/>
      <c r="BQ25" s="659"/>
      <c r="BR25" s="659"/>
      <c r="BS25" s="660" t="s">
        <v>242</v>
      </c>
      <c r="BT25" s="660"/>
      <c r="BU25" s="660"/>
      <c r="BV25" s="660"/>
      <c r="BW25" s="660"/>
      <c r="BX25" s="660"/>
      <c r="BY25" s="660"/>
      <c r="BZ25" s="660"/>
      <c r="CA25" s="660"/>
      <c r="CB25" s="700"/>
      <c r="CD25" s="618" t="s">
        <v>292</v>
      </c>
      <c r="CE25" s="619"/>
      <c r="CF25" s="619"/>
      <c r="CG25" s="619"/>
      <c r="CH25" s="619"/>
      <c r="CI25" s="619"/>
      <c r="CJ25" s="619"/>
      <c r="CK25" s="619"/>
      <c r="CL25" s="619"/>
      <c r="CM25" s="619"/>
      <c r="CN25" s="619"/>
      <c r="CO25" s="619"/>
      <c r="CP25" s="619"/>
      <c r="CQ25" s="620"/>
      <c r="CR25" s="621">
        <v>10826347</v>
      </c>
      <c r="CS25" s="634"/>
      <c r="CT25" s="634"/>
      <c r="CU25" s="634"/>
      <c r="CV25" s="634"/>
      <c r="CW25" s="634"/>
      <c r="CX25" s="634"/>
      <c r="CY25" s="635"/>
      <c r="CZ25" s="624">
        <v>13</v>
      </c>
      <c r="DA25" s="636"/>
      <c r="DB25" s="636"/>
      <c r="DC25" s="637"/>
      <c r="DD25" s="627">
        <v>9879037</v>
      </c>
      <c r="DE25" s="634"/>
      <c r="DF25" s="634"/>
      <c r="DG25" s="634"/>
      <c r="DH25" s="634"/>
      <c r="DI25" s="634"/>
      <c r="DJ25" s="634"/>
      <c r="DK25" s="635"/>
      <c r="DL25" s="627">
        <v>9787446</v>
      </c>
      <c r="DM25" s="634"/>
      <c r="DN25" s="634"/>
      <c r="DO25" s="634"/>
      <c r="DP25" s="634"/>
      <c r="DQ25" s="634"/>
      <c r="DR25" s="634"/>
      <c r="DS25" s="634"/>
      <c r="DT25" s="634"/>
      <c r="DU25" s="634"/>
      <c r="DV25" s="635"/>
      <c r="DW25" s="624">
        <v>23.4</v>
      </c>
      <c r="DX25" s="636"/>
      <c r="DY25" s="636"/>
      <c r="DZ25" s="636"/>
      <c r="EA25" s="636"/>
      <c r="EB25" s="636"/>
      <c r="EC25" s="648"/>
    </row>
    <row r="26" spans="2:133" ht="11.25" customHeight="1">
      <c r="B26" s="618" t="s">
        <v>293</v>
      </c>
      <c r="C26" s="619"/>
      <c r="D26" s="619"/>
      <c r="E26" s="619"/>
      <c r="F26" s="619"/>
      <c r="G26" s="619"/>
      <c r="H26" s="619"/>
      <c r="I26" s="619"/>
      <c r="J26" s="619"/>
      <c r="K26" s="619"/>
      <c r="L26" s="619"/>
      <c r="M26" s="619"/>
      <c r="N26" s="619"/>
      <c r="O26" s="619"/>
      <c r="P26" s="619"/>
      <c r="Q26" s="620"/>
      <c r="R26" s="621">
        <v>15039</v>
      </c>
      <c r="S26" s="622"/>
      <c r="T26" s="622"/>
      <c r="U26" s="622"/>
      <c r="V26" s="622"/>
      <c r="W26" s="622"/>
      <c r="X26" s="622"/>
      <c r="Y26" s="623"/>
      <c r="Z26" s="659">
        <v>0</v>
      </c>
      <c r="AA26" s="659"/>
      <c r="AB26" s="659"/>
      <c r="AC26" s="659"/>
      <c r="AD26" s="660">
        <v>15039</v>
      </c>
      <c r="AE26" s="660"/>
      <c r="AF26" s="660"/>
      <c r="AG26" s="660"/>
      <c r="AH26" s="660"/>
      <c r="AI26" s="660"/>
      <c r="AJ26" s="660"/>
      <c r="AK26" s="660"/>
      <c r="AL26" s="624">
        <v>0</v>
      </c>
      <c r="AM26" s="625"/>
      <c r="AN26" s="625"/>
      <c r="AO26" s="661"/>
      <c r="AP26" s="618" t="s">
        <v>294</v>
      </c>
      <c r="AQ26" s="698"/>
      <c r="AR26" s="698"/>
      <c r="AS26" s="698"/>
      <c r="AT26" s="698"/>
      <c r="AU26" s="698"/>
      <c r="AV26" s="698"/>
      <c r="AW26" s="698"/>
      <c r="AX26" s="698"/>
      <c r="AY26" s="698"/>
      <c r="AZ26" s="698"/>
      <c r="BA26" s="698"/>
      <c r="BB26" s="698"/>
      <c r="BC26" s="698"/>
      <c r="BD26" s="698"/>
      <c r="BE26" s="698"/>
      <c r="BF26" s="699"/>
      <c r="BG26" s="621" t="s">
        <v>129</v>
      </c>
      <c r="BH26" s="622"/>
      <c r="BI26" s="622"/>
      <c r="BJ26" s="622"/>
      <c r="BK26" s="622"/>
      <c r="BL26" s="622"/>
      <c r="BM26" s="622"/>
      <c r="BN26" s="623"/>
      <c r="BO26" s="659" t="s">
        <v>129</v>
      </c>
      <c r="BP26" s="659"/>
      <c r="BQ26" s="659"/>
      <c r="BR26" s="659"/>
      <c r="BS26" s="660" t="s">
        <v>129</v>
      </c>
      <c r="BT26" s="660"/>
      <c r="BU26" s="660"/>
      <c r="BV26" s="660"/>
      <c r="BW26" s="660"/>
      <c r="BX26" s="660"/>
      <c r="BY26" s="660"/>
      <c r="BZ26" s="660"/>
      <c r="CA26" s="660"/>
      <c r="CB26" s="700"/>
      <c r="CD26" s="618" t="s">
        <v>295</v>
      </c>
      <c r="CE26" s="619"/>
      <c r="CF26" s="619"/>
      <c r="CG26" s="619"/>
      <c r="CH26" s="619"/>
      <c r="CI26" s="619"/>
      <c r="CJ26" s="619"/>
      <c r="CK26" s="619"/>
      <c r="CL26" s="619"/>
      <c r="CM26" s="619"/>
      <c r="CN26" s="619"/>
      <c r="CO26" s="619"/>
      <c r="CP26" s="619"/>
      <c r="CQ26" s="620"/>
      <c r="CR26" s="621">
        <v>6250078</v>
      </c>
      <c r="CS26" s="622"/>
      <c r="CT26" s="622"/>
      <c r="CU26" s="622"/>
      <c r="CV26" s="622"/>
      <c r="CW26" s="622"/>
      <c r="CX26" s="622"/>
      <c r="CY26" s="623"/>
      <c r="CZ26" s="624">
        <v>7.5</v>
      </c>
      <c r="DA26" s="636"/>
      <c r="DB26" s="636"/>
      <c r="DC26" s="637"/>
      <c r="DD26" s="627">
        <v>5806498</v>
      </c>
      <c r="DE26" s="622"/>
      <c r="DF26" s="622"/>
      <c r="DG26" s="622"/>
      <c r="DH26" s="622"/>
      <c r="DI26" s="622"/>
      <c r="DJ26" s="622"/>
      <c r="DK26" s="623"/>
      <c r="DL26" s="627" t="s">
        <v>129</v>
      </c>
      <c r="DM26" s="622"/>
      <c r="DN26" s="622"/>
      <c r="DO26" s="622"/>
      <c r="DP26" s="622"/>
      <c r="DQ26" s="622"/>
      <c r="DR26" s="622"/>
      <c r="DS26" s="622"/>
      <c r="DT26" s="622"/>
      <c r="DU26" s="622"/>
      <c r="DV26" s="623"/>
      <c r="DW26" s="624" t="s">
        <v>129</v>
      </c>
      <c r="DX26" s="636"/>
      <c r="DY26" s="636"/>
      <c r="DZ26" s="636"/>
      <c r="EA26" s="636"/>
      <c r="EB26" s="636"/>
      <c r="EC26" s="648"/>
    </row>
    <row r="27" spans="2:133" ht="11.25" customHeight="1">
      <c r="B27" s="618" t="s">
        <v>296</v>
      </c>
      <c r="C27" s="619"/>
      <c r="D27" s="619"/>
      <c r="E27" s="619"/>
      <c r="F27" s="619"/>
      <c r="G27" s="619"/>
      <c r="H27" s="619"/>
      <c r="I27" s="619"/>
      <c r="J27" s="619"/>
      <c r="K27" s="619"/>
      <c r="L27" s="619"/>
      <c r="M27" s="619"/>
      <c r="N27" s="619"/>
      <c r="O27" s="619"/>
      <c r="P27" s="619"/>
      <c r="Q27" s="620"/>
      <c r="R27" s="621">
        <v>469687</v>
      </c>
      <c r="S27" s="622"/>
      <c r="T27" s="622"/>
      <c r="U27" s="622"/>
      <c r="V27" s="622"/>
      <c r="W27" s="622"/>
      <c r="X27" s="622"/>
      <c r="Y27" s="623"/>
      <c r="Z27" s="659">
        <v>0.5</v>
      </c>
      <c r="AA27" s="659"/>
      <c r="AB27" s="659"/>
      <c r="AC27" s="659"/>
      <c r="AD27" s="660" t="s">
        <v>129</v>
      </c>
      <c r="AE27" s="660"/>
      <c r="AF27" s="660"/>
      <c r="AG27" s="660"/>
      <c r="AH27" s="660"/>
      <c r="AI27" s="660"/>
      <c r="AJ27" s="660"/>
      <c r="AK27" s="660"/>
      <c r="AL27" s="624" t="s">
        <v>129</v>
      </c>
      <c r="AM27" s="625"/>
      <c r="AN27" s="625"/>
      <c r="AO27" s="661"/>
      <c r="AP27" s="618" t="s">
        <v>297</v>
      </c>
      <c r="AQ27" s="619"/>
      <c r="AR27" s="619"/>
      <c r="AS27" s="619"/>
      <c r="AT27" s="619"/>
      <c r="AU27" s="619"/>
      <c r="AV27" s="619"/>
      <c r="AW27" s="619"/>
      <c r="AX27" s="619"/>
      <c r="AY27" s="619"/>
      <c r="AZ27" s="619"/>
      <c r="BA27" s="619"/>
      <c r="BB27" s="619"/>
      <c r="BC27" s="619"/>
      <c r="BD27" s="619"/>
      <c r="BE27" s="619"/>
      <c r="BF27" s="620"/>
      <c r="BG27" s="621">
        <v>33924586</v>
      </c>
      <c r="BH27" s="622"/>
      <c r="BI27" s="622"/>
      <c r="BJ27" s="622"/>
      <c r="BK27" s="622"/>
      <c r="BL27" s="622"/>
      <c r="BM27" s="622"/>
      <c r="BN27" s="623"/>
      <c r="BO27" s="659">
        <v>100</v>
      </c>
      <c r="BP27" s="659"/>
      <c r="BQ27" s="659"/>
      <c r="BR27" s="659"/>
      <c r="BS27" s="660">
        <v>182970</v>
      </c>
      <c r="BT27" s="660"/>
      <c r="BU27" s="660"/>
      <c r="BV27" s="660"/>
      <c r="BW27" s="660"/>
      <c r="BX27" s="660"/>
      <c r="BY27" s="660"/>
      <c r="BZ27" s="660"/>
      <c r="CA27" s="660"/>
      <c r="CB27" s="700"/>
      <c r="CD27" s="618" t="s">
        <v>298</v>
      </c>
      <c r="CE27" s="619"/>
      <c r="CF27" s="619"/>
      <c r="CG27" s="619"/>
      <c r="CH27" s="619"/>
      <c r="CI27" s="619"/>
      <c r="CJ27" s="619"/>
      <c r="CK27" s="619"/>
      <c r="CL27" s="619"/>
      <c r="CM27" s="619"/>
      <c r="CN27" s="619"/>
      <c r="CO27" s="619"/>
      <c r="CP27" s="619"/>
      <c r="CQ27" s="620"/>
      <c r="CR27" s="621">
        <v>24482480</v>
      </c>
      <c r="CS27" s="634"/>
      <c r="CT27" s="634"/>
      <c r="CU27" s="634"/>
      <c r="CV27" s="634"/>
      <c r="CW27" s="634"/>
      <c r="CX27" s="634"/>
      <c r="CY27" s="635"/>
      <c r="CZ27" s="624">
        <v>29.3</v>
      </c>
      <c r="DA27" s="636"/>
      <c r="DB27" s="636"/>
      <c r="DC27" s="637"/>
      <c r="DD27" s="627">
        <v>5745253</v>
      </c>
      <c r="DE27" s="634"/>
      <c r="DF27" s="634"/>
      <c r="DG27" s="634"/>
      <c r="DH27" s="634"/>
      <c r="DI27" s="634"/>
      <c r="DJ27" s="634"/>
      <c r="DK27" s="635"/>
      <c r="DL27" s="627">
        <v>5738736</v>
      </c>
      <c r="DM27" s="634"/>
      <c r="DN27" s="634"/>
      <c r="DO27" s="634"/>
      <c r="DP27" s="634"/>
      <c r="DQ27" s="634"/>
      <c r="DR27" s="634"/>
      <c r="DS27" s="634"/>
      <c r="DT27" s="634"/>
      <c r="DU27" s="634"/>
      <c r="DV27" s="635"/>
      <c r="DW27" s="624">
        <v>13.7</v>
      </c>
      <c r="DX27" s="636"/>
      <c r="DY27" s="636"/>
      <c r="DZ27" s="636"/>
      <c r="EA27" s="636"/>
      <c r="EB27" s="636"/>
      <c r="EC27" s="648"/>
    </row>
    <row r="28" spans="2:133" ht="11.25" customHeight="1">
      <c r="B28" s="618" t="s">
        <v>299</v>
      </c>
      <c r="C28" s="619"/>
      <c r="D28" s="619"/>
      <c r="E28" s="619"/>
      <c r="F28" s="619"/>
      <c r="G28" s="619"/>
      <c r="H28" s="619"/>
      <c r="I28" s="619"/>
      <c r="J28" s="619"/>
      <c r="K28" s="619"/>
      <c r="L28" s="619"/>
      <c r="M28" s="619"/>
      <c r="N28" s="619"/>
      <c r="O28" s="619"/>
      <c r="P28" s="619"/>
      <c r="Q28" s="620"/>
      <c r="R28" s="621">
        <v>405467</v>
      </c>
      <c r="S28" s="622"/>
      <c r="T28" s="622"/>
      <c r="U28" s="622"/>
      <c r="V28" s="622"/>
      <c r="W28" s="622"/>
      <c r="X28" s="622"/>
      <c r="Y28" s="623"/>
      <c r="Z28" s="659">
        <v>0.5</v>
      </c>
      <c r="AA28" s="659"/>
      <c r="AB28" s="659"/>
      <c r="AC28" s="659"/>
      <c r="AD28" s="660">
        <v>226007</v>
      </c>
      <c r="AE28" s="660"/>
      <c r="AF28" s="660"/>
      <c r="AG28" s="660"/>
      <c r="AH28" s="660"/>
      <c r="AI28" s="660"/>
      <c r="AJ28" s="660"/>
      <c r="AK28" s="660"/>
      <c r="AL28" s="624">
        <v>0.5</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300</v>
      </c>
      <c r="CE28" s="619"/>
      <c r="CF28" s="619"/>
      <c r="CG28" s="619"/>
      <c r="CH28" s="619"/>
      <c r="CI28" s="619"/>
      <c r="CJ28" s="619"/>
      <c r="CK28" s="619"/>
      <c r="CL28" s="619"/>
      <c r="CM28" s="619"/>
      <c r="CN28" s="619"/>
      <c r="CO28" s="619"/>
      <c r="CP28" s="619"/>
      <c r="CQ28" s="620"/>
      <c r="CR28" s="621">
        <v>4763552</v>
      </c>
      <c r="CS28" s="622"/>
      <c r="CT28" s="622"/>
      <c r="CU28" s="622"/>
      <c r="CV28" s="622"/>
      <c r="CW28" s="622"/>
      <c r="CX28" s="622"/>
      <c r="CY28" s="623"/>
      <c r="CZ28" s="624">
        <v>5.7</v>
      </c>
      <c r="DA28" s="636"/>
      <c r="DB28" s="636"/>
      <c r="DC28" s="637"/>
      <c r="DD28" s="627">
        <v>4641181</v>
      </c>
      <c r="DE28" s="622"/>
      <c r="DF28" s="622"/>
      <c r="DG28" s="622"/>
      <c r="DH28" s="622"/>
      <c r="DI28" s="622"/>
      <c r="DJ28" s="622"/>
      <c r="DK28" s="623"/>
      <c r="DL28" s="627">
        <v>4641181</v>
      </c>
      <c r="DM28" s="622"/>
      <c r="DN28" s="622"/>
      <c r="DO28" s="622"/>
      <c r="DP28" s="622"/>
      <c r="DQ28" s="622"/>
      <c r="DR28" s="622"/>
      <c r="DS28" s="622"/>
      <c r="DT28" s="622"/>
      <c r="DU28" s="622"/>
      <c r="DV28" s="623"/>
      <c r="DW28" s="624">
        <v>11.1</v>
      </c>
      <c r="DX28" s="636"/>
      <c r="DY28" s="636"/>
      <c r="DZ28" s="636"/>
      <c r="EA28" s="636"/>
      <c r="EB28" s="636"/>
      <c r="EC28" s="648"/>
    </row>
    <row r="29" spans="2:133" ht="11.25" customHeight="1">
      <c r="B29" s="618" t="s">
        <v>301</v>
      </c>
      <c r="C29" s="619"/>
      <c r="D29" s="619"/>
      <c r="E29" s="619"/>
      <c r="F29" s="619"/>
      <c r="G29" s="619"/>
      <c r="H29" s="619"/>
      <c r="I29" s="619"/>
      <c r="J29" s="619"/>
      <c r="K29" s="619"/>
      <c r="L29" s="619"/>
      <c r="M29" s="619"/>
      <c r="N29" s="619"/>
      <c r="O29" s="619"/>
      <c r="P29" s="619"/>
      <c r="Q29" s="620"/>
      <c r="R29" s="621">
        <v>469306</v>
      </c>
      <c r="S29" s="622"/>
      <c r="T29" s="622"/>
      <c r="U29" s="622"/>
      <c r="V29" s="622"/>
      <c r="W29" s="622"/>
      <c r="X29" s="622"/>
      <c r="Y29" s="623"/>
      <c r="Z29" s="659">
        <v>0.5</v>
      </c>
      <c r="AA29" s="659"/>
      <c r="AB29" s="659"/>
      <c r="AC29" s="659"/>
      <c r="AD29" s="660" t="s">
        <v>242</v>
      </c>
      <c r="AE29" s="660"/>
      <c r="AF29" s="660"/>
      <c r="AG29" s="660"/>
      <c r="AH29" s="660"/>
      <c r="AI29" s="660"/>
      <c r="AJ29" s="660"/>
      <c r="AK29" s="660"/>
      <c r="AL29" s="624" t="s">
        <v>242</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302</v>
      </c>
      <c r="CE29" s="641"/>
      <c r="CF29" s="618" t="s">
        <v>303</v>
      </c>
      <c r="CG29" s="619"/>
      <c r="CH29" s="619"/>
      <c r="CI29" s="619"/>
      <c r="CJ29" s="619"/>
      <c r="CK29" s="619"/>
      <c r="CL29" s="619"/>
      <c r="CM29" s="619"/>
      <c r="CN29" s="619"/>
      <c r="CO29" s="619"/>
      <c r="CP29" s="619"/>
      <c r="CQ29" s="620"/>
      <c r="CR29" s="621">
        <v>4763547</v>
      </c>
      <c r="CS29" s="634"/>
      <c r="CT29" s="634"/>
      <c r="CU29" s="634"/>
      <c r="CV29" s="634"/>
      <c r="CW29" s="634"/>
      <c r="CX29" s="634"/>
      <c r="CY29" s="635"/>
      <c r="CZ29" s="624">
        <v>5.7</v>
      </c>
      <c r="DA29" s="636"/>
      <c r="DB29" s="636"/>
      <c r="DC29" s="637"/>
      <c r="DD29" s="627">
        <v>4641176</v>
      </c>
      <c r="DE29" s="634"/>
      <c r="DF29" s="634"/>
      <c r="DG29" s="634"/>
      <c r="DH29" s="634"/>
      <c r="DI29" s="634"/>
      <c r="DJ29" s="634"/>
      <c r="DK29" s="635"/>
      <c r="DL29" s="627">
        <v>4641176</v>
      </c>
      <c r="DM29" s="634"/>
      <c r="DN29" s="634"/>
      <c r="DO29" s="634"/>
      <c r="DP29" s="634"/>
      <c r="DQ29" s="634"/>
      <c r="DR29" s="634"/>
      <c r="DS29" s="634"/>
      <c r="DT29" s="634"/>
      <c r="DU29" s="634"/>
      <c r="DV29" s="635"/>
      <c r="DW29" s="624">
        <v>11.1</v>
      </c>
      <c r="DX29" s="636"/>
      <c r="DY29" s="636"/>
      <c r="DZ29" s="636"/>
      <c r="EA29" s="636"/>
      <c r="EB29" s="636"/>
      <c r="EC29" s="648"/>
    </row>
    <row r="30" spans="2:133" ht="11.25" customHeight="1">
      <c r="B30" s="618" t="s">
        <v>304</v>
      </c>
      <c r="C30" s="619"/>
      <c r="D30" s="619"/>
      <c r="E30" s="619"/>
      <c r="F30" s="619"/>
      <c r="G30" s="619"/>
      <c r="H30" s="619"/>
      <c r="I30" s="619"/>
      <c r="J30" s="619"/>
      <c r="K30" s="619"/>
      <c r="L30" s="619"/>
      <c r="M30" s="619"/>
      <c r="N30" s="619"/>
      <c r="O30" s="619"/>
      <c r="P30" s="619"/>
      <c r="Q30" s="620"/>
      <c r="R30" s="621">
        <v>20219410</v>
      </c>
      <c r="S30" s="622"/>
      <c r="T30" s="622"/>
      <c r="U30" s="622"/>
      <c r="V30" s="622"/>
      <c r="W30" s="622"/>
      <c r="X30" s="622"/>
      <c r="Y30" s="623"/>
      <c r="Z30" s="659">
        <v>23.2</v>
      </c>
      <c r="AA30" s="659"/>
      <c r="AB30" s="659"/>
      <c r="AC30" s="659"/>
      <c r="AD30" s="660" t="s">
        <v>129</v>
      </c>
      <c r="AE30" s="660"/>
      <c r="AF30" s="660"/>
      <c r="AG30" s="660"/>
      <c r="AH30" s="660"/>
      <c r="AI30" s="660"/>
      <c r="AJ30" s="660"/>
      <c r="AK30" s="660"/>
      <c r="AL30" s="624" t="s">
        <v>242</v>
      </c>
      <c r="AM30" s="625"/>
      <c r="AN30" s="625"/>
      <c r="AO30" s="661"/>
      <c r="AP30" s="673" t="s">
        <v>220</v>
      </c>
      <c r="AQ30" s="674"/>
      <c r="AR30" s="674"/>
      <c r="AS30" s="674"/>
      <c r="AT30" s="674"/>
      <c r="AU30" s="674"/>
      <c r="AV30" s="674"/>
      <c r="AW30" s="674"/>
      <c r="AX30" s="674"/>
      <c r="AY30" s="674"/>
      <c r="AZ30" s="674"/>
      <c r="BA30" s="674"/>
      <c r="BB30" s="674"/>
      <c r="BC30" s="674"/>
      <c r="BD30" s="674"/>
      <c r="BE30" s="674"/>
      <c r="BF30" s="675"/>
      <c r="BG30" s="673" t="s">
        <v>305</v>
      </c>
      <c r="BH30" s="691"/>
      <c r="BI30" s="691"/>
      <c r="BJ30" s="691"/>
      <c r="BK30" s="691"/>
      <c r="BL30" s="691"/>
      <c r="BM30" s="691"/>
      <c r="BN30" s="691"/>
      <c r="BO30" s="691"/>
      <c r="BP30" s="691"/>
      <c r="BQ30" s="692"/>
      <c r="BR30" s="673" t="s">
        <v>306</v>
      </c>
      <c r="BS30" s="691"/>
      <c r="BT30" s="691"/>
      <c r="BU30" s="691"/>
      <c r="BV30" s="691"/>
      <c r="BW30" s="691"/>
      <c r="BX30" s="691"/>
      <c r="BY30" s="691"/>
      <c r="BZ30" s="691"/>
      <c r="CA30" s="691"/>
      <c r="CB30" s="692"/>
      <c r="CD30" s="642"/>
      <c r="CE30" s="643"/>
      <c r="CF30" s="618" t="s">
        <v>307</v>
      </c>
      <c r="CG30" s="619"/>
      <c r="CH30" s="619"/>
      <c r="CI30" s="619"/>
      <c r="CJ30" s="619"/>
      <c r="CK30" s="619"/>
      <c r="CL30" s="619"/>
      <c r="CM30" s="619"/>
      <c r="CN30" s="619"/>
      <c r="CO30" s="619"/>
      <c r="CP30" s="619"/>
      <c r="CQ30" s="620"/>
      <c r="CR30" s="621">
        <v>4614461</v>
      </c>
      <c r="CS30" s="622"/>
      <c r="CT30" s="622"/>
      <c r="CU30" s="622"/>
      <c r="CV30" s="622"/>
      <c r="CW30" s="622"/>
      <c r="CX30" s="622"/>
      <c r="CY30" s="623"/>
      <c r="CZ30" s="624">
        <v>5.5</v>
      </c>
      <c r="DA30" s="636"/>
      <c r="DB30" s="636"/>
      <c r="DC30" s="637"/>
      <c r="DD30" s="627">
        <v>4492410</v>
      </c>
      <c r="DE30" s="622"/>
      <c r="DF30" s="622"/>
      <c r="DG30" s="622"/>
      <c r="DH30" s="622"/>
      <c r="DI30" s="622"/>
      <c r="DJ30" s="622"/>
      <c r="DK30" s="623"/>
      <c r="DL30" s="627">
        <v>4492410</v>
      </c>
      <c r="DM30" s="622"/>
      <c r="DN30" s="622"/>
      <c r="DO30" s="622"/>
      <c r="DP30" s="622"/>
      <c r="DQ30" s="622"/>
      <c r="DR30" s="622"/>
      <c r="DS30" s="622"/>
      <c r="DT30" s="622"/>
      <c r="DU30" s="622"/>
      <c r="DV30" s="623"/>
      <c r="DW30" s="624">
        <v>10.7</v>
      </c>
      <c r="DX30" s="636"/>
      <c r="DY30" s="636"/>
      <c r="DZ30" s="636"/>
      <c r="EA30" s="636"/>
      <c r="EB30" s="636"/>
      <c r="EC30" s="648"/>
    </row>
    <row r="31" spans="2:133" ht="11.25" customHeight="1">
      <c r="B31" s="688" t="s">
        <v>308</v>
      </c>
      <c r="C31" s="689"/>
      <c r="D31" s="689"/>
      <c r="E31" s="689"/>
      <c r="F31" s="689"/>
      <c r="G31" s="689"/>
      <c r="H31" s="689"/>
      <c r="I31" s="689"/>
      <c r="J31" s="689"/>
      <c r="K31" s="689"/>
      <c r="L31" s="689"/>
      <c r="M31" s="689"/>
      <c r="N31" s="689"/>
      <c r="O31" s="689"/>
      <c r="P31" s="689"/>
      <c r="Q31" s="690"/>
      <c r="R31" s="621" t="s">
        <v>129</v>
      </c>
      <c r="S31" s="622"/>
      <c r="T31" s="622"/>
      <c r="U31" s="622"/>
      <c r="V31" s="622"/>
      <c r="W31" s="622"/>
      <c r="X31" s="622"/>
      <c r="Y31" s="623"/>
      <c r="Z31" s="659" t="s">
        <v>242</v>
      </c>
      <c r="AA31" s="659"/>
      <c r="AB31" s="659"/>
      <c r="AC31" s="659"/>
      <c r="AD31" s="660" t="s">
        <v>129</v>
      </c>
      <c r="AE31" s="660"/>
      <c r="AF31" s="660"/>
      <c r="AG31" s="660"/>
      <c r="AH31" s="660"/>
      <c r="AI31" s="660"/>
      <c r="AJ31" s="660"/>
      <c r="AK31" s="660"/>
      <c r="AL31" s="624" t="s">
        <v>242</v>
      </c>
      <c r="AM31" s="625"/>
      <c r="AN31" s="625"/>
      <c r="AO31" s="661"/>
      <c r="AP31" s="693" t="s">
        <v>309</v>
      </c>
      <c r="AQ31" s="694"/>
      <c r="AR31" s="694"/>
      <c r="AS31" s="694"/>
      <c r="AT31" s="695" t="s">
        <v>310</v>
      </c>
      <c r="AU31" s="214"/>
      <c r="AV31" s="214"/>
      <c r="AW31" s="214"/>
      <c r="AX31" s="679" t="s">
        <v>186</v>
      </c>
      <c r="AY31" s="680"/>
      <c r="AZ31" s="680"/>
      <c r="BA31" s="680"/>
      <c r="BB31" s="680"/>
      <c r="BC31" s="680"/>
      <c r="BD31" s="680"/>
      <c r="BE31" s="680"/>
      <c r="BF31" s="681"/>
      <c r="BG31" s="683">
        <v>99.3</v>
      </c>
      <c r="BH31" s="684"/>
      <c r="BI31" s="684"/>
      <c r="BJ31" s="684"/>
      <c r="BK31" s="684"/>
      <c r="BL31" s="684"/>
      <c r="BM31" s="685">
        <v>98.8</v>
      </c>
      <c r="BN31" s="684"/>
      <c r="BO31" s="684"/>
      <c r="BP31" s="684"/>
      <c r="BQ31" s="686"/>
      <c r="BR31" s="683">
        <v>99.5</v>
      </c>
      <c r="BS31" s="684"/>
      <c r="BT31" s="684"/>
      <c r="BU31" s="684"/>
      <c r="BV31" s="684"/>
      <c r="BW31" s="684"/>
      <c r="BX31" s="685">
        <v>98.8</v>
      </c>
      <c r="BY31" s="684"/>
      <c r="BZ31" s="684"/>
      <c r="CA31" s="684"/>
      <c r="CB31" s="686"/>
      <c r="CD31" s="642"/>
      <c r="CE31" s="643"/>
      <c r="CF31" s="618" t="s">
        <v>311</v>
      </c>
      <c r="CG31" s="619"/>
      <c r="CH31" s="619"/>
      <c r="CI31" s="619"/>
      <c r="CJ31" s="619"/>
      <c r="CK31" s="619"/>
      <c r="CL31" s="619"/>
      <c r="CM31" s="619"/>
      <c r="CN31" s="619"/>
      <c r="CO31" s="619"/>
      <c r="CP31" s="619"/>
      <c r="CQ31" s="620"/>
      <c r="CR31" s="621">
        <v>149086</v>
      </c>
      <c r="CS31" s="634"/>
      <c r="CT31" s="634"/>
      <c r="CU31" s="634"/>
      <c r="CV31" s="634"/>
      <c r="CW31" s="634"/>
      <c r="CX31" s="634"/>
      <c r="CY31" s="635"/>
      <c r="CZ31" s="624">
        <v>0.2</v>
      </c>
      <c r="DA31" s="636"/>
      <c r="DB31" s="636"/>
      <c r="DC31" s="637"/>
      <c r="DD31" s="627">
        <v>148766</v>
      </c>
      <c r="DE31" s="634"/>
      <c r="DF31" s="634"/>
      <c r="DG31" s="634"/>
      <c r="DH31" s="634"/>
      <c r="DI31" s="634"/>
      <c r="DJ31" s="634"/>
      <c r="DK31" s="635"/>
      <c r="DL31" s="627">
        <v>148766</v>
      </c>
      <c r="DM31" s="634"/>
      <c r="DN31" s="634"/>
      <c r="DO31" s="634"/>
      <c r="DP31" s="634"/>
      <c r="DQ31" s="634"/>
      <c r="DR31" s="634"/>
      <c r="DS31" s="634"/>
      <c r="DT31" s="634"/>
      <c r="DU31" s="634"/>
      <c r="DV31" s="635"/>
      <c r="DW31" s="624">
        <v>0.4</v>
      </c>
      <c r="DX31" s="636"/>
      <c r="DY31" s="636"/>
      <c r="DZ31" s="636"/>
      <c r="EA31" s="636"/>
      <c r="EB31" s="636"/>
      <c r="EC31" s="648"/>
    </row>
    <row r="32" spans="2:133" ht="11.25" customHeight="1">
      <c r="B32" s="618" t="s">
        <v>312</v>
      </c>
      <c r="C32" s="619"/>
      <c r="D32" s="619"/>
      <c r="E32" s="619"/>
      <c r="F32" s="619"/>
      <c r="G32" s="619"/>
      <c r="H32" s="619"/>
      <c r="I32" s="619"/>
      <c r="J32" s="619"/>
      <c r="K32" s="619"/>
      <c r="L32" s="619"/>
      <c r="M32" s="619"/>
      <c r="N32" s="619"/>
      <c r="O32" s="619"/>
      <c r="P32" s="619"/>
      <c r="Q32" s="620"/>
      <c r="R32" s="621">
        <v>12050538</v>
      </c>
      <c r="S32" s="622"/>
      <c r="T32" s="622"/>
      <c r="U32" s="622"/>
      <c r="V32" s="622"/>
      <c r="W32" s="622"/>
      <c r="X32" s="622"/>
      <c r="Y32" s="623"/>
      <c r="Z32" s="659">
        <v>13.8</v>
      </c>
      <c r="AA32" s="659"/>
      <c r="AB32" s="659"/>
      <c r="AC32" s="659"/>
      <c r="AD32" s="660" t="s">
        <v>129</v>
      </c>
      <c r="AE32" s="660"/>
      <c r="AF32" s="660"/>
      <c r="AG32" s="660"/>
      <c r="AH32" s="660"/>
      <c r="AI32" s="660"/>
      <c r="AJ32" s="660"/>
      <c r="AK32" s="660"/>
      <c r="AL32" s="624" t="s">
        <v>242</v>
      </c>
      <c r="AM32" s="625"/>
      <c r="AN32" s="625"/>
      <c r="AO32" s="661"/>
      <c r="AP32" s="662"/>
      <c r="AQ32" s="663"/>
      <c r="AR32" s="663"/>
      <c r="AS32" s="663"/>
      <c r="AT32" s="696"/>
      <c r="AU32" s="210" t="s">
        <v>313</v>
      </c>
      <c r="AX32" s="618" t="s">
        <v>314</v>
      </c>
      <c r="AY32" s="619"/>
      <c r="AZ32" s="619"/>
      <c r="BA32" s="619"/>
      <c r="BB32" s="619"/>
      <c r="BC32" s="619"/>
      <c r="BD32" s="619"/>
      <c r="BE32" s="619"/>
      <c r="BF32" s="620"/>
      <c r="BG32" s="687">
        <v>99.1</v>
      </c>
      <c r="BH32" s="634"/>
      <c r="BI32" s="634"/>
      <c r="BJ32" s="634"/>
      <c r="BK32" s="634"/>
      <c r="BL32" s="634"/>
      <c r="BM32" s="625">
        <v>98.4</v>
      </c>
      <c r="BN32" s="634"/>
      <c r="BO32" s="634"/>
      <c r="BP32" s="634"/>
      <c r="BQ32" s="657"/>
      <c r="BR32" s="687">
        <v>99.3</v>
      </c>
      <c r="BS32" s="634"/>
      <c r="BT32" s="634"/>
      <c r="BU32" s="634"/>
      <c r="BV32" s="634"/>
      <c r="BW32" s="634"/>
      <c r="BX32" s="625">
        <v>98.4</v>
      </c>
      <c r="BY32" s="634"/>
      <c r="BZ32" s="634"/>
      <c r="CA32" s="634"/>
      <c r="CB32" s="657"/>
      <c r="CD32" s="644"/>
      <c r="CE32" s="645"/>
      <c r="CF32" s="618" t="s">
        <v>315</v>
      </c>
      <c r="CG32" s="619"/>
      <c r="CH32" s="619"/>
      <c r="CI32" s="619"/>
      <c r="CJ32" s="619"/>
      <c r="CK32" s="619"/>
      <c r="CL32" s="619"/>
      <c r="CM32" s="619"/>
      <c r="CN32" s="619"/>
      <c r="CO32" s="619"/>
      <c r="CP32" s="619"/>
      <c r="CQ32" s="620"/>
      <c r="CR32" s="621">
        <v>5</v>
      </c>
      <c r="CS32" s="622"/>
      <c r="CT32" s="622"/>
      <c r="CU32" s="622"/>
      <c r="CV32" s="622"/>
      <c r="CW32" s="622"/>
      <c r="CX32" s="622"/>
      <c r="CY32" s="623"/>
      <c r="CZ32" s="624">
        <v>0</v>
      </c>
      <c r="DA32" s="636"/>
      <c r="DB32" s="636"/>
      <c r="DC32" s="637"/>
      <c r="DD32" s="627">
        <v>5</v>
      </c>
      <c r="DE32" s="622"/>
      <c r="DF32" s="622"/>
      <c r="DG32" s="622"/>
      <c r="DH32" s="622"/>
      <c r="DI32" s="622"/>
      <c r="DJ32" s="622"/>
      <c r="DK32" s="623"/>
      <c r="DL32" s="627">
        <v>5</v>
      </c>
      <c r="DM32" s="622"/>
      <c r="DN32" s="622"/>
      <c r="DO32" s="622"/>
      <c r="DP32" s="622"/>
      <c r="DQ32" s="622"/>
      <c r="DR32" s="622"/>
      <c r="DS32" s="622"/>
      <c r="DT32" s="622"/>
      <c r="DU32" s="622"/>
      <c r="DV32" s="623"/>
      <c r="DW32" s="624">
        <v>0</v>
      </c>
      <c r="DX32" s="636"/>
      <c r="DY32" s="636"/>
      <c r="DZ32" s="636"/>
      <c r="EA32" s="636"/>
      <c r="EB32" s="636"/>
      <c r="EC32" s="648"/>
    </row>
    <row r="33" spans="2:133" ht="11.25" customHeight="1">
      <c r="B33" s="618" t="s">
        <v>316</v>
      </c>
      <c r="C33" s="619"/>
      <c r="D33" s="619"/>
      <c r="E33" s="619"/>
      <c r="F33" s="619"/>
      <c r="G33" s="619"/>
      <c r="H33" s="619"/>
      <c r="I33" s="619"/>
      <c r="J33" s="619"/>
      <c r="K33" s="619"/>
      <c r="L33" s="619"/>
      <c r="M33" s="619"/>
      <c r="N33" s="619"/>
      <c r="O33" s="619"/>
      <c r="P33" s="619"/>
      <c r="Q33" s="620"/>
      <c r="R33" s="621">
        <v>214588</v>
      </c>
      <c r="S33" s="622"/>
      <c r="T33" s="622"/>
      <c r="U33" s="622"/>
      <c r="V33" s="622"/>
      <c r="W33" s="622"/>
      <c r="X33" s="622"/>
      <c r="Y33" s="623"/>
      <c r="Z33" s="659">
        <v>0.2</v>
      </c>
      <c r="AA33" s="659"/>
      <c r="AB33" s="659"/>
      <c r="AC33" s="659"/>
      <c r="AD33" s="660">
        <v>52921</v>
      </c>
      <c r="AE33" s="660"/>
      <c r="AF33" s="660"/>
      <c r="AG33" s="660"/>
      <c r="AH33" s="660"/>
      <c r="AI33" s="660"/>
      <c r="AJ33" s="660"/>
      <c r="AK33" s="660"/>
      <c r="AL33" s="624">
        <v>0.1</v>
      </c>
      <c r="AM33" s="625"/>
      <c r="AN33" s="625"/>
      <c r="AO33" s="661"/>
      <c r="AP33" s="664"/>
      <c r="AQ33" s="665"/>
      <c r="AR33" s="665"/>
      <c r="AS33" s="665"/>
      <c r="AT33" s="697"/>
      <c r="AU33" s="215"/>
      <c r="AV33" s="215"/>
      <c r="AW33" s="215"/>
      <c r="AX33" s="602" t="s">
        <v>317</v>
      </c>
      <c r="AY33" s="603"/>
      <c r="AZ33" s="603"/>
      <c r="BA33" s="603"/>
      <c r="BB33" s="603"/>
      <c r="BC33" s="603"/>
      <c r="BD33" s="603"/>
      <c r="BE33" s="603"/>
      <c r="BF33" s="604"/>
      <c r="BG33" s="682">
        <v>99.5</v>
      </c>
      <c r="BH33" s="606"/>
      <c r="BI33" s="606"/>
      <c r="BJ33" s="606"/>
      <c r="BK33" s="606"/>
      <c r="BL33" s="606"/>
      <c r="BM33" s="652">
        <v>99.3</v>
      </c>
      <c r="BN33" s="606"/>
      <c r="BO33" s="606"/>
      <c r="BP33" s="606"/>
      <c r="BQ33" s="669"/>
      <c r="BR33" s="682">
        <v>99.6</v>
      </c>
      <c r="BS33" s="606"/>
      <c r="BT33" s="606"/>
      <c r="BU33" s="606"/>
      <c r="BV33" s="606"/>
      <c r="BW33" s="606"/>
      <c r="BX33" s="652">
        <v>99.3</v>
      </c>
      <c r="BY33" s="606"/>
      <c r="BZ33" s="606"/>
      <c r="CA33" s="606"/>
      <c r="CB33" s="669"/>
      <c r="CD33" s="618" t="s">
        <v>318</v>
      </c>
      <c r="CE33" s="619"/>
      <c r="CF33" s="619"/>
      <c r="CG33" s="619"/>
      <c r="CH33" s="619"/>
      <c r="CI33" s="619"/>
      <c r="CJ33" s="619"/>
      <c r="CK33" s="619"/>
      <c r="CL33" s="619"/>
      <c r="CM33" s="619"/>
      <c r="CN33" s="619"/>
      <c r="CO33" s="619"/>
      <c r="CP33" s="619"/>
      <c r="CQ33" s="620"/>
      <c r="CR33" s="621">
        <v>38399059</v>
      </c>
      <c r="CS33" s="634"/>
      <c r="CT33" s="634"/>
      <c r="CU33" s="634"/>
      <c r="CV33" s="634"/>
      <c r="CW33" s="634"/>
      <c r="CX33" s="634"/>
      <c r="CY33" s="635"/>
      <c r="CZ33" s="624">
        <v>46</v>
      </c>
      <c r="DA33" s="636"/>
      <c r="DB33" s="636"/>
      <c r="DC33" s="637"/>
      <c r="DD33" s="627">
        <v>28809565</v>
      </c>
      <c r="DE33" s="634"/>
      <c r="DF33" s="634"/>
      <c r="DG33" s="634"/>
      <c r="DH33" s="634"/>
      <c r="DI33" s="634"/>
      <c r="DJ33" s="634"/>
      <c r="DK33" s="635"/>
      <c r="DL33" s="627">
        <v>18817199</v>
      </c>
      <c r="DM33" s="634"/>
      <c r="DN33" s="634"/>
      <c r="DO33" s="634"/>
      <c r="DP33" s="634"/>
      <c r="DQ33" s="634"/>
      <c r="DR33" s="634"/>
      <c r="DS33" s="634"/>
      <c r="DT33" s="634"/>
      <c r="DU33" s="634"/>
      <c r="DV33" s="635"/>
      <c r="DW33" s="624">
        <v>44.9</v>
      </c>
      <c r="DX33" s="636"/>
      <c r="DY33" s="636"/>
      <c r="DZ33" s="636"/>
      <c r="EA33" s="636"/>
      <c r="EB33" s="636"/>
      <c r="EC33" s="648"/>
    </row>
    <row r="34" spans="2:133" ht="11.25" customHeight="1">
      <c r="B34" s="618" t="s">
        <v>319</v>
      </c>
      <c r="C34" s="619"/>
      <c r="D34" s="619"/>
      <c r="E34" s="619"/>
      <c r="F34" s="619"/>
      <c r="G34" s="619"/>
      <c r="H34" s="619"/>
      <c r="I34" s="619"/>
      <c r="J34" s="619"/>
      <c r="K34" s="619"/>
      <c r="L34" s="619"/>
      <c r="M34" s="619"/>
      <c r="N34" s="619"/>
      <c r="O34" s="619"/>
      <c r="P34" s="619"/>
      <c r="Q34" s="620"/>
      <c r="R34" s="621">
        <v>175068</v>
      </c>
      <c r="S34" s="622"/>
      <c r="T34" s="622"/>
      <c r="U34" s="622"/>
      <c r="V34" s="622"/>
      <c r="W34" s="622"/>
      <c r="X34" s="622"/>
      <c r="Y34" s="623"/>
      <c r="Z34" s="659">
        <v>0.2</v>
      </c>
      <c r="AA34" s="659"/>
      <c r="AB34" s="659"/>
      <c r="AC34" s="659"/>
      <c r="AD34" s="660" t="s">
        <v>129</v>
      </c>
      <c r="AE34" s="660"/>
      <c r="AF34" s="660"/>
      <c r="AG34" s="660"/>
      <c r="AH34" s="660"/>
      <c r="AI34" s="660"/>
      <c r="AJ34" s="660"/>
      <c r="AK34" s="660"/>
      <c r="AL34" s="624" t="s">
        <v>242</v>
      </c>
      <c r="AM34" s="625"/>
      <c r="AN34" s="625"/>
      <c r="AO34" s="661"/>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18" t="s">
        <v>320</v>
      </c>
      <c r="CE34" s="619"/>
      <c r="CF34" s="619"/>
      <c r="CG34" s="619"/>
      <c r="CH34" s="619"/>
      <c r="CI34" s="619"/>
      <c r="CJ34" s="619"/>
      <c r="CK34" s="619"/>
      <c r="CL34" s="619"/>
      <c r="CM34" s="619"/>
      <c r="CN34" s="619"/>
      <c r="CO34" s="619"/>
      <c r="CP34" s="619"/>
      <c r="CQ34" s="620"/>
      <c r="CR34" s="621">
        <v>15276156</v>
      </c>
      <c r="CS34" s="622"/>
      <c r="CT34" s="622"/>
      <c r="CU34" s="622"/>
      <c r="CV34" s="622"/>
      <c r="CW34" s="622"/>
      <c r="CX34" s="622"/>
      <c r="CY34" s="623"/>
      <c r="CZ34" s="624">
        <v>18.3</v>
      </c>
      <c r="DA34" s="636"/>
      <c r="DB34" s="636"/>
      <c r="DC34" s="637"/>
      <c r="DD34" s="627">
        <v>9804749</v>
      </c>
      <c r="DE34" s="622"/>
      <c r="DF34" s="622"/>
      <c r="DG34" s="622"/>
      <c r="DH34" s="622"/>
      <c r="DI34" s="622"/>
      <c r="DJ34" s="622"/>
      <c r="DK34" s="623"/>
      <c r="DL34" s="627">
        <v>8513385</v>
      </c>
      <c r="DM34" s="622"/>
      <c r="DN34" s="622"/>
      <c r="DO34" s="622"/>
      <c r="DP34" s="622"/>
      <c r="DQ34" s="622"/>
      <c r="DR34" s="622"/>
      <c r="DS34" s="622"/>
      <c r="DT34" s="622"/>
      <c r="DU34" s="622"/>
      <c r="DV34" s="623"/>
      <c r="DW34" s="624">
        <v>20.3</v>
      </c>
      <c r="DX34" s="636"/>
      <c r="DY34" s="636"/>
      <c r="DZ34" s="636"/>
      <c r="EA34" s="636"/>
      <c r="EB34" s="636"/>
      <c r="EC34" s="648"/>
    </row>
    <row r="35" spans="2:133" ht="11.25" customHeight="1">
      <c r="B35" s="618" t="s">
        <v>321</v>
      </c>
      <c r="C35" s="619"/>
      <c r="D35" s="619"/>
      <c r="E35" s="619"/>
      <c r="F35" s="619"/>
      <c r="G35" s="619"/>
      <c r="H35" s="619"/>
      <c r="I35" s="619"/>
      <c r="J35" s="619"/>
      <c r="K35" s="619"/>
      <c r="L35" s="619"/>
      <c r="M35" s="619"/>
      <c r="N35" s="619"/>
      <c r="O35" s="619"/>
      <c r="P35" s="619"/>
      <c r="Q35" s="620"/>
      <c r="R35" s="621">
        <v>2094083</v>
      </c>
      <c r="S35" s="622"/>
      <c r="T35" s="622"/>
      <c r="U35" s="622"/>
      <c r="V35" s="622"/>
      <c r="W35" s="622"/>
      <c r="X35" s="622"/>
      <c r="Y35" s="623"/>
      <c r="Z35" s="659">
        <v>2.4</v>
      </c>
      <c r="AA35" s="659"/>
      <c r="AB35" s="659"/>
      <c r="AC35" s="659"/>
      <c r="AD35" s="660" t="s">
        <v>242</v>
      </c>
      <c r="AE35" s="660"/>
      <c r="AF35" s="660"/>
      <c r="AG35" s="660"/>
      <c r="AH35" s="660"/>
      <c r="AI35" s="660"/>
      <c r="AJ35" s="660"/>
      <c r="AK35" s="660"/>
      <c r="AL35" s="624" t="s">
        <v>242</v>
      </c>
      <c r="AM35" s="625"/>
      <c r="AN35" s="625"/>
      <c r="AO35" s="661"/>
      <c r="AP35" s="218"/>
      <c r="AQ35" s="673" t="s">
        <v>322</v>
      </c>
      <c r="AR35" s="674"/>
      <c r="AS35" s="674"/>
      <c r="AT35" s="674"/>
      <c r="AU35" s="674"/>
      <c r="AV35" s="674"/>
      <c r="AW35" s="674"/>
      <c r="AX35" s="674"/>
      <c r="AY35" s="674"/>
      <c r="AZ35" s="674"/>
      <c r="BA35" s="674"/>
      <c r="BB35" s="674"/>
      <c r="BC35" s="674"/>
      <c r="BD35" s="674"/>
      <c r="BE35" s="674"/>
      <c r="BF35" s="675"/>
      <c r="BG35" s="673" t="s">
        <v>323</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324</v>
      </c>
      <c r="CE35" s="619"/>
      <c r="CF35" s="619"/>
      <c r="CG35" s="619"/>
      <c r="CH35" s="619"/>
      <c r="CI35" s="619"/>
      <c r="CJ35" s="619"/>
      <c r="CK35" s="619"/>
      <c r="CL35" s="619"/>
      <c r="CM35" s="619"/>
      <c r="CN35" s="619"/>
      <c r="CO35" s="619"/>
      <c r="CP35" s="619"/>
      <c r="CQ35" s="620"/>
      <c r="CR35" s="621">
        <v>286191</v>
      </c>
      <c r="CS35" s="634"/>
      <c r="CT35" s="634"/>
      <c r="CU35" s="634"/>
      <c r="CV35" s="634"/>
      <c r="CW35" s="634"/>
      <c r="CX35" s="634"/>
      <c r="CY35" s="635"/>
      <c r="CZ35" s="624">
        <v>0.3</v>
      </c>
      <c r="DA35" s="636"/>
      <c r="DB35" s="636"/>
      <c r="DC35" s="637"/>
      <c r="DD35" s="627">
        <v>281038</v>
      </c>
      <c r="DE35" s="634"/>
      <c r="DF35" s="634"/>
      <c r="DG35" s="634"/>
      <c r="DH35" s="634"/>
      <c r="DI35" s="634"/>
      <c r="DJ35" s="634"/>
      <c r="DK35" s="635"/>
      <c r="DL35" s="627">
        <v>281038</v>
      </c>
      <c r="DM35" s="634"/>
      <c r="DN35" s="634"/>
      <c r="DO35" s="634"/>
      <c r="DP35" s="634"/>
      <c r="DQ35" s="634"/>
      <c r="DR35" s="634"/>
      <c r="DS35" s="634"/>
      <c r="DT35" s="634"/>
      <c r="DU35" s="634"/>
      <c r="DV35" s="635"/>
      <c r="DW35" s="624">
        <v>0.7</v>
      </c>
      <c r="DX35" s="636"/>
      <c r="DY35" s="636"/>
      <c r="DZ35" s="636"/>
      <c r="EA35" s="636"/>
      <c r="EB35" s="636"/>
      <c r="EC35" s="648"/>
    </row>
    <row r="36" spans="2:133" ht="11.25" customHeight="1">
      <c r="B36" s="618" t="s">
        <v>325</v>
      </c>
      <c r="C36" s="619"/>
      <c r="D36" s="619"/>
      <c r="E36" s="619"/>
      <c r="F36" s="619"/>
      <c r="G36" s="619"/>
      <c r="H36" s="619"/>
      <c r="I36" s="619"/>
      <c r="J36" s="619"/>
      <c r="K36" s="619"/>
      <c r="L36" s="619"/>
      <c r="M36" s="619"/>
      <c r="N36" s="619"/>
      <c r="O36" s="619"/>
      <c r="P36" s="619"/>
      <c r="Q36" s="620"/>
      <c r="R36" s="621">
        <v>4839204</v>
      </c>
      <c r="S36" s="622"/>
      <c r="T36" s="622"/>
      <c r="U36" s="622"/>
      <c r="V36" s="622"/>
      <c r="W36" s="622"/>
      <c r="X36" s="622"/>
      <c r="Y36" s="623"/>
      <c r="Z36" s="659">
        <v>5.6</v>
      </c>
      <c r="AA36" s="659"/>
      <c r="AB36" s="659"/>
      <c r="AC36" s="659"/>
      <c r="AD36" s="660" t="s">
        <v>129</v>
      </c>
      <c r="AE36" s="660"/>
      <c r="AF36" s="660"/>
      <c r="AG36" s="660"/>
      <c r="AH36" s="660"/>
      <c r="AI36" s="660"/>
      <c r="AJ36" s="660"/>
      <c r="AK36" s="660"/>
      <c r="AL36" s="624" t="s">
        <v>129</v>
      </c>
      <c r="AM36" s="625"/>
      <c r="AN36" s="625"/>
      <c r="AO36" s="661"/>
      <c r="AP36" s="218"/>
      <c r="AQ36" s="670" t="s">
        <v>326</v>
      </c>
      <c r="AR36" s="671"/>
      <c r="AS36" s="671"/>
      <c r="AT36" s="671"/>
      <c r="AU36" s="671"/>
      <c r="AV36" s="671"/>
      <c r="AW36" s="671"/>
      <c r="AX36" s="671"/>
      <c r="AY36" s="672"/>
      <c r="AZ36" s="676">
        <v>8069046</v>
      </c>
      <c r="BA36" s="677"/>
      <c r="BB36" s="677"/>
      <c r="BC36" s="677"/>
      <c r="BD36" s="677"/>
      <c r="BE36" s="677"/>
      <c r="BF36" s="678"/>
      <c r="BG36" s="679" t="s">
        <v>327</v>
      </c>
      <c r="BH36" s="680"/>
      <c r="BI36" s="680"/>
      <c r="BJ36" s="680"/>
      <c r="BK36" s="680"/>
      <c r="BL36" s="680"/>
      <c r="BM36" s="680"/>
      <c r="BN36" s="680"/>
      <c r="BO36" s="680"/>
      <c r="BP36" s="680"/>
      <c r="BQ36" s="680"/>
      <c r="BR36" s="680"/>
      <c r="BS36" s="680"/>
      <c r="BT36" s="680"/>
      <c r="BU36" s="681"/>
      <c r="BV36" s="676">
        <v>264231</v>
      </c>
      <c r="BW36" s="677"/>
      <c r="BX36" s="677"/>
      <c r="BY36" s="677"/>
      <c r="BZ36" s="677"/>
      <c r="CA36" s="677"/>
      <c r="CB36" s="678"/>
      <c r="CD36" s="618" t="s">
        <v>328</v>
      </c>
      <c r="CE36" s="619"/>
      <c r="CF36" s="619"/>
      <c r="CG36" s="619"/>
      <c r="CH36" s="619"/>
      <c r="CI36" s="619"/>
      <c r="CJ36" s="619"/>
      <c r="CK36" s="619"/>
      <c r="CL36" s="619"/>
      <c r="CM36" s="619"/>
      <c r="CN36" s="619"/>
      <c r="CO36" s="619"/>
      <c r="CP36" s="619"/>
      <c r="CQ36" s="620"/>
      <c r="CR36" s="621">
        <v>10673920</v>
      </c>
      <c r="CS36" s="622"/>
      <c r="CT36" s="622"/>
      <c r="CU36" s="622"/>
      <c r="CV36" s="622"/>
      <c r="CW36" s="622"/>
      <c r="CX36" s="622"/>
      <c r="CY36" s="623"/>
      <c r="CZ36" s="624">
        <v>12.8</v>
      </c>
      <c r="DA36" s="636"/>
      <c r="DB36" s="636"/>
      <c r="DC36" s="637"/>
      <c r="DD36" s="627">
        <v>7698939</v>
      </c>
      <c r="DE36" s="622"/>
      <c r="DF36" s="622"/>
      <c r="DG36" s="622"/>
      <c r="DH36" s="622"/>
      <c r="DI36" s="622"/>
      <c r="DJ36" s="622"/>
      <c r="DK36" s="623"/>
      <c r="DL36" s="627">
        <v>5049422</v>
      </c>
      <c r="DM36" s="622"/>
      <c r="DN36" s="622"/>
      <c r="DO36" s="622"/>
      <c r="DP36" s="622"/>
      <c r="DQ36" s="622"/>
      <c r="DR36" s="622"/>
      <c r="DS36" s="622"/>
      <c r="DT36" s="622"/>
      <c r="DU36" s="622"/>
      <c r="DV36" s="623"/>
      <c r="DW36" s="624">
        <v>12.1</v>
      </c>
      <c r="DX36" s="636"/>
      <c r="DY36" s="636"/>
      <c r="DZ36" s="636"/>
      <c r="EA36" s="636"/>
      <c r="EB36" s="636"/>
      <c r="EC36" s="648"/>
    </row>
    <row r="37" spans="2:133" ht="11.25" customHeight="1">
      <c r="B37" s="618" t="s">
        <v>329</v>
      </c>
      <c r="C37" s="619"/>
      <c r="D37" s="619"/>
      <c r="E37" s="619"/>
      <c r="F37" s="619"/>
      <c r="G37" s="619"/>
      <c r="H37" s="619"/>
      <c r="I37" s="619"/>
      <c r="J37" s="619"/>
      <c r="K37" s="619"/>
      <c r="L37" s="619"/>
      <c r="M37" s="619"/>
      <c r="N37" s="619"/>
      <c r="O37" s="619"/>
      <c r="P37" s="619"/>
      <c r="Q37" s="620"/>
      <c r="R37" s="621">
        <v>462958</v>
      </c>
      <c r="S37" s="622"/>
      <c r="T37" s="622"/>
      <c r="U37" s="622"/>
      <c r="V37" s="622"/>
      <c r="W37" s="622"/>
      <c r="X37" s="622"/>
      <c r="Y37" s="623"/>
      <c r="Z37" s="659">
        <v>0.5</v>
      </c>
      <c r="AA37" s="659"/>
      <c r="AB37" s="659"/>
      <c r="AC37" s="659"/>
      <c r="AD37" s="660">
        <v>89</v>
      </c>
      <c r="AE37" s="660"/>
      <c r="AF37" s="660"/>
      <c r="AG37" s="660"/>
      <c r="AH37" s="660"/>
      <c r="AI37" s="660"/>
      <c r="AJ37" s="660"/>
      <c r="AK37" s="660"/>
      <c r="AL37" s="624">
        <v>0</v>
      </c>
      <c r="AM37" s="625"/>
      <c r="AN37" s="625"/>
      <c r="AO37" s="661"/>
      <c r="AQ37" s="654" t="s">
        <v>330</v>
      </c>
      <c r="AR37" s="655"/>
      <c r="AS37" s="655"/>
      <c r="AT37" s="655"/>
      <c r="AU37" s="655"/>
      <c r="AV37" s="655"/>
      <c r="AW37" s="655"/>
      <c r="AX37" s="655"/>
      <c r="AY37" s="656"/>
      <c r="AZ37" s="621">
        <v>193478</v>
      </c>
      <c r="BA37" s="622"/>
      <c r="BB37" s="622"/>
      <c r="BC37" s="622"/>
      <c r="BD37" s="634"/>
      <c r="BE37" s="634"/>
      <c r="BF37" s="657"/>
      <c r="BG37" s="618" t="s">
        <v>331</v>
      </c>
      <c r="BH37" s="619"/>
      <c r="BI37" s="619"/>
      <c r="BJ37" s="619"/>
      <c r="BK37" s="619"/>
      <c r="BL37" s="619"/>
      <c r="BM37" s="619"/>
      <c r="BN37" s="619"/>
      <c r="BO37" s="619"/>
      <c r="BP37" s="619"/>
      <c r="BQ37" s="619"/>
      <c r="BR37" s="619"/>
      <c r="BS37" s="619"/>
      <c r="BT37" s="619"/>
      <c r="BU37" s="620"/>
      <c r="BV37" s="621">
        <v>-1254769</v>
      </c>
      <c r="BW37" s="622"/>
      <c r="BX37" s="622"/>
      <c r="BY37" s="622"/>
      <c r="BZ37" s="622"/>
      <c r="CA37" s="622"/>
      <c r="CB37" s="658"/>
      <c r="CD37" s="618" t="s">
        <v>332</v>
      </c>
      <c r="CE37" s="619"/>
      <c r="CF37" s="619"/>
      <c r="CG37" s="619"/>
      <c r="CH37" s="619"/>
      <c r="CI37" s="619"/>
      <c r="CJ37" s="619"/>
      <c r="CK37" s="619"/>
      <c r="CL37" s="619"/>
      <c r="CM37" s="619"/>
      <c r="CN37" s="619"/>
      <c r="CO37" s="619"/>
      <c r="CP37" s="619"/>
      <c r="CQ37" s="620"/>
      <c r="CR37" s="621">
        <v>1289862</v>
      </c>
      <c r="CS37" s="634"/>
      <c r="CT37" s="634"/>
      <c r="CU37" s="634"/>
      <c r="CV37" s="634"/>
      <c r="CW37" s="634"/>
      <c r="CX37" s="634"/>
      <c r="CY37" s="635"/>
      <c r="CZ37" s="624">
        <v>1.5</v>
      </c>
      <c r="DA37" s="636"/>
      <c r="DB37" s="636"/>
      <c r="DC37" s="637"/>
      <c r="DD37" s="627">
        <v>1047729</v>
      </c>
      <c r="DE37" s="634"/>
      <c r="DF37" s="634"/>
      <c r="DG37" s="634"/>
      <c r="DH37" s="634"/>
      <c r="DI37" s="634"/>
      <c r="DJ37" s="634"/>
      <c r="DK37" s="635"/>
      <c r="DL37" s="627">
        <v>863728</v>
      </c>
      <c r="DM37" s="634"/>
      <c r="DN37" s="634"/>
      <c r="DO37" s="634"/>
      <c r="DP37" s="634"/>
      <c r="DQ37" s="634"/>
      <c r="DR37" s="634"/>
      <c r="DS37" s="634"/>
      <c r="DT37" s="634"/>
      <c r="DU37" s="634"/>
      <c r="DV37" s="635"/>
      <c r="DW37" s="624">
        <v>2.1</v>
      </c>
      <c r="DX37" s="636"/>
      <c r="DY37" s="636"/>
      <c r="DZ37" s="636"/>
      <c r="EA37" s="636"/>
      <c r="EB37" s="636"/>
      <c r="EC37" s="648"/>
    </row>
    <row r="38" spans="2:133" ht="11.25" customHeight="1">
      <c r="B38" s="618" t="s">
        <v>333</v>
      </c>
      <c r="C38" s="619"/>
      <c r="D38" s="619"/>
      <c r="E38" s="619"/>
      <c r="F38" s="619"/>
      <c r="G38" s="619"/>
      <c r="H38" s="619"/>
      <c r="I38" s="619"/>
      <c r="J38" s="619"/>
      <c r="K38" s="619"/>
      <c r="L38" s="619"/>
      <c r="M38" s="619"/>
      <c r="N38" s="619"/>
      <c r="O38" s="619"/>
      <c r="P38" s="619"/>
      <c r="Q38" s="620"/>
      <c r="R38" s="621">
        <v>1067200</v>
      </c>
      <c r="S38" s="622"/>
      <c r="T38" s="622"/>
      <c r="U38" s="622"/>
      <c r="V38" s="622"/>
      <c r="W38" s="622"/>
      <c r="X38" s="622"/>
      <c r="Y38" s="623"/>
      <c r="Z38" s="659">
        <v>1.2</v>
      </c>
      <c r="AA38" s="659"/>
      <c r="AB38" s="659"/>
      <c r="AC38" s="659"/>
      <c r="AD38" s="660" t="s">
        <v>129</v>
      </c>
      <c r="AE38" s="660"/>
      <c r="AF38" s="660"/>
      <c r="AG38" s="660"/>
      <c r="AH38" s="660"/>
      <c r="AI38" s="660"/>
      <c r="AJ38" s="660"/>
      <c r="AK38" s="660"/>
      <c r="AL38" s="624" t="s">
        <v>242</v>
      </c>
      <c r="AM38" s="625"/>
      <c r="AN38" s="625"/>
      <c r="AO38" s="661"/>
      <c r="AQ38" s="654" t="s">
        <v>334</v>
      </c>
      <c r="AR38" s="655"/>
      <c r="AS38" s="655"/>
      <c r="AT38" s="655"/>
      <c r="AU38" s="655"/>
      <c r="AV38" s="655"/>
      <c r="AW38" s="655"/>
      <c r="AX38" s="655"/>
      <c r="AY38" s="656"/>
      <c r="AZ38" s="621">
        <v>123600</v>
      </c>
      <c r="BA38" s="622"/>
      <c r="BB38" s="622"/>
      <c r="BC38" s="622"/>
      <c r="BD38" s="634"/>
      <c r="BE38" s="634"/>
      <c r="BF38" s="657"/>
      <c r="BG38" s="618" t="s">
        <v>335</v>
      </c>
      <c r="BH38" s="619"/>
      <c r="BI38" s="619"/>
      <c r="BJ38" s="619"/>
      <c r="BK38" s="619"/>
      <c r="BL38" s="619"/>
      <c r="BM38" s="619"/>
      <c r="BN38" s="619"/>
      <c r="BO38" s="619"/>
      <c r="BP38" s="619"/>
      <c r="BQ38" s="619"/>
      <c r="BR38" s="619"/>
      <c r="BS38" s="619"/>
      <c r="BT38" s="619"/>
      <c r="BU38" s="620"/>
      <c r="BV38" s="621">
        <v>27150</v>
      </c>
      <c r="BW38" s="622"/>
      <c r="BX38" s="622"/>
      <c r="BY38" s="622"/>
      <c r="BZ38" s="622"/>
      <c r="CA38" s="622"/>
      <c r="CB38" s="658"/>
      <c r="CD38" s="618" t="s">
        <v>336</v>
      </c>
      <c r="CE38" s="619"/>
      <c r="CF38" s="619"/>
      <c r="CG38" s="619"/>
      <c r="CH38" s="619"/>
      <c r="CI38" s="619"/>
      <c r="CJ38" s="619"/>
      <c r="CK38" s="619"/>
      <c r="CL38" s="619"/>
      <c r="CM38" s="619"/>
      <c r="CN38" s="619"/>
      <c r="CO38" s="619"/>
      <c r="CP38" s="619"/>
      <c r="CQ38" s="620"/>
      <c r="CR38" s="621">
        <v>7751142</v>
      </c>
      <c r="CS38" s="622"/>
      <c r="CT38" s="622"/>
      <c r="CU38" s="622"/>
      <c r="CV38" s="622"/>
      <c r="CW38" s="622"/>
      <c r="CX38" s="622"/>
      <c r="CY38" s="623"/>
      <c r="CZ38" s="624">
        <v>9.3000000000000007</v>
      </c>
      <c r="DA38" s="636"/>
      <c r="DB38" s="636"/>
      <c r="DC38" s="637"/>
      <c r="DD38" s="627">
        <v>6747506</v>
      </c>
      <c r="DE38" s="622"/>
      <c r="DF38" s="622"/>
      <c r="DG38" s="622"/>
      <c r="DH38" s="622"/>
      <c r="DI38" s="622"/>
      <c r="DJ38" s="622"/>
      <c r="DK38" s="623"/>
      <c r="DL38" s="627">
        <v>4941245</v>
      </c>
      <c r="DM38" s="622"/>
      <c r="DN38" s="622"/>
      <c r="DO38" s="622"/>
      <c r="DP38" s="622"/>
      <c r="DQ38" s="622"/>
      <c r="DR38" s="622"/>
      <c r="DS38" s="622"/>
      <c r="DT38" s="622"/>
      <c r="DU38" s="622"/>
      <c r="DV38" s="623"/>
      <c r="DW38" s="624">
        <v>11.8</v>
      </c>
      <c r="DX38" s="636"/>
      <c r="DY38" s="636"/>
      <c r="DZ38" s="636"/>
      <c r="EA38" s="636"/>
      <c r="EB38" s="636"/>
      <c r="EC38" s="648"/>
    </row>
    <row r="39" spans="2:133" ht="11.25" customHeight="1">
      <c r="B39" s="618" t="s">
        <v>337</v>
      </c>
      <c r="C39" s="619"/>
      <c r="D39" s="619"/>
      <c r="E39" s="619"/>
      <c r="F39" s="619"/>
      <c r="G39" s="619"/>
      <c r="H39" s="619"/>
      <c r="I39" s="619"/>
      <c r="J39" s="619"/>
      <c r="K39" s="619"/>
      <c r="L39" s="619"/>
      <c r="M39" s="619"/>
      <c r="N39" s="619"/>
      <c r="O39" s="619"/>
      <c r="P39" s="619"/>
      <c r="Q39" s="620"/>
      <c r="R39" s="621" t="s">
        <v>174</v>
      </c>
      <c r="S39" s="622"/>
      <c r="T39" s="622"/>
      <c r="U39" s="622"/>
      <c r="V39" s="622"/>
      <c r="W39" s="622"/>
      <c r="X39" s="622"/>
      <c r="Y39" s="623"/>
      <c r="Z39" s="659" t="s">
        <v>129</v>
      </c>
      <c r="AA39" s="659"/>
      <c r="AB39" s="659"/>
      <c r="AC39" s="659"/>
      <c r="AD39" s="660" t="s">
        <v>129</v>
      </c>
      <c r="AE39" s="660"/>
      <c r="AF39" s="660"/>
      <c r="AG39" s="660"/>
      <c r="AH39" s="660"/>
      <c r="AI39" s="660"/>
      <c r="AJ39" s="660"/>
      <c r="AK39" s="660"/>
      <c r="AL39" s="624" t="s">
        <v>242</v>
      </c>
      <c r="AM39" s="625"/>
      <c r="AN39" s="625"/>
      <c r="AO39" s="661"/>
      <c r="AQ39" s="654" t="s">
        <v>338</v>
      </c>
      <c r="AR39" s="655"/>
      <c r="AS39" s="655"/>
      <c r="AT39" s="655"/>
      <c r="AU39" s="655"/>
      <c r="AV39" s="655"/>
      <c r="AW39" s="655"/>
      <c r="AX39" s="655"/>
      <c r="AY39" s="656"/>
      <c r="AZ39" s="621">
        <v>104739</v>
      </c>
      <c r="BA39" s="622"/>
      <c r="BB39" s="622"/>
      <c r="BC39" s="622"/>
      <c r="BD39" s="634"/>
      <c r="BE39" s="634"/>
      <c r="BF39" s="657"/>
      <c r="BG39" s="618" t="s">
        <v>339</v>
      </c>
      <c r="BH39" s="619"/>
      <c r="BI39" s="619"/>
      <c r="BJ39" s="619"/>
      <c r="BK39" s="619"/>
      <c r="BL39" s="619"/>
      <c r="BM39" s="619"/>
      <c r="BN39" s="619"/>
      <c r="BO39" s="619"/>
      <c r="BP39" s="619"/>
      <c r="BQ39" s="619"/>
      <c r="BR39" s="619"/>
      <c r="BS39" s="619"/>
      <c r="BT39" s="619"/>
      <c r="BU39" s="620"/>
      <c r="BV39" s="621">
        <v>38401</v>
      </c>
      <c r="BW39" s="622"/>
      <c r="BX39" s="622"/>
      <c r="BY39" s="622"/>
      <c r="BZ39" s="622"/>
      <c r="CA39" s="622"/>
      <c r="CB39" s="658"/>
      <c r="CD39" s="618" t="s">
        <v>340</v>
      </c>
      <c r="CE39" s="619"/>
      <c r="CF39" s="619"/>
      <c r="CG39" s="619"/>
      <c r="CH39" s="619"/>
      <c r="CI39" s="619"/>
      <c r="CJ39" s="619"/>
      <c r="CK39" s="619"/>
      <c r="CL39" s="619"/>
      <c r="CM39" s="619"/>
      <c r="CN39" s="619"/>
      <c r="CO39" s="619"/>
      <c r="CP39" s="619"/>
      <c r="CQ39" s="620"/>
      <c r="CR39" s="621">
        <v>4378626</v>
      </c>
      <c r="CS39" s="634"/>
      <c r="CT39" s="634"/>
      <c r="CU39" s="634"/>
      <c r="CV39" s="634"/>
      <c r="CW39" s="634"/>
      <c r="CX39" s="634"/>
      <c r="CY39" s="635"/>
      <c r="CZ39" s="624">
        <v>5.2</v>
      </c>
      <c r="DA39" s="636"/>
      <c r="DB39" s="636"/>
      <c r="DC39" s="637"/>
      <c r="DD39" s="627">
        <v>4245224</v>
      </c>
      <c r="DE39" s="634"/>
      <c r="DF39" s="634"/>
      <c r="DG39" s="634"/>
      <c r="DH39" s="634"/>
      <c r="DI39" s="634"/>
      <c r="DJ39" s="634"/>
      <c r="DK39" s="635"/>
      <c r="DL39" s="627" t="s">
        <v>129</v>
      </c>
      <c r="DM39" s="634"/>
      <c r="DN39" s="634"/>
      <c r="DO39" s="634"/>
      <c r="DP39" s="634"/>
      <c r="DQ39" s="634"/>
      <c r="DR39" s="634"/>
      <c r="DS39" s="634"/>
      <c r="DT39" s="634"/>
      <c r="DU39" s="634"/>
      <c r="DV39" s="635"/>
      <c r="DW39" s="624" t="s">
        <v>242</v>
      </c>
      <c r="DX39" s="636"/>
      <c r="DY39" s="636"/>
      <c r="DZ39" s="636"/>
      <c r="EA39" s="636"/>
      <c r="EB39" s="636"/>
      <c r="EC39" s="648"/>
    </row>
    <row r="40" spans="2:133" ht="11.25" customHeight="1">
      <c r="B40" s="618" t="s">
        <v>341</v>
      </c>
      <c r="C40" s="619"/>
      <c r="D40" s="619"/>
      <c r="E40" s="619"/>
      <c r="F40" s="619"/>
      <c r="G40" s="619"/>
      <c r="H40" s="619"/>
      <c r="I40" s="619"/>
      <c r="J40" s="619"/>
      <c r="K40" s="619"/>
      <c r="L40" s="619"/>
      <c r="M40" s="619"/>
      <c r="N40" s="619"/>
      <c r="O40" s="619"/>
      <c r="P40" s="619"/>
      <c r="Q40" s="620"/>
      <c r="R40" s="621" t="s">
        <v>242</v>
      </c>
      <c r="S40" s="622"/>
      <c r="T40" s="622"/>
      <c r="U40" s="622"/>
      <c r="V40" s="622"/>
      <c r="W40" s="622"/>
      <c r="X40" s="622"/>
      <c r="Y40" s="623"/>
      <c r="Z40" s="659" t="s">
        <v>129</v>
      </c>
      <c r="AA40" s="659"/>
      <c r="AB40" s="659"/>
      <c r="AC40" s="659"/>
      <c r="AD40" s="660" t="s">
        <v>242</v>
      </c>
      <c r="AE40" s="660"/>
      <c r="AF40" s="660"/>
      <c r="AG40" s="660"/>
      <c r="AH40" s="660"/>
      <c r="AI40" s="660"/>
      <c r="AJ40" s="660"/>
      <c r="AK40" s="660"/>
      <c r="AL40" s="624" t="s">
        <v>242</v>
      </c>
      <c r="AM40" s="625"/>
      <c r="AN40" s="625"/>
      <c r="AO40" s="661"/>
      <c r="AQ40" s="654" t="s">
        <v>342</v>
      </c>
      <c r="AR40" s="655"/>
      <c r="AS40" s="655"/>
      <c r="AT40" s="655"/>
      <c r="AU40" s="655"/>
      <c r="AV40" s="655"/>
      <c r="AW40" s="655"/>
      <c r="AX40" s="655"/>
      <c r="AY40" s="656"/>
      <c r="AZ40" s="621">
        <v>19687</v>
      </c>
      <c r="BA40" s="622"/>
      <c r="BB40" s="622"/>
      <c r="BC40" s="622"/>
      <c r="BD40" s="634"/>
      <c r="BE40" s="634"/>
      <c r="BF40" s="657"/>
      <c r="BG40" s="662" t="s">
        <v>343</v>
      </c>
      <c r="BH40" s="663"/>
      <c r="BI40" s="663"/>
      <c r="BJ40" s="663"/>
      <c r="BK40" s="663"/>
      <c r="BL40" s="219"/>
      <c r="BM40" s="619" t="s">
        <v>344</v>
      </c>
      <c r="BN40" s="619"/>
      <c r="BO40" s="619"/>
      <c r="BP40" s="619"/>
      <c r="BQ40" s="619"/>
      <c r="BR40" s="619"/>
      <c r="BS40" s="619"/>
      <c r="BT40" s="619"/>
      <c r="BU40" s="620"/>
      <c r="BV40" s="621">
        <v>100</v>
      </c>
      <c r="BW40" s="622"/>
      <c r="BX40" s="622"/>
      <c r="BY40" s="622"/>
      <c r="BZ40" s="622"/>
      <c r="CA40" s="622"/>
      <c r="CB40" s="658"/>
      <c r="CD40" s="618" t="s">
        <v>345</v>
      </c>
      <c r="CE40" s="619"/>
      <c r="CF40" s="619"/>
      <c r="CG40" s="619"/>
      <c r="CH40" s="619"/>
      <c r="CI40" s="619"/>
      <c r="CJ40" s="619"/>
      <c r="CK40" s="619"/>
      <c r="CL40" s="619"/>
      <c r="CM40" s="619"/>
      <c r="CN40" s="619"/>
      <c r="CO40" s="619"/>
      <c r="CP40" s="619"/>
      <c r="CQ40" s="620"/>
      <c r="CR40" s="621">
        <v>33024</v>
      </c>
      <c r="CS40" s="622"/>
      <c r="CT40" s="622"/>
      <c r="CU40" s="622"/>
      <c r="CV40" s="622"/>
      <c r="CW40" s="622"/>
      <c r="CX40" s="622"/>
      <c r="CY40" s="623"/>
      <c r="CZ40" s="624">
        <v>0</v>
      </c>
      <c r="DA40" s="636"/>
      <c r="DB40" s="636"/>
      <c r="DC40" s="637"/>
      <c r="DD40" s="627">
        <v>32109</v>
      </c>
      <c r="DE40" s="622"/>
      <c r="DF40" s="622"/>
      <c r="DG40" s="622"/>
      <c r="DH40" s="622"/>
      <c r="DI40" s="622"/>
      <c r="DJ40" s="622"/>
      <c r="DK40" s="623"/>
      <c r="DL40" s="627">
        <v>32109</v>
      </c>
      <c r="DM40" s="622"/>
      <c r="DN40" s="622"/>
      <c r="DO40" s="622"/>
      <c r="DP40" s="622"/>
      <c r="DQ40" s="622"/>
      <c r="DR40" s="622"/>
      <c r="DS40" s="622"/>
      <c r="DT40" s="622"/>
      <c r="DU40" s="622"/>
      <c r="DV40" s="623"/>
      <c r="DW40" s="624">
        <v>0.1</v>
      </c>
      <c r="DX40" s="636"/>
      <c r="DY40" s="636"/>
      <c r="DZ40" s="636"/>
      <c r="EA40" s="636"/>
      <c r="EB40" s="636"/>
      <c r="EC40" s="648"/>
    </row>
    <row r="41" spans="2:133" ht="11.25" customHeight="1">
      <c r="B41" s="602" t="s">
        <v>346</v>
      </c>
      <c r="C41" s="603"/>
      <c r="D41" s="603"/>
      <c r="E41" s="603"/>
      <c r="F41" s="603"/>
      <c r="G41" s="603"/>
      <c r="H41" s="603"/>
      <c r="I41" s="603"/>
      <c r="J41" s="603"/>
      <c r="K41" s="603"/>
      <c r="L41" s="603"/>
      <c r="M41" s="603"/>
      <c r="N41" s="603"/>
      <c r="O41" s="603"/>
      <c r="P41" s="603"/>
      <c r="Q41" s="604"/>
      <c r="R41" s="605">
        <v>87049826</v>
      </c>
      <c r="S41" s="646"/>
      <c r="T41" s="646"/>
      <c r="U41" s="646"/>
      <c r="V41" s="646"/>
      <c r="W41" s="646"/>
      <c r="X41" s="646"/>
      <c r="Y41" s="649"/>
      <c r="Z41" s="650">
        <v>100</v>
      </c>
      <c r="AA41" s="650"/>
      <c r="AB41" s="650"/>
      <c r="AC41" s="650"/>
      <c r="AD41" s="651">
        <v>41877583</v>
      </c>
      <c r="AE41" s="651"/>
      <c r="AF41" s="651"/>
      <c r="AG41" s="651"/>
      <c r="AH41" s="651"/>
      <c r="AI41" s="651"/>
      <c r="AJ41" s="651"/>
      <c r="AK41" s="651"/>
      <c r="AL41" s="608">
        <v>100</v>
      </c>
      <c r="AM41" s="652"/>
      <c r="AN41" s="652"/>
      <c r="AO41" s="653"/>
      <c r="AQ41" s="654" t="s">
        <v>347</v>
      </c>
      <c r="AR41" s="655"/>
      <c r="AS41" s="655"/>
      <c r="AT41" s="655"/>
      <c r="AU41" s="655"/>
      <c r="AV41" s="655"/>
      <c r="AW41" s="655"/>
      <c r="AX41" s="655"/>
      <c r="AY41" s="656"/>
      <c r="AZ41" s="621">
        <v>2530050</v>
      </c>
      <c r="BA41" s="622"/>
      <c r="BB41" s="622"/>
      <c r="BC41" s="622"/>
      <c r="BD41" s="634"/>
      <c r="BE41" s="634"/>
      <c r="BF41" s="657"/>
      <c r="BG41" s="662"/>
      <c r="BH41" s="663"/>
      <c r="BI41" s="663"/>
      <c r="BJ41" s="663"/>
      <c r="BK41" s="663"/>
      <c r="BL41" s="219"/>
      <c r="BM41" s="619" t="s">
        <v>348</v>
      </c>
      <c r="BN41" s="619"/>
      <c r="BO41" s="619"/>
      <c r="BP41" s="619"/>
      <c r="BQ41" s="619"/>
      <c r="BR41" s="619"/>
      <c r="BS41" s="619"/>
      <c r="BT41" s="619"/>
      <c r="BU41" s="620"/>
      <c r="BV41" s="621" t="s">
        <v>174</v>
      </c>
      <c r="BW41" s="622"/>
      <c r="BX41" s="622"/>
      <c r="BY41" s="622"/>
      <c r="BZ41" s="622"/>
      <c r="CA41" s="622"/>
      <c r="CB41" s="658"/>
      <c r="CD41" s="618" t="s">
        <v>349</v>
      </c>
      <c r="CE41" s="619"/>
      <c r="CF41" s="619"/>
      <c r="CG41" s="619"/>
      <c r="CH41" s="619"/>
      <c r="CI41" s="619"/>
      <c r="CJ41" s="619"/>
      <c r="CK41" s="619"/>
      <c r="CL41" s="619"/>
      <c r="CM41" s="619"/>
      <c r="CN41" s="619"/>
      <c r="CO41" s="619"/>
      <c r="CP41" s="619"/>
      <c r="CQ41" s="620"/>
      <c r="CR41" s="621" t="s">
        <v>129</v>
      </c>
      <c r="CS41" s="634"/>
      <c r="CT41" s="634"/>
      <c r="CU41" s="634"/>
      <c r="CV41" s="634"/>
      <c r="CW41" s="634"/>
      <c r="CX41" s="634"/>
      <c r="CY41" s="635"/>
      <c r="CZ41" s="624" t="s">
        <v>242</v>
      </c>
      <c r="DA41" s="636"/>
      <c r="DB41" s="636"/>
      <c r="DC41" s="637"/>
      <c r="DD41" s="627" t="s">
        <v>242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AQ42" s="666" t="s">
        <v>350</v>
      </c>
      <c r="AR42" s="667"/>
      <c r="AS42" s="667"/>
      <c r="AT42" s="667"/>
      <c r="AU42" s="667"/>
      <c r="AV42" s="667"/>
      <c r="AW42" s="667"/>
      <c r="AX42" s="667"/>
      <c r="AY42" s="668"/>
      <c r="AZ42" s="605">
        <v>5097492</v>
      </c>
      <c r="BA42" s="646"/>
      <c r="BB42" s="646"/>
      <c r="BC42" s="646"/>
      <c r="BD42" s="606"/>
      <c r="BE42" s="606"/>
      <c r="BF42" s="669"/>
      <c r="BG42" s="664"/>
      <c r="BH42" s="665"/>
      <c r="BI42" s="665"/>
      <c r="BJ42" s="665"/>
      <c r="BK42" s="665"/>
      <c r="BL42" s="220"/>
      <c r="BM42" s="603" t="s">
        <v>351</v>
      </c>
      <c r="BN42" s="603"/>
      <c r="BO42" s="603"/>
      <c r="BP42" s="603"/>
      <c r="BQ42" s="603"/>
      <c r="BR42" s="603"/>
      <c r="BS42" s="603"/>
      <c r="BT42" s="603"/>
      <c r="BU42" s="604"/>
      <c r="BV42" s="605">
        <v>315</v>
      </c>
      <c r="BW42" s="646"/>
      <c r="BX42" s="646"/>
      <c r="BY42" s="646"/>
      <c r="BZ42" s="646"/>
      <c r="CA42" s="646"/>
      <c r="CB42" s="647"/>
      <c r="CD42" s="618" t="s">
        <v>352</v>
      </c>
      <c r="CE42" s="619"/>
      <c r="CF42" s="619"/>
      <c r="CG42" s="619"/>
      <c r="CH42" s="619"/>
      <c r="CI42" s="619"/>
      <c r="CJ42" s="619"/>
      <c r="CK42" s="619"/>
      <c r="CL42" s="619"/>
      <c r="CM42" s="619"/>
      <c r="CN42" s="619"/>
      <c r="CO42" s="619"/>
      <c r="CP42" s="619"/>
      <c r="CQ42" s="620"/>
      <c r="CR42" s="621">
        <v>5058518</v>
      </c>
      <c r="CS42" s="634"/>
      <c r="CT42" s="634"/>
      <c r="CU42" s="634"/>
      <c r="CV42" s="634"/>
      <c r="CW42" s="634"/>
      <c r="CX42" s="634"/>
      <c r="CY42" s="635"/>
      <c r="CZ42" s="624">
        <v>6.1</v>
      </c>
      <c r="DA42" s="636"/>
      <c r="DB42" s="636"/>
      <c r="DC42" s="637"/>
      <c r="DD42" s="627">
        <v>1073837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210" t="s">
        <v>353</v>
      </c>
      <c r="CD43" s="618" t="s">
        <v>354</v>
      </c>
      <c r="CE43" s="619"/>
      <c r="CF43" s="619"/>
      <c r="CG43" s="619"/>
      <c r="CH43" s="619"/>
      <c r="CI43" s="619"/>
      <c r="CJ43" s="619"/>
      <c r="CK43" s="619"/>
      <c r="CL43" s="619"/>
      <c r="CM43" s="619"/>
      <c r="CN43" s="619"/>
      <c r="CO43" s="619"/>
      <c r="CP43" s="619"/>
      <c r="CQ43" s="620"/>
      <c r="CR43" s="621">
        <v>86579</v>
      </c>
      <c r="CS43" s="634"/>
      <c r="CT43" s="634"/>
      <c r="CU43" s="634"/>
      <c r="CV43" s="634"/>
      <c r="CW43" s="634"/>
      <c r="CX43" s="634"/>
      <c r="CY43" s="635"/>
      <c r="CZ43" s="624">
        <v>0.1</v>
      </c>
      <c r="DA43" s="636"/>
      <c r="DB43" s="636"/>
      <c r="DC43" s="637"/>
      <c r="DD43" s="627">
        <v>86579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638" t="s">
        <v>355</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302</v>
      </c>
      <c r="CE44" s="641"/>
      <c r="CF44" s="618" t="s">
        <v>356</v>
      </c>
      <c r="CG44" s="619"/>
      <c r="CH44" s="619"/>
      <c r="CI44" s="619"/>
      <c r="CJ44" s="619"/>
      <c r="CK44" s="619"/>
      <c r="CL44" s="619"/>
      <c r="CM44" s="619"/>
      <c r="CN44" s="619"/>
      <c r="CO44" s="619"/>
      <c r="CP44" s="619"/>
      <c r="CQ44" s="620"/>
      <c r="CR44" s="621">
        <v>5058518</v>
      </c>
      <c r="CS44" s="622"/>
      <c r="CT44" s="622"/>
      <c r="CU44" s="622"/>
      <c r="CV44" s="622"/>
      <c r="CW44" s="622"/>
      <c r="CX44" s="622"/>
      <c r="CY44" s="623"/>
      <c r="CZ44" s="624">
        <v>6.1</v>
      </c>
      <c r="DA44" s="625"/>
      <c r="DB44" s="625"/>
      <c r="DC44" s="626"/>
      <c r="DD44" s="627">
        <v>1073837</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B45" s="638" t="s">
        <v>357</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358</v>
      </c>
      <c r="CG45" s="619"/>
      <c r="CH45" s="619"/>
      <c r="CI45" s="619"/>
      <c r="CJ45" s="619"/>
      <c r="CK45" s="619"/>
      <c r="CL45" s="619"/>
      <c r="CM45" s="619"/>
      <c r="CN45" s="619"/>
      <c r="CO45" s="619"/>
      <c r="CP45" s="619"/>
      <c r="CQ45" s="620"/>
      <c r="CR45" s="621">
        <v>1904433</v>
      </c>
      <c r="CS45" s="634"/>
      <c r="CT45" s="634"/>
      <c r="CU45" s="634"/>
      <c r="CV45" s="634"/>
      <c r="CW45" s="634"/>
      <c r="CX45" s="634"/>
      <c r="CY45" s="635"/>
      <c r="CZ45" s="624">
        <v>2.2999999999999998</v>
      </c>
      <c r="DA45" s="636"/>
      <c r="DB45" s="636"/>
      <c r="DC45" s="637"/>
      <c r="DD45" s="627">
        <v>70648</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B46" s="221"/>
      <c r="CD46" s="642"/>
      <c r="CE46" s="643"/>
      <c r="CF46" s="618" t="s">
        <v>359</v>
      </c>
      <c r="CG46" s="619"/>
      <c r="CH46" s="619"/>
      <c r="CI46" s="619"/>
      <c r="CJ46" s="619"/>
      <c r="CK46" s="619"/>
      <c r="CL46" s="619"/>
      <c r="CM46" s="619"/>
      <c r="CN46" s="619"/>
      <c r="CO46" s="619"/>
      <c r="CP46" s="619"/>
      <c r="CQ46" s="620"/>
      <c r="CR46" s="621">
        <v>3152143</v>
      </c>
      <c r="CS46" s="622"/>
      <c r="CT46" s="622"/>
      <c r="CU46" s="622"/>
      <c r="CV46" s="622"/>
      <c r="CW46" s="622"/>
      <c r="CX46" s="622"/>
      <c r="CY46" s="623"/>
      <c r="CZ46" s="624">
        <v>3.8</v>
      </c>
      <c r="DA46" s="625"/>
      <c r="DB46" s="625"/>
      <c r="DC46" s="626"/>
      <c r="DD46" s="627">
        <v>1001247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B47" s="221"/>
      <c r="CD47" s="642"/>
      <c r="CE47" s="643"/>
      <c r="CF47" s="618" t="s">
        <v>360</v>
      </c>
      <c r="CG47" s="619"/>
      <c r="CH47" s="619"/>
      <c r="CI47" s="619"/>
      <c r="CJ47" s="619"/>
      <c r="CK47" s="619"/>
      <c r="CL47" s="619"/>
      <c r="CM47" s="619"/>
      <c r="CN47" s="619"/>
      <c r="CO47" s="619"/>
      <c r="CP47" s="619"/>
      <c r="CQ47" s="620"/>
      <c r="CR47" s="621" t="s">
        <v>129</v>
      </c>
      <c r="CS47" s="634"/>
      <c r="CT47" s="634"/>
      <c r="CU47" s="634"/>
      <c r="CV47" s="634"/>
      <c r="CW47" s="634"/>
      <c r="CX47" s="634"/>
      <c r="CY47" s="635"/>
      <c r="CZ47" s="624" t="s">
        <v>129</v>
      </c>
      <c r="DA47" s="636"/>
      <c r="DB47" s="636"/>
      <c r="DC47" s="637"/>
      <c r="DD47" s="627" t="s">
        <v>174</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c r="B48" s="221"/>
      <c r="CD48" s="644"/>
      <c r="CE48" s="645"/>
      <c r="CF48" s="618" t="s">
        <v>361</v>
      </c>
      <c r="CG48" s="619"/>
      <c r="CH48" s="619"/>
      <c r="CI48" s="619"/>
      <c r="CJ48" s="619"/>
      <c r="CK48" s="619"/>
      <c r="CL48" s="619"/>
      <c r="CM48" s="619"/>
      <c r="CN48" s="619"/>
      <c r="CO48" s="619"/>
      <c r="CP48" s="619"/>
      <c r="CQ48" s="620"/>
      <c r="CR48" s="621" t="s">
        <v>242</v>
      </c>
      <c r="CS48" s="622"/>
      <c r="CT48" s="622"/>
      <c r="CU48" s="622"/>
      <c r="CV48" s="622"/>
      <c r="CW48" s="622"/>
      <c r="CX48" s="622"/>
      <c r="CY48" s="623"/>
      <c r="CZ48" s="624" t="s">
        <v>174</v>
      </c>
      <c r="DA48" s="625"/>
      <c r="DB48" s="625"/>
      <c r="DC48" s="626"/>
      <c r="DD48" s="627" t="s">
        <v>129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c r="B49" s="221"/>
      <c r="CD49" s="602" t="s">
        <v>362</v>
      </c>
      <c r="CE49" s="603"/>
      <c r="CF49" s="603"/>
      <c r="CG49" s="603"/>
      <c r="CH49" s="603"/>
      <c r="CI49" s="603"/>
      <c r="CJ49" s="603"/>
      <c r="CK49" s="603"/>
      <c r="CL49" s="603"/>
      <c r="CM49" s="603"/>
      <c r="CN49" s="603"/>
      <c r="CO49" s="603"/>
      <c r="CP49" s="603"/>
      <c r="CQ49" s="604"/>
      <c r="CR49" s="605">
        <v>83529956</v>
      </c>
      <c r="CS49" s="606"/>
      <c r="CT49" s="606"/>
      <c r="CU49" s="606"/>
      <c r="CV49" s="606"/>
      <c r="CW49" s="606"/>
      <c r="CX49" s="606"/>
      <c r="CY49" s="607"/>
      <c r="CZ49" s="608">
        <v>100</v>
      </c>
      <c r="DA49" s="609"/>
      <c r="DB49" s="609"/>
      <c r="DC49" s="610"/>
      <c r="DD49" s="611">
        <v>50148873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QqjNQgr71baqJHX6W3xYT0/WGSf+u7Ta7c0ond+oLx47D9YiXviNp3ldghwums4hHgEXOJRuwkKRdQXENVwEaQ==" saltValue="fQL4LIrGpp7ZgBZUY+yIs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2" zeroHeight="1"/>
  <cols>
    <col min="1" max="130" width="2.77734375" style="227" customWidth="1"/>
    <col min="131" max="131" width="1.6640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090" t="s">
        <v>363</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091" t="s">
        <v>364</v>
      </c>
      <c r="DK2" s="1092"/>
      <c r="DL2" s="1092"/>
      <c r="DM2" s="1092"/>
      <c r="DN2" s="1092"/>
      <c r="DO2" s="1093"/>
      <c r="DP2" s="224"/>
      <c r="DQ2" s="1091" t="s">
        <v>365</v>
      </c>
      <c r="DR2" s="1092"/>
      <c r="DS2" s="1092"/>
      <c r="DT2" s="1092"/>
      <c r="DU2" s="1092"/>
      <c r="DV2" s="1092"/>
      <c r="DW2" s="1092"/>
      <c r="DX2" s="1092"/>
      <c r="DY2" s="1092"/>
      <c r="DZ2" s="1093"/>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059" t="s">
        <v>366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28"/>
      <c r="BA4" s="228"/>
      <c r="BB4" s="228"/>
      <c r="BC4" s="228"/>
      <c r="BD4" s="228"/>
      <c r="BE4" s="229"/>
      <c r="BF4" s="229"/>
      <c r="BG4" s="229"/>
      <c r="BH4" s="229"/>
      <c r="BI4" s="229"/>
      <c r="BJ4" s="229"/>
      <c r="BK4" s="229"/>
      <c r="BL4" s="229"/>
      <c r="BM4" s="229"/>
      <c r="BN4" s="229"/>
      <c r="BO4" s="229"/>
      <c r="BP4" s="229"/>
      <c r="BQ4" s="730" t="s">
        <v>367</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0"/>
    </row>
    <row r="5" spans="1:131" s="231" customFormat="1" ht="26.25" customHeight="1">
      <c r="A5" s="995" t="s">
        <v>368</v>
      </c>
      <c r="B5" s="996"/>
      <c r="C5" s="996"/>
      <c r="D5" s="996"/>
      <c r="E5" s="996"/>
      <c r="F5" s="996"/>
      <c r="G5" s="996"/>
      <c r="H5" s="996"/>
      <c r="I5" s="996"/>
      <c r="J5" s="996"/>
      <c r="K5" s="996"/>
      <c r="L5" s="996"/>
      <c r="M5" s="996"/>
      <c r="N5" s="996"/>
      <c r="O5" s="996"/>
      <c r="P5" s="997"/>
      <c r="Q5" s="1001" t="s">
        <v>369</v>
      </c>
      <c r="R5" s="1002"/>
      <c r="S5" s="1002"/>
      <c r="T5" s="1002"/>
      <c r="U5" s="1003"/>
      <c r="V5" s="1001" t="s">
        <v>370</v>
      </c>
      <c r="W5" s="1002"/>
      <c r="X5" s="1002"/>
      <c r="Y5" s="1002"/>
      <c r="Z5" s="1003"/>
      <c r="AA5" s="1001" t="s">
        <v>371</v>
      </c>
      <c r="AB5" s="1002"/>
      <c r="AC5" s="1002"/>
      <c r="AD5" s="1002"/>
      <c r="AE5" s="1002"/>
      <c r="AF5" s="1094" t="s">
        <v>372</v>
      </c>
      <c r="AG5" s="1002"/>
      <c r="AH5" s="1002"/>
      <c r="AI5" s="1002"/>
      <c r="AJ5" s="1015"/>
      <c r="AK5" s="1002" t="s">
        <v>373</v>
      </c>
      <c r="AL5" s="1002"/>
      <c r="AM5" s="1002"/>
      <c r="AN5" s="1002"/>
      <c r="AO5" s="1003"/>
      <c r="AP5" s="1001" t="s">
        <v>374</v>
      </c>
      <c r="AQ5" s="1002"/>
      <c r="AR5" s="1002"/>
      <c r="AS5" s="1002"/>
      <c r="AT5" s="1003"/>
      <c r="AU5" s="1001" t="s">
        <v>375</v>
      </c>
      <c r="AV5" s="1002"/>
      <c r="AW5" s="1002"/>
      <c r="AX5" s="1002"/>
      <c r="AY5" s="1015"/>
      <c r="AZ5" s="228"/>
      <c r="BA5" s="228"/>
      <c r="BB5" s="228"/>
      <c r="BC5" s="228"/>
      <c r="BD5" s="228"/>
      <c r="BE5" s="229"/>
      <c r="BF5" s="229"/>
      <c r="BG5" s="229"/>
      <c r="BH5" s="229"/>
      <c r="BI5" s="229"/>
      <c r="BJ5" s="229"/>
      <c r="BK5" s="229"/>
      <c r="BL5" s="229"/>
      <c r="BM5" s="229"/>
      <c r="BN5" s="229"/>
      <c r="BO5" s="229"/>
      <c r="BP5" s="229"/>
      <c r="BQ5" s="995" t="s">
        <v>376</v>
      </c>
      <c r="BR5" s="996"/>
      <c r="BS5" s="996"/>
      <c r="BT5" s="996"/>
      <c r="BU5" s="996"/>
      <c r="BV5" s="996"/>
      <c r="BW5" s="996"/>
      <c r="BX5" s="996"/>
      <c r="BY5" s="996"/>
      <c r="BZ5" s="996"/>
      <c r="CA5" s="996"/>
      <c r="CB5" s="996"/>
      <c r="CC5" s="996"/>
      <c r="CD5" s="996"/>
      <c r="CE5" s="996"/>
      <c r="CF5" s="996"/>
      <c r="CG5" s="997"/>
      <c r="CH5" s="1001" t="s">
        <v>377</v>
      </c>
      <c r="CI5" s="1002"/>
      <c r="CJ5" s="1002"/>
      <c r="CK5" s="1002"/>
      <c r="CL5" s="1003"/>
      <c r="CM5" s="1001" t="s">
        <v>378</v>
      </c>
      <c r="CN5" s="1002"/>
      <c r="CO5" s="1002"/>
      <c r="CP5" s="1002"/>
      <c r="CQ5" s="1003"/>
      <c r="CR5" s="1001" t="s">
        <v>379</v>
      </c>
      <c r="CS5" s="1002"/>
      <c r="CT5" s="1002"/>
      <c r="CU5" s="1002"/>
      <c r="CV5" s="1003"/>
      <c r="CW5" s="1001" t="s">
        <v>380</v>
      </c>
      <c r="CX5" s="1002"/>
      <c r="CY5" s="1002"/>
      <c r="CZ5" s="1002"/>
      <c r="DA5" s="1003"/>
      <c r="DB5" s="1001" t="s">
        <v>381</v>
      </c>
      <c r="DC5" s="1002"/>
      <c r="DD5" s="1002"/>
      <c r="DE5" s="1002"/>
      <c r="DF5" s="1003"/>
      <c r="DG5" s="1084" t="s">
        <v>382</v>
      </c>
      <c r="DH5" s="1085"/>
      <c r="DI5" s="1085"/>
      <c r="DJ5" s="1085"/>
      <c r="DK5" s="1086"/>
      <c r="DL5" s="1084" t="s">
        <v>383</v>
      </c>
      <c r="DM5" s="1085"/>
      <c r="DN5" s="1085"/>
      <c r="DO5" s="1085"/>
      <c r="DP5" s="1086"/>
      <c r="DQ5" s="1001" t="s">
        <v>384</v>
      </c>
      <c r="DR5" s="1002"/>
      <c r="DS5" s="1002"/>
      <c r="DT5" s="1002"/>
      <c r="DU5" s="1003"/>
      <c r="DV5" s="1001" t="s">
        <v>375</v>
      </c>
      <c r="DW5" s="1002"/>
      <c r="DX5" s="1002"/>
      <c r="DY5" s="1002"/>
      <c r="DZ5" s="1015"/>
      <c r="EA5" s="230"/>
    </row>
    <row r="6" spans="1:131" s="231"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28"/>
      <c r="BA6" s="228"/>
      <c r="BB6" s="228"/>
      <c r="BC6" s="228"/>
      <c r="BD6" s="228"/>
      <c r="BE6" s="229"/>
      <c r="BF6" s="229"/>
      <c r="BG6" s="229"/>
      <c r="BH6" s="229"/>
      <c r="BI6" s="229"/>
      <c r="BJ6" s="229"/>
      <c r="BK6" s="229"/>
      <c r="BL6" s="229"/>
      <c r="BM6" s="229"/>
      <c r="BN6" s="229"/>
      <c r="BO6" s="229"/>
      <c r="BP6" s="229"/>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0"/>
    </row>
    <row r="7" spans="1:131" s="231" customFormat="1" ht="26.25" customHeight="1" thickTop="1">
      <c r="A7" s="232">
        <v>1</v>
      </c>
      <c r="B7" s="1047" t="s">
        <v>385</v>
      </c>
      <c r="C7" s="1048"/>
      <c r="D7" s="1048"/>
      <c r="E7" s="1048"/>
      <c r="F7" s="1048"/>
      <c r="G7" s="1048"/>
      <c r="H7" s="1048"/>
      <c r="I7" s="1048"/>
      <c r="J7" s="1048"/>
      <c r="K7" s="1048"/>
      <c r="L7" s="1048"/>
      <c r="M7" s="1048"/>
      <c r="N7" s="1048"/>
      <c r="O7" s="1048"/>
      <c r="P7" s="1049"/>
      <c r="Q7" s="1102">
        <v>87206</v>
      </c>
      <c r="R7" s="1103"/>
      <c r="S7" s="1103"/>
      <c r="T7" s="1103"/>
      <c r="U7" s="1103"/>
      <c r="V7" s="1103">
        <v>83686</v>
      </c>
      <c r="W7" s="1103"/>
      <c r="X7" s="1103"/>
      <c r="Y7" s="1103"/>
      <c r="Z7" s="1103"/>
      <c r="AA7" s="1103">
        <v>3520</v>
      </c>
      <c r="AB7" s="1103"/>
      <c r="AC7" s="1103"/>
      <c r="AD7" s="1103"/>
      <c r="AE7" s="1104"/>
      <c r="AF7" s="1105">
        <v>3116</v>
      </c>
      <c r="AG7" s="1106"/>
      <c r="AH7" s="1106"/>
      <c r="AI7" s="1106"/>
      <c r="AJ7" s="1107"/>
      <c r="AK7" s="1108">
        <v>2094</v>
      </c>
      <c r="AL7" s="1109"/>
      <c r="AM7" s="1109"/>
      <c r="AN7" s="1109"/>
      <c r="AO7" s="1109"/>
      <c r="AP7" s="1109">
        <v>49505</v>
      </c>
      <c r="AQ7" s="1109"/>
      <c r="AR7" s="1109"/>
      <c r="AS7" s="1109"/>
      <c r="AT7" s="1109"/>
      <c r="AU7" s="1110"/>
      <c r="AV7" s="1110"/>
      <c r="AW7" s="1110"/>
      <c r="AX7" s="1110"/>
      <c r="AY7" s="1111"/>
      <c r="AZ7" s="228"/>
      <c r="BA7" s="228"/>
      <c r="BB7" s="228"/>
      <c r="BC7" s="228"/>
      <c r="BD7" s="228"/>
      <c r="BE7" s="229"/>
      <c r="BF7" s="229"/>
      <c r="BG7" s="229"/>
      <c r="BH7" s="229"/>
      <c r="BI7" s="229"/>
      <c r="BJ7" s="229"/>
      <c r="BK7" s="229"/>
      <c r="BL7" s="229"/>
      <c r="BM7" s="229"/>
      <c r="BN7" s="229"/>
      <c r="BO7" s="229"/>
      <c r="BP7" s="229"/>
      <c r="BQ7" s="232">
        <v>1</v>
      </c>
      <c r="BR7" s="233" t="s">
        <v>575</v>
      </c>
      <c r="BS7" s="1099" t="s">
        <v>576</v>
      </c>
      <c r="BT7" s="1100"/>
      <c r="BU7" s="1100"/>
      <c r="BV7" s="1100"/>
      <c r="BW7" s="1100"/>
      <c r="BX7" s="1100"/>
      <c r="BY7" s="1100"/>
      <c r="BZ7" s="1100"/>
      <c r="CA7" s="1100"/>
      <c r="CB7" s="1100"/>
      <c r="CC7" s="1100"/>
      <c r="CD7" s="1100"/>
      <c r="CE7" s="1100"/>
      <c r="CF7" s="1100"/>
      <c r="CG7" s="1112"/>
      <c r="CH7" s="1096">
        <v>0</v>
      </c>
      <c r="CI7" s="1097"/>
      <c r="CJ7" s="1097"/>
      <c r="CK7" s="1097"/>
      <c r="CL7" s="1098"/>
      <c r="CM7" s="1096">
        <v>15</v>
      </c>
      <c r="CN7" s="1097"/>
      <c r="CO7" s="1097"/>
      <c r="CP7" s="1097"/>
      <c r="CQ7" s="1098"/>
      <c r="CR7" s="1096">
        <v>5</v>
      </c>
      <c r="CS7" s="1097"/>
      <c r="CT7" s="1097"/>
      <c r="CU7" s="1097"/>
      <c r="CV7" s="1098"/>
      <c r="CW7" s="1096" t="s">
        <v>565</v>
      </c>
      <c r="CX7" s="1097"/>
      <c r="CY7" s="1097"/>
      <c r="CZ7" s="1097"/>
      <c r="DA7" s="1098"/>
      <c r="DB7" s="1096" t="s">
        <v>565</v>
      </c>
      <c r="DC7" s="1097"/>
      <c r="DD7" s="1097"/>
      <c r="DE7" s="1097"/>
      <c r="DF7" s="1098"/>
      <c r="DG7" s="1096" t="s">
        <v>565</v>
      </c>
      <c r="DH7" s="1097"/>
      <c r="DI7" s="1097"/>
      <c r="DJ7" s="1097"/>
      <c r="DK7" s="1098"/>
      <c r="DL7" s="1096" t="s">
        <v>565</v>
      </c>
      <c r="DM7" s="1097"/>
      <c r="DN7" s="1097"/>
      <c r="DO7" s="1097"/>
      <c r="DP7" s="1098"/>
      <c r="DQ7" s="1096" t="s">
        <v>565</v>
      </c>
      <c r="DR7" s="1097"/>
      <c r="DS7" s="1097"/>
      <c r="DT7" s="1097"/>
      <c r="DU7" s="1098"/>
      <c r="DV7" s="1099"/>
      <c r="DW7" s="1100"/>
      <c r="DX7" s="1100"/>
      <c r="DY7" s="1100"/>
      <c r="DZ7" s="1101"/>
      <c r="EA7" s="230"/>
    </row>
    <row r="8" spans="1:131" s="231" customFormat="1" ht="26.25" customHeight="1">
      <c r="A8" s="234">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28"/>
      <c r="BA8" s="228"/>
      <c r="BB8" s="228"/>
      <c r="BC8" s="228"/>
      <c r="BD8" s="228"/>
      <c r="BE8" s="229"/>
      <c r="BF8" s="229"/>
      <c r="BG8" s="229"/>
      <c r="BH8" s="229"/>
      <c r="BI8" s="229"/>
      <c r="BJ8" s="229"/>
      <c r="BK8" s="229"/>
      <c r="BL8" s="229"/>
      <c r="BM8" s="229"/>
      <c r="BN8" s="229"/>
      <c r="BO8" s="229"/>
      <c r="BP8" s="229"/>
      <c r="BQ8" s="234">
        <v>2</v>
      </c>
      <c r="BR8" s="235"/>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0"/>
    </row>
    <row r="9" spans="1:131" s="231" customFormat="1" ht="26.25" customHeight="1">
      <c r="A9" s="234">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28"/>
      <c r="BA9" s="228"/>
      <c r="BB9" s="228"/>
      <c r="BC9" s="228"/>
      <c r="BD9" s="228"/>
      <c r="BE9" s="229"/>
      <c r="BF9" s="229"/>
      <c r="BG9" s="229"/>
      <c r="BH9" s="229"/>
      <c r="BI9" s="229"/>
      <c r="BJ9" s="229"/>
      <c r="BK9" s="229"/>
      <c r="BL9" s="229"/>
      <c r="BM9" s="229"/>
      <c r="BN9" s="229"/>
      <c r="BO9" s="229"/>
      <c r="BP9" s="229"/>
      <c r="BQ9" s="234">
        <v>3</v>
      </c>
      <c r="BR9" s="235"/>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0"/>
    </row>
    <row r="10" spans="1:131" s="231" customFormat="1" ht="26.25" customHeight="1">
      <c r="A10" s="234">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28"/>
      <c r="BA10" s="228"/>
      <c r="BB10" s="228"/>
      <c r="BC10" s="228"/>
      <c r="BD10" s="228"/>
      <c r="BE10" s="229"/>
      <c r="BF10" s="229"/>
      <c r="BG10" s="229"/>
      <c r="BH10" s="229"/>
      <c r="BI10" s="229"/>
      <c r="BJ10" s="229"/>
      <c r="BK10" s="229"/>
      <c r="BL10" s="229"/>
      <c r="BM10" s="229"/>
      <c r="BN10" s="229"/>
      <c r="BO10" s="229"/>
      <c r="BP10" s="229"/>
      <c r="BQ10" s="234">
        <v>4</v>
      </c>
      <c r="BR10" s="235"/>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0"/>
    </row>
    <row r="11" spans="1:131" s="231" customFormat="1" ht="26.25" customHeight="1">
      <c r="A11" s="234">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28"/>
      <c r="BA11" s="228"/>
      <c r="BB11" s="228"/>
      <c r="BC11" s="228"/>
      <c r="BD11" s="228"/>
      <c r="BE11" s="229"/>
      <c r="BF11" s="229"/>
      <c r="BG11" s="229"/>
      <c r="BH11" s="229"/>
      <c r="BI11" s="229"/>
      <c r="BJ11" s="229"/>
      <c r="BK11" s="229"/>
      <c r="BL11" s="229"/>
      <c r="BM11" s="229"/>
      <c r="BN11" s="229"/>
      <c r="BO11" s="229"/>
      <c r="BP11" s="229"/>
      <c r="BQ11" s="234">
        <v>5</v>
      </c>
      <c r="BR11" s="235"/>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0"/>
    </row>
    <row r="12" spans="1:131" s="231" customFormat="1" ht="26.25" customHeight="1">
      <c r="A12" s="234">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28"/>
      <c r="BA12" s="228"/>
      <c r="BB12" s="228"/>
      <c r="BC12" s="228"/>
      <c r="BD12" s="228"/>
      <c r="BE12" s="229"/>
      <c r="BF12" s="229"/>
      <c r="BG12" s="229"/>
      <c r="BH12" s="229"/>
      <c r="BI12" s="229"/>
      <c r="BJ12" s="229"/>
      <c r="BK12" s="229"/>
      <c r="BL12" s="229"/>
      <c r="BM12" s="229"/>
      <c r="BN12" s="229"/>
      <c r="BO12" s="229"/>
      <c r="BP12" s="229"/>
      <c r="BQ12" s="234">
        <v>6</v>
      </c>
      <c r="BR12" s="235"/>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0"/>
    </row>
    <row r="13" spans="1:131" s="231" customFormat="1" ht="26.25" customHeight="1">
      <c r="A13" s="234">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28"/>
      <c r="BA13" s="228"/>
      <c r="BB13" s="228"/>
      <c r="BC13" s="228"/>
      <c r="BD13" s="228"/>
      <c r="BE13" s="229"/>
      <c r="BF13" s="229"/>
      <c r="BG13" s="229"/>
      <c r="BH13" s="229"/>
      <c r="BI13" s="229"/>
      <c r="BJ13" s="229"/>
      <c r="BK13" s="229"/>
      <c r="BL13" s="229"/>
      <c r="BM13" s="229"/>
      <c r="BN13" s="229"/>
      <c r="BO13" s="229"/>
      <c r="BP13" s="229"/>
      <c r="BQ13" s="234">
        <v>7</v>
      </c>
      <c r="BR13" s="235"/>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0"/>
    </row>
    <row r="14" spans="1:131" s="231" customFormat="1" ht="26.25" customHeight="1">
      <c r="A14" s="234">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28"/>
      <c r="BA14" s="228"/>
      <c r="BB14" s="228"/>
      <c r="BC14" s="228"/>
      <c r="BD14" s="228"/>
      <c r="BE14" s="229"/>
      <c r="BF14" s="229"/>
      <c r="BG14" s="229"/>
      <c r="BH14" s="229"/>
      <c r="BI14" s="229"/>
      <c r="BJ14" s="229"/>
      <c r="BK14" s="229"/>
      <c r="BL14" s="229"/>
      <c r="BM14" s="229"/>
      <c r="BN14" s="229"/>
      <c r="BO14" s="229"/>
      <c r="BP14" s="229"/>
      <c r="BQ14" s="234">
        <v>8</v>
      </c>
      <c r="BR14" s="235"/>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0"/>
    </row>
    <row r="15" spans="1:131" s="231" customFormat="1" ht="26.25" customHeight="1">
      <c r="A15" s="234">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28"/>
      <c r="BA15" s="228"/>
      <c r="BB15" s="228"/>
      <c r="BC15" s="228"/>
      <c r="BD15" s="228"/>
      <c r="BE15" s="229"/>
      <c r="BF15" s="229"/>
      <c r="BG15" s="229"/>
      <c r="BH15" s="229"/>
      <c r="BI15" s="229"/>
      <c r="BJ15" s="229"/>
      <c r="BK15" s="229"/>
      <c r="BL15" s="229"/>
      <c r="BM15" s="229"/>
      <c r="BN15" s="229"/>
      <c r="BO15" s="229"/>
      <c r="BP15" s="229"/>
      <c r="BQ15" s="234">
        <v>9</v>
      </c>
      <c r="BR15" s="235"/>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0"/>
    </row>
    <row r="16" spans="1:131" s="231" customFormat="1" ht="26.25" customHeight="1">
      <c r="A16" s="234">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28"/>
      <c r="BA16" s="228"/>
      <c r="BB16" s="228"/>
      <c r="BC16" s="228"/>
      <c r="BD16" s="228"/>
      <c r="BE16" s="229"/>
      <c r="BF16" s="229"/>
      <c r="BG16" s="229"/>
      <c r="BH16" s="229"/>
      <c r="BI16" s="229"/>
      <c r="BJ16" s="229"/>
      <c r="BK16" s="229"/>
      <c r="BL16" s="229"/>
      <c r="BM16" s="229"/>
      <c r="BN16" s="229"/>
      <c r="BO16" s="229"/>
      <c r="BP16" s="229"/>
      <c r="BQ16" s="234">
        <v>10</v>
      </c>
      <c r="BR16" s="235"/>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0"/>
    </row>
    <row r="17" spans="1:131" s="231" customFormat="1" ht="26.25" customHeight="1">
      <c r="A17" s="234">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28"/>
      <c r="BA17" s="228"/>
      <c r="BB17" s="228"/>
      <c r="BC17" s="228"/>
      <c r="BD17" s="228"/>
      <c r="BE17" s="229"/>
      <c r="BF17" s="229"/>
      <c r="BG17" s="229"/>
      <c r="BH17" s="229"/>
      <c r="BI17" s="229"/>
      <c r="BJ17" s="229"/>
      <c r="BK17" s="229"/>
      <c r="BL17" s="229"/>
      <c r="BM17" s="229"/>
      <c r="BN17" s="229"/>
      <c r="BO17" s="229"/>
      <c r="BP17" s="229"/>
      <c r="BQ17" s="234">
        <v>11</v>
      </c>
      <c r="BR17" s="235"/>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0"/>
    </row>
    <row r="18" spans="1:131" s="231" customFormat="1" ht="26.25" customHeight="1">
      <c r="A18" s="234">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28"/>
      <c r="BA18" s="228"/>
      <c r="BB18" s="228"/>
      <c r="BC18" s="228"/>
      <c r="BD18" s="228"/>
      <c r="BE18" s="229"/>
      <c r="BF18" s="229"/>
      <c r="BG18" s="229"/>
      <c r="BH18" s="229"/>
      <c r="BI18" s="229"/>
      <c r="BJ18" s="229"/>
      <c r="BK18" s="229"/>
      <c r="BL18" s="229"/>
      <c r="BM18" s="229"/>
      <c r="BN18" s="229"/>
      <c r="BO18" s="229"/>
      <c r="BP18" s="229"/>
      <c r="BQ18" s="234">
        <v>12</v>
      </c>
      <c r="BR18" s="235"/>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0"/>
    </row>
    <row r="19" spans="1:131" s="231" customFormat="1" ht="26.25" customHeight="1">
      <c r="A19" s="234">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28"/>
      <c r="BA19" s="228"/>
      <c r="BB19" s="228"/>
      <c r="BC19" s="228"/>
      <c r="BD19" s="228"/>
      <c r="BE19" s="229"/>
      <c r="BF19" s="229"/>
      <c r="BG19" s="229"/>
      <c r="BH19" s="229"/>
      <c r="BI19" s="229"/>
      <c r="BJ19" s="229"/>
      <c r="BK19" s="229"/>
      <c r="BL19" s="229"/>
      <c r="BM19" s="229"/>
      <c r="BN19" s="229"/>
      <c r="BO19" s="229"/>
      <c r="BP19" s="229"/>
      <c r="BQ19" s="234">
        <v>13</v>
      </c>
      <c r="BR19" s="235"/>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0"/>
    </row>
    <row r="20" spans="1:131" s="231" customFormat="1" ht="26.25" customHeight="1">
      <c r="A20" s="234">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28"/>
      <c r="BA20" s="228"/>
      <c r="BB20" s="228"/>
      <c r="BC20" s="228"/>
      <c r="BD20" s="228"/>
      <c r="BE20" s="229"/>
      <c r="BF20" s="229"/>
      <c r="BG20" s="229"/>
      <c r="BH20" s="229"/>
      <c r="BI20" s="229"/>
      <c r="BJ20" s="229"/>
      <c r="BK20" s="229"/>
      <c r="BL20" s="229"/>
      <c r="BM20" s="229"/>
      <c r="BN20" s="229"/>
      <c r="BO20" s="229"/>
      <c r="BP20" s="229"/>
      <c r="BQ20" s="234">
        <v>14</v>
      </c>
      <c r="BR20" s="235"/>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0"/>
    </row>
    <row r="21" spans="1:131" s="231" customFormat="1" ht="26.25" customHeight="1" thickBot="1">
      <c r="A21" s="234">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28"/>
      <c r="BA21" s="228"/>
      <c r="BB21" s="228"/>
      <c r="BC21" s="228"/>
      <c r="BD21" s="228"/>
      <c r="BE21" s="229"/>
      <c r="BF21" s="229"/>
      <c r="BG21" s="229"/>
      <c r="BH21" s="229"/>
      <c r="BI21" s="229"/>
      <c r="BJ21" s="229"/>
      <c r="BK21" s="229"/>
      <c r="BL21" s="229"/>
      <c r="BM21" s="229"/>
      <c r="BN21" s="229"/>
      <c r="BO21" s="229"/>
      <c r="BP21" s="229"/>
      <c r="BQ21" s="234">
        <v>15</v>
      </c>
      <c r="BR21" s="235"/>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0"/>
    </row>
    <row r="22" spans="1:131" s="231" customFormat="1" ht="26.25" customHeight="1">
      <c r="A22" s="234">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386</v>
      </c>
      <c r="BA22" s="1028"/>
      <c r="BB22" s="1028"/>
      <c r="BC22" s="1028"/>
      <c r="BD22" s="1029"/>
      <c r="BE22" s="229"/>
      <c r="BF22" s="229"/>
      <c r="BG22" s="229"/>
      <c r="BH22" s="229"/>
      <c r="BI22" s="229"/>
      <c r="BJ22" s="229"/>
      <c r="BK22" s="229"/>
      <c r="BL22" s="229"/>
      <c r="BM22" s="229"/>
      <c r="BN22" s="229"/>
      <c r="BO22" s="229"/>
      <c r="BP22" s="229"/>
      <c r="BQ22" s="234">
        <v>16</v>
      </c>
      <c r="BR22" s="235"/>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0"/>
    </row>
    <row r="23" spans="1:131" s="231" customFormat="1" ht="26.25" customHeight="1" thickBot="1">
      <c r="A23" s="236" t="s">
        <v>387</v>
      </c>
      <c r="B23" s="937" t="s">
        <v>388</v>
      </c>
      <c r="C23" s="938"/>
      <c r="D23" s="938"/>
      <c r="E23" s="938"/>
      <c r="F23" s="938"/>
      <c r="G23" s="938"/>
      <c r="H23" s="938"/>
      <c r="I23" s="938"/>
      <c r="J23" s="938"/>
      <c r="K23" s="938"/>
      <c r="L23" s="938"/>
      <c r="M23" s="938"/>
      <c r="N23" s="938"/>
      <c r="O23" s="938"/>
      <c r="P23" s="948"/>
      <c r="Q23" s="1067">
        <v>87123</v>
      </c>
      <c r="R23" s="1061"/>
      <c r="S23" s="1061"/>
      <c r="T23" s="1061"/>
      <c r="U23" s="1061"/>
      <c r="V23" s="1061">
        <v>83603</v>
      </c>
      <c r="W23" s="1061"/>
      <c r="X23" s="1061"/>
      <c r="Y23" s="1061"/>
      <c r="Z23" s="1061"/>
      <c r="AA23" s="1061">
        <v>3520</v>
      </c>
      <c r="AB23" s="1061"/>
      <c r="AC23" s="1061"/>
      <c r="AD23" s="1061"/>
      <c r="AE23" s="1068"/>
      <c r="AF23" s="1069">
        <v>3116</v>
      </c>
      <c r="AG23" s="1061"/>
      <c r="AH23" s="1061"/>
      <c r="AI23" s="1061"/>
      <c r="AJ23" s="1070"/>
      <c r="AK23" s="1071"/>
      <c r="AL23" s="1072"/>
      <c r="AM23" s="1072"/>
      <c r="AN23" s="1072"/>
      <c r="AO23" s="1072"/>
      <c r="AP23" s="1061">
        <v>49505</v>
      </c>
      <c r="AQ23" s="1061"/>
      <c r="AR23" s="1061"/>
      <c r="AS23" s="1061"/>
      <c r="AT23" s="1061"/>
      <c r="AU23" s="1062"/>
      <c r="AV23" s="1062"/>
      <c r="AW23" s="1062"/>
      <c r="AX23" s="1062"/>
      <c r="AY23" s="1063"/>
      <c r="AZ23" s="1064" t="s">
        <v>129</v>
      </c>
      <c r="BA23" s="1065"/>
      <c r="BB23" s="1065"/>
      <c r="BC23" s="1065"/>
      <c r="BD23" s="1066"/>
      <c r="BE23" s="229"/>
      <c r="BF23" s="229"/>
      <c r="BG23" s="229"/>
      <c r="BH23" s="229"/>
      <c r="BI23" s="229"/>
      <c r="BJ23" s="229"/>
      <c r="BK23" s="229"/>
      <c r="BL23" s="229"/>
      <c r="BM23" s="229"/>
      <c r="BN23" s="229"/>
      <c r="BO23" s="229"/>
      <c r="BP23" s="229"/>
      <c r="BQ23" s="234">
        <v>17</v>
      </c>
      <c r="BR23" s="235"/>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0"/>
    </row>
    <row r="24" spans="1:131" s="231" customFormat="1" ht="26.25" customHeight="1">
      <c r="A24" s="1060" t="s">
        <v>389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28"/>
      <c r="BA24" s="228"/>
      <c r="BB24" s="228"/>
      <c r="BC24" s="228"/>
      <c r="BD24" s="228"/>
      <c r="BE24" s="229"/>
      <c r="BF24" s="229"/>
      <c r="BG24" s="229"/>
      <c r="BH24" s="229"/>
      <c r="BI24" s="229"/>
      <c r="BJ24" s="229"/>
      <c r="BK24" s="229"/>
      <c r="BL24" s="229"/>
      <c r="BM24" s="229"/>
      <c r="BN24" s="229"/>
      <c r="BO24" s="229"/>
      <c r="BP24" s="229"/>
      <c r="BQ24" s="234">
        <v>18</v>
      </c>
      <c r="BR24" s="235"/>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0"/>
    </row>
    <row r="25" spans="1:131" ht="26.25" customHeight="1" thickBot="1">
      <c r="A25" s="1059" t="s">
        <v>390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28"/>
      <c r="BK25" s="228"/>
      <c r="BL25" s="228"/>
      <c r="BM25" s="228"/>
      <c r="BN25" s="228"/>
      <c r="BO25" s="237"/>
      <c r="BP25" s="237"/>
      <c r="BQ25" s="234">
        <v>19</v>
      </c>
      <c r="BR25" s="235"/>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26"/>
    </row>
    <row r="26" spans="1:131" ht="26.25" customHeight="1">
      <c r="A26" s="995" t="s">
        <v>368</v>
      </c>
      <c r="B26" s="996"/>
      <c r="C26" s="996"/>
      <c r="D26" s="996"/>
      <c r="E26" s="996"/>
      <c r="F26" s="996"/>
      <c r="G26" s="996"/>
      <c r="H26" s="996"/>
      <c r="I26" s="996"/>
      <c r="J26" s="996"/>
      <c r="K26" s="996"/>
      <c r="L26" s="996"/>
      <c r="M26" s="996"/>
      <c r="N26" s="996"/>
      <c r="O26" s="996"/>
      <c r="P26" s="997"/>
      <c r="Q26" s="1001" t="s">
        <v>391</v>
      </c>
      <c r="R26" s="1002"/>
      <c r="S26" s="1002"/>
      <c r="T26" s="1002"/>
      <c r="U26" s="1003"/>
      <c r="V26" s="1001" t="s">
        <v>392</v>
      </c>
      <c r="W26" s="1002"/>
      <c r="X26" s="1002"/>
      <c r="Y26" s="1002"/>
      <c r="Z26" s="1003"/>
      <c r="AA26" s="1001" t="s">
        <v>393</v>
      </c>
      <c r="AB26" s="1002"/>
      <c r="AC26" s="1002"/>
      <c r="AD26" s="1002"/>
      <c r="AE26" s="1002"/>
      <c r="AF26" s="1055" t="s">
        <v>394</v>
      </c>
      <c r="AG26" s="1008"/>
      <c r="AH26" s="1008"/>
      <c r="AI26" s="1008"/>
      <c r="AJ26" s="1056"/>
      <c r="AK26" s="1002" t="s">
        <v>395</v>
      </c>
      <c r="AL26" s="1002"/>
      <c r="AM26" s="1002"/>
      <c r="AN26" s="1002"/>
      <c r="AO26" s="1003"/>
      <c r="AP26" s="1001" t="s">
        <v>396</v>
      </c>
      <c r="AQ26" s="1002"/>
      <c r="AR26" s="1002"/>
      <c r="AS26" s="1002"/>
      <c r="AT26" s="1003"/>
      <c r="AU26" s="1001" t="s">
        <v>397</v>
      </c>
      <c r="AV26" s="1002"/>
      <c r="AW26" s="1002"/>
      <c r="AX26" s="1002"/>
      <c r="AY26" s="1003"/>
      <c r="AZ26" s="1001" t="s">
        <v>398</v>
      </c>
      <c r="BA26" s="1002"/>
      <c r="BB26" s="1002"/>
      <c r="BC26" s="1002"/>
      <c r="BD26" s="1003"/>
      <c r="BE26" s="1001" t="s">
        <v>375</v>
      </c>
      <c r="BF26" s="1002"/>
      <c r="BG26" s="1002"/>
      <c r="BH26" s="1002"/>
      <c r="BI26" s="1015"/>
      <c r="BJ26" s="228"/>
      <c r="BK26" s="228"/>
      <c r="BL26" s="228"/>
      <c r="BM26" s="228"/>
      <c r="BN26" s="228"/>
      <c r="BO26" s="237"/>
      <c r="BP26" s="237"/>
      <c r="BQ26" s="234">
        <v>20</v>
      </c>
      <c r="BR26" s="235"/>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26"/>
    </row>
    <row r="27" spans="1:13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28"/>
      <c r="BK27" s="228"/>
      <c r="BL27" s="228"/>
      <c r="BM27" s="228"/>
      <c r="BN27" s="228"/>
      <c r="BO27" s="237"/>
      <c r="BP27" s="237"/>
      <c r="BQ27" s="234">
        <v>21</v>
      </c>
      <c r="BR27" s="235"/>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26"/>
    </row>
    <row r="28" spans="1:131" ht="26.25" customHeight="1" thickTop="1">
      <c r="A28" s="238">
        <v>1</v>
      </c>
      <c r="B28" s="1047" t="s">
        <v>399</v>
      </c>
      <c r="C28" s="1048"/>
      <c r="D28" s="1048"/>
      <c r="E28" s="1048"/>
      <c r="F28" s="1048"/>
      <c r="G28" s="1048"/>
      <c r="H28" s="1048"/>
      <c r="I28" s="1048"/>
      <c r="J28" s="1048"/>
      <c r="K28" s="1048"/>
      <c r="L28" s="1048"/>
      <c r="M28" s="1048"/>
      <c r="N28" s="1048"/>
      <c r="O28" s="1048"/>
      <c r="P28" s="1049"/>
      <c r="Q28" s="1050">
        <v>19321</v>
      </c>
      <c r="R28" s="1051"/>
      <c r="S28" s="1051"/>
      <c r="T28" s="1051"/>
      <c r="U28" s="1051"/>
      <c r="V28" s="1051">
        <v>19057</v>
      </c>
      <c r="W28" s="1051"/>
      <c r="X28" s="1051"/>
      <c r="Y28" s="1051"/>
      <c r="Z28" s="1051"/>
      <c r="AA28" s="1051">
        <v>264</v>
      </c>
      <c r="AB28" s="1051"/>
      <c r="AC28" s="1051"/>
      <c r="AD28" s="1051"/>
      <c r="AE28" s="1052"/>
      <c r="AF28" s="1053">
        <v>264</v>
      </c>
      <c r="AG28" s="1051"/>
      <c r="AH28" s="1051"/>
      <c r="AI28" s="1051"/>
      <c r="AJ28" s="1054"/>
      <c r="AK28" s="1042">
        <v>2611</v>
      </c>
      <c r="AL28" s="1043"/>
      <c r="AM28" s="1043"/>
      <c r="AN28" s="1043"/>
      <c r="AO28" s="1043"/>
      <c r="AP28" s="1043" t="s">
        <v>566</v>
      </c>
      <c r="AQ28" s="1043"/>
      <c r="AR28" s="1043"/>
      <c r="AS28" s="1043"/>
      <c r="AT28" s="1043"/>
      <c r="AU28" s="1043" t="s">
        <v>565</v>
      </c>
      <c r="AV28" s="1043"/>
      <c r="AW28" s="1043"/>
      <c r="AX28" s="1043"/>
      <c r="AY28" s="1043"/>
      <c r="AZ28" s="1044" t="s">
        <v>565</v>
      </c>
      <c r="BA28" s="1044"/>
      <c r="BB28" s="1044"/>
      <c r="BC28" s="1044"/>
      <c r="BD28" s="1044"/>
      <c r="BE28" s="1045"/>
      <c r="BF28" s="1045"/>
      <c r="BG28" s="1045"/>
      <c r="BH28" s="1045"/>
      <c r="BI28" s="1046"/>
      <c r="BJ28" s="228"/>
      <c r="BK28" s="228"/>
      <c r="BL28" s="228"/>
      <c r="BM28" s="228"/>
      <c r="BN28" s="228"/>
      <c r="BO28" s="237"/>
      <c r="BP28" s="237"/>
      <c r="BQ28" s="234">
        <v>22</v>
      </c>
      <c r="BR28" s="235"/>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26"/>
    </row>
    <row r="29" spans="1:131" ht="26.25" customHeight="1">
      <c r="A29" s="238">
        <v>2</v>
      </c>
      <c r="B29" s="1030" t="s">
        <v>400</v>
      </c>
      <c r="C29" s="1031"/>
      <c r="D29" s="1031"/>
      <c r="E29" s="1031"/>
      <c r="F29" s="1031"/>
      <c r="G29" s="1031"/>
      <c r="H29" s="1031"/>
      <c r="I29" s="1031"/>
      <c r="J29" s="1031"/>
      <c r="K29" s="1031"/>
      <c r="L29" s="1031"/>
      <c r="M29" s="1031"/>
      <c r="N29" s="1031"/>
      <c r="O29" s="1031"/>
      <c r="P29" s="1032"/>
      <c r="Q29" s="1038">
        <v>121</v>
      </c>
      <c r="R29" s="1039"/>
      <c r="S29" s="1039"/>
      <c r="T29" s="1039"/>
      <c r="U29" s="1039"/>
      <c r="V29" s="1039">
        <v>116</v>
      </c>
      <c r="W29" s="1039"/>
      <c r="X29" s="1039"/>
      <c r="Y29" s="1039"/>
      <c r="Z29" s="1039"/>
      <c r="AA29" s="1039">
        <v>5</v>
      </c>
      <c r="AB29" s="1039"/>
      <c r="AC29" s="1039"/>
      <c r="AD29" s="1039"/>
      <c r="AE29" s="1040"/>
      <c r="AF29" s="1035">
        <v>5</v>
      </c>
      <c r="AG29" s="1036"/>
      <c r="AH29" s="1036"/>
      <c r="AI29" s="1036"/>
      <c r="AJ29" s="1037"/>
      <c r="AK29" s="980" t="s">
        <v>565</v>
      </c>
      <c r="AL29" s="971"/>
      <c r="AM29" s="971"/>
      <c r="AN29" s="971"/>
      <c r="AO29" s="971"/>
      <c r="AP29" s="971" t="s">
        <v>565</v>
      </c>
      <c r="AQ29" s="971"/>
      <c r="AR29" s="971"/>
      <c r="AS29" s="971"/>
      <c r="AT29" s="971"/>
      <c r="AU29" s="971" t="s">
        <v>565</v>
      </c>
      <c r="AV29" s="971"/>
      <c r="AW29" s="971"/>
      <c r="AX29" s="971"/>
      <c r="AY29" s="971"/>
      <c r="AZ29" s="1041" t="s">
        <v>565</v>
      </c>
      <c r="BA29" s="1041"/>
      <c r="BB29" s="1041"/>
      <c r="BC29" s="1041"/>
      <c r="BD29" s="1041"/>
      <c r="BE29" s="972"/>
      <c r="BF29" s="972"/>
      <c r="BG29" s="972"/>
      <c r="BH29" s="972"/>
      <c r="BI29" s="973"/>
      <c r="BJ29" s="228"/>
      <c r="BK29" s="228"/>
      <c r="BL29" s="228"/>
      <c r="BM29" s="228"/>
      <c r="BN29" s="228"/>
      <c r="BO29" s="237"/>
      <c r="BP29" s="237"/>
      <c r="BQ29" s="234">
        <v>23</v>
      </c>
      <c r="BR29" s="235"/>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26"/>
    </row>
    <row r="30" spans="1:131" ht="26.25" customHeight="1">
      <c r="A30" s="238">
        <v>3</v>
      </c>
      <c r="B30" s="1030" t="s">
        <v>401</v>
      </c>
      <c r="C30" s="1031"/>
      <c r="D30" s="1031"/>
      <c r="E30" s="1031"/>
      <c r="F30" s="1031"/>
      <c r="G30" s="1031"/>
      <c r="H30" s="1031"/>
      <c r="I30" s="1031"/>
      <c r="J30" s="1031"/>
      <c r="K30" s="1031"/>
      <c r="L30" s="1031"/>
      <c r="M30" s="1031"/>
      <c r="N30" s="1031"/>
      <c r="O30" s="1031"/>
      <c r="P30" s="1032"/>
      <c r="Q30" s="1038">
        <v>18197</v>
      </c>
      <c r="R30" s="1039"/>
      <c r="S30" s="1039"/>
      <c r="T30" s="1039"/>
      <c r="U30" s="1039"/>
      <c r="V30" s="1039">
        <v>17677</v>
      </c>
      <c r="W30" s="1039"/>
      <c r="X30" s="1039"/>
      <c r="Y30" s="1039"/>
      <c r="Z30" s="1039"/>
      <c r="AA30" s="1039">
        <v>520</v>
      </c>
      <c r="AB30" s="1039"/>
      <c r="AC30" s="1039"/>
      <c r="AD30" s="1039"/>
      <c r="AE30" s="1040"/>
      <c r="AF30" s="1035">
        <v>520</v>
      </c>
      <c r="AG30" s="1036"/>
      <c r="AH30" s="1036"/>
      <c r="AI30" s="1036"/>
      <c r="AJ30" s="1037"/>
      <c r="AK30" s="980">
        <v>3003</v>
      </c>
      <c r="AL30" s="971"/>
      <c r="AM30" s="971"/>
      <c r="AN30" s="971"/>
      <c r="AO30" s="971"/>
      <c r="AP30" s="971" t="s">
        <v>565</v>
      </c>
      <c r="AQ30" s="971"/>
      <c r="AR30" s="971"/>
      <c r="AS30" s="971"/>
      <c r="AT30" s="971"/>
      <c r="AU30" s="971" t="s">
        <v>565</v>
      </c>
      <c r="AV30" s="971"/>
      <c r="AW30" s="971"/>
      <c r="AX30" s="971"/>
      <c r="AY30" s="971"/>
      <c r="AZ30" s="1041" t="s">
        <v>565</v>
      </c>
      <c r="BA30" s="1041"/>
      <c r="BB30" s="1041"/>
      <c r="BC30" s="1041"/>
      <c r="BD30" s="1041"/>
      <c r="BE30" s="972"/>
      <c r="BF30" s="972"/>
      <c r="BG30" s="972"/>
      <c r="BH30" s="972"/>
      <c r="BI30" s="973"/>
      <c r="BJ30" s="228"/>
      <c r="BK30" s="228"/>
      <c r="BL30" s="228"/>
      <c r="BM30" s="228"/>
      <c r="BN30" s="228"/>
      <c r="BO30" s="237"/>
      <c r="BP30" s="237"/>
      <c r="BQ30" s="234">
        <v>24</v>
      </c>
      <c r="BR30" s="235"/>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26"/>
    </row>
    <row r="31" spans="1:131" ht="26.25" customHeight="1">
      <c r="A31" s="238">
        <v>4</v>
      </c>
      <c r="B31" s="1030" t="s">
        <v>402</v>
      </c>
      <c r="C31" s="1031"/>
      <c r="D31" s="1031"/>
      <c r="E31" s="1031"/>
      <c r="F31" s="1031"/>
      <c r="G31" s="1031"/>
      <c r="H31" s="1031"/>
      <c r="I31" s="1031"/>
      <c r="J31" s="1031"/>
      <c r="K31" s="1031"/>
      <c r="L31" s="1031"/>
      <c r="M31" s="1031"/>
      <c r="N31" s="1031"/>
      <c r="O31" s="1031"/>
      <c r="P31" s="1032"/>
      <c r="Q31" s="1038">
        <v>5186</v>
      </c>
      <c r="R31" s="1039"/>
      <c r="S31" s="1039"/>
      <c r="T31" s="1039"/>
      <c r="U31" s="1039"/>
      <c r="V31" s="1039">
        <v>5146</v>
      </c>
      <c r="W31" s="1039"/>
      <c r="X31" s="1039"/>
      <c r="Y31" s="1039"/>
      <c r="Z31" s="1039"/>
      <c r="AA31" s="1039">
        <v>40</v>
      </c>
      <c r="AB31" s="1039"/>
      <c r="AC31" s="1039"/>
      <c r="AD31" s="1039"/>
      <c r="AE31" s="1040"/>
      <c r="AF31" s="1035">
        <v>40</v>
      </c>
      <c r="AG31" s="1036"/>
      <c r="AH31" s="1036"/>
      <c r="AI31" s="1036"/>
      <c r="AJ31" s="1037"/>
      <c r="AK31" s="980">
        <v>2347</v>
      </c>
      <c r="AL31" s="971"/>
      <c r="AM31" s="971"/>
      <c r="AN31" s="971"/>
      <c r="AO31" s="971"/>
      <c r="AP31" s="971" t="s">
        <v>565</v>
      </c>
      <c r="AQ31" s="971"/>
      <c r="AR31" s="971"/>
      <c r="AS31" s="971"/>
      <c r="AT31" s="971"/>
      <c r="AU31" s="971" t="s">
        <v>565</v>
      </c>
      <c r="AV31" s="971"/>
      <c r="AW31" s="971"/>
      <c r="AX31" s="971"/>
      <c r="AY31" s="971"/>
      <c r="AZ31" s="1041" t="s">
        <v>565</v>
      </c>
      <c r="BA31" s="1041"/>
      <c r="BB31" s="1041"/>
      <c r="BC31" s="1041"/>
      <c r="BD31" s="1041"/>
      <c r="BE31" s="972"/>
      <c r="BF31" s="972"/>
      <c r="BG31" s="972"/>
      <c r="BH31" s="972"/>
      <c r="BI31" s="973"/>
      <c r="BJ31" s="228"/>
      <c r="BK31" s="228"/>
      <c r="BL31" s="228"/>
      <c r="BM31" s="228"/>
      <c r="BN31" s="228"/>
      <c r="BO31" s="237"/>
      <c r="BP31" s="237"/>
      <c r="BQ31" s="234">
        <v>25</v>
      </c>
      <c r="BR31" s="235"/>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26"/>
    </row>
    <row r="32" spans="1:131" ht="26.25" customHeight="1">
      <c r="A32" s="238">
        <v>5</v>
      </c>
      <c r="B32" s="1030" t="s">
        <v>403</v>
      </c>
      <c r="C32" s="1031"/>
      <c r="D32" s="1031"/>
      <c r="E32" s="1031"/>
      <c r="F32" s="1031"/>
      <c r="G32" s="1031"/>
      <c r="H32" s="1031"/>
      <c r="I32" s="1031"/>
      <c r="J32" s="1031"/>
      <c r="K32" s="1031"/>
      <c r="L32" s="1031"/>
      <c r="M32" s="1031"/>
      <c r="N32" s="1031"/>
      <c r="O32" s="1031"/>
      <c r="P32" s="1032"/>
      <c r="Q32" s="1038">
        <v>2943</v>
      </c>
      <c r="R32" s="1039"/>
      <c r="S32" s="1039"/>
      <c r="T32" s="1039"/>
      <c r="U32" s="1039"/>
      <c r="V32" s="1039">
        <v>2856</v>
      </c>
      <c r="W32" s="1039"/>
      <c r="X32" s="1039"/>
      <c r="Y32" s="1039"/>
      <c r="Z32" s="1039"/>
      <c r="AA32" s="1039">
        <v>87</v>
      </c>
      <c r="AB32" s="1039"/>
      <c r="AC32" s="1039"/>
      <c r="AD32" s="1039"/>
      <c r="AE32" s="1040"/>
      <c r="AF32" s="1035">
        <v>808</v>
      </c>
      <c r="AG32" s="1036"/>
      <c r="AH32" s="1036"/>
      <c r="AI32" s="1036"/>
      <c r="AJ32" s="1037"/>
      <c r="AK32" s="980">
        <v>105</v>
      </c>
      <c r="AL32" s="971"/>
      <c r="AM32" s="971"/>
      <c r="AN32" s="971"/>
      <c r="AO32" s="971"/>
      <c r="AP32" s="971">
        <v>5963</v>
      </c>
      <c r="AQ32" s="971"/>
      <c r="AR32" s="971"/>
      <c r="AS32" s="971"/>
      <c r="AT32" s="971"/>
      <c r="AU32" s="971">
        <v>727</v>
      </c>
      <c r="AV32" s="971"/>
      <c r="AW32" s="971"/>
      <c r="AX32" s="971"/>
      <c r="AY32" s="971"/>
      <c r="AZ32" s="1041" t="s">
        <v>565</v>
      </c>
      <c r="BA32" s="1041"/>
      <c r="BB32" s="1041"/>
      <c r="BC32" s="1041"/>
      <c r="BD32" s="1041"/>
      <c r="BE32" s="972" t="s">
        <v>404</v>
      </c>
      <c r="BF32" s="972"/>
      <c r="BG32" s="972"/>
      <c r="BH32" s="972"/>
      <c r="BI32" s="973"/>
      <c r="BJ32" s="228"/>
      <c r="BK32" s="228"/>
      <c r="BL32" s="228"/>
      <c r="BM32" s="228"/>
      <c r="BN32" s="228"/>
      <c r="BO32" s="237"/>
      <c r="BP32" s="237"/>
      <c r="BQ32" s="234">
        <v>26</v>
      </c>
      <c r="BR32" s="235"/>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26"/>
    </row>
    <row r="33" spans="1:131" ht="26.25" customHeight="1">
      <c r="A33" s="238">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28"/>
      <c r="BK33" s="228"/>
      <c r="BL33" s="228"/>
      <c r="BM33" s="228"/>
      <c r="BN33" s="228"/>
      <c r="BO33" s="237"/>
      <c r="BP33" s="237"/>
      <c r="BQ33" s="234">
        <v>27</v>
      </c>
      <c r="BR33" s="235"/>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26"/>
    </row>
    <row r="34" spans="1:131" ht="26.25" customHeight="1">
      <c r="A34" s="238">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28"/>
      <c r="BK34" s="228"/>
      <c r="BL34" s="228"/>
      <c r="BM34" s="228"/>
      <c r="BN34" s="228"/>
      <c r="BO34" s="237"/>
      <c r="BP34" s="237"/>
      <c r="BQ34" s="234">
        <v>28</v>
      </c>
      <c r="BR34" s="235"/>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26"/>
    </row>
    <row r="35" spans="1:131" ht="26.25" customHeight="1">
      <c r="A35" s="238">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28"/>
      <c r="BK35" s="228"/>
      <c r="BL35" s="228"/>
      <c r="BM35" s="228"/>
      <c r="BN35" s="228"/>
      <c r="BO35" s="237"/>
      <c r="BP35" s="237"/>
      <c r="BQ35" s="234">
        <v>29</v>
      </c>
      <c r="BR35" s="235"/>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26"/>
    </row>
    <row r="36" spans="1:131" ht="26.25" customHeight="1">
      <c r="A36" s="238">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28"/>
      <c r="BK36" s="228"/>
      <c r="BL36" s="228"/>
      <c r="BM36" s="228"/>
      <c r="BN36" s="228"/>
      <c r="BO36" s="237"/>
      <c r="BP36" s="237"/>
      <c r="BQ36" s="234">
        <v>30</v>
      </c>
      <c r="BR36" s="235"/>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26"/>
    </row>
    <row r="37" spans="1:131" ht="26.25" customHeight="1">
      <c r="A37" s="238">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28"/>
      <c r="BK37" s="228"/>
      <c r="BL37" s="228"/>
      <c r="BM37" s="228"/>
      <c r="BN37" s="228"/>
      <c r="BO37" s="237"/>
      <c r="BP37" s="237"/>
      <c r="BQ37" s="234">
        <v>31</v>
      </c>
      <c r="BR37" s="235"/>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26"/>
    </row>
    <row r="38" spans="1:131" ht="26.25" customHeight="1">
      <c r="A38" s="238">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28"/>
      <c r="BK38" s="228"/>
      <c r="BL38" s="228"/>
      <c r="BM38" s="228"/>
      <c r="BN38" s="228"/>
      <c r="BO38" s="237"/>
      <c r="BP38" s="237"/>
      <c r="BQ38" s="234">
        <v>32</v>
      </c>
      <c r="BR38" s="235"/>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26"/>
    </row>
    <row r="39" spans="1:131" ht="26.25" customHeight="1">
      <c r="A39" s="238">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28"/>
      <c r="BK39" s="228"/>
      <c r="BL39" s="228"/>
      <c r="BM39" s="228"/>
      <c r="BN39" s="228"/>
      <c r="BO39" s="237"/>
      <c r="BP39" s="237"/>
      <c r="BQ39" s="234">
        <v>33</v>
      </c>
      <c r="BR39" s="235"/>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26"/>
    </row>
    <row r="40" spans="1:131" ht="26.25" customHeight="1">
      <c r="A40" s="234">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28"/>
      <c r="BK40" s="228"/>
      <c r="BL40" s="228"/>
      <c r="BM40" s="228"/>
      <c r="BN40" s="228"/>
      <c r="BO40" s="237"/>
      <c r="BP40" s="237"/>
      <c r="BQ40" s="234">
        <v>34</v>
      </c>
      <c r="BR40" s="235"/>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26"/>
    </row>
    <row r="41" spans="1:131" ht="26.25" customHeight="1">
      <c r="A41" s="234">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28"/>
      <c r="BK41" s="228"/>
      <c r="BL41" s="228"/>
      <c r="BM41" s="228"/>
      <c r="BN41" s="228"/>
      <c r="BO41" s="237"/>
      <c r="BP41" s="237"/>
      <c r="BQ41" s="234">
        <v>35</v>
      </c>
      <c r="BR41" s="235"/>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26"/>
    </row>
    <row r="42" spans="1:131" ht="26.25" customHeight="1">
      <c r="A42" s="234">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28"/>
      <c r="BK42" s="228"/>
      <c r="BL42" s="228"/>
      <c r="BM42" s="228"/>
      <c r="BN42" s="228"/>
      <c r="BO42" s="237"/>
      <c r="BP42" s="237"/>
      <c r="BQ42" s="234">
        <v>36</v>
      </c>
      <c r="BR42" s="235"/>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26"/>
    </row>
    <row r="43" spans="1:131" ht="26.25" customHeight="1">
      <c r="A43" s="234">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28"/>
      <c r="BK43" s="228"/>
      <c r="BL43" s="228"/>
      <c r="BM43" s="228"/>
      <c r="BN43" s="228"/>
      <c r="BO43" s="237"/>
      <c r="BP43" s="237"/>
      <c r="BQ43" s="234">
        <v>37</v>
      </c>
      <c r="BR43" s="235"/>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26"/>
    </row>
    <row r="44" spans="1:131" ht="26.25" customHeight="1">
      <c r="A44" s="234">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28"/>
      <c r="BK44" s="228"/>
      <c r="BL44" s="228"/>
      <c r="BM44" s="228"/>
      <c r="BN44" s="228"/>
      <c r="BO44" s="237"/>
      <c r="BP44" s="237"/>
      <c r="BQ44" s="234">
        <v>38</v>
      </c>
      <c r="BR44" s="235"/>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26"/>
    </row>
    <row r="45" spans="1:131" ht="26.25" customHeight="1">
      <c r="A45" s="234">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28"/>
      <c r="BK45" s="228"/>
      <c r="BL45" s="228"/>
      <c r="BM45" s="228"/>
      <c r="BN45" s="228"/>
      <c r="BO45" s="237"/>
      <c r="BP45" s="237"/>
      <c r="BQ45" s="234">
        <v>39</v>
      </c>
      <c r="BR45" s="235"/>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26"/>
    </row>
    <row r="46" spans="1:131" ht="26.25" customHeight="1">
      <c r="A46" s="234">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28"/>
      <c r="BK46" s="228"/>
      <c r="BL46" s="228"/>
      <c r="BM46" s="228"/>
      <c r="BN46" s="228"/>
      <c r="BO46" s="237"/>
      <c r="BP46" s="237"/>
      <c r="BQ46" s="234">
        <v>40</v>
      </c>
      <c r="BR46" s="235"/>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26"/>
    </row>
    <row r="47" spans="1:131" ht="26.25" customHeight="1">
      <c r="A47" s="234">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28"/>
      <c r="BK47" s="228"/>
      <c r="BL47" s="228"/>
      <c r="BM47" s="228"/>
      <c r="BN47" s="228"/>
      <c r="BO47" s="237"/>
      <c r="BP47" s="237"/>
      <c r="BQ47" s="234">
        <v>41</v>
      </c>
      <c r="BR47" s="235"/>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26"/>
    </row>
    <row r="48" spans="1:131" ht="26.25" customHeight="1">
      <c r="A48" s="234">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28"/>
      <c r="BK48" s="228"/>
      <c r="BL48" s="228"/>
      <c r="BM48" s="228"/>
      <c r="BN48" s="228"/>
      <c r="BO48" s="237"/>
      <c r="BP48" s="237"/>
      <c r="BQ48" s="234">
        <v>42</v>
      </c>
      <c r="BR48" s="235"/>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26"/>
    </row>
    <row r="49" spans="1:131" ht="26.25" customHeight="1">
      <c r="A49" s="234">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28"/>
      <c r="BK49" s="228"/>
      <c r="BL49" s="228"/>
      <c r="BM49" s="228"/>
      <c r="BN49" s="228"/>
      <c r="BO49" s="237"/>
      <c r="BP49" s="237"/>
      <c r="BQ49" s="234">
        <v>43</v>
      </c>
      <c r="BR49" s="235"/>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26"/>
    </row>
    <row r="50" spans="1:131" ht="26.25" customHeight="1">
      <c r="A50" s="234">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28"/>
      <c r="BK50" s="228"/>
      <c r="BL50" s="228"/>
      <c r="BM50" s="228"/>
      <c r="BN50" s="228"/>
      <c r="BO50" s="237"/>
      <c r="BP50" s="237"/>
      <c r="BQ50" s="234">
        <v>44</v>
      </c>
      <c r="BR50" s="235"/>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26"/>
    </row>
    <row r="51" spans="1:131" ht="26.25" customHeight="1">
      <c r="A51" s="234">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28"/>
      <c r="BK51" s="228"/>
      <c r="BL51" s="228"/>
      <c r="BM51" s="228"/>
      <c r="BN51" s="228"/>
      <c r="BO51" s="237"/>
      <c r="BP51" s="237"/>
      <c r="BQ51" s="234">
        <v>45</v>
      </c>
      <c r="BR51" s="235"/>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26"/>
    </row>
    <row r="52" spans="1:131" ht="26.25" customHeight="1">
      <c r="A52" s="234">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28"/>
      <c r="BK52" s="228"/>
      <c r="BL52" s="228"/>
      <c r="BM52" s="228"/>
      <c r="BN52" s="228"/>
      <c r="BO52" s="237"/>
      <c r="BP52" s="237"/>
      <c r="BQ52" s="234">
        <v>46</v>
      </c>
      <c r="BR52" s="235"/>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26"/>
    </row>
    <row r="53" spans="1:131" ht="26.25" customHeight="1">
      <c r="A53" s="234">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28"/>
      <c r="BK53" s="228"/>
      <c r="BL53" s="228"/>
      <c r="BM53" s="228"/>
      <c r="BN53" s="228"/>
      <c r="BO53" s="237"/>
      <c r="BP53" s="237"/>
      <c r="BQ53" s="234">
        <v>47</v>
      </c>
      <c r="BR53" s="235"/>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26"/>
    </row>
    <row r="54" spans="1:131" ht="26.25" customHeight="1">
      <c r="A54" s="234">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28"/>
      <c r="BK54" s="228"/>
      <c r="BL54" s="228"/>
      <c r="BM54" s="228"/>
      <c r="BN54" s="228"/>
      <c r="BO54" s="237"/>
      <c r="BP54" s="237"/>
      <c r="BQ54" s="234">
        <v>48</v>
      </c>
      <c r="BR54" s="235"/>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26"/>
    </row>
    <row r="55" spans="1:131" ht="26.25" customHeight="1">
      <c r="A55" s="234">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28"/>
      <c r="BK55" s="228"/>
      <c r="BL55" s="228"/>
      <c r="BM55" s="228"/>
      <c r="BN55" s="228"/>
      <c r="BO55" s="237"/>
      <c r="BP55" s="237"/>
      <c r="BQ55" s="234">
        <v>49</v>
      </c>
      <c r="BR55" s="235"/>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26"/>
    </row>
    <row r="56" spans="1:131" ht="26.25" customHeight="1">
      <c r="A56" s="234">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28"/>
      <c r="BK56" s="228"/>
      <c r="BL56" s="228"/>
      <c r="BM56" s="228"/>
      <c r="BN56" s="228"/>
      <c r="BO56" s="237"/>
      <c r="BP56" s="237"/>
      <c r="BQ56" s="234">
        <v>50</v>
      </c>
      <c r="BR56" s="235"/>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26"/>
    </row>
    <row r="57" spans="1:131" ht="26.25" customHeight="1">
      <c r="A57" s="234">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28"/>
      <c r="BK57" s="228"/>
      <c r="BL57" s="228"/>
      <c r="BM57" s="228"/>
      <c r="BN57" s="228"/>
      <c r="BO57" s="237"/>
      <c r="BP57" s="237"/>
      <c r="BQ57" s="234">
        <v>51</v>
      </c>
      <c r="BR57" s="235"/>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26"/>
    </row>
    <row r="58" spans="1:131" ht="26.25" customHeight="1">
      <c r="A58" s="234">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28"/>
      <c r="BK58" s="228"/>
      <c r="BL58" s="228"/>
      <c r="BM58" s="228"/>
      <c r="BN58" s="228"/>
      <c r="BO58" s="237"/>
      <c r="BP58" s="237"/>
      <c r="BQ58" s="234">
        <v>52</v>
      </c>
      <c r="BR58" s="235"/>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26"/>
    </row>
    <row r="59" spans="1:131" ht="26.25" customHeight="1">
      <c r="A59" s="234">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28"/>
      <c r="BK59" s="228"/>
      <c r="BL59" s="228"/>
      <c r="BM59" s="228"/>
      <c r="BN59" s="228"/>
      <c r="BO59" s="237"/>
      <c r="BP59" s="237"/>
      <c r="BQ59" s="234">
        <v>53</v>
      </c>
      <c r="BR59" s="235"/>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26"/>
    </row>
    <row r="60" spans="1:131" ht="26.25" customHeight="1">
      <c r="A60" s="234">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28"/>
      <c r="BK60" s="228"/>
      <c r="BL60" s="228"/>
      <c r="BM60" s="228"/>
      <c r="BN60" s="228"/>
      <c r="BO60" s="237"/>
      <c r="BP60" s="237"/>
      <c r="BQ60" s="234">
        <v>54</v>
      </c>
      <c r="BR60" s="235"/>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26"/>
    </row>
    <row r="61" spans="1:131" ht="26.25" customHeight="1" thickBot="1">
      <c r="A61" s="234">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28"/>
      <c r="BK61" s="228"/>
      <c r="BL61" s="228"/>
      <c r="BM61" s="228"/>
      <c r="BN61" s="228"/>
      <c r="BO61" s="237"/>
      <c r="BP61" s="237"/>
      <c r="BQ61" s="234">
        <v>55</v>
      </c>
      <c r="BR61" s="235"/>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26"/>
    </row>
    <row r="62" spans="1:131" ht="26.25" customHeight="1">
      <c r="A62" s="234">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405</v>
      </c>
      <c r="BK62" s="1028"/>
      <c r="BL62" s="1028"/>
      <c r="BM62" s="1028"/>
      <c r="BN62" s="1029"/>
      <c r="BO62" s="237"/>
      <c r="BP62" s="237"/>
      <c r="BQ62" s="234">
        <v>56</v>
      </c>
      <c r="BR62" s="235"/>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26"/>
    </row>
    <row r="63" spans="1:131" ht="26.25" customHeight="1" thickBot="1">
      <c r="A63" s="236" t="s">
        <v>387</v>
      </c>
      <c r="B63" s="937" t="s">
        <v>406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1637</v>
      </c>
      <c r="AG63" s="959"/>
      <c r="AH63" s="959"/>
      <c r="AI63" s="959"/>
      <c r="AJ63" s="1022"/>
      <c r="AK63" s="1023"/>
      <c r="AL63" s="963"/>
      <c r="AM63" s="963"/>
      <c r="AN63" s="963"/>
      <c r="AO63" s="963"/>
      <c r="AP63" s="959">
        <v>5963</v>
      </c>
      <c r="AQ63" s="959"/>
      <c r="AR63" s="959"/>
      <c r="AS63" s="959"/>
      <c r="AT63" s="959"/>
      <c r="AU63" s="959">
        <v>727</v>
      </c>
      <c r="AV63" s="959"/>
      <c r="AW63" s="959"/>
      <c r="AX63" s="959"/>
      <c r="AY63" s="959"/>
      <c r="AZ63" s="1017"/>
      <c r="BA63" s="1017"/>
      <c r="BB63" s="1017"/>
      <c r="BC63" s="1017"/>
      <c r="BD63" s="1017"/>
      <c r="BE63" s="960"/>
      <c r="BF63" s="960"/>
      <c r="BG63" s="960"/>
      <c r="BH63" s="960"/>
      <c r="BI63" s="961"/>
      <c r="BJ63" s="1018" t="s">
        <v>407</v>
      </c>
      <c r="BK63" s="953"/>
      <c r="BL63" s="953"/>
      <c r="BM63" s="953"/>
      <c r="BN63" s="1019"/>
      <c r="BO63" s="237"/>
      <c r="BP63" s="237"/>
      <c r="BQ63" s="234">
        <v>57</v>
      </c>
      <c r="BR63" s="235"/>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26"/>
    </row>
    <row r="65" spans="1:131" ht="26.25" customHeight="1" thickBot="1">
      <c r="A65" s="228" t="s">
        <v>408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26"/>
    </row>
    <row r="66" spans="1:131" ht="26.25" customHeight="1">
      <c r="A66" s="995" t="s">
        <v>409</v>
      </c>
      <c r="B66" s="996"/>
      <c r="C66" s="996"/>
      <c r="D66" s="996"/>
      <c r="E66" s="996"/>
      <c r="F66" s="996"/>
      <c r="G66" s="996"/>
      <c r="H66" s="996"/>
      <c r="I66" s="996"/>
      <c r="J66" s="996"/>
      <c r="K66" s="996"/>
      <c r="L66" s="996"/>
      <c r="M66" s="996"/>
      <c r="N66" s="996"/>
      <c r="O66" s="996"/>
      <c r="P66" s="997"/>
      <c r="Q66" s="1001" t="s">
        <v>391</v>
      </c>
      <c r="R66" s="1002"/>
      <c r="S66" s="1002"/>
      <c r="T66" s="1002"/>
      <c r="U66" s="1003"/>
      <c r="V66" s="1001" t="s">
        <v>392</v>
      </c>
      <c r="W66" s="1002"/>
      <c r="X66" s="1002"/>
      <c r="Y66" s="1002"/>
      <c r="Z66" s="1003"/>
      <c r="AA66" s="1001" t="s">
        <v>410</v>
      </c>
      <c r="AB66" s="1002"/>
      <c r="AC66" s="1002"/>
      <c r="AD66" s="1002"/>
      <c r="AE66" s="1003"/>
      <c r="AF66" s="1007" t="s">
        <v>411</v>
      </c>
      <c r="AG66" s="1008"/>
      <c r="AH66" s="1008"/>
      <c r="AI66" s="1008"/>
      <c r="AJ66" s="1009"/>
      <c r="AK66" s="1001" t="s">
        <v>395</v>
      </c>
      <c r="AL66" s="996"/>
      <c r="AM66" s="996"/>
      <c r="AN66" s="996"/>
      <c r="AO66" s="997"/>
      <c r="AP66" s="1001" t="s">
        <v>396</v>
      </c>
      <c r="AQ66" s="1002"/>
      <c r="AR66" s="1002"/>
      <c r="AS66" s="1002"/>
      <c r="AT66" s="1003"/>
      <c r="AU66" s="1001" t="s">
        <v>412</v>
      </c>
      <c r="AV66" s="1002"/>
      <c r="AW66" s="1002"/>
      <c r="AX66" s="1002"/>
      <c r="AY66" s="1003"/>
      <c r="AZ66" s="1001" t="s">
        <v>375</v>
      </c>
      <c r="BA66" s="1002"/>
      <c r="BB66" s="1002"/>
      <c r="BC66" s="1002"/>
      <c r="BD66" s="1015"/>
      <c r="BE66" s="237"/>
      <c r="BF66" s="237"/>
      <c r="BG66" s="237"/>
      <c r="BH66" s="237"/>
      <c r="BI66" s="237"/>
      <c r="BJ66" s="237"/>
      <c r="BK66" s="237"/>
      <c r="BL66" s="237"/>
      <c r="BM66" s="237"/>
      <c r="BN66" s="237"/>
      <c r="BO66" s="237"/>
      <c r="BP66" s="237"/>
      <c r="BQ66" s="234">
        <v>60</v>
      </c>
      <c r="BR66" s="239"/>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26"/>
    </row>
    <row r="67" spans="1:13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37"/>
      <c r="BF67" s="237"/>
      <c r="BG67" s="237"/>
      <c r="BH67" s="237"/>
      <c r="BI67" s="237"/>
      <c r="BJ67" s="237"/>
      <c r="BK67" s="237"/>
      <c r="BL67" s="237"/>
      <c r="BM67" s="237"/>
      <c r="BN67" s="237"/>
      <c r="BO67" s="237"/>
      <c r="BP67" s="237"/>
      <c r="BQ67" s="234">
        <v>61</v>
      </c>
      <c r="BR67" s="239"/>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26"/>
    </row>
    <row r="68" spans="1:131" ht="26.25" customHeight="1" thickTop="1">
      <c r="A68" s="232">
        <v>1</v>
      </c>
      <c r="B68" s="985" t="s">
        <v>567</v>
      </c>
      <c r="C68" s="986"/>
      <c r="D68" s="986"/>
      <c r="E68" s="986"/>
      <c r="F68" s="986"/>
      <c r="G68" s="986"/>
      <c r="H68" s="986"/>
      <c r="I68" s="986"/>
      <c r="J68" s="986"/>
      <c r="K68" s="986"/>
      <c r="L68" s="986"/>
      <c r="M68" s="986"/>
      <c r="N68" s="986"/>
      <c r="O68" s="986"/>
      <c r="P68" s="987"/>
      <c r="Q68" s="988">
        <v>2882</v>
      </c>
      <c r="R68" s="982"/>
      <c r="S68" s="982"/>
      <c r="T68" s="982"/>
      <c r="U68" s="982"/>
      <c r="V68" s="982">
        <v>2442</v>
      </c>
      <c r="W68" s="982"/>
      <c r="X68" s="982"/>
      <c r="Y68" s="982"/>
      <c r="Z68" s="982"/>
      <c r="AA68" s="982">
        <v>441</v>
      </c>
      <c r="AB68" s="982"/>
      <c r="AC68" s="982"/>
      <c r="AD68" s="982"/>
      <c r="AE68" s="982"/>
      <c r="AF68" s="982">
        <v>441</v>
      </c>
      <c r="AG68" s="982"/>
      <c r="AH68" s="982"/>
      <c r="AI68" s="982"/>
      <c r="AJ68" s="982"/>
      <c r="AK68" s="982">
        <v>70</v>
      </c>
      <c r="AL68" s="982"/>
      <c r="AM68" s="982"/>
      <c r="AN68" s="982"/>
      <c r="AO68" s="982"/>
      <c r="AP68" s="982" t="s">
        <v>566</v>
      </c>
      <c r="AQ68" s="982"/>
      <c r="AR68" s="982"/>
      <c r="AS68" s="982"/>
      <c r="AT68" s="982"/>
      <c r="AU68" s="982" t="s">
        <v>565</v>
      </c>
      <c r="AV68" s="982"/>
      <c r="AW68" s="982"/>
      <c r="AX68" s="982"/>
      <c r="AY68" s="982"/>
      <c r="AZ68" s="983"/>
      <c r="BA68" s="983"/>
      <c r="BB68" s="983"/>
      <c r="BC68" s="983"/>
      <c r="BD68" s="984"/>
      <c r="BE68" s="237"/>
      <c r="BF68" s="237"/>
      <c r="BG68" s="237"/>
      <c r="BH68" s="237"/>
      <c r="BI68" s="237"/>
      <c r="BJ68" s="237"/>
      <c r="BK68" s="237"/>
      <c r="BL68" s="237"/>
      <c r="BM68" s="237"/>
      <c r="BN68" s="237"/>
      <c r="BO68" s="237"/>
      <c r="BP68" s="237"/>
      <c r="BQ68" s="234">
        <v>62</v>
      </c>
      <c r="BR68" s="239"/>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26"/>
    </row>
    <row r="69" spans="1:131" ht="26.25" customHeight="1">
      <c r="A69" s="234">
        <v>2</v>
      </c>
      <c r="B69" s="974" t="s">
        <v>568</v>
      </c>
      <c r="C69" s="975"/>
      <c r="D69" s="975"/>
      <c r="E69" s="975"/>
      <c r="F69" s="975"/>
      <c r="G69" s="975"/>
      <c r="H69" s="975"/>
      <c r="I69" s="975"/>
      <c r="J69" s="975"/>
      <c r="K69" s="975"/>
      <c r="L69" s="975"/>
      <c r="M69" s="975"/>
      <c r="N69" s="975"/>
      <c r="O69" s="975"/>
      <c r="P69" s="976"/>
      <c r="Q69" s="977">
        <v>9647</v>
      </c>
      <c r="R69" s="971"/>
      <c r="S69" s="971"/>
      <c r="T69" s="971"/>
      <c r="U69" s="971"/>
      <c r="V69" s="971">
        <v>9534</v>
      </c>
      <c r="W69" s="971"/>
      <c r="X69" s="971"/>
      <c r="Y69" s="971"/>
      <c r="Z69" s="971"/>
      <c r="AA69" s="971">
        <v>113</v>
      </c>
      <c r="AB69" s="971"/>
      <c r="AC69" s="971"/>
      <c r="AD69" s="971"/>
      <c r="AE69" s="971"/>
      <c r="AF69" s="971">
        <v>113</v>
      </c>
      <c r="AG69" s="971"/>
      <c r="AH69" s="971"/>
      <c r="AI69" s="971"/>
      <c r="AJ69" s="971"/>
      <c r="AK69" s="971">
        <v>100</v>
      </c>
      <c r="AL69" s="971"/>
      <c r="AM69" s="971"/>
      <c r="AN69" s="971"/>
      <c r="AO69" s="971"/>
      <c r="AP69" s="971">
        <v>190</v>
      </c>
      <c r="AQ69" s="971"/>
      <c r="AR69" s="971"/>
      <c r="AS69" s="971"/>
      <c r="AT69" s="971"/>
      <c r="AU69" s="971">
        <v>11</v>
      </c>
      <c r="AV69" s="971"/>
      <c r="AW69" s="971"/>
      <c r="AX69" s="971"/>
      <c r="AY69" s="971"/>
      <c r="AZ69" s="972"/>
      <c r="BA69" s="972"/>
      <c r="BB69" s="972"/>
      <c r="BC69" s="972"/>
      <c r="BD69" s="973"/>
      <c r="BE69" s="237"/>
      <c r="BF69" s="237"/>
      <c r="BG69" s="237"/>
      <c r="BH69" s="237"/>
      <c r="BI69" s="237"/>
      <c r="BJ69" s="237"/>
      <c r="BK69" s="237"/>
      <c r="BL69" s="237"/>
      <c r="BM69" s="237"/>
      <c r="BN69" s="237"/>
      <c r="BO69" s="237"/>
      <c r="BP69" s="237"/>
      <c r="BQ69" s="234">
        <v>63</v>
      </c>
      <c r="BR69" s="239"/>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26"/>
    </row>
    <row r="70" spans="1:131" ht="26.25" customHeight="1">
      <c r="A70" s="234">
        <v>3</v>
      </c>
      <c r="B70" s="974" t="s">
        <v>569</v>
      </c>
      <c r="C70" s="975"/>
      <c r="D70" s="975"/>
      <c r="E70" s="975"/>
      <c r="F70" s="975"/>
      <c r="G70" s="975"/>
      <c r="H70" s="975"/>
      <c r="I70" s="975"/>
      <c r="J70" s="975"/>
      <c r="K70" s="975"/>
      <c r="L70" s="975"/>
      <c r="M70" s="975"/>
      <c r="N70" s="975"/>
      <c r="O70" s="975"/>
      <c r="P70" s="976"/>
      <c r="Q70" s="977">
        <v>925</v>
      </c>
      <c r="R70" s="971"/>
      <c r="S70" s="971"/>
      <c r="T70" s="971"/>
      <c r="U70" s="971"/>
      <c r="V70" s="971">
        <v>905</v>
      </c>
      <c r="W70" s="971"/>
      <c r="X70" s="971"/>
      <c r="Y70" s="971"/>
      <c r="Z70" s="971"/>
      <c r="AA70" s="971">
        <v>20</v>
      </c>
      <c r="AB70" s="971"/>
      <c r="AC70" s="971"/>
      <c r="AD70" s="971"/>
      <c r="AE70" s="971"/>
      <c r="AF70" s="971">
        <v>20</v>
      </c>
      <c r="AG70" s="971"/>
      <c r="AH70" s="971"/>
      <c r="AI70" s="971"/>
      <c r="AJ70" s="971"/>
      <c r="AK70" s="971">
        <v>45</v>
      </c>
      <c r="AL70" s="971"/>
      <c r="AM70" s="971"/>
      <c r="AN70" s="971"/>
      <c r="AO70" s="971"/>
      <c r="AP70" s="971" t="s">
        <v>565</v>
      </c>
      <c r="AQ70" s="971"/>
      <c r="AR70" s="971"/>
      <c r="AS70" s="971"/>
      <c r="AT70" s="971"/>
      <c r="AU70" s="971" t="s">
        <v>565</v>
      </c>
      <c r="AV70" s="971"/>
      <c r="AW70" s="971"/>
      <c r="AX70" s="971"/>
      <c r="AY70" s="971"/>
      <c r="AZ70" s="972"/>
      <c r="BA70" s="972"/>
      <c r="BB70" s="972"/>
      <c r="BC70" s="972"/>
      <c r="BD70" s="973"/>
      <c r="BE70" s="237"/>
      <c r="BF70" s="237"/>
      <c r="BG70" s="237"/>
      <c r="BH70" s="237"/>
      <c r="BI70" s="237"/>
      <c r="BJ70" s="237"/>
      <c r="BK70" s="237"/>
      <c r="BL70" s="237"/>
      <c r="BM70" s="237"/>
      <c r="BN70" s="237"/>
      <c r="BO70" s="237"/>
      <c r="BP70" s="237"/>
      <c r="BQ70" s="234">
        <v>64</v>
      </c>
      <c r="BR70" s="239"/>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26"/>
    </row>
    <row r="71" spans="1:131" ht="26.25" customHeight="1">
      <c r="A71" s="234">
        <v>4</v>
      </c>
      <c r="B71" s="974" t="s">
        <v>570</v>
      </c>
      <c r="C71" s="975"/>
      <c r="D71" s="975"/>
      <c r="E71" s="975"/>
      <c r="F71" s="975"/>
      <c r="G71" s="975"/>
      <c r="H71" s="975"/>
      <c r="I71" s="975"/>
      <c r="J71" s="975"/>
      <c r="K71" s="975"/>
      <c r="L71" s="975"/>
      <c r="M71" s="975"/>
      <c r="N71" s="975"/>
      <c r="O71" s="975"/>
      <c r="P71" s="976"/>
      <c r="Q71" s="977">
        <v>267</v>
      </c>
      <c r="R71" s="971"/>
      <c r="S71" s="971"/>
      <c r="T71" s="971"/>
      <c r="U71" s="971"/>
      <c r="V71" s="971">
        <v>178</v>
      </c>
      <c r="W71" s="971"/>
      <c r="X71" s="971"/>
      <c r="Y71" s="971"/>
      <c r="Z71" s="971"/>
      <c r="AA71" s="971">
        <v>89</v>
      </c>
      <c r="AB71" s="971"/>
      <c r="AC71" s="971"/>
      <c r="AD71" s="971"/>
      <c r="AE71" s="971"/>
      <c r="AF71" s="971">
        <v>89</v>
      </c>
      <c r="AG71" s="971"/>
      <c r="AH71" s="971"/>
      <c r="AI71" s="971"/>
      <c r="AJ71" s="971"/>
      <c r="AK71" s="971">
        <v>13</v>
      </c>
      <c r="AL71" s="971"/>
      <c r="AM71" s="971"/>
      <c r="AN71" s="971"/>
      <c r="AO71" s="971"/>
      <c r="AP71" s="971" t="s">
        <v>565</v>
      </c>
      <c r="AQ71" s="971"/>
      <c r="AR71" s="971"/>
      <c r="AS71" s="971"/>
      <c r="AT71" s="971"/>
      <c r="AU71" s="971" t="s">
        <v>565</v>
      </c>
      <c r="AV71" s="971"/>
      <c r="AW71" s="971"/>
      <c r="AX71" s="971"/>
      <c r="AY71" s="971"/>
      <c r="AZ71" s="972"/>
      <c r="BA71" s="972"/>
      <c r="BB71" s="972"/>
      <c r="BC71" s="972"/>
      <c r="BD71" s="973"/>
      <c r="BE71" s="237"/>
      <c r="BF71" s="237"/>
      <c r="BG71" s="237"/>
      <c r="BH71" s="237"/>
      <c r="BI71" s="237"/>
      <c r="BJ71" s="237"/>
      <c r="BK71" s="237"/>
      <c r="BL71" s="237"/>
      <c r="BM71" s="237"/>
      <c r="BN71" s="237"/>
      <c r="BO71" s="237"/>
      <c r="BP71" s="237"/>
      <c r="BQ71" s="234">
        <v>65</v>
      </c>
      <c r="BR71" s="239"/>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26"/>
    </row>
    <row r="72" spans="1:131" ht="26.25" customHeight="1">
      <c r="A72" s="234">
        <v>5</v>
      </c>
      <c r="B72" s="974" t="s">
        <v>571</v>
      </c>
      <c r="C72" s="975"/>
      <c r="D72" s="975"/>
      <c r="E72" s="975"/>
      <c r="F72" s="975"/>
      <c r="G72" s="975"/>
      <c r="H72" s="975"/>
      <c r="I72" s="975"/>
      <c r="J72" s="975"/>
      <c r="K72" s="975"/>
      <c r="L72" s="975"/>
      <c r="M72" s="975"/>
      <c r="N72" s="975"/>
      <c r="O72" s="975"/>
      <c r="P72" s="976"/>
      <c r="Q72" s="977">
        <v>461</v>
      </c>
      <c r="R72" s="971"/>
      <c r="S72" s="971"/>
      <c r="T72" s="971"/>
      <c r="U72" s="971"/>
      <c r="V72" s="971">
        <v>446</v>
      </c>
      <c r="W72" s="971"/>
      <c r="X72" s="971"/>
      <c r="Y72" s="971"/>
      <c r="Z72" s="971"/>
      <c r="AA72" s="971">
        <v>15</v>
      </c>
      <c r="AB72" s="971"/>
      <c r="AC72" s="971"/>
      <c r="AD72" s="971"/>
      <c r="AE72" s="971"/>
      <c r="AF72" s="971">
        <v>15</v>
      </c>
      <c r="AG72" s="971"/>
      <c r="AH72" s="971"/>
      <c r="AI72" s="971"/>
      <c r="AJ72" s="971"/>
      <c r="AK72" s="971">
        <v>30</v>
      </c>
      <c r="AL72" s="971"/>
      <c r="AM72" s="971"/>
      <c r="AN72" s="971"/>
      <c r="AO72" s="971"/>
      <c r="AP72" s="971">
        <v>336</v>
      </c>
      <c r="AQ72" s="971"/>
      <c r="AR72" s="971"/>
      <c r="AS72" s="971"/>
      <c r="AT72" s="971"/>
      <c r="AU72" s="971">
        <v>90</v>
      </c>
      <c r="AV72" s="971"/>
      <c r="AW72" s="971"/>
      <c r="AX72" s="971"/>
      <c r="AY72" s="971"/>
      <c r="AZ72" s="972"/>
      <c r="BA72" s="972"/>
      <c r="BB72" s="972"/>
      <c r="BC72" s="972"/>
      <c r="BD72" s="973"/>
      <c r="BE72" s="237"/>
      <c r="BF72" s="237"/>
      <c r="BG72" s="237"/>
      <c r="BH72" s="237"/>
      <c r="BI72" s="237"/>
      <c r="BJ72" s="237"/>
      <c r="BK72" s="237"/>
      <c r="BL72" s="237"/>
      <c r="BM72" s="237"/>
      <c r="BN72" s="237"/>
      <c r="BO72" s="237"/>
      <c r="BP72" s="237"/>
      <c r="BQ72" s="234">
        <v>66</v>
      </c>
      <c r="BR72" s="239"/>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26"/>
    </row>
    <row r="73" spans="1:131" ht="26.25" customHeight="1">
      <c r="A73" s="234">
        <v>6</v>
      </c>
      <c r="B73" s="974" t="s">
        <v>572</v>
      </c>
      <c r="C73" s="975"/>
      <c r="D73" s="975"/>
      <c r="E73" s="975"/>
      <c r="F73" s="975"/>
      <c r="G73" s="975"/>
      <c r="H73" s="975"/>
      <c r="I73" s="975"/>
      <c r="J73" s="975"/>
      <c r="K73" s="975"/>
      <c r="L73" s="975"/>
      <c r="M73" s="975"/>
      <c r="N73" s="975"/>
      <c r="O73" s="975"/>
      <c r="P73" s="976"/>
      <c r="Q73" s="977">
        <v>21597</v>
      </c>
      <c r="R73" s="971"/>
      <c r="S73" s="971"/>
      <c r="T73" s="971"/>
      <c r="U73" s="971"/>
      <c r="V73" s="971">
        <v>20387</v>
      </c>
      <c r="W73" s="971"/>
      <c r="X73" s="971"/>
      <c r="Y73" s="971"/>
      <c r="Z73" s="971"/>
      <c r="AA73" s="971">
        <v>1209</v>
      </c>
      <c r="AB73" s="971"/>
      <c r="AC73" s="971"/>
      <c r="AD73" s="971"/>
      <c r="AE73" s="971"/>
      <c r="AF73" s="971">
        <v>10178</v>
      </c>
      <c r="AG73" s="971"/>
      <c r="AH73" s="971"/>
      <c r="AI73" s="971"/>
      <c r="AJ73" s="971"/>
      <c r="AK73" s="971">
        <v>1533</v>
      </c>
      <c r="AL73" s="971"/>
      <c r="AM73" s="971"/>
      <c r="AN73" s="971"/>
      <c r="AO73" s="971"/>
      <c r="AP73" s="971">
        <v>6496</v>
      </c>
      <c r="AQ73" s="971"/>
      <c r="AR73" s="971"/>
      <c r="AS73" s="971"/>
      <c r="AT73" s="971"/>
      <c r="AU73" s="971">
        <v>123</v>
      </c>
      <c r="AV73" s="971"/>
      <c r="AW73" s="971"/>
      <c r="AX73" s="971"/>
      <c r="AY73" s="971"/>
      <c r="AZ73" s="972"/>
      <c r="BA73" s="972"/>
      <c r="BB73" s="972"/>
      <c r="BC73" s="972"/>
      <c r="BD73" s="973"/>
      <c r="BE73" s="237"/>
      <c r="BF73" s="237"/>
      <c r="BG73" s="237"/>
      <c r="BH73" s="237"/>
      <c r="BI73" s="237"/>
      <c r="BJ73" s="237"/>
      <c r="BK73" s="237"/>
      <c r="BL73" s="237"/>
      <c r="BM73" s="237"/>
      <c r="BN73" s="237"/>
      <c r="BO73" s="237"/>
      <c r="BP73" s="237"/>
      <c r="BQ73" s="234">
        <v>67</v>
      </c>
      <c r="BR73" s="239"/>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26"/>
    </row>
    <row r="74" spans="1:131" ht="26.25" customHeight="1">
      <c r="A74" s="234">
        <v>7</v>
      </c>
      <c r="B74" s="974" t="s">
        <v>573</v>
      </c>
      <c r="C74" s="975"/>
      <c r="D74" s="975"/>
      <c r="E74" s="975"/>
      <c r="F74" s="975"/>
      <c r="G74" s="975"/>
      <c r="H74" s="975"/>
      <c r="I74" s="975"/>
      <c r="J74" s="975"/>
      <c r="K74" s="975"/>
      <c r="L74" s="975"/>
      <c r="M74" s="975"/>
      <c r="N74" s="975"/>
      <c r="O74" s="975"/>
      <c r="P74" s="976"/>
      <c r="Q74" s="977">
        <v>7352</v>
      </c>
      <c r="R74" s="971"/>
      <c r="S74" s="971"/>
      <c r="T74" s="971"/>
      <c r="U74" s="971"/>
      <c r="V74" s="971">
        <v>7276</v>
      </c>
      <c r="W74" s="971"/>
      <c r="X74" s="971"/>
      <c r="Y74" s="971"/>
      <c r="Z74" s="971"/>
      <c r="AA74" s="971">
        <v>76</v>
      </c>
      <c r="AB74" s="971"/>
      <c r="AC74" s="971"/>
      <c r="AD74" s="971"/>
      <c r="AE74" s="971"/>
      <c r="AF74" s="971">
        <v>76</v>
      </c>
      <c r="AG74" s="971"/>
      <c r="AH74" s="971"/>
      <c r="AI74" s="971"/>
      <c r="AJ74" s="971"/>
      <c r="AK74" s="971">
        <v>3086</v>
      </c>
      <c r="AL74" s="971"/>
      <c r="AM74" s="971"/>
      <c r="AN74" s="971"/>
      <c r="AO74" s="971"/>
      <c r="AP74" s="971" t="s">
        <v>565</v>
      </c>
      <c r="AQ74" s="971"/>
      <c r="AR74" s="971"/>
      <c r="AS74" s="971"/>
      <c r="AT74" s="971"/>
      <c r="AU74" s="971" t="s">
        <v>565</v>
      </c>
      <c r="AV74" s="971"/>
      <c r="AW74" s="971"/>
      <c r="AX74" s="971"/>
      <c r="AY74" s="971"/>
      <c r="AZ74" s="972"/>
      <c r="BA74" s="972"/>
      <c r="BB74" s="972"/>
      <c r="BC74" s="972"/>
      <c r="BD74" s="973"/>
      <c r="BE74" s="237"/>
      <c r="BF74" s="237"/>
      <c r="BG74" s="237"/>
      <c r="BH74" s="237"/>
      <c r="BI74" s="237"/>
      <c r="BJ74" s="237"/>
      <c r="BK74" s="237"/>
      <c r="BL74" s="237"/>
      <c r="BM74" s="237"/>
      <c r="BN74" s="237"/>
      <c r="BO74" s="237"/>
      <c r="BP74" s="237"/>
      <c r="BQ74" s="234">
        <v>68</v>
      </c>
      <c r="BR74" s="239"/>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26"/>
    </row>
    <row r="75" spans="1:131" ht="26.25" customHeight="1">
      <c r="A75" s="234">
        <v>8</v>
      </c>
      <c r="B75" s="974" t="s">
        <v>574</v>
      </c>
      <c r="C75" s="975"/>
      <c r="D75" s="975"/>
      <c r="E75" s="975"/>
      <c r="F75" s="975"/>
      <c r="G75" s="975"/>
      <c r="H75" s="975"/>
      <c r="I75" s="975"/>
      <c r="J75" s="975"/>
      <c r="K75" s="975"/>
      <c r="L75" s="975"/>
      <c r="M75" s="975"/>
      <c r="N75" s="975"/>
      <c r="O75" s="975"/>
      <c r="P75" s="976"/>
      <c r="Q75" s="978">
        <v>1524702</v>
      </c>
      <c r="R75" s="979"/>
      <c r="S75" s="979"/>
      <c r="T75" s="979"/>
      <c r="U75" s="980"/>
      <c r="V75" s="981">
        <v>1496148</v>
      </c>
      <c r="W75" s="979"/>
      <c r="X75" s="979"/>
      <c r="Y75" s="979"/>
      <c r="Z75" s="980"/>
      <c r="AA75" s="981">
        <v>28554</v>
      </c>
      <c r="AB75" s="979"/>
      <c r="AC75" s="979"/>
      <c r="AD75" s="979"/>
      <c r="AE75" s="980"/>
      <c r="AF75" s="981">
        <v>28554</v>
      </c>
      <c r="AG75" s="979"/>
      <c r="AH75" s="979"/>
      <c r="AI75" s="979"/>
      <c r="AJ75" s="980"/>
      <c r="AK75" s="981">
        <v>15234</v>
      </c>
      <c r="AL75" s="979"/>
      <c r="AM75" s="979"/>
      <c r="AN75" s="979"/>
      <c r="AO75" s="980"/>
      <c r="AP75" s="981" t="s">
        <v>565</v>
      </c>
      <c r="AQ75" s="979"/>
      <c r="AR75" s="979"/>
      <c r="AS75" s="979"/>
      <c r="AT75" s="980"/>
      <c r="AU75" s="981" t="s">
        <v>565</v>
      </c>
      <c r="AV75" s="979"/>
      <c r="AW75" s="979"/>
      <c r="AX75" s="979"/>
      <c r="AY75" s="980"/>
      <c r="AZ75" s="972"/>
      <c r="BA75" s="972"/>
      <c r="BB75" s="972"/>
      <c r="BC75" s="972"/>
      <c r="BD75" s="973"/>
      <c r="BE75" s="237"/>
      <c r="BF75" s="237"/>
      <c r="BG75" s="237"/>
      <c r="BH75" s="237"/>
      <c r="BI75" s="237"/>
      <c r="BJ75" s="237"/>
      <c r="BK75" s="237"/>
      <c r="BL75" s="237"/>
      <c r="BM75" s="237"/>
      <c r="BN75" s="237"/>
      <c r="BO75" s="237"/>
      <c r="BP75" s="237"/>
      <c r="BQ75" s="234">
        <v>69</v>
      </c>
      <c r="BR75" s="239"/>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26"/>
    </row>
    <row r="76" spans="1:131" ht="26.25" customHeight="1">
      <c r="A76" s="234">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37"/>
      <c r="BF76" s="237"/>
      <c r="BG76" s="237"/>
      <c r="BH76" s="237"/>
      <c r="BI76" s="237"/>
      <c r="BJ76" s="237"/>
      <c r="BK76" s="237"/>
      <c r="BL76" s="237"/>
      <c r="BM76" s="237"/>
      <c r="BN76" s="237"/>
      <c r="BO76" s="237"/>
      <c r="BP76" s="237"/>
      <c r="BQ76" s="234">
        <v>70</v>
      </c>
      <c r="BR76" s="239"/>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26"/>
    </row>
    <row r="77" spans="1:131" ht="26.25" customHeight="1">
      <c r="A77" s="234">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37"/>
      <c r="BF77" s="237"/>
      <c r="BG77" s="237"/>
      <c r="BH77" s="237"/>
      <c r="BI77" s="237"/>
      <c r="BJ77" s="237"/>
      <c r="BK77" s="237"/>
      <c r="BL77" s="237"/>
      <c r="BM77" s="237"/>
      <c r="BN77" s="237"/>
      <c r="BO77" s="237"/>
      <c r="BP77" s="237"/>
      <c r="BQ77" s="234">
        <v>71</v>
      </c>
      <c r="BR77" s="239"/>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26"/>
    </row>
    <row r="78" spans="1:131" ht="26.25" customHeight="1">
      <c r="A78" s="234">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37"/>
      <c r="BF78" s="237"/>
      <c r="BG78" s="237"/>
      <c r="BH78" s="237"/>
      <c r="BI78" s="237"/>
      <c r="BJ78" s="226"/>
      <c r="BK78" s="226"/>
      <c r="BL78" s="226"/>
      <c r="BM78" s="226"/>
      <c r="BN78" s="226"/>
      <c r="BO78" s="237"/>
      <c r="BP78" s="237"/>
      <c r="BQ78" s="234">
        <v>72</v>
      </c>
      <c r="BR78" s="239"/>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26"/>
    </row>
    <row r="79" spans="1:131" ht="26.25" customHeight="1">
      <c r="A79" s="234">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37"/>
      <c r="BF79" s="237"/>
      <c r="BG79" s="237"/>
      <c r="BH79" s="237"/>
      <c r="BI79" s="237"/>
      <c r="BJ79" s="226"/>
      <c r="BK79" s="226"/>
      <c r="BL79" s="226"/>
      <c r="BM79" s="226"/>
      <c r="BN79" s="226"/>
      <c r="BO79" s="237"/>
      <c r="BP79" s="237"/>
      <c r="BQ79" s="234">
        <v>73</v>
      </c>
      <c r="BR79" s="239"/>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26"/>
    </row>
    <row r="80" spans="1:131" ht="26.25" customHeight="1">
      <c r="A80" s="234">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37"/>
      <c r="BF80" s="237"/>
      <c r="BG80" s="237"/>
      <c r="BH80" s="237"/>
      <c r="BI80" s="237"/>
      <c r="BJ80" s="237"/>
      <c r="BK80" s="237"/>
      <c r="BL80" s="237"/>
      <c r="BM80" s="237"/>
      <c r="BN80" s="237"/>
      <c r="BO80" s="237"/>
      <c r="BP80" s="237"/>
      <c r="BQ80" s="234">
        <v>74</v>
      </c>
      <c r="BR80" s="239"/>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26"/>
    </row>
    <row r="81" spans="1:131" ht="26.25" customHeight="1">
      <c r="A81" s="234">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37"/>
      <c r="BF81" s="237"/>
      <c r="BG81" s="237"/>
      <c r="BH81" s="237"/>
      <c r="BI81" s="237"/>
      <c r="BJ81" s="237"/>
      <c r="BK81" s="237"/>
      <c r="BL81" s="237"/>
      <c r="BM81" s="237"/>
      <c r="BN81" s="237"/>
      <c r="BO81" s="237"/>
      <c r="BP81" s="237"/>
      <c r="BQ81" s="234">
        <v>75</v>
      </c>
      <c r="BR81" s="239"/>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26"/>
    </row>
    <row r="82" spans="1:131" ht="26.25" customHeight="1">
      <c r="A82" s="234">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37"/>
      <c r="BF82" s="237"/>
      <c r="BG82" s="237"/>
      <c r="BH82" s="237"/>
      <c r="BI82" s="237"/>
      <c r="BJ82" s="237"/>
      <c r="BK82" s="237"/>
      <c r="BL82" s="237"/>
      <c r="BM82" s="237"/>
      <c r="BN82" s="237"/>
      <c r="BO82" s="237"/>
      <c r="BP82" s="237"/>
      <c r="BQ82" s="234">
        <v>76</v>
      </c>
      <c r="BR82" s="239"/>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26"/>
    </row>
    <row r="83" spans="1:131" ht="26.25" customHeight="1">
      <c r="A83" s="234">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37"/>
      <c r="BF83" s="237"/>
      <c r="BG83" s="237"/>
      <c r="BH83" s="237"/>
      <c r="BI83" s="237"/>
      <c r="BJ83" s="237"/>
      <c r="BK83" s="237"/>
      <c r="BL83" s="237"/>
      <c r="BM83" s="237"/>
      <c r="BN83" s="237"/>
      <c r="BO83" s="237"/>
      <c r="BP83" s="237"/>
      <c r="BQ83" s="234">
        <v>77</v>
      </c>
      <c r="BR83" s="239"/>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26"/>
    </row>
    <row r="84" spans="1:131" ht="26.25" customHeight="1">
      <c r="A84" s="234">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37"/>
      <c r="BF84" s="237"/>
      <c r="BG84" s="237"/>
      <c r="BH84" s="237"/>
      <c r="BI84" s="237"/>
      <c r="BJ84" s="237"/>
      <c r="BK84" s="237"/>
      <c r="BL84" s="237"/>
      <c r="BM84" s="237"/>
      <c r="BN84" s="237"/>
      <c r="BO84" s="237"/>
      <c r="BP84" s="237"/>
      <c r="BQ84" s="234">
        <v>78</v>
      </c>
      <c r="BR84" s="239"/>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26"/>
    </row>
    <row r="85" spans="1:131" ht="26.25" customHeight="1">
      <c r="A85" s="234">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37"/>
      <c r="BF85" s="237"/>
      <c r="BG85" s="237"/>
      <c r="BH85" s="237"/>
      <c r="BI85" s="237"/>
      <c r="BJ85" s="237"/>
      <c r="BK85" s="237"/>
      <c r="BL85" s="237"/>
      <c r="BM85" s="237"/>
      <c r="BN85" s="237"/>
      <c r="BO85" s="237"/>
      <c r="BP85" s="237"/>
      <c r="BQ85" s="234">
        <v>79</v>
      </c>
      <c r="BR85" s="239"/>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26"/>
    </row>
    <row r="86" spans="1:131" ht="26.25" customHeight="1">
      <c r="A86" s="234">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37"/>
      <c r="BF86" s="237"/>
      <c r="BG86" s="237"/>
      <c r="BH86" s="237"/>
      <c r="BI86" s="237"/>
      <c r="BJ86" s="237"/>
      <c r="BK86" s="237"/>
      <c r="BL86" s="237"/>
      <c r="BM86" s="237"/>
      <c r="BN86" s="237"/>
      <c r="BO86" s="237"/>
      <c r="BP86" s="237"/>
      <c r="BQ86" s="234">
        <v>80</v>
      </c>
      <c r="BR86" s="239"/>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26"/>
    </row>
    <row r="87" spans="1:131" ht="26.25" customHeight="1">
      <c r="A87" s="240">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37"/>
      <c r="BF87" s="237"/>
      <c r="BG87" s="237"/>
      <c r="BH87" s="237"/>
      <c r="BI87" s="237"/>
      <c r="BJ87" s="237"/>
      <c r="BK87" s="237"/>
      <c r="BL87" s="237"/>
      <c r="BM87" s="237"/>
      <c r="BN87" s="237"/>
      <c r="BO87" s="237"/>
      <c r="BP87" s="237"/>
      <c r="BQ87" s="234">
        <v>81</v>
      </c>
      <c r="BR87" s="239"/>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26"/>
    </row>
    <row r="88" spans="1:131" ht="26.25" customHeight="1" thickBot="1">
      <c r="A88" s="236" t="s">
        <v>387</v>
      </c>
      <c r="B88" s="937" t="s">
        <v>413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39486</v>
      </c>
      <c r="AG88" s="959"/>
      <c r="AH88" s="959"/>
      <c r="AI88" s="959"/>
      <c r="AJ88" s="959"/>
      <c r="AK88" s="963"/>
      <c r="AL88" s="963"/>
      <c r="AM88" s="963"/>
      <c r="AN88" s="963"/>
      <c r="AO88" s="963"/>
      <c r="AP88" s="959">
        <v>7022</v>
      </c>
      <c r="AQ88" s="959"/>
      <c r="AR88" s="959"/>
      <c r="AS88" s="959"/>
      <c r="AT88" s="959"/>
      <c r="AU88" s="959">
        <v>225</v>
      </c>
      <c r="AV88" s="959"/>
      <c r="AW88" s="959"/>
      <c r="AX88" s="959"/>
      <c r="AY88" s="959"/>
      <c r="AZ88" s="960"/>
      <c r="BA88" s="960"/>
      <c r="BB88" s="960"/>
      <c r="BC88" s="960"/>
      <c r="BD88" s="961"/>
      <c r="BE88" s="237"/>
      <c r="BF88" s="237"/>
      <c r="BG88" s="237"/>
      <c r="BH88" s="237"/>
      <c r="BI88" s="237"/>
      <c r="BJ88" s="237"/>
      <c r="BK88" s="237"/>
      <c r="BL88" s="237"/>
      <c r="BM88" s="237"/>
      <c r="BN88" s="237"/>
      <c r="BO88" s="237"/>
      <c r="BP88" s="237"/>
      <c r="BQ88" s="234">
        <v>82</v>
      </c>
      <c r="BR88" s="239"/>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387</v>
      </c>
      <c r="BR102" s="937" t="s">
        <v>414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5</v>
      </c>
      <c r="CS102" s="953"/>
      <c r="CT102" s="953"/>
      <c r="CU102" s="953"/>
      <c r="CV102" s="954"/>
      <c r="CW102" s="952" t="s">
        <v>565</v>
      </c>
      <c r="CX102" s="953"/>
      <c r="CY102" s="953"/>
      <c r="CZ102" s="953"/>
      <c r="DA102" s="954"/>
      <c r="DB102" s="952" t="s">
        <v>565</v>
      </c>
      <c r="DC102" s="953"/>
      <c r="DD102" s="953"/>
      <c r="DE102" s="953"/>
      <c r="DF102" s="954"/>
      <c r="DG102" s="952" t="s">
        <v>565</v>
      </c>
      <c r="DH102" s="953"/>
      <c r="DI102" s="953"/>
      <c r="DJ102" s="953"/>
      <c r="DK102" s="954"/>
      <c r="DL102" s="952" t="s">
        <v>565</v>
      </c>
      <c r="DM102" s="953"/>
      <c r="DN102" s="953"/>
      <c r="DO102" s="953"/>
      <c r="DP102" s="954"/>
      <c r="DQ102" s="952" t="s">
        <v>565</v>
      </c>
      <c r="DR102" s="953"/>
      <c r="DS102" s="953"/>
      <c r="DT102" s="953"/>
      <c r="DU102" s="954"/>
      <c r="DV102" s="937"/>
      <c r="DW102" s="938"/>
      <c r="DX102" s="938"/>
      <c r="DY102" s="938"/>
      <c r="DZ102" s="939"/>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0" t="s">
        <v>415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1" t="s">
        <v>416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417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418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42" t="s">
        <v>419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26" customFormat="1" ht="26.25" customHeight="1">
      <c r="A109" s="895" t="s">
        <v>421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422</v>
      </c>
      <c r="AB109" s="896"/>
      <c r="AC109" s="896"/>
      <c r="AD109" s="896"/>
      <c r="AE109" s="897"/>
      <c r="AF109" s="898" t="s">
        <v>423</v>
      </c>
      <c r="AG109" s="896"/>
      <c r="AH109" s="896"/>
      <c r="AI109" s="896"/>
      <c r="AJ109" s="897"/>
      <c r="AK109" s="898" t="s">
        <v>305</v>
      </c>
      <c r="AL109" s="896"/>
      <c r="AM109" s="896"/>
      <c r="AN109" s="896"/>
      <c r="AO109" s="897"/>
      <c r="AP109" s="898" t="s">
        <v>424</v>
      </c>
      <c r="AQ109" s="896"/>
      <c r="AR109" s="896"/>
      <c r="AS109" s="896"/>
      <c r="AT109" s="929"/>
      <c r="AU109" s="895" t="s">
        <v>421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422</v>
      </c>
      <c r="BR109" s="896"/>
      <c r="BS109" s="896"/>
      <c r="BT109" s="896"/>
      <c r="BU109" s="897"/>
      <c r="BV109" s="898" t="s">
        <v>423</v>
      </c>
      <c r="BW109" s="896"/>
      <c r="BX109" s="896"/>
      <c r="BY109" s="896"/>
      <c r="BZ109" s="897"/>
      <c r="CA109" s="898" t="s">
        <v>305</v>
      </c>
      <c r="CB109" s="896"/>
      <c r="CC109" s="896"/>
      <c r="CD109" s="896"/>
      <c r="CE109" s="897"/>
      <c r="CF109" s="936" t="s">
        <v>424</v>
      </c>
      <c r="CG109" s="936"/>
      <c r="CH109" s="936"/>
      <c r="CI109" s="936"/>
      <c r="CJ109" s="936"/>
      <c r="CK109" s="898" t="s">
        <v>425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422</v>
      </c>
      <c r="DH109" s="896"/>
      <c r="DI109" s="896"/>
      <c r="DJ109" s="896"/>
      <c r="DK109" s="897"/>
      <c r="DL109" s="898" t="s">
        <v>423</v>
      </c>
      <c r="DM109" s="896"/>
      <c r="DN109" s="896"/>
      <c r="DO109" s="896"/>
      <c r="DP109" s="897"/>
      <c r="DQ109" s="898" t="s">
        <v>305</v>
      </c>
      <c r="DR109" s="896"/>
      <c r="DS109" s="896"/>
      <c r="DT109" s="896"/>
      <c r="DU109" s="897"/>
      <c r="DV109" s="898" t="s">
        <v>424</v>
      </c>
      <c r="DW109" s="896"/>
      <c r="DX109" s="896"/>
      <c r="DY109" s="896"/>
      <c r="DZ109" s="929"/>
    </row>
    <row r="110" spans="1:131" s="226" customFormat="1" ht="26.25" customHeight="1">
      <c r="A110" s="807" t="s">
        <v>426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5068251</v>
      </c>
      <c r="AB110" s="889"/>
      <c r="AC110" s="889"/>
      <c r="AD110" s="889"/>
      <c r="AE110" s="890"/>
      <c r="AF110" s="891">
        <v>4744269</v>
      </c>
      <c r="AG110" s="889"/>
      <c r="AH110" s="889"/>
      <c r="AI110" s="889"/>
      <c r="AJ110" s="890"/>
      <c r="AK110" s="891">
        <v>4763547</v>
      </c>
      <c r="AL110" s="889"/>
      <c r="AM110" s="889"/>
      <c r="AN110" s="889"/>
      <c r="AO110" s="890"/>
      <c r="AP110" s="892">
        <v>12.6</v>
      </c>
      <c r="AQ110" s="893"/>
      <c r="AR110" s="893"/>
      <c r="AS110" s="893"/>
      <c r="AT110" s="894"/>
      <c r="AU110" s="930" t="s">
        <v>74</v>
      </c>
      <c r="AV110" s="931"/>
      <c r="AW110" s="931"/>
      <c r="AX110" s="931"/>
      <c r="AY110" s="931"/>
      <c r="AZ110" s="860" t="s">
        <v>427</v>
      </c>
      <c r="BA110" s="808"/>
      <c r="BB110" s="808"/>
      <c r="BC110" s="808"/>
      <c r="BD110" s="808"/>
      <c r="BE110" s="808"/>
      <c r="BF110" s="808"/>
      <c r="BG110" s="808"/>
      <c r="BH110" s="808"/>
      <c r="BI110" s="808"/>
      <c r="BJ110" s="808"/>
      <c r="BK110" s="808"/>
      <c r="BL110" s="808"/>
      <c r="BM110" s="808"/>
      <c r="BN110" s="808"/>
      <c r="BO110" s="808"/>
      <c r="BP110" s="809"/>
      <c r="BQ110" s="861">
        <v>55268088</v>
      </c>
      <c r="BR110" s="842"/>
      <c r="BS110" s="842"/>
      <c r="BT110" s="842"/>
      <c r="BU110" s="842"/>
      <c r="BV110" s="842">
        <v>53052164</v>
      </c>
      <c r="BW110" s="842"/>
      <c r="BX110" s="842"/>
      <c r="BY110" s="842"/>
      <c r="BZ110" s="842"/>
      <c r="CA110" s="842">
        <v>49504903</v>
      </c>
      <c r="CB110" s="842"/>
      <c r="CC110" s="842"/>
      <c r="CD110" s="842"/>
      <c r="CE110" s="842"/>
      <c r="CF110" s="866">
        <v>131</v>
      </c>
      <c r="CG110" s="867"/>
      <c r="CH110" s="867"/>
      <c r="CI110" s="867"/>
      <c r="CJ110" s="867"/>
      <c r="CK110" s="926" t="s">
        <v>428</v>
      </c>
      <c r="CL110" s="819"/>
      <c r="CM110" s="860" t="s">
        <v>429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129</v>
      </c>
      <c r="DH110" s="842"/>
      <c r="DI110" s="842"/>
      <c r="DJ110" s="842"/>
      <c r="DK110" s="842"/>
      <c r="DL110" s="842" t="s">
        <v>129</v>
      </c>
      <c r="DM110" s="842"/>
      <c r="DN110" s="842"/>
      <c r="DO110" s="842"/>
      <c r="DP110" s="842"/>
      <c r="DQ110" s="842" t="s">
        <v>430</v>
      </c>
      <c r="DR110" s="842"/>
      <c r="DS110" s="842"/>
      <c r="DT110" s="842"/>
      <c r="DU110" s="842"/>
      <c r="DV110" s="843" t="s">
        <v>129</v>
      </c>
      <c r="DW110" s="843"/>
      <c r="DX110" s="843"/>
      <c r="DY110" s="843"/>
      <c r="DZ110" s="844"/>
    </row>
    <row r="111" spans="1:131" s="226" customFormat="1" ht="26.25" customHeight="1">
      <c r="A111" s="774" t="s">
        <v>431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430</v>
      </c>
      <c r="AB111" s="919"/>
      <c r="AC111" s="919"/>
      <c r="AD111" s="919"/>
      <c r="AE111" s="920"/>
      <c r="AF111" s="921" t="s">
        <v>129</v>
      </c>
      <c r="AG111" s="919"/>
      <c r="AH111" s="919"/>
      <c r="AI111" s="919"/>
      <c r="AJ111" s="920"/>
      <c r="AK111" s="921" t="s">
        <v>129</v>
      </c>
      <c r="AL111" s="919"/>
      <c r="AM111" s="919"/>
      <c r="AN111" s="919"/>
      <c r="AO111" s="920"/>
      <c r="AP111" s="922" t="s">
        <v>430</v>
      </c>
      <c r="AQ111" s="923"/>
      <c r="AR111" s="923"/>
      <c r="AS111" s="923"/>
      <c r="AT111" s="924"/>
      <c r="AU111" s="932"/>
      <c r="AV111" s="933"/>
      <c r="AW111" s="933"/>
      <c r="AX111" s="933"/>
      <c r="AY111" s="933"/>
      <c r="AZ111" s="815" t="s">
        <v>432</v>
      </c>
      <c r="BA111" s="752"/>
      <c r="BB111" s="752"/>
      <c r="BC111" s="752"/>
      <c r="BD111" s="752"/>
      <c r="BE111" s="752"/>
      <c r="BF111" s="752"/>
      <c r="BG111" s="752"/>
      <c r="BH111" s="752"/>
      <c r="BI111" s="752"/>
      <c r="BJ111" s="752"/>
      <c r="BK111" s="752"/>
      <c r="BL111" s="752"/>
      <c r="BM111" s="752"/>
      <c r="BN111" s="752"/>
      <c r="BO111" s="752"/>
      <c r="BP111" s="753"/>
      <c r="BQ111" s="816" t="s">
        <v>430</v>
      </c>
      <c r="BR111" s="817"/>
      <c r="BS111" s="817"/>
      <c r="BT111" s="817"/>
      <c r="BU111" s="817"/>
      <c r="BV111" s="817" t="s">
        <v>129</v>
      </c>
      <c r="BW111" s="817"/>
      <c r="BX111" s="817"/>
      <c r="BY111" s="817"/>
      <c r="BZ111" s="817"/>
      <c r="CA111" s="817" t="s">
        <v>129</v>
      </c>
      <c r="CB111" s="817"/>
      <c r="CC111" s="817"/>
      <c r="CD111" s="817"/>
      <c r="CE111" s="817"/>
      <c r="CF111" s="875" t="s">
        <v>129</v>
      </c>
      <c r="CG111" s="876"/>
      <c r="CH111" s="876"/>
      <c r="CI111" s="876"/>
      <c r="CJ111" s="876"/>
      <c r="CK111" s="927"/>
      <c r="CL111" s="821"/>
      <c r="CM111" s="815" t="s">
        <v>433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129</v>
      </c>
      <c r="DH111" s="817"/>
      <c r="DI111" s="817"/>
      <c r="DJ111" s="817"/>
      <c r="DK111" s="817"/>
      <c r="DL111" s="817" t="s">
        <v>129</v>
      </c>
      <c r="DM111" s="817"/>
      <c r="DN111" s="817"/>
      <c r="DO111" s="817"/>
      <c r="DP111" s="817"/>
      <c r="DQ111" s="817" t="s">
        <v>129</v>
      </c>
      <c r="DR111" s="817"/>
      <c r="DS111" s="817"/>
      <c r="DT111" s="817"/>
      <c r="DU111" s="817"/>
      <c r="DV111" s="794" t="s">
        <v>129</v>
      </c>
      <c r="DW111" s="794"/>
      <c r="DX111" s="794"/>
      <c r="DY111" s="794"/>
      <c r="DZ111" s="795"/>
    </row>
    <row r="112" spans="1:131" s="226" customFormat="1" ht="26.25" customHeight="1">
      <c r="A112" s="912" t="s">
        <v>434</v>
      </c>
      <c r="B112" s="913"/>
      <c r="C112" s="752" t="s">
        <v>435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430</v>
      </c>
      <c r="AB112" s="780"/>
      <c r="AC112" s="780"/>
      <c r="AD112" s="780"/>
      <c r="AE112" s="781"/>
      <c r="AF112" s="782" t="s">
        <v>129</v>
      </c>
      <c r="AG112" s="780"/>
      <c r="AH112" s="780"/>
      <c r="AI112" s="780"/>
      <c r="AJ112" s="781"/>
      <c r="AK112" s="782" t="s">
        <v>129</v>
      </c>
      <c r="AL112" s="780"/>
      <c r="AM112" s="780"/>
      <c r="AN112" s="780"/>
      <c r="AO112" s="781"/>
      <c r="AP112" s="824" t="s">
        <v>129</v>
      </c>
      <c r="AQ112" s="825"/>
      <c r="AR112" s="825"/>
      <c r="AS112" s="825"/>
      <c r="AT112" s="826"/>
      <c r="AU112" s="932"/>
      <c r="AV112" s="933"/>
      <c r="AW112" s="933"/>
      <c r="AX112" s="933"/>
      <c r="AY112" s="933"/>
      <c r="AZ112" s="815" t="s">
        <v>436</v>
      </c>
      <c r="BA112" s="752"/>
      <c r="BB112" s="752"/>
      <c r="BC112" s="752"/>
      <c r="BD112" s="752"/>
      <c r="BE112" s="752"/>
      <c r="BF112" s="752"/>
      <c r="BG112" s="752"/>
      <c r="BH112" s="752"/>
      <c r="BI112" s="752"/>
      <c r="BJ112" s="752"/>
      <c r="BK112" s="752"/>
      <c r="BL112" s="752"/>
      <c r="BM112" s="752"/>
      <c r="BN112" s="752"/>
      <c r="BO112" s="752"/>
      <c r="BP112" s="753"/>
      <c r="BQ112" s="816">
        <v>880986</v>
      </c>
      <c r="BR112" s="817"/>
      <c r="BS112" s="817"/>
      <c r="BT112" s="817"/>
      <c r="BU112" s="817"/>
      <c r="BV112" s="817">
        <v>652562</v>
      </c>
      <c r="BW112" s="817"/>
      <c r="BX112" s="817"/>
      <c r="BY112" s="817"/>
      <c r="BZ112" s="817"/>
      <c r="CA112" s="817">
        <v>727425</v>
      </c>
      <c r="CB112" s="817"/>
      <c r="CC112" s="817"/>
      <c r="CD112" s="817"/>
      <c r="CE112" s="817"/>
      <c r="CF112" s="875">
        <v>1.9</v>
      </c>
      <c r="CG112" s="876"/>
      <c r="CH112" s="876"/>
      <c r="CI112" s="876"/>
      <c r="CJ112" s="876"/>
      <c r="CK112" s="927"/>
      <c r="CL112" s="821"/>
      <c r="CM112" s="815" t="s">
        <v>437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430</v>
      </c>
      <c r="DH112" s="817"/>
      <c r="DI112" s="817"/>
      <c r="DJ112" s="817"/>
      <c r="DK112" s="817"/>
      <c r="DL112" s="817" t="s">
        <v>129</v>
      </c>
      <c r="DM112" s="817"/>
      <c r="DN112" s="817"/>
      <c r="DO112" s="817"/>
      <c r="DP112" s="817"/>
      <c r="DQ112" s="817" t="s">
        <v>129</v>
      </c>
      <c r="DR112" s="817"/>
      <c r="DS112" s="817"/>
      <c r="DT112" s="817"/>
      <c r="DU112" s="817"/>
      <c r="DV112" s="794" t="s">
        <v>129</v>
      </c>
      <c r="DW112" s="794"/>
      <c r="DX112" s="794"/>
      <c r="DY112" s="794"/>
      <c r="DZ112" s="795"/>
    </row>
    <row r="113" spans="1:130" s="226" customFormat="1" ht="26.25" customHeight="1">
      <c r="A113" s="914"/>
      <c r="B113" s="915"/>
      <c r="C113" s="752" t="s">
        <v>438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94971</v>
      </c>
      <c r="AB113" s="919"/>
      <c r="AC113" s="919"/>
      <c r="AD113" s="919"/>
      <c r="AE113" s="920"/>
      <c r="AF113" s="921">
        <v>60471</v>
      </c>
      <c r="AG113" s="919"/>
      <c r="AH113" s="919"/>
      <c r="AI113" s="919"/>
      <c r="AJ113" s="920"/>
      <c r="AK113" s="921">
        <v>64056</v>
      </c>
      <c r="AL113" s="919"/>
      <c r="AM113" s="919"/>
      <c r="AN113" s="919"/>
      <c r="AO113" s="920"/>
      <c r="AP113" s="922">
        <v>0.2</v>
      </c>
      <c r="AQ113" s="923"/>
      <c r="AR113" s="923"/>
      <c r="AS113" s="923"/>
      <c r="AT113" s="924"/>
      <c r="AU113" s="932"/>
      <c r="AV113" s="933"/>
      <c r="AW113" s="933"/>
      <c r="AX113" s="933"/>
      <c r="AY113" s="933"/>
      <c r="AZ113" s="815" t="s">
        <v>439</v>
      </c>
      <c r="BA113" s="752"/>
      <c r="BB113" s="752"/>
      <c r="BC113" s="752"/>
      <c r="BD113" s="752"/>
      <c r="BE113" s="752"/>
      <c r="BF113" s="752"/>
      <c r="BG113" s="752"/>
      <c r="BH113" s="752"/>
      <c r="BI113" s="752"/>
      <c r="BJ113" s="752"/>
      <c r="BK113" s="752"/>
      <c r="BL113" s="752"/>
      <c r="BM113" s="752"/>
      <c r="BN113" s="752"/>
      <c r="BO113" s="752"/>
      <c r="BP113" s="753"/>
      <c r="BQ113" s="816">
        <v>317672</v>
      </c>
      <c r="BR113" s="817"/>
      <c r="BS113" s="817"/>
      <c r="BT113" s="817"/>
      <c r="BU113" s="817"/>
      <c r="BV113" s="817">
        <v>259043</v>
      </c>
      <c r="BW113" s="817"/>
      <c r="BX113" s="817"/>
      <c r="BY113" s="817"/>
      <c r="BZ113" s="817"/>
      <c r="CA113" s="817">
        <v>224684</v>
      </c>
      <c r="CB113" s="817"/>
      <c r="CC113" s="817"/>
      <c r="CD113" s="817"/>
      <c r="CE113" s="817"/>
      <c r="CF113" s="875">
        <v>0.6</v>
      </c>
      <c r="CG113" s="876"/>
      <c r="CH113" s="876"/>
      <c r="CI113" s="876"/>
      <c r="CJ113" s="876"/>
      <c r="CK113" s="927"/>
      <c r="CL113" s="821"/>
      <c r="CM113" s="815" t="s">
        <v>440</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430</v>
      </c>
      <c r="DH113" s="780"/>
      <c r="DI113" s="780"/>
      <c r="DJ113" s="780"/>
      <c r="DK113" s="781"/>
      <c r="DL113" s="782" t="s">
        <v>129</v>
      </c>
      <c r="DM113" s="780"/>
      <c r="DN113" s="780"/>
      <c r="DO113" s="780"/>
      <c r="DP113" s="781"/>
      <c r="DQ113" s="782" t="s">
        <v>129</v>
      </c>
      <c r="DR113" s="780"/>
      <c r="DS113" s="780"/>
      <c r="DT113" s="780"/>
      <c r="DU113" s="781"/>
      <c r="DV113" s="824" t="s">
        <v>129</v>
      </c>
      <c r="DW113" s="825"/>
      <c r="DX113" s="825"/>
      <c r="DY113" s="825"/>
      <c r="DZ113" s="826"/>
    </row>
    <row r="114" spans="1:130" s="226" customFormat="1" ht="26.25" customHeight="1">
      <c r="A114" s="914"/>
      <c r="B114" s="915"/>
      <c r="C114" s="752" t="s">
        <v>441</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73674</v>
      </c>
      <c r="AB114" s="780"/>
      <c r="AC114" s="780"/>
      <c r="AD114" s="780"/>
      <c r="AE114" s="781"/>
      <c r="AF114" s="782">
        <v>39611</v>
      </c>
      <c r="AG114" s="780"/>
      <c r="AH114" s="780"/>
      <c r="AI114" s="780"/>
      <c r="AJ114" s="781"/>
      <c r="AK114" s="782">
        <v>27032</v>
      </c>
      <c r="AL114" s="780"/>
      <c r="AM114" s="780"/>
      <c r="AN114" s="780"/>
      <c r="AO114" s="781"/>
      <c r="AP114" s="824">
        <v>0.1</v>
      </c>
      <c r="AQ114" s="825"/>
      <c r="AR114" s="825"/>
      <c r="AS114" s="825"/>
      <c r="AT114" s="826"/>
      <c r="AU114" s="932"/>
      <c r="AV114" s="933"/>
      <c r="AW114" s="933"/>
      <c r="AX114" s="933"/>
      <c r="AY114" s="933"/>
      <c r="AZ114" s="815" t="s">
        <v>442</v>
      </c>
      <c r="BA114" s="752"/>
      <c r="BB114" s="752"/>
      <c r="BC114" s="752"/>
      <c r="BD114" s="752"/>
      <c r="BE114" s="752"/>
      <c r="BF114" s="752"/>
      <c r="BG114" s="752"/>
      <c r="BH114" s="752"/>
      <c r="BI114" s="752"/>
      <c r="BJ114" s="752"/>
      <c r="BK114" s="752"/>
      <c r="BL114" s="752"/>
      <c r="BM114" s="752"/>
      <c r="BN114" s="752"/>
      <c r="BO114" s="752"/>
      <c r="BP114" s="753"/>
      <c r="BQ114" s="816">
        <v>6644012</v>
      </c>
      <c r="BR114" s="817"/>
      <c r="BS114" s="817"/>
      <c r="BT114" s="817"/>
      <c r="BU114" s="817"/>
      <c r="BV114" s="817">
        <v>6672213</v>
      </c>
      <c r="BW114" s="817"/>
      <c r="BX114" s="817"/>
      <c r="BY114" s="817"/>
      <c r="BZ114" s="817"/>
      <c r="CA114" s="817">
        <v>6590683</v>
      </c>
      <c r="CB114" s="817"/>
      <c r="CC114" s="817"/>
      <c r="CD114" s="817"/>
      <c r="CE114" s="817"/>
      <c r="CF114" s="875">
        <v>17.399999999999999</v>
      </c>
      <c r="CG114" s="876"/>
      <c r="CH114" s="876"/>
      <c r="CI114" s="876"/>
      <c r="CJ114" s="876"/>
      <c r="CK114" s="927"/>
      <c r="CL114" s="821"/>
      <c r="CM114" s="815" t="s">
        <v>443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430</v>
      </c>
      <c r="DH114" s="780"/>
      <c r="DI114" s="780"/>
      <c r="DJ114" s="780"/>
      <c r="DK114" s="781"/>
      <c r="DL114" s="782" t="s">
        <v>129</v>
      </c>
      <c r="DM114" s="780"/>
      <c r="DN114" s="780"/>
      <c r="DO114" s="780"/>
      <c r="DP114" s="781"/>
      <c r="DQ114" s="782" t="s">
        <v>129</v>
      </c>
      <c r="DR114" s="780"/>
      <c r="DS114" s="780"/>
      <c r="DT114" s="780"/>
      <c r="DU114" s="781"/>
      <c r="DV114" s="824" t="s">
        <v>129</v>
      </c>
      <c r="DW114" s="825"/>
      <c r="DX114" s="825"/>
      <c r="DY114" s="825"/>
      <c r="DZ114" s="826"/>
    </row>
    <row r="115" spans="1:130" s="226" customFormat="1" ht="26.25" customHeight="1">
      <c r="A115" s="914"/>
      <c r="B115" s="915"/>
      <c r="C115" s="752" t="s">
        <v>444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129</v>
      </c>
      <c r="AB115" s="919"/>
      <c r="AC115" s="919"/>
      <c r="AD115" s="919"/>
      <c r="AE115" s="920"/>
      <c r="AF115" s="921" t="s">
        <v>129</v>
      </c>
      <c r="AG115" s="919"/>
      <c r="AH115" s="919"/>
      <c r="AI115" s="919"/>
      <c r="AJ115" s="920"/>
      <c r="AK115" s="921" t="s">
        <v>129</v>
      </c>
      <c r="AL115" s="919"/>
      <c r="AM115" s="919"/>
      <c r="AN115" s="919"/>
      <c r="AO115" s="920"/>
      <c r="AP115" s="922" t="s">
        <v>129</v>
      </c>
      <c r="AQ115" s="923"/>
      <c r="AR115" s="923"/>
      <c r="AS115" s="923"/>
      <c r="AT115" s="924"/>
      <c r="AU115" s="932"/>
      <c r="AV115" s="933"/>
      <c r="AW115" s="933"/>
      <c r="AX115" s="933"/>
      <c r="AY115" s="933"/>
      <c r="AZ115" s="815" t="s">
        <v>445</v>
      </c>
      <c r="BA115" s="752"/>
      <c r="BB115" s="752"/>
      <c r="BC115" s="752"/>
      <c r="BD115" s="752"/>
      <c r="BE115" s="752"/>
      <c r="BF115" s="752"/>
      <c r="BG115" s="752"/>
      <c r="BH115" s="752"/>
      <c r="BI115" s="752"/>
      <c r="BJ115" s="752"/>
      <c r="BK115" s="752"/>
      <c r="BL115" s="752"/>
      <c r="BM115" s="752"/>
      <c r="BN115" s="752"/>
      <c r="BO115" s="752"/>
      <c r="BP115" s="753"/>
      <c r="BQ115" s="816" t="s">
        <v>129</v>
      </c>
      <c r="BR115" s="817"/>
      <c r="BS115" s="817"/>
      <c r="BT115" s="817"/>
      <c r="BU115" s="817"/>
      <c r="BV115" s="817" t="s">
        <v>430</v>
      </c>
      <c r="BW115" s="817"/>
      <c r="BX115" s="817"/>
      <c r="BY115" s="817"/>
      <c r="BZ115" s="817"/>
      <c r="CA115" s="817" t="s">
        <v>430</v>
      </c>
      <c r="CB115" s="817"/>
      <c r="CC115" s="817"/>
      <c r="CD115" s="817"/>
      <c r="CE115" s="817"/>
      <c r="CF115" s="875" t="s">
        <v>129</v>
      </c>
      <c r="CG115" s="876"/>
      <c r="CH115" s="876"/>
      <c r="CI115" s="876"/>
      <c r="CJ115" s="876"/>
      <c r="CK115" s="927"/>
      <c r="CL115" s="821"/>
      <c r="CM115" s="815" t="s">
        <v>446</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129</v>
      </c>
      <c r="DH115" s="780"/>
      <c r="DI115" s="780"/>
      <c r="DJ115" s="780"/>
      <c r="DK115" s="781"/>
      <c r="DL115" s="782" t="s">
        <v>430</v>
      </c>
      <c r="DM115" s="780"/>
      <c r="DN115" s="780"/>
      <c r="DO115" s="780"/>
      <c r="DP115" s="781"/>
      <c r="DQ115" s="782" t="s">
        <v>430</v>
      </c>
      <c r="DR115" s="780"/>
      <c r="DS115" s="780"/>
      <c r="DT115" s="780"/>
      <c r="DU115" s="781"/>
      <c r="DV115" s="824" t="s">
        <v>129</v>
      </c>
      <c r="DW115" s="825"/>
      <c r="DX115" s="825"/>
      <c r="DY115" s="825"/>
      <c r="DZ115" s="826"/>
    </row>
    <row r="116" spans="1:130" s="226" customFormat="1" ht="26.25" customHeight="1">
      <c r="A116" s="916"/>
      <c r="B116" s="917"/>
      <c r="C116" s="839" t="s">
        <v>447</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129</v>
      </c>
      <c r="AB116" s="780"/>
      <c r="AC116" s="780"/>
      <c r="AD116" s="780"/>
      <c r="AE116" s="781"/>
      <c r="AF116" s="782" t="s">
        <v>430</v>
      </c>
      <c r="AG116" s="780"/>
      <c r="AH116" s="780"/>
      <c r="AI116" s="780"/>
      <c r="AJ116" s="781"/>
      <c r="AK116" s="782" t="s">
        <v>129</v>
      </c>
      <c r="AL116" s="780"/>
      <c r="AM116" s="780"/>
      <c r="AN116" s="780"/>
      <c r="AO116" s="781"/>
      <c r="AP116" s="824" t="s">
        <v>129</v>
      </c>
      <c r="AQ116" s="825"/>
      <c r="AR116" s="825"/>
      <c r="AS116" s="825"/>
      <c r="AT116" s="826"/>
      <c r="AU116" s="932"/>
      <c r="AV116" s="933"/>
      <c r="AW116" s="933"/>
      <c r="AX116" s="933"/>
      <c r="AY116" s="933"/>
      <c r="AZ116" s="909" t="s">
        <v>448</v>
      </c>
      <c r="BA116" s="910"/>
      <c r="BB116" s="910"/>
      <c r="BC116" s="910"/>
      <c r="BD116" s="910"/>
      <c r="BE116" s="910"/>
      <c r="BF116" s="910"/>
      <c r="BG116" s="910"/>
      <c r="BH116" s="910"/>
      <c r="BI116" s="910"/>
      <c r="BJ116" s="910"/>
      <c r="BK116" s="910"/>
      <c r="BL116" s="910"/>
      <c r="BM116" s="910"/>
      <c r="BN116" s="910"/>
      <c r="BO116" s="910"/>
      <c r="BP116" s="911"/>
      <c r="BQ116" s="816" t="s">
        <v>129</v>
      </c>
      <c r="BR116" s="817"/>
      <c r="BS116" s="817"/>
      <c r="BT116" s="817"/>
      <c r="BU116" s="817"/>
      <c r="BV116" s="817" t="s">
        <v>129</v>
      </c>
      <c r="BW116" s="817"/>
      <c r="BX116" s="817"/>
      <c r="BY116" s="817"/>
      <c r="BZ116" s="817"/>
      <c r="CA116" s="817" t="s">
        <v>129</v>
      </c>
      <c r="CB116" s="817"/>
      <c r="CC116" s="817"/>
      <c r="CD116" s="817"/>
      <c r="CE116" s="817"/>
      <c r="CF116" s="875" t="s">
        <v>129</v>
      </c>
      <c r="CG116" s="876"/>
      <c r="CH116" s="876"/>
      <c r="CI116" s="876"/>
      <c r="CJ116" s="876"/>
      <c r="CK116" s="927"/>
      <c r="CL116" s="821"/>
      <c r="CM116" s="815" t="s">
        <v>449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129</v>
      </c>
      <c r="DH116" s="780"/>
      <c r="DI116" s="780"/>
      <c r="DJ116" s="780"/>
      <c r="DK116" s="781"/>
      <c r="DL116" s="782" t="s">
        <v>129</v>
      </c>
      <c r="DM116" s="780"/>
      <c r="DN116" s="780"/>
      <c r="DO116" s="780"/>
      <c r="DP116" s="781"/>
      <c r="DQ116" s="782" t="s">
        <v>129</v>
      </c>
      <c r="DR116" s="780"/>
      <c r="DS116" s="780"/>
      <c r="DT116" s="780"/>
      <c r="DU116" s="781"/>
      <c r="DV116" s="824" t="s">
        <v>129</v>
      </c>
      <c r="DW116" s="825"/>
      <c r="DX116" s="825"/>
      <c r="DY116" s="825"/>
      <c r="DZ116" s="826"/>
    </row>
    <row r="117" spans="1:130" s="226" customFormat="1" ht="26.25" customHeight="1">
      <c r="A117" s="895" t="s">
        <v>186</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450</v>
      </c>
      <c r="Z117" s="897"/>
      <c r="AA117" s="902">
        <v>5236896</v>
      </c>
      <c r="AB117" s="903"/>
      <c r="AC117" s="903"/>
      <c r="AD117" s="903"/>
      <c r="AE117" s="904"/>
      <c r="AF117" s="905">
        <v>4844351</v>
      </c>
      <c r="AG117" s="903"/>
      <c r="AH117" s="903"/>
      <c r="AI117" s="903"/>
      <c r="AJ117" s="904"/>
      <c r="AK117" s="905">
        <v>4854635</v>
      </c>
      <c r="AL117" s="903"/>
      <c r="AM117" s="903"/>
      <c r="AN117" s="903"/>
      <c r="AO117" s="904"/>
      <c r="AP117" s="906"/>
      <c r="AQ117" s="907"/>
      <c r="AR117" s="907"/>
      <c r="AS117" s="907"/>
      <c r="AT117" s="908"/>
      <c r="AU117" s="932"/>
      <c r="AV117" s="933"/>
      <c r="AW117" s="933"/>
      <c r="AX117" s="933"/>
      <c r="AY117" s="933"/>
      <c r="AZ117" s="863" t="s">
        <v>451</v>
      </c>
      <c r="BA117" s="864"/>
      <c r="BB117" s="864"/>
      <c r="BC117" s="864"/>
      <c r="BD117" s="864"/>
      <c r="BE117" s="864"/>
      <c r="BF117" s="864"/>
      <c r="BG117" s="864"/>
      <c r="BH117" s="864"/>
      <c r="BI117" s="864"/>
      <c r="BJ117" s="864"/>
      <c r="BK117" s="864"/>
      <c r="BL117" s="864"/>
      <c r="BM117" s="864"/>
      <c r="BN117" s="864"/>
      <c r="BO117" s="864"/>
      <c r="BP117" s="865"/>
      <c r="BQ117" s="816" t="s">
        <v>129</v>
      </c>
      <c r="BR117" s="817"/>
      <c r="BS117" s="817"/>
      <c r="BT117" s="817"/>
      <c r="BU117" s="817"/>
      <c r="BV117" s="817" t="s">
        <v>129</v>
      </c>
      <c r="BW117" s="817"/>
      <c r="BX117" s="817"/>
      <c r="BY117" s="817"/>
      <c r="BZ117" s="817"/>
      <c r="CA117" s="817" t="s">
        <v>129</v>
      </c>
      <c r="CB117" s="817"/>
      <c r="CC117" s="817"/>
      <c r="CD117" s="817"/>
      <c r="CE117" s="817"/>
      <c r="CF117" s="875" t="s">
        <v>129</v>
      </c>
      <c r="CG117" s="876"/>
      <c r="CH117" s="876"/>
      <c r="CI117" s="876"/>
      <c r="CJ117" s="876"/>
      <c r="CK117" s="927"/>
      <c r="CL117" s="821"/>
      <c r="CM117" s="815" t="s">
        <v>452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129</v>
      </c>
      <c r="DH117" s="780"/>
      <c r="DI117" s="780"/>
      <c r="DJ117" s="780"/>
      <c r="DK117" s="781"/>
      <c r="DL117" s="782" t="s">
        <v>129</v>
      </c>
      <c r="DM117" s="780"/>
      <c r="DN117" s="780"/>
      <c r="DO117" s="780"/>
      <c r="DP117" s="781"/>
      <c r="DQ117" s="782" t="s">
        <v>129</v>
      </c>
      <c r="DR117" s="780"/>
      <c r="DS117" s="780"/>
      <c r="DT117" s="780"/>
      <c r="DU117" s="781"/>
      <c r="DV117" s="824" t="s">
        <v>129</v>
      </c>
      <c r="DW117" s="825"/>
      <c r="DX117" s="825"/>
      <c r="DY117" s="825"/>
      <c r="DZ117" s="826"/>
    </row>
    <row r="118" spans="1:130" s="226" customFormat="1" ht="26.25" customHeight="1">
      <c r="A118" s="895" t="s">
        <v>425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422</v>
      </c>
      <c r="AB118" s="896"/>
      <c r="AC118" s="896"/>
      <c r="AD118" s="896"/>
      <c r="AE118" s="897"/>
      <c r="AF118" s="898" t="s">
        <v>423</v>
      </c>
      <c r="AG118" s="896"/>
      <c r="AH118" s="896"/>
      <c r="AI118" s="896"/>
      <c r="AJ118" s="897"/>
      <c r="AK118" s="898" t="s">
        <v>305</v>
      </c>
      <c r="AL118" s="896"/>
      <c r="AM118" s="896"/>
      <c r="AN118" s="896"/>
      <c r="AO118" s="897"/>
      <c r="AP118" s="899" t="s">
        <v>424</v>
      </c>
      <c r="AQ118" s="900"/>
      <c r="AR118" s="900"/>
      <c r="AS118" s="900"/>
      <c r="AT118" s="901"/>
      <c r="AU118" s="932"/>
      <c r="AV118" s="933"/>
      <c r="AW118" s="933"/>
      <c r="AX118" s="933"/>
      <c r="AY118" s="933"/>
      <c r="AZ118" s="838" t="s">
        <v>453</v>
      </c>
      <c r="BA118" s="839"/>
      <c r="BB118" s="839"/>
      <c r="BC118" s="839"/>
      <c r="BD118" s="839"/>
      <c r="BE118" s="839"/>
      <c r="BF118" s="839"/>
      <c r="BG118" s="839"/>
      <c r="BH118" s="839"/>
      <c r="BI118" s="839"/>
      <c r="BJ118" s="839"/>
      <c r="BK118" s="839"/>
      <c r="BL118" s="839"/>
      <c r="BM118" s="839"/>
      <c r="BN118" s="839"/>
      <c r="BO118" s="839"/>
      <c r="BP118" s="840"/>
      <c r="BQ118" s="879" t="s">
        <v>129</v>
      </c>
      <c r="BR118" s="845"/>
      <c r="BS118" s="845"/>
      <c r="BT118" s="845"/>
      <c r="BU118" s="845"/>
      <c r="BV118" s="845" t="s">
        <v>129</v>
      </c>
      <c r="BW118" s="845"/>
      <c r="BX118" s="845"/>
      <c r="BY118" s="845"/>
      <c r="BZ118" s="845"/>
      <c r="CA118" s="845" t="s">
        <v>129</v>
      </c>
      <c r="CB118" s="845"/>
      <c r="CC118" s="845"/>
      <c r="CD118" s="845"/>
      <c r="CE118" s="845"/>
      <c r="CF118" s="875" t="s">
        <v>430</v>
      </c>
      <c r="CG118" s="876"/>
      <c r="CH118" s="876"/>
      <c r="CI118" s="876"/>
      <c r="CJ118" s="876"/>
      <c r="CK118" s="927"/>
      <c r="CL118" s="821"/>
      <c r="CM118" s="815" t="s">
        <v>454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129</v>
      </c>
      <c r="DH118" s="780"/>
      <c r="DI118" s="780"/>
      <c r="DJ118" s="780"/>
      <c r="DK118" s="781"/>
      <c r="DL118" s="782" t="s">
        <v>430</v>
      </c>
      <c r="DM118" s="780"/>
      <c r="DN118" s="780"/>
      <c r="DO118" s="780"/>
      <c r="DP118" s="781"/>
      <c r="DQ118" s="782" t="s">
        <v>129</v>
      </c>
      <c r="DR118" s="780"/>
      <c r="DS118" s="780"/>
      <c r="DT118" s="780"/>
      <c r="DU118" s="781"/>
      <c r="DV118" s="824" t="s">
        <v>129</v>
      </c>
      <c r="DW118" s="825"/>
      <c r="DX118" s="825"/>
      <c r="DY118" s="825"/>
      <c r="DZ118" s="826"/>
    </row>
    <row r="119" spans="1:130" s="226" customFormat="1" ht="26.25" customHeight="1">
      <c r="A119" s="818" t="s">
        <v>428</v>
      </c>
      <c r="B119" s="819"/>
      <c r="C119" s="860" t="s">
        <v>429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430</v>
      </c>
      <c r="AB119" s="889"/>
      <c r="AC119" s="889"/>
      <c r="AD119" s="889"/>
      <c r="AE119" s="890"/>
      <c r="AF119" s="891" t="s">
        <v>129</v>
      </c>
      <c r="AG119" s="889"/>
      <c r="AH119" s="889"/>
      <c r="AI119" s="889"/>
      <c r="AJ119" s="890"/>
      <c r="AK119" s="891" t="s">
        <v>430</v>
      </c>
      <c r="AL119" s="889"/>
      <c r="AM119" s="889"/>
      <c r="AN119" s="889"/>
      <c r="AO119" s="890"/>
      <c r="AP119" s="892" t="s">
        <v>129</v>
      </c>
      <c r="AQ119" s="893"/>
      <c r="AR119" s="893"/>
      <c r="AS119" s="893"/>
      <c r="AT119" s="894"/>
      <c r="AU119" s="934"/>
      <c r="AV119" s="935"/>
      <c r="AW119" s="935"/>
      <c r="AX119" s="935"/>
      <c r="AY119" s="935"/>
      <c r="AZ119" s="247" t="s">
        <v>186</v>
      </c>
      <c r="BA119" s="247"/>
      <c r="BB119" s="247"/>
      <c r="BC119" s="247"/>
      <c r="BD119" s="247"/>
      <c r="BE119" s="247"/>
      <c r="BF119" s="247"/>
      <c r="BG119" s="247"/>
      <c r="BH119" s="247"/>
      <c r="BI119" s="247"/>
      <c r="BJ119" s="247"/>
      <c r="BK119" s="247"/>
      <c r="BL119" s="247"/>
      <c r="BM119" s="247"/>
      <c r="BN119" s="247"/>
      <c r="BO119" s="877" t="s">
        <v>455</v>
      </c>
      <c r="BP119" s="878"/>
      <c r="BQ119" s="879">
        <v>63110758</v>
      </c>
      <c r="BR119" s="845"/>
      <c r="BS119" s="845"/>
      <c r="BT119" s="845"/>
      <c r="BU119" s="845"/>
      <c r="BV119" s="845">
        <v>60635982</v>
      </c>
      <c r="BW119" s="845"/>
      <c r="BX119" s="845"/>
      <c r="BY119" s="845"/>
      <c r="BZ119" s="845"/>
      <c r="CA119" s="845">
        <v>57047695</v>
      </c>
      <c r="CB119" s="845"/>
      <c r="CC119" s="845"/>
      <c r="CD119" s="845"/>
      <c r="CE119" s="845"/>
      <c r="CF119" s="748"/>
      <c r="CG119" s="749"/>
      <c r="CH119" s="749"/>
      <c r="CI119" s="749"/>
      <c r="CJ119" s="834"/>
      <c r="CK119" s="928"/>
      <c r="CL119" s="823"/>
      <c r="CM119" s="838" t="s">
        <v>456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430</v>
      </c>
      <c r="DH119" s="764"/>
      <c r="DI119" s="764"/>
      <c r="DJ119" s="764"/>
      <c r="DK119" s="765"/>
      <c r="DL119" s="766" t="s">
        <v>129</v>
      </c>
      <c r="DM119" s="764"/>
      <c r="DN119" s="764"/>
      <c r="DO119" s="764"/>
      <c r="DP119" s="765"/>
      <c r="DQ119" s="766" t="s">
        <v>430</v>
      </c>
      <c r="DR119" s="764"/>
      <c r="DS119" s="764"/>
      <c r="DT119" s="764"/>
      <c r="DU119" s="765"/>
      <c r="DV119" s="848" t="s">
        <v>129</v>
      </c>
      <c r="DW119" s="849"/>
      <c r="DX119" s="849"/>
      <c r="DY119" s="849"/>
      <c r="DZ119" s="850"/>
    </row>
    <row r="120" spans="1:130" s="226" customFormat="1" ht="26.25" customHeight="1">
      <c r="A120" s="820"/>
      <c r="B120" s="821"/>
      <c r="C120" s="815" t="s">
        <v>433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129</v>
      </c>
      <c r="AB120" s="780"/>
      <c r="AC120" s="780"/>
      <c r="AD120" s="780"/>
      <c r="AE120" s="781"/>
      <c r="AF120" s="782" t="s">
        <v>129</v>
      </c>
      <c r="AG120" s="780"/>
      <c r="AH120" s="780"/>
      <c r="AI120" s="780"/>
      <c r="AJ120" s="781"/>
      <c r="AK120" s="782" t="s">
        <v>129</v>
      </c>
      <c r="AL120" s="780"/>
      <c r="AM120" s="780"/>
      <c r="AN120" s="780"/>
      <c r="AO120" s="781"/>
      <c r="AP120" s="824" t="s">
        <v>129</v>
      </c>
      <c r="AQ120" s="825"/>
      <c r="AR120" s="825"/>
      <c r="AS120" s="825"/>
      <c r="AT120" s="826"/>
      <c r="AU120" s="880" t="s">
        <v>457</v>
      </c>
      <c r="AV120" s="881"/>
      <c r="AW120" s="881"/>
      <c r="AX120" s="881"/>
      <c r="AY120" s="882"/>
      <c r="AZ120" s="860" t="s">
        <v>458</v>
      </c>
      <c r="BA120" s="808"/>
      <c r="BB120" s="808"/>
      <c r="BC120" s="808"/>
      <c r="BD120" s="808"/>
      <c r="BE120" s="808"/>
      <c r="BF120" s="808"/>
      <c r="BG120" s="808"/>
      <c r="BH120" s="808"/>
      <c r="BI120" s="808"/>
      <c r="BJ120" s="808"/>
      <c r="BK120" s="808"/>
      <c r="BL120" s="808"/>
      <c r="BM120" s="808"/>
      <c r="BN120" s="808"/>
      <c r="BO120" s="808"/>
      <c r="BP120" s="809"/>
      <c r="BQ120" s="861">
        <v>11415764</v>
      </c>
      <c r="BR120" s="842"/>
      <c r="BS120" s="842"/>
      <c r="BT120" s="842"/>
      <c r="BU120" s="842"/>
      <c r="BV120" s="842">
        <v>13777322</v>
      </c>
      <c r="BW120" s="842"/>
      <c r="BX120" s="842"/>
      <c r="BY120" s="842"/>
      <c r="BZ120" s="842"/>
      <c r="CA120" s="842">
        <v>16389717</v>
      </c>
      <c r="CB120" s="842"/>
      <c r="CC120" s="842"/>
      <c r="CD120" s="842"/>
      <c r="CE120" s="842"/>
      <c r="CF120" s="866">
        <v>43.4</v>
      </c>
      <c r="CG120" s="867"/>
      <c r="CH120" s="867"/>
      <c r="CI120" s="867"/>
      <c r="CJ120" s="867"/>
      <c r="CK120" s="868" t="s">
        <v>459</v>
      </c>
      <c r="CL120" s="852"/>
      <c r="CM120" s="852"/>
      <c r="CN120" s="852"/>
      <c r="CO120" s="853"/>
      <c r="CP120" s="872" t="s">
        <v>403</v>
      </c>
      <c r="CQ120" s="873"/>
      <c r="CR120" s="873"/>
      <c r="CS120" s="873"/>
      <c r="CT120" s="873"/>
      <c r="CU120" s="873"/>
      <c r="CV120" s="873"/>
      <c r="CW120" s="873"/>
      <c r="CX120" s="873"/>
      <c r="CY120" s="873"/>
      <c r="CZ120" s="873"/>
      <c r="DA120" s="873"/>
      <c r="DB120" s="873"/>
      <c r="DC120" s="873"/>
      <c r="DD120" s="873"/>
      <c r="DE120" s="873"/>
      <c r="DF120" s="874"/>
      <c r="DG120" s="861">
        <v>880986</v>
      </c>
      <c r="DH120" s="842"/>
      <c r="DI120" s="842"/>
      <c r="DJ120" s="842"/>
      <c r="DK120" s="842"/>
      <c r="DL120" s="842">
        <v>652562</v>
      </c>
      <c r="DM120" s="842"/>
      <c r="DN120" s="842"/>
      <c r="DO120" s="842"/>
      <c r="DP120" s="842"/>
      <c r="DQ120" s="842">
        <v>727425</v>
      </c>
      <c r="DR120" s="842"/>
      <c r="DS120" s="842"/>
      <c r="DT120" s="842"/>
      <c r="DU120" s="842"/>
      <c r="DV120" s="843">
        <v>1.9</v>
      </c>
      <c r="DW120" s="843"/>
      <c r="DX120" s="843"/>
      <c r="DY120" s="843"/>
      <c r="DZ120" s="844"/>
    </row>
    <row r="121" spans="1:130" s="226" customFormat="1" ht="26.25" customHeight="1">
      <c r="A121" s="820"/>
      <c r="B121" s="821"/>
      <c r="C121" s="863" t="s">
        <v>460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129</v>
      </c>
      <c r="AB121" s="780"/>
      <c r="AC121" s="780"/>
      <c r="AD121" s="780"/>
      <c r="AE121" s="781"/>
      <c r="AF121" s="782" t="s">
        <v>129</v>
      </c>
      <c r="AG121" s="780"/>
      <c r="AH121" s="780"/>
      <c r="AI121" s="780"/>
      <c r="AJ121" s="781"/>
      <c r="AK121" s="782" t="s">
        <v>129</v>
      </c>
      <c r="AL121" s="780"/>
      <c r="AM121" s="780"/>
      <c r="AN121" s="780"/>
      <c r="AO121" s="781"/>
      <c r="AP121" s="824" t="s">
        <v>430</v>
      </c>
      <c r="AQ121" s="825"/>
      <c r="AR121" s="825"/>
      <c r="AS121" s="825"/>
      <c r="AT121" s="826"/>
      <c r="AU121" s="883"/>
      <c r="AV121" s="884"/>
      <c r="AW121" s="884"/>
      <c r="AX121" s="884"/>
      <c r="AY121" s="885"/>
      <c r="AZ121" s="815" t="s">
        <v>461</v>
      </c>
      <c r="BA121" s="752"/>
      <c r="BB121" s="752"/>
      <c r="BC121" s="752"/>
      <c r="BD121" s="752"/>
      <c r="BE121" s="752"/>
      <c r="BF121" s="752"/>
      <c r="BG121" s="752"/>
      <c r="BH121" s="752"/>
      <c r="BI121" s="752"/>
      <c r="BJ121" s="752"/>
      <c r="BK121" s="752"/>
      <c r="BL121" s="752"/>
      <c r="BM121" s="752"/>
      <c r="BN121" s="752"/>
      <c r="BO121" s="752"/>
      <c r="BP121" s="753"/>
      <c r="BQ121" s="816">
        <v>6574032</v>
      </c>
      <c r="BR121" s="817"/>
      <c r="BS121" s="817"/>
      <c r="BT121" s="817"/>
      <c r="BU121" s="817"/>
      <c r="BV121" s="817">
        <v>5844396</v>
      </c>
      <c r="BW121" s="817"/>
      <c r="BX121" s="817"/>
      <c r="BY121" s="817"/>
      <c r="BZ121" s="817"/>
      <c r="CA121" s="817">
        <v>5689581</v>
      </c>
      <c r="CB121" s="817"/>
      <c r="CC121" s="817"/>
      <c r="CD121" s="817"/>
      <c r="CE121" s="817"/>
      <c r="CF121" s="875">
        <v>15.1</v>
      </c>
      <c r="CG121" s="876"/>
      <c r="CH121" s="876"/>
      <c r="CI121" s="876"/>
      <c r="CJ121" s="876"/>
      <c r="CK121" s="869"/>
      <c r="CL121" s="855"/>
      <c r="CM121" s="855"/>
      <c r="CN121" s="855"/>
      <c r="CO121" s="856"/>
      <c r="CP121" s="835" t="s">
        <v>401</v>
      </c>
      <c r="CQ121" s="836"/>
      <c r="CR121" s="836"/>
      <c r="CS121" s="836"/>
      <c r="CT121" s="836"/>
      <c r="CU121" s="836"/>
      <c r="CV121" s="836"/>
      <c r="CW121" s="836"/>
      <c r="CX121" s="836"/>
      <c r="CY121" s="836"/>
      <c r="CZ121" s="836"/>
      <c r="DA121" s="836"/>
      <c r="DB121" s="836"/>
      <c r="DC121" s="836"/>
      <c r="DD121" s="836"/>
      <c r="DE121" s="836"/>
      <c r="DF121" s="837"/>
      <c r="DG121" s="816" t="s">
        <v>430</v>
      </c>
      <c r="DH121" s="817"/>
      <c r="DI121" s="817"/>
      <c r="DJ121" s="817"/>
      <c r="DK121" s="817"/>
      <c r="DL121" s="817" t="s">
        <v>129</v>
      </c>
      <c r="DM121" s="817"/>
      <c r="DN121" s="817"/>
      <c r="DO121" s="817"/>
      <c r="DP121" s="817"/>
      <c r="DQ121" s="817" t="s">
        <v>129</v>
      </c>
      <c r="DR121" s="817"/>
      <c r="DS121" s="817"/>
      <c r="DT121" s="817"/>
      <c r="DU121" s="817"/>
      <c r="DV121" s="794" t="s">
        <v>129</v>
      </c>
      <c r="DW121" s="794"/>
      <c r="DX121" s="794"/>
      <c r="DY121" s="794"/>
      <c r="DZ121" s="795"/>
    </row>
    <row r="122" spans="1:130" s="226" customFormat="1" ht="26.25" customHeight="1">
      <c r="A122" s="820"/>
      <c r="B122" s="821"/>
      <c r="C122" s="815" t="s">
        <v>443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430</v>
      </c>
      <c r="AB122" s="780"/>
      <c r="AC122" s="780"/>
      <c r="AD122" s="780"/>
      <c r="AE122" s="781"/>
      <c r="AF122" s="782" t="s">
        <v>129</v>
      </c>
      <c r="AG122" s="780"/>
      <c r="AH122" s="780"/>
      <c r="AI122" s="780"/>
      <c r="AJ122" s="781"/>
      <c r="AK122" s="782" t="s">
        <v>129</v>
      </c>
      <c r="AL122" s="780"/>
      <c r="AM122" s="780"/>
      <c r="AN122" s="780"/>
      <c r="AO122" s="781"/>
      <c r="AP122" s="824" t="s">
        <v>129</v>
      </c>
      <c r="AQ122" s="825"/>
      <c r="AR122" s="825"/>
      <c r="AS122" s="825"/>
      <c r="AT122" s="826"/>
      <c r="AU122" s="883"/>
      <c r="AV122" s="884"/>
      <c r="AW122" s="884"/>
      <c r="AX122" s="884"/>
      <c r="AY122" s="885"/>
      <c r="AZ122" s="838" t="s">
        <v>462</v>
      </c>
      <c r="BA122" s="839"/>
      <c r="BB122" s="839"/>
      <c r="BC122" s="839"/>
      <c r="BD122" s="839"/>
      <c r="BE122" s="839"/>
      <c r="BF122" s="839"/>
      <c r="BG122" s="839"/>
      <c r="BH122" s="839"/>
      <c r="BI122" s="839"/>
      <c r="BJ122" s="839"/>
      <c r="BK122" s="839"/>
      <c r="BL122" s="839"/>
      <c r="BM122" s="839"/>
      <c r="BN122" s="839"/>
      <c r="BO122" s="839"/>
      <c r="BP122" s="840"/>
      <c r="BQ122" s="879">
        <v>38052316</v>
      </c>
      <c r="BR122" s="845"/>
      <c r="BS122" s="845"/>
      <c r="BT122" s="845"/>
      <c r="BU122" s="845"/>
      <c r="BV122" s="845">
        <v>37666787</v>
      </c>
      <c r="BW122" s="845"/>
      <c r="BX122" s="845"/>
      <c r="BY122" s="845"/>
      <c r="BZ122" s="845"/>
      <c r="CA122" s="845">
        <v>35515661</v>
      </c>
      <c r="CB122" s="845"/>
      <c r="CC122" s="845"/>
      <c r="CD122" s="845"/>
      <c r="CE122" s="845"/>
      <c r="CF122" s="846">
        <v>94</v>
      </c>
      <c r="CG122" s="847"/>
      <c r="CH122" s="847"/>
      <c r="CI122" s="847"/>
      <c r="CJ122" s="847"/>
      <c r="CK122" s="869"/>
      <c r="CL122" s="855"/>
      <c r="CM122" s="855"/>
      <c r="CN122" s="855"/>
      <c r="CO122" s="856"/>
      <c r="CP122" s="835" t="s">
        <v>463</v>
      </c>
      <c r="CQ122" s="836"/>
      <c r="CR122" s="836"/>
      <c r="CS122" s="836"/>
      <c r="CT122" s="836"/>
      <c r="CU122" s="836"/>
      <c r="CV122" s="836"/>
      <c r="CW122" s="836"/>
      <c r="CX122" s="836"/>
      <c r="CY122" s="836"/>
      <c r="CZ122" s="836"/>
      <c r="DA122" s="836"/>
      <c r="DB122" s="836"/>
      <c r="DC122" s="836"/>
      <c r="DD122" s="836"/>
      <c r="DE122" s="836"/>
      <c r="DF122" s="837"/>
      <c r="DG122" s="816" t="s">
        <v>129</v>
      </c>
      <c r="DH122" s="817"/>
      <c r="DI122" s="817"/>
      <c r="DJ122" s="817"/>
      <c r="DK122" s="817"/>
      <c r="DL122" s="817" t="s">
        <v>129</v>
      </c>
      <c r="DM122" s="817"/>
      <c r="DN122" s="817"/>
      <c r="DO122" s="817"/>
      <c r="DP122" s="817"/>
      <c r="DQ122" s="817" t="s">
        <v>430</v>
      </c>
      <c r="DR122" s="817"/>
      <c r="DS122" s="817"/>
      <c r="DT122" s="817"/>
      <c r="DU122" s="817"/>
      <c r="DV122" s="794" t="s">
        <v>430</v>
      </c>
      <c r="DW122" s="794"/>
      <c r="DX122" s="794"/>
      <c r="DY122" s="794"/>
      <c r="DZ122" s="795"/>
    </row>
    <row r="123" spans="1:130" s="226" customFormat="1" ht="26.25" customHeight="1">
      <c r="A123" s="820"/>
      <c r="B123" s="821"/>
      <c r="C123" s="815" t="s">
        <v>449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430</v>
      </c>
      <c r="AB123" s="780"/>
      <c r="AC123" s="780"/>
      <c r="AD123" s="780"/>
      <c r="AE123" s="781"/>
      <c r="AF123" s="782" t="s">
        <v>430</v>
      </c>
      <c r="AG123" s="780"/>
      <c r="AH123" s="780"/>
      <c r="AI123" s="780"/>
      <c r="AJ123" s="781"/>
      <c r="AK123" s="782" t="s">
        <v>430</v>
      </c>
      <c r="AL123" s="780"/>
      <c r="AM123" s="780"/>
      <c r="AN123" s="780"/>
      <c r="AO123" s="781"/>
      <c r="AP123" s="824" t="s">
        <v>430</v>
      </c>
      <c r="AQ123" s="825"/>
      <c r="AR123" s="825"/>
      <c r="AS123" s="825"/>
      <c r="AT123" s="826"/>
      <c r="AU123" s="886"/>
      <c r="AV123" s="887"/>
      <c r="AW123" s="887"/>
      <c r="AX123" s="887"/>
      <c r="AY123" s="887"/>
      <c r="AZ123" s="247" t="s">
        <v>186</v>
      </c>
      <c r="BA123" s="247"/>
      <c r="BB123" s="247"/>
      <c r="BC123" s="247"/>
      <c r="BD123" s="247"/>
      <c r="BE123" s="247"/>
      <c r="BF123" s="247"/>
      <c r="BG123" s="247"/>
      <c r="BH123" s="247"/>
      <c r="BI123" s="247"/>
      <c r="BJ123" s="247"/>
      <c r="BK123" s="247"/>
      <c r="BL123" s="247"/>
      <c r="BM123" s="247"/>
      <c r="BN123" s="247"/>
      <c r="BO123" s="877" t="s">
        <v>464</v>
      </c>
      <c r="BP123" s="878"/>
      <c r="BQ123" s="832">
        <v>56042112</v>
      </c>
      <c r="BR123" s="833"/>
      <c r="BS123" s="833"/>
      <c r="BT123" s="833"/>
      <c r="BU123" s="833"/>
      <c r="BV123" s="833">
        <v>57288505</v>
      </c>
      <c r="BW123" s="833"/>
      <c r="BX123" s="833"/>
      <c r="BY123" s="833"/>
      <c r="BZ123" s="833"/>
      <c r="CA123" s="833">
        <v>57594959</v>
      </c>
      <c r="CB123" s="833"/>
      <c r="CC123" s="833"/>
      <c r="CD123" s="833"/>
      <c r="CE123" s="833"/>
      <c r="CF123" s="748"/>
      <c r="CG123" s="749"/>
      <c r="CH123" s="749"/>
      <c r="CI123" s="749"/>
      <c r="CJ123" s="834"/>
      <c r="CK123" s="869"/>
      <c r="CL123" s="855"/>
      <c r="CM123" s="855"/>
      <c r="CN123" s="855"/>
      <c r="CO123" s="856"/>
      <c r="CP123" s="835" t="s">
        <v>465</v>
      </c>
      <c r="CQ123" s="836"/>
      <c r="CR123" s="836"/>
      <c r="CS123" s="836"/>
      <c r="CT123" s="836"/>
      <c r="CU123" s="836"/>
      <c r="CV123" s="836"/>
      <c r="CW123" s="836"/>
      <c r="CX123" s="836"/>
      <c r="CY123" s="836"/>
      <c r="CZ123" s="836"/>
      <c r="DA123" s="836"/>
      <c r="DB123" s="836"/>
      <c r="DC123" s="836"/>
      <c r="DD123" s="836"/>
      <c r="DE123" s="836"/>
      <c r="DF123" s="837"/>
      <c r="DG123" s="779" t="s">
        <v>430</v>
      </c>
      <c r="DH123" s="780"/>
      <c r="DI123" s="780"/>
      <c r="DJ123" s="780"/>
      <c r="DK123" s="781"/>
      <c r="DL123" s="782" t="s">
        <v>129</v>
      </c>
      <c r="DM123" s="780"/>
      <c r="DN123" s="780"/>
      <c r="DO123" s="780"/>
      <c r="DP123" s="781"/>
      <c r="DQ123" s="782" t="s">
        <v>129</v>
      </c>
      <c r="DR123" s="780"/>
      <c r="DS123" s="780"/>
      <c r="DT123" s="780"/>
      <c r="DU123" s="781"/>
      <c r="DV123" s="824" t="s">
        <v>430</v>
      </c>
      <c r="DW123" s="825"/>
      <c r="DX123" s="825"/>
      <c r="DY123" s="825"/>
      <c r="DZ123" s="826"/>
    </row>
    <row r="124" spans="1:130" s="226" customFormat="1" ht="26.25" customHeight="1" thickBot="1">
      <c r="A124" s="820"/>
      <c r="B124" s="821"/>
      <c r="C124" s="815" t="s">
        <v>452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129</v>
      </c>
      <c r="AB124" s="780"/>
      <c r="AC124" s="780"/>
      <c r="AD124" s="780"/>
      <c r="AE124" s="781"/>
      <c r="AF124" s="782" t="s">
        <v>430</v>
      </c>
      <c r="AG124" s="780"/>
      <c r="AH124" s="780"/>
      <c r="AI124" s="780"/>
      <c r="AJ124" s="781"/>
      <c r="AK124" s="782" t="s">
        <v>129</v>
      </c>
      <c r="AL124" s="780"/>
      <c r="AM124" s="780"/>
      <c r="AN124" s="780"/>
      <c r="AO124" s="781"/>
      <c r="AP124" s="824" t="s">
        <v>430</v>
      </c>
      <c r="AQ124" s="825"/>
      <c r="AR124" s="825"/>
      <c r="AS124" s="825"/>
      <c r="AT124" s="826"/>
      <c r="AU124" s="827" t="s">
        <v>466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19.5</v>
      </c>
      <c r="BR124" s="831"/>
      <c r="BS124" s="831"/>
      <c r="BT124" s="831"/>
      <c r="BU124" s="831"/>
      <c r="BV124" s="831">
        <v>8.6</v>
      </c>
      <c r="BW124" s="831"/>
      <c r="BX124" s="831"/>
      <c r="BY124" s="831"/>
      <c r="BZ124" s="831"/>
      <c r="CA124" s="831" t="s">
        <v>430</v>
      </c>
      <c r="CB124" s="831"/>
      <c r="CC124" s="831"/>
      <c r="CD124" s="831"/>
      <c r="CE124" s="831"/>
      <c r="CF124" s="726"/>
      <c r="CG124" s="727"/>
      <c r="CH124" s="727"/>
      <c r="CI124" s="727"/>
      <c r="CJ124" s="862"/>
      <c r="CK124" s="870"/>
      <c r="CL124" s="870"/>
      <c r="CM124" s="870"/>
      <c r="CN124" s="870"/>
      <c r="CO124" s="871"/>
      <c r="CP124" s="835" t="s">
        <v>467</v>
      </c>
      <c r="CQ124" s="836"/>
      <c r="CR124" s="836"/>
      <c r="CS124" s="836"/>
      <c r="CT124" s="836"/>
      <c r="CU124" s="836"/>
      <c r="CV124" s="836"/>
      <c r="CW124" s="836"/>
      <c r="CX124" s="836"/>
      <c r="CY124" s="836"/>
      <c r="CZ124" s="836"/>
      <c r="DA124" s="836"/>
      <c r="DB124" s="836"/>
      <c r="DC124" s="836"/>
      <c r="DD124" s="836"/>
      <c r="DE124" s="836"/>
      <c r="DF124" s="837"/>
      <c r="DG124" s="763" t="s">
        <v>129</v>
      </c>
      <c r="DH124" s="764"/>
      <c r="DI124" s="764"/>
      <c r="DJ124" s="764"/>
      <c r="DK124" s="765"/>
      <c r="DL124" s="766" t="s">
        <v>129</v>
      </c>
      <c r="DM124" s="764"/>
      <c r="DN124" s="764"/>
      <c r="DO124" s="764"/>
      <c r="DP124" s="765"/>
      <c r="DQ124" s="766" t="s">
        <v>430</v>
      </c>
      <c r="DR124" s="764"/>
      <c r="DS124" s="764"/>
      <c r="DT124" s="764"/>
      <c r="DU124" s="765"/>
      <c r="DV124" s="848" t="s">
        <v>129</v>
      </c>
      <c r="DW124" s="849"/>
      <c r="DX124" s="849"/>
      <c r="DY124" s="849"/>
      <c r="DZ124" s="850"/>
    </row>
    <row r="125" spans="1:130" s="226" customFormat="1" ht="26.25" customHeight="1">
      <c r="A125" s="820"/>
      <c r="B125" s="821"/>
      <c r="C125" s="815" t="s">
        <v>454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129</v>
      </c>
      <c r="AB125" s="780"/>
      <c r="AC125" s="780"/>
      <c r="AD125" s="780"/>
      <c r="AE125" s="781"/>
      <c r="AF125" s="782" t="s">
        <v>430</v>
      </c>
      <c r="AG125" s="780"/>
      <c r="AH125" s="780"/>
      <c r="AI125" s="780"/>
      <c r="AJ125" s="781"/>
      <c r="AK125" s="782" t="s">
        <v>129</v>
      </c>
      <c r="AL125" s="780"/>
      <c r="AM125" s="780"/>
      <c r="AN125" s="780"/>
      <c r="AO125" s="781"/>
      <c r="AP125" s="824" t="s">
        <v>129</v>
      </c>
      <c r="AQ125" s="825"/>
      <c r="AR125" s="825"/>
      <c r="AS125" s="825"/>
      <c r="AT125" s="826"/>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51" t="s">
        <v>468</v>
      </c>
      <c r="CL125" s="852"/>
      <c r="CM125" s="852"/>
      <c r="CN125" s="852"/>
      <c r="CO125" s="853"/>
      <c r="CP125" s="860" t="s">
        <v>469</v>
      </c>
      <c r="CQ125" s="808"/>
      <c r="CR125" s="808"/>
      <c r="CS125" s="808"/>
      <c r="CT125" s="808"/>
      <c r="CU125" s="808"/>
      <c r="CV125" s="808"/>
      <c r="CW125" s="808"/>
      <c r="CX125" s="808"/>
      <c r="CY125" s="808"/>
      <c r="CZ125" s="808"/>
      <c r="DA125" s="808"/>
      <c r="DB125" s="808"/>
      <c r="DC125" s="808"/>
      <c r="DD125" s="808"/>
      <c r="DE125" s="808"/>
      <c r="DF125" s="809"/>
      <c r="DG125" s="861" t="s">
        <v>129</v>
      </c>
      <c r="DH125" s="842"/>
      <c r="DI125" s="842"/>
      <c r="DJ125" s="842"/>
      <c r="DK125" s="842"/>
      <c r="DL125" s="842" t="s">
        <v>129</v>
      </c>
      <c r="DM125" s="842"/>
      <c r="DN125" s="842"/>
      <c r="DO125" s="842"/>
      <c r="DP125" s="842"/>
      <c r="DQ125" s="842" t="s">
        <v>129</v>
      </c>
      <c r="DR125" s="842"/>
      <c r="DS125" s="842"/>
      <c r="DT125" s="842"/>
      <c r="DU125" s="842"/>
      <c r="DV125" s="843" t="s">
        <v>129</v>
      </c>
      <c r="DW125" s="843"/>
      <c r="DX125" s="843"/>
      <c r="DY125" s="843"/>
      <c r="DZ125" s="844"/>
    </row>
    <row r="126" spans="1:130" s="226" customFormat="1" ht="26.25" customHeight="1" thickBot="1">
      <c r="A126" s="820"/>
      <c r="B126" s="821"/>
      <c r="C126" s="815" t="s">
        <v>456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129</v>
      </c>
      <c r="AB126" s="780"/>
      <c r="AC126" s="780"/>
      <c r="AD126" s="780"/>
      <c r="AE126" s="781"/>
      <c r="AF126" s="782" t="s">
        <v>129</v>
      </c>
      <c r="AG126" s="780"/>
      <c r="AH126" s="780"/>
      <c r="AI126" s="780"/>
      <c r="AJ126" s="781"/>
      <c r="AK126" s="782" t="s">
        <v>430</v>
      </c>
      <c r="AL126" s="780"/>
      <c r="AM126" s="780"/>
      <c r="AN126" s="780"/>
      <c r="AO126" s="781"/>
      <c r="AP126" s="824" t="s">
        <v>129</v>
      </c>
      <c r="AQ126" s="825"/>
      <c r="AR126" s="825"/>
      <c r="AS126" s="825"/>
      <c r="AT126" s="826"/>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54"/>
      <c r="CL126" s="855"/>
      <c r="CM126" s="855"/>
      <c r="CN126" s="855"/>
      <c r="CO126" s="856"/>
      <c r="CP126" s="815" t="s">
        <v>470</v>
      </c>
      <c r="CQ126" s="752"/>
      <c r="CR126" s="752"/>
      <c r="CS126" s="752"/>
      <c r="CT126" s="752"/>
      <c r="CU126" s="752"/>
      <c r="CV126" s="752"/>
      <c r="CW126" s="752"/>
      <c r="CX126" s="752"/>
      <c r="CY126" s="752"/>
      <c r="CZ126" s="752"/>
      <c r="DA126" s="752"/>
      <c r="DB126" s="752"/>
      <c r="DC126" s="752"/>
      <c r="DD126" s="752"/>
      <c r="DE126" s="752"/>
      <c r="DF126" s="753"/>
      <c r="DG126" s="816" t="s">
        <v>430</v>
      </c>
      <c r="DH126" s="817"/>
      <c r="DI126" s="817"/>
      <c r="DJ126" s="817"/>
      <c r="DK126" s="817"/>
      <c r="DL126" s="817" t="s">
        <v>430</v>
      </c>
      <c r="DM126" s="817"/>
      <c r="DN126" s="817"/>
      <c r="DO126" s="817"/>
      <c r="DP126" s="817"/>
      <c r="DQ126" s="817" t="s">
        <v>430</v>
      </c>
      <c r="DR126" s="817"/>
      <c r="DS126" s="817"/>
      <c r="DT126" s="817"/>
      <c r="DU126" s="817"/>
      <c r="DV126" s="794" t="s">
        <v>129</v>
      </c>
      <c r="DW126" s="794"/>
      <c r="DX126" s="794"/>
      <c r="DY126" s="794"/>
      <c r="DZ126" s="795"/>
    </row>
    <row r="127" spans="1:130" s="226" customFormat="1" ht="26.25" customHeight="1">
      <c r="A127" s="822"/>
      <c r="B127" s="823"/>
      <c r="C127" s="838" t="s">
        <v>471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430</v>
      </c>
      <c r="AB127" s="780"/>
      <c r="AC127" s="780"/>
      <c r="AD127" s="780"/>
      <c r="AE127" s="781"/>
      <c r="AF127" s="782" t="s">
        <v>129</v>
      </c>
      <c r="AG127" s="780"/>
      <c r="AH127" s="780"/>
      <c r="AI127" s="780"/>
      <c r="AJ127" s="781"/>
      <c r="AK127" s="782" t="s">
        <v>129</v>
      </c>
      <c r="AL127" s="780"/>
      <c r="AM127" s="780"/>
      <c r="AN127" s="780"/>
      <c r="AO127" s="781"/>
      <c r="AP127" s="824" t="s">
        <v>129</v>
      </c>
      <c r="AQ127" s="825"/>
      <c r="AR127" s="825"/>
      <c r="AS127" s="825"/>
      <c r="AT127" s="826"/>
      <c r="AU127" s="228"/>
      <c r="AV127" s="228"/>
      <c r="AW127" s="228"/>
      <c r="AX127" s="841" t="s">
        <v>472</v>
      </c>
      <c r="AY127" s="812"/>
      <c r="AZ127" s="812"/>
      <c r="BA127" s="812"/>
      <c r="BB127" s="812"/>
      <c r="BC127" s="812"/>
      <c r="BD127" s="812"/>
      <c r="BE127" s="813"/>
      <c r="BF127" s="811" t="s">
        <v>473</v>
      </c>
      <c r="BG127" s="812"/>
      <c r="BH127" s="812"/>
      <c r="BI127" s="812"/>
      <c r="BJ127" s="812"/>
      <c r="BK127" s="812"/>
      <c r="BL127" s="813"/>
      <c r="BM127" s="811" t="s">
        <v>474</v>
      </c>
      <c r="BN127" s="812"/>
      <c r="BO127" s="812"/>
      <c r="BP127" s="812"/>
      <c r="BQ127" s="812"/>
      <c r="BR127" s="812"/>
      <c r="BS127" s="813"/>
      <c r="BT127" s="811" t="s">
        <v>475</v>
      </c>
      <c r="BU127" s="812"/>
      <c r="BV127" s="812"/>
      <c r="BW127" s="812"/>
      <c r="BX127" s="812"/>
      <c r="BY127" s="812"/>
      <c r="BZ127" s="814"/>
      <c r="CA127" s="228"/>
      <c r="CB127" s="228"/>
      <c r="CC127" s="228"/>
      <c r="CD127" s="251"/>
      <c r="CE127" s="251"/>
      <c r="CF127" s="251"/>
      <c r="CG127" s="228"/>
      <c r="CH127" s="228"/>
      <c r="CI127" s="228"/>
      <c r="CJ127" s="250"/>
      <c r="CK127" s="854"/>
      <c r="CL127" s="855"/>
      <c r="CM127" s="855"/>
      <c r="CN127" s="855"/>
      <c r="CO127" s="856"/>
      <c r="CP127" s="815" t="s">
        <v>476</v>
      </c>
      <c r="CQ127" s="752"/>
      <c r="CR127" s="752"/>
      <c r="CS127" s="752"/>
      <c r="CT127" s="752"/>
      <c r="CU127" s="752"/>
      <c r="CV127" s="752"/>
      <c r="CW127" s="752"/>
      <c r="CX127" s="752"/>
      <c r="CY127" s="752"/>
      <c r="CZ127" s="752"/>
      <c r="DA127" s="752"/>
      <c r="DB127" s="752"/>
      <c r="DC127" s="752"/>
      <c r="DD127" s="752"/>
      <c r="DE127" s="752"/>
      <c r="DF127" s="753"/>
      <c r="DG127" s="816" t="s">
        <v>129</v>
      </c>
      <c r="DH127" s="817"/>
      <c r="DI127" s="817"/>
      <c r="DJ127" s="817"/>
      <c r="DK127" s="817"/>
      <c r="DL127" s="817" t="s">
        <v>129</v>
      </c>
      <c r="DM127" s="817"/>
      <c r="DN127" s="817"/>
      <c r="DO127" s="817"/>
      <c r="DP127" s="817"/>
      <c r="DQ127" s="817" t="s">
        <v>129</v>
      </c>
      <c r="DR127" s="817"/>
      <c r="DS127" s="817"/>
      <c r="DT127" s="817"/>
      <c r="DU127" s="817"/>
      <c r="DV127" s="794" t="s">
        <v>129</v>
      </c>
      <c r="DW127" s="794"/>
      <c r="DX127" s="794"/>
      <c r="DY127" s="794"/>
      <c r="DZ127" s="795"/>
    </row>
    <row r="128" spans="1:130" s="226" customFormat="1" ht="26.25" customHeight="1" thickBot="1">
      <c r="A128" s="796" t="s">
        <v>477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478</v>
      </c>
      <c r="X128" s="798"/>
      <c r="Y128" s="798"/>
      <c r="Z128" s="799"/>
      <c r="AA128" s="800">
        <v>808474</v>
      </c>
      <c r="AB128" s="801"/>
      <c r="AC128" s="801"/>
      <c r="AD128" s="801"/>
      <c r="AE128" s="802"/>
      <c r="AF128" s="803">
        <v>608189</v>
      </c>
      <c r="AG128" s="801"/>
      <c r="AH128" s="801"/>
      <c r="AI128" s="801"/>
      <c r="AJ128" s="802"/>
      <c r="AK128" s="803">
        <v>576716</v>
      </c>
      <c r="AL128" s="801"/>
      <c r="AM128" s="801"/>
      <c r="AN128" s="801"/>
      <c r="AO128" s="802"/>
      <c r="AP128" s="804"/>
      <c r="AQ128" s="805"/>
      <c r="AR128" s="805"/>
      <c r="AS128" s="805"/>
      <c r="AT128" s="806"/>
      <c r="AU128" s="228"/>
      <c r="AV128" s="228"/>
      <c r="AW128" s="228"/>
      <c r="AX128" s="807" t="s">
        <v>479</v>
      </c>
      <c r="AY128" s="808"/>
      <c r="AZ128" s="808"/>
      <c r="BA128" s="808"/>
      <c r="BB128" s="808"/>
      <c r="BC128" s="808"/>
      <c r="BD128" s="808"/>
      <c r="BE128" s="809"/>
      <c r="BF128" s="786" t="s">
        <v>129</v>
      </c>
      <c r="BG128" s="787"/>
      <c r="BH128" s="787"/>
      <c r="BI128" s="787"/>
      <c r="BJ128" s="787"/>
      <c r="BK128" s="787"/>
      <c r="BL128" s="810"/>
      <c r="BM128" s="786">
        <v>11.43</v>
      </c>
      <c r="BN128" s="787"/>
      <c r="BO128" s="787"/>
      <c r="BP128" s="787"/>
      <c r="BQ128" s="787"/>
      <c r="BR128" s="787"/>
      <c r="BS128" s="810"/>
      <c r="BT128" s="786">
        <v>20</v>
      </c>
      <c r="BU128" s="787"/>
      <c r="BV128" s="787"/>
      <c r="BW128" s="787"/>
      <c r="BX128" s="787"/>
      <c r="BY128" s="787"/>
      <c r="BZ128" s="788"/>
      <c r="CA128" s="251"/>
      <c r="CB128" s="251"/>
      <c r="CC128" s="251"/>
      <c r="CD128" s="251"/>
      <c r="CE128" s="251"/>
      <c r="CF128" s="251"/>
      <c r="CG128" s="228"/>
      <c r="CH128" s="228"/>
      <c r="CI128" s="228"/>
      <c r="CJ128" s="250"/>
      <c r="CK128" s="857"/>
      <c r="CL128" s="858"/>
      <c r="CM128" s="858"/>
      <c r="CN128" s="858"/>
      <c r="CO128" s="859"/>
      <c r="CP128" s="789" t="s">
        <v>480</v>
      </c>
      <c r="CQ128" s="730"/>
      <c r="CR128" s="730"/>
      <c r="CS128" s="730"/>
      <c r="CT128" s="730"/>
      <c r="CU128" s="730"/>
      <c r="CV128" s="730"/>
      <c r="CW128" s="730"/>
      <c r="CX128" s="730"/>
      <c r="CY128" s="730"/>
      <c r="CZ128" s="730"/>
      <c r="DA128" s="730"/>
      <c r="DB128" s="730"/>
      <c r="DC128" s="730"/>
      <c r="DD128" s="730"/>
      <c r="DE128" s="730"/>
      <c r="DF128" s="731"/>
      <c r="DG128" s="790" t="s">
        <v>129</v>
      </c>
      <c r="DH128" s="791"/>
      <c r="DI128" s="791"/>
      <c r="DJ128" s="791"/>
      <c r="DK128" s="791"/>
      <c r="DL128" s="791" t="s">
        <v>129</v>
      </c>
      <c r="DM128" s="791"/>
      <c r="DN128" s="791"/>
      <c r="DO128" s="791"/>
      <c r="DP128" s="791"/>
      <c r="DQ128" s="791" t="s">
        <v>129</v>
      </c>
      <c r="DR128" s="791"/>
      <c r="DS128" s="791"/>
      <c r="DT128" s="791"/>
      <c r="DU128" s="791"/>
      <c r="DV128" s="792" t="s">
        <v>129</v>
      </c>
      <c r="DW128" s="792"/>
      <c r="DX128" s="792"/>
      <c r="DY128" s="792"/>
      <c r="DZ128" s="793"/>
    </row>
    <row r="129" spans="1:131" s="226" customFormat="1" ht="26.25" customHeight="1">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481</v>
      </c>
      <c r="X129" s="777"/>
      <c r="Y129" s="777"/>
      <c r="Z129" s="778"/>
      <c r="AA129" s="779">
        <v>39829725</v>
      </c>
      <c r="AB129" s="780"/>
      <c r="AC129" s="780"/>
      <c r="AD129" s="780"/>
      <c r="AE129" s="781"/>
      <c r="AF129" s="782">
        <v>42014740</v>
      </c>
      <c r="AG129" s="780"/>
      <c r="AH129" s="780"/>
      <c r="AI129" s="780"/>
      <c r="AJ129" s="781"/>
      <c r="AK129" s="782">
        <v>41022644</v>
      </c>
      <c r="AL129" s="780"/>
      <c r="AM129" s="780"/>
      <c r="AN129" s="780"/>
      <c r="AO129" s="781"/>
      <c r="AP129" s="783"/>
      <c r="AQ129" s="784"/>
      <c r="AR129" s="784"/>
      <c r="AS129" s="784"/>
      <c r="AT129" s="785"/>
      <c r="AU129" s="229"/>
      <c r="AV129" s="229"/>
      <c r="AW129" s="229"/>
      <c r="AX129" s="751" t="s">
        <v>482</v>
      </c>
      <c r="AY129" s="752"/>
      <c r="AZ129" s="752"/>
      <c r="BA129" s="752"/>
      <c r="BB129" s="752"/>
      <c r="BC129" s="752"/>
      <c r="BD129" s="752"/>
      <c r="BE129" s="753"/>
      <c r="BF129" s="770" t="s">
        <v>129</v>
      </c>
      <c r="BG129" s="771"/>
      <c r="BH129" s="771"/>
      <c r="BI129" s="771"/>
      <c r="BJ129" s="771"/>
      <c r="BK129" s="771"/>
      <c r="BL129" s="772"/>
      <c r="BM129" s="770">
        <v>16.43</v>
      </c>
      <c r="BN129" s="771"/>
      <c r="BO129" s="771"/>
      <c r="BP129" s="771"/>
      <c r="BQ129" s="771"/>
      <c r="BR129" s="771"/>
      <c r="BS129" s="772"/>
      <c r="BT129" s="770">
        <v>30</v>
      </c>
      <c r="BU129" s="771"/>
      <c r="BV129" s="771"/>
      <c r="BW129" s="771"/>
      <c r="BX129" s="771"/>
      <c r="BY129" s="771"/>
      <c r="BZ129" s="77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774" t="s">
        <v>483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484</v>
      </c>
      <c r="X130" s="777"/>
      <c r="Y130" s="777"/>
      <c r="Z130" s="778"/>
      <c r="AA130" s="779">
        <v>3624838</v>
      </c>
      <c r="AB130" s="780"/>
      <c r="AC130" s="780"/>
      <c r="AD130" s="780"/>
      <c r="AE130" s="781"/>
      <c r="AF130" s="782">
        <v>3272104</v>
      </c>
      <c r="AG130" s="780"/>
      <c r="AH130" s="780"/>
      <c r="AI130" s="780"/>
      <c r="AJ130" s="781"/>
      <c r="AK130" s="782">
        <v>3224594</v>
      </c>
      <c r="AL130" s="780"/>
      <c r="AM130" s="780"/>
      <c r="AN130" s="780"/>
      <c r="AO130" s="781"/>
      <c r="AP130" s="783"/>
      <c r="AQ130" s="784"/>
      <c r="AR130" s="784"/>
      <c r="AS130" s="784"/>
      <c r="AT130" s="785"/>
      <c r="AU130" s="229"/>
      <c r="AV130" s="229"/>
      <c r="AW130" s="229"/>
      <c r="AX130" s="751" t="s">
        <v>485</v>
      </c>
      <c r="AY130" s="752"/>
      <c r="AZ130" s="752"/>
      <c r="BA130" s="752"/>
      <c r="BB130" s="752"/>
      <c r="BC130" s="752"/>
      <c r="BD130" s="752"/>
      <c r="BE130" s="753"/>
      <c r="BF130" s="754">
        <v>2.4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486</v>
      </c>
      <c r="X131" s="761"/>
      <c r="Y131" s="761"/>
      <c r="Z131" s="762"/>
      <c r="AA131" s="763">
        <v>36204887</v>
      </c>
      <c r="AB131" s="764"/>
      <c r="AC131" s="764"/>
      <c r="AD131" s="764"/>
      <c r="AE131" s="765"/>
      <c r="AF131" s="766">
        <v>38742636</v>
      </c>
      <c r="AG131" s="764"/>
      <c r="AH131" s="764"/>
      <c r="AI131" s="764"/>
      <c r="AJ131" s="765"/>
      <c r="AK131" s="766">
        <v>37798050</v>
      </c>
      <c r="AL131" s="764"/>
      <c r="AM131" s="764"/>
      <c r="AN131" s="764"/>
      <c r="AO131" s="765"/>
      <c r="AP131" s="767"/>
      <c r="AQ131" s="768"/>
      <c r="AR131" s="768"/>
      <c r="AS131" s="768"/>
      <c r="AT131" s="769"/>
      <c r="AU131" s="229"/>
      <c r="AV131" s="229"/>
      <c r="AW131" s="229"/>
      <c r="AX131" s="729" t="s">
        <v>487</v>
      </c>
      <c r="AY131" s="730"/>
      <c r="AZ131" s="730"/>
      <c r="BA131" s="730"/>
      <c r="BB131" s="730"/>
      <c r="BC131" s="730"/>
      <c r="BD131" s="730"/>
      <c r="BE131" s="731"/>
      <c r="BF131" s="732" t="s">
        <v>129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738" t="s">
        <v>488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489</v>
      </c>
      <c r="W132" s="742"/>
      <c r="X132" s="742"/>
      <c r="Y132" s="742"/>
      <c r="Z132" s="743"/>
      <c r="AA132" s="744">
        <v>2.2195456650000001</v>
      </c>
      <c r="AB132" s="745"/>
      <c r="AC132" s="745"/>
      <c r="AD132" s="745"/>
      <c r="AE132" s="746"/>
      <c r="AF132" s="747">
        <v>2.4883644980000001</v>
      </c>
      <c r="AG132" s="745"/>
      <c r="AH132" s="745"/>
      <c r="AI132" s="745"/>
      <c r="AJ132" s="746"/>
      <c r="AK132" s="747">
        <v>2.786717833</v>
      </c>
      <c r="AL132" s="745"/>
      <c r="AM132" s="745"/>
      <c r="AN132" s="745"/>
      <c r="AO132" s="746"/>
      <c r="AP132" s="748"/>
      <c r="AQ132" s="749"/>
      <c r="AR132" s="749"/>
      <c r="AS132" s="749"/>
      <c r="AT132" s="75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490</v>
      </c>
      <c r="W133" s="721"/>
      <c r="X133" s="721"/>
      <c r="Y133" s="721"/>
      <c r="Z133" s="722"/>
      <c r="AA133" s="723">
        <v>2.1</v>
      </c>
      <c r="AB133" s="724"/>
      <c r="AC133" s="724"/>
      <c r="AD133" s="724"/>
      <c r="AE133" s="725"/>
      <c r="AF133" s="723">
        <v>2.2999999999999998</v>
      </c>
      <c r="AG133" s="724"/>
      <c r="AH133" s="724"/>
      <c r="AI133" s="724"/>
      <c r="AJ133" s="725"/>
      <c r="AK133" s="723">
        <v>2.4</v>
      </c>
      <c r="AL133" s="724"/>
      <c r="AM133" s="724"/>
      <c r="AN133" s="724"/>
      <c r="AO133" s="725"/>
      <c r="AP133" s="726"/>
      <c r="AQ133" s="727"/>
      <c r="AR133" s="727"/>
      <c r="AS133" s="727"/>
      <c r="AT133" s="728"/>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1RG7PfNz4jKZT/qEI0cHP4c9Xe0zZdr4l6lpkexbsVVra+OKAd1H1weVnKL958c0igj+5+3WG1zMcrFJxcKYHQ==" saltValue="zKLZt844qQld0Iyosm0Qr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70" workbookViewId="0"/>
  </sheetViews>
  <sheetFormatPr defaultColWidth="0" defaultRowHeight="13.5" customHeight="1" zeroHeight="1"/>
  <cols>
    <col min="1" max="120" width="2.77734375" style="256" customWidth="1"/>
    <col min="121" max="121" width="0" style="255" hidden="1" customWidth="1"/>
    <col min="122" max="16384" width="9" style="255" hidden="1"/>
  </cols>
  <sheetData>
    <row r="1" spans="1:120" ht="13.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55"/>
    </row>
    <row r="17" spans="119:120" ht="13.2">
      <c r="DP17" s="255"/>
    </row>
    <row r="18" spans="119:120" ht="13.2"/>
    <row r="19" spans="119:120" ht="13.2"/>
    <row r="20" spans="119:120" ht="13.2">
      <c r="DO20" s="255"/>
      <c r="DP20" s="255"/>
    </row>
    <row r="21" spans="119:120" ht="13.2">
      <c r="DP21" s="255"/>
    </row>
    <row r="22" spans="119:120" ht="13.2"/>
    <row r="23" spans="119:120" ht="13.2">
      <c r="DO23" s="255"/>
      <c r="DP23" s="255"/>
    </row>
    <row r="24" spans="119:120" ht="13.2">
      <c r="DP24" s="255"/>
    </row>
    <row r="25" spans="119:120" ht="13.2">
      <c r="DP25" s="255"/>
    </row>
    <row r="26" spans="119:120" ht="13.2">
      <c r="DO26" s="255"/>
      <c r="DP26" s="255"/>
    </row>
    <row r="27" spans="119:120" ht="13.2"/>
    <row r="28" spans="119:120" ht="13.2">
      <c r="DO28" s="255"/>
      <c r="DP28" s="255"/>
    </row>
    <row r="29" spans="119:120" ht="13.2">
      <c r="DP29" s="255"/>
    </row>
    <row r="30" spans="119:120" ht="13.2"/>
    <row r="31" spans="119:120" ht="13.2">
      <c r="DO31" s="255"/>
      <c r="DP31" s="255"/>
    </row>
    <row r="32" spans="119:120" ht="13.2"/>
    <row r="33" spans="98:120" ht="13.2">
      <c r="DO33" s="255"/>
      <c r="DP33" s="255"/>
    </row>
    <row r="34" spans="98:120" ht="13.2">
      <c r="DM34" s="255"/>
    </row>
    <row r="35" spans="98:120" ht="13.2">
      <c r="CT35" s="255"/>
      <c r="CU35" s="255"/>
      <c r="CV35" s="255"/>
      <c r="CY35" s="255"/>
      <c r="CZ35" s="255"/>
      <c r="DA35" s="255"/>
      <c r="DD35" s="255"/>
      <c r="DE35" s="255"/>
      <c r="DF35" s="255"/>
      <c r="DI35" s="255"/>
      <c r="DJ35" s="255"/>
      <c r="DK35" s="255"/>
      <c r="DM35" s="255"/>
      <c r="DN35" s="255"/>
      <c r="DO35" s="255"/>
      <c r="DP35" s="255"/>
    </row>
    <row r="36" spans="98:120" ht="13.2"/>
    <row r="37" spans="98:120" ht="13.2">
      <c r="CW37" s="255"/>
      <c r="DB37" s="255"/>
      <c r="DG37" s="255"/>
      <c r="DL37" s="255"/>
      <c r="DP37" s="255"/>
    </row>
    <row r="38" spans="98:120" ht="13.2">
      <c r="CT38" s="255"/>
      <c r="CU38" s="255"/>
      <c r="CV38" s="255"/>
      <c r="CW38" s="255"/>
      <c r="CY38" s="255"/>
      <c r="CZ38" s="255"/>
      <c r="DA38" s="255"/>
      <c r="DB38" s="255"/>
      <c r="DD38" s="255"/>
      <c r="DE38" s="255"/>
      <c r="DF38" s="255"/>
      <c r="DG38" s="255"/>
      <c r="DI38" s="255"/>
      <c r="DJ38" s="255"/>
      <c r="DK38" s="255"/>
      <c r="DL38" s="255"/>
      <c r="DN38" s="255"/>
      <c r="DO38" s="255"/>
      <c r="DP38" s="255"/>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55"/>
      <c r="DO49" s="255"/>
      <c r="DP49" s="255"/>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55"/>
      <c r="CS63" s="255"/>
      <c r="CX63" s="255"/>
      <c r="DC63" s="255"/>
      <c r="DH63" s="255"/>
    </row>
    <row r="64" spans="22:120" ht="13.2">
      <c r="V64" s="255"/>
    </row>
    <row r="65" spans="15:120" ht="13.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c r="Q66" s="255"/>
      <c r="S66" s="255"/>
      <c r="U66" s="255"/>
      <c r="DM66" s="255"/>
    </row>
    <row r="67" spans="15:120" ht="13.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row r="69" spans="15:120" ht="13.2"/>
    <row r="70" spans="15:120" ht="13.2"/>
    <row r="71" spans="15:120" ht="13.2"/>
    <row r="72" spans="15:120" ht="13.2">
      <c r="DP72" s="255"/>
    </row>
    <row r="73" spans="15:120" ht="13.2">
      <c r="DP73" s="255"/>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55"/>
      <c r="CX96" s="255"/>
      <c r="DC96" s="255"/>
      <c r="DH96" s="255"/>
    </row>
    <row r="97" spans="24:120" ht="13.2">
      <c r="CS97" s="255"/>
      <c r="CX97" s="255"/>
      <c r="DC97" s="255"/>
      <c r="DH97" s="255"/>
      <c r="DP97" s="256" t="s">
        <v>491</v>
      </c>
    </row>
    <row r="98" spans="24:120" ht="13.2" hidden="1">
      <c r="CS98" s="255"/>
      <c r="CX98" s="255"/>
      <c r="DC98" s="255"/>
      <c r="DH98" s="255"/>
    </row>
    <row r="99" spans="24:120" ht="13.2"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t="13.2" hidden="1">
      <c r="CT103" s="255"/>
      <c r="CV103" s="255"/>
      <c r="CW103" s="255"/>
      <c r="CY103" s="255"/>
      <c r="DA103" s="255"/>
      <c r="DB103" s="255"/>
      <c r="DD103" s="255"/>
      <c r="DF103" s="255"/>
      <c r="DG103" s="255"/>
      <c r="DI103" s="255"/>
      <c r="DK103" s="255"/>
      <c r="DL103" s="255"/>
      <c r="DM103" s="255"/>
      <c r="DN103" s="255"/>
      <c r="DO103" s="255"/>
      <c r="DP103" s="255"/>
    </row>
    <row r="104" spans="24:120" ht="13.2" hidden="1">
      <c r="CV104" s="255"/>
      <c r="CW104" s="255"/>
      <c r="DA104" s="255"/>
      <c r="DB104" s="255"/>
      <c r="DF104" s="255"/>
      <c r="DG104" s="255"/>
      <c r="DK104" s="255"/>
      <c r="DL104" s="255"/>
      <c r="DN104" s="255"/>
      <c r="DO104" s="255"/>
      <c r="DP104" s="255"/>
    </row>
    <row r="105" spans="24:120" ht="12.75" hidden="1" customHeight="1"/>
  </sheetData>
  <sheetProtection algorithmName="SHA-512" hashValue="Qk8ksWa9zGiaFtLu/V6nPfDJKkOEEKCf5OiszilcbYGLrDaI3KRDfFweU+sJd4TEwnDCJNTWlN5mh38YugOezA==" saltValue="G0rMyF6pUMqM/yG38O6YM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cols>
    <col min="1" max="116" width="2.6640625" style="256" customWidth="1"/>
    <col min="117" max="16384" width="9" style="255" hidden="1"/>
  </cols>
  <sheetData>
    <row r="1" spans="2:116" ht="13.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row r="3" spans="2:116" ht="13.2"/>
    <row r="4" spans="2:116" ht="13.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row r="20" spans="9:116" ht="13.2"/>
    <row r="21" spans="9:116" ht="13.2">
      <c r="DL21" s="255"/>
    </row>
    <row r="22" spans="9:116" ht="13.2">
      <c r="DI22" s="255"/>
      <c r="DJ22" s="255"/>
      <c r="DK22" s="255"/>
      <c r="DL22" s="255"/>
    </row>
    <row r="23" spans="9:116" ht="13.2">
      <c r="CY23" s="255"/>
      <c r="CZ23" s="255"/>
      <c r="DA23" s="255"/>
      <c r="DB23" s="255"/>
      <c r="DC23" s="255"/>
      <c r="DD23" s="255"/>
      <c r="DE23" s="255"/>
      <c r="DF23" s="255"/>
      <c r="DG23" s="255"/>
      <c r="DH23" s="255"/>
      <c r="DI23" s="255"/>
      <c r="DJ23" s="255"/>
      <c r="DK23" s="255"/>
      <c r="DL23" s="255"/>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55"/>
      <c r="DA35" s="255"/>
      <c r="DB35" s="255"/>
      <c r="DC35" s="255"/>
      <c r="DD35" s="255"/>
      <c r="DE35" s="255"/>
      <c r="DF35" s="255"/>
      <c r="DG35" s="255"/>
      <c r="DH35" s="255"/>
      <c r="DI35" s="255"/>
      <c r="DJ35" s="255"/>
      <c r="DK35" s="255"/>
      <c r="DL35" s="255"/>
    </row>
    <row r="36" spans="15:116" ht="13.2"/>
    <row r="37" spans="15:116" ht="13.2">
      <c r="DL37" s="255"/>
    </row>
    <row r="38" spans="15:116" ht="13.2">
      <c r="DI38" s="255"/>
      <c r="DJ38" s="255"/>
      <c r="DK38" s="255"/>
      <c r="DL38" s="255"/>
    </row>
    <row r="39" spans="15:116" ht="13.2"/>
    <row r="40" spans="15:116" ht="13.2"/>
    <row r="41" spans="15:116" ht="13.2"/>
    <row r="42" spans="15:116" ht="13.2"/>
    <row r="43" spans="15:116" ht="13.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c r="DL44" s="255"/>
    </row>
    <row r="45" spans="15:116" ht="13.2"/>
    <row r="46" spans="15:116" ht="13.2">
      <c r="DA46" s="255"/>
      <c r="DB46" s="255"/>
      <c r="DC46" s="255"/>
      <c r="DD46" s="255"/>
      <c r="DE46" s="255"/>
      <c r="DF46" s="255"/>
      <c r="DG46" s="255"/>
      <c r="DH46" s="255"/>
      <c r="DI46" s="255"/>
      <c r="DJ46" s="255"/>
      <c r="DK46" s="255"/>
      <c r="DL46" s="255"/>
    </row>
    <row r="47" spans="15:116" ht="13.2"/>
    <row r="48" spans="15:116" ht="13.2"/>
    <row r="49" spans="104:116" ht="13.2"/>
    <row r="50" spans="104:116" ht="13.2">
      <c r="CZ50" s="255"/>
      <c r="DA50" s="255"/>
      <c r="DB50" s="255"/>
      <c r="DC50" s="255"/>
      <c r="DD50" s="255"/>
      <c r="DE50" s="255"/>
      <c r="DF50" s="255"/>
      <c r="DG50" s="255"/>
      <c r="DH50" s="255"/>
      <c r="DI50" s="255"/>
      <c r="DJ50" s="255"/>
      <c r="DK50" s="255"/>
      <c r="DL50" s="255"/>
    </row>
    <row r="51" spans="104:116" ht="13.2"/>
    <row r="52" spans="104:116" ht="13.2"/>
    <row r="53" spans="104:116" ht="13.2">
      <c r="DL53" s="255"/>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55"/>
      <c r="DD67" s="255"/>
      <c r="DE67" s="255"/>
      <c r="DF67" s="255"/>
      <c r="DG67" s="255"/>
      <c r="DH67" s="255"/>
      <c r="DI67" s="255"/>
      <c r="DJ67" s="255"/>
      <c r="DK67" s="255"/>
      <c r="DL67" s="255"/>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sheetData>
  <sheetProtection algorithmName="SHA-512" hashValue="Wt8iEVtBRGL9PMPgzC5ZRf85uqaSNtPpXoDlf//f7LWdQVZwqF6V/7ey+yYij+Wh2WxL2DaNJ9dThZTA9GaUgA==" saltValue="lNrzAf93uHLeYb7amvZHA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70" zoomScaleNormal="70" zoomScaleSheetLayoutView="100" workbookViewId="0"/>
  </sheetViews>
  <sheetFormatPr defaultColWidth="0" defaultRowHeight="13.5" customHeight="1" zeroHeight="1"/>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c r="AS1" s="258"/>
      <c r="AT1" s="258"/>
    </row>
    <row r="2" spans="1:46" ht="13.2">
      <c r="AS2" s="258"/>
      <c r="AT2" s="258"/>
    </row>
    <row r="3" spans="1:46" ht="13.2">
      <c r="AS3" s="258"/>
      <c r="AT3" s="258"/>
    </row>
    <row r="4" spans="1:46" ht="13.2">
      <c r="AS4" s="258"/>
      <c r="AT4" s="258"/>
    </row>
    <row r="5" spans="1:46" ht="16.2">
      <c r="A5" s="259" t="s">
        <v>492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493</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18" t="s">
        <v>494</v>
      </c>
      <c r="AP7" s="268"/>
      <c r="AQ7" s="269" t="s">
        <v>495</v>
      </c>
      <c r="AR7" s="270"/>
    </row>
    <row r="8" spans="1:46" ht="13.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19"/>
      <c r="AP8" s="274" t="s">
        <v>496</v>
      </c>
      <c r="AQ8" s="275" t="s">
        <v>497</v>
      </c>
      <c r="AR8" s="276" t="s">
        <v>498</v>
      </c>
    </row>
    <row r="9" spans="1:46" ht="13.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30" t="s">
        <v>499</v>
      </c>
      <c r="AL9" s="1131"/>
      <c r="AM9" s="1131"/>
      <c r="AN9" s="1132"/>
      <c r="AO9" s="277">
        <v>10826347</v>
      </c>
      <c r="AP9" s="277">
        <v>52587</v>
      </c>
      <c r="AQ9" s="278">
        <v>61723</v>
      </c>
      <c r="AR9" s="279">
        <v>-14.8</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30" t="s">
        <v>500</v>
      </c>
      <c r="AL10" s="1131"/>
      <c r="AM10" s="1131"/>
      <c r="AN10" s="1132"/>
      <c r="AO10" s="280">
        <v>187788</v>
      </c>
      <c r="AP10" s="280">
        <v>912</v>
      </c>
      <c r="AQ10" s="281">
        <v>1286</v>
      </c>
      <c r="AR10" s="282">
        <v>-29.1</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30" t="s">
        <v>501</v>
      </c>
      <c r="AL11" s="1131"/>
      <c r="AM11" s="1131"/>
      <c r="AN11" s="1132"/>
      <c r="AO11" s="280">
        <v>136538</v>
      </c>
      <c r="AP11" s="280">
        <v>663</v>
      </c>
      <c r="AQ11" s="281">
        <v>1067</v>
      </c>
      <c r="AR11" s="282">
        <v>-37.9</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30" t="s">
        <v>502</v>
      </c>
      <c r="AL12" s="1131"/>
      <c r="AM12" s="1131"/>
      <c r="AN12" s="1132"/>
      <c r="AO12" s="280" t="s">
        <v>503</v>
      </c>
      <c r="AP12" s="280" t="s">
        <v>503</v>
      </c>
      <c r="AQ12" s="281">
        <v>49</v>
      </c>
      <c r="AR12" s="282" t="s">
        <v>503</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30" t="s">
        <v>504</v>
      </c>
      <c r="AL13" s="1131"/>
      <c r="AM13" s="1131"/>
      <c r="AN13" s="1132"/>
      <c r="AO13" s="280">
        <v>436894</v>
      </c>
      <c r="AP13" s="280">
        <v>2122</v>
      </c>
      <c r="AQ13" s="281">
        <v>2137</v>
      </c>
      <c r="AR13" s="282">
        <v>-0.7</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30" t="s">
        <v>505</v>
      </c>
      <c r="AL14" s="1131"/>
      <c r="AM14" s="1131"/>
      <c r="AN14" s="1132"/>
      <c r="AO14" s="280">
        <v>86579</v>
      </c>
      <c r="AP14" s="280">
        <v>421</v>
      </c>
      <c r="AQ14" s="281">
        <v>1241</v>
      </c>
      <c r="AR14" s="282">
        <v>-66.099999999999994</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33" t="s">
        <v>506</v>
      </c>
      <c r="AL15" s="1134"/>
      <c r="AM15" s="1134"/>
      <c r="AN15" s="1135"/>
      <c r="AO15" s="280">
        <v>-609848</v>
      </c>
      <c r="AP15" s="280">
        <v>-2962</v>
      </c>
      <c r="AQ15" s="281">
        <v>-3809</v>
      </c>
      <c r="AR15" s="282">
        <v>-22.2</v>
      </c>
    </row>
    <row r="16" spans="1:46" ht="13.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33" t="s">
        <v>186</v>
      </c>
      <c r="AL16" s="1134"/>
      <c r="AM16" s="1134"/>
      <c r="AN16" s="1135"/>
      <c r="AO16" s="280">
        <v>11064298</v>
      </c>
      <c r="AP16" s="280">
        <v>53743</v>
      </c>
      <c r="AQ16" s="281">
        <v>63693</v>
      </c>
      <c r="AR16" s="282">
        <v>-15.6</v>
      </c>
    </row>
    <row r="17" spans="1:46" ht="13.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507</v>
      </c>
      <c r="AL19" s="258"/>
      <c r="AM19" s="258"/>
      <c r="AN19" s="258"/>
      <c r="AO19" s="258"/>
      <c r="AP19" s="258"/>
      <c r="AQ19" s="258"/>
      <c r="AR19" s="258"/>
    </row>
    <row r="20" spans="1:46" ht="13.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508</v>
      </c>
      <c r="AP20" s="289" t="s">
        <v>509</v>
      </c>
      <c r="AQ20" s="290" t="s">
        <v>510</v>
      </c>
      <c r="AR20" s="291"/>
    </row>
    <row r="21" spans="1:46" s="297" customFormat="1" ht="13.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36" t="s">
        <v>511</v>
      </c>
      <c r="AL21" s="1137"/>
      <c r="AM21" s="1137"/>
      <c r="AN21" s="1138"/>
      <c r="AO21" s="293">
        <v>4.62</v>
      </c>
      <c r="AP21" s="294">
        <v>6.06</v>
      </c>
      <c r="AQ21" s="295">
        <v>-1.44</v>
      </c>
      <c r="AR21" s="263"/>
      <c r="AS21" s="296"/>
      <c r="AT21" s="292"/>
    </row>
    <row r="22" spans="1:46" s="297" customFormat="1" ht="13.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36" t="s">
        <v>512</v>
      </c>
      <c r="AL22" s="1137"/>
      <c r="AM22" s="1137"/>
      <c r="AN22" s="1138"/>
      <c r="AO22" s="298">
        <v>98.8</v>
      </c>
      <c r="AP22" s="299">
        <v>99.8</v>
      </c>
      <c r="AQ22" s="300">
        <v>-1</v>
      </c>
      <c r="AR22" s="284"/>
      <c r="AS22" s="296"/>
      <c r="AT22" s="292"/>
    </row>
    <row r="23" spans="1:46" s="297" customFormat="1" ht="13.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c r="A26" s="1129" t="s">
        <v>513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3"/>
    </row>
    <row r="27" spans="1:46" ht="13.2">
      <c r="A27" s="305"/>
      <c r="AO27" s="258"/>
      <c r="AP27" s="258"/>
      <c r="AQ27" s="258"/>
      <c r="AR27" s="258"/>
      <c r="AS27" s="258"/>
      <c r="AT27" s="258"/>
    </row>
    <row r="28" spans="1:46" ht="16.2">
      <c r="A28" s="259" t="s">
        <v>514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515</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18" t="s">
        <v>494</v>
      </c>
      <c r="AP30" s="268"/>
      <c r="AQ30" s="269" t="s">
        <v>495</v>
      </c>
      <c r="AR30" s="270"/>
    </row>
    <row r="31" spans="1:46" ht="13.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19"/>
      <c r="AP31" s="274" t="s">
        <v>496</v>
      </c>
      <c r="AQ31" s="275" t="s">
        <v>497</v>
      </c>
      <c r="AR31" s="276" t="s">
        <v>498</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20" t="s">
        <v>516</v>
      </c>
      <c r="AL32" s="1121"/>
      <c r="AM32" s="1121"/>
      <c r="AN32" s="1122"/>
      <c r="AO32" s="308">
        <v>4763547</v>
      </c>
      <c r="AP32" s="308">
        <v>23138</v>
      </c>
      <c r="AQ32" s="309">
        <v>26449</v>
      </c>
      <c r="AR32" s="310">
        <v>-12.5</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20" t="s">
        <v>517</v>
      </c>
      <c r="AL33" s="1121"/>
      <c r="AM33" s="1121"/>
      <c r="AN33" s="1122"/>
      <c r="AO33" s="308" t="s">
        <v>503</v>
      </c>
      <c r="AP33" s="308" t="s">
        <v>503</v>
      </c>
      <c r="AQ33" s="309">
        <v>1</v>
      </c>
      <c r="AR33" s="310" t="s">
        <v>503</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20" t="s">
        <v>518</v>
      </c>
      <c r="AL34" s="1121"/>
      <c r="AM34" s="1121"/>
      <c r="AN34" s="1122"/>
      <c r="AO34" s="308" t="s">
        <v>503</v>
      </c>
      <c r="AP34" s="308" t="s">
        <v>503</v>
      </c>
      <c r="AQ34" s="309">
        <v>29</v>
      </c>
      <c r="AR34" s="310" t="s">
        <v>503</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20" t="s">
        <v>519</v>
      </c>
      <c r="AL35" s="1121"/>
      <c r="AM35" s="1121"/>
      <c r="AN35" s="1122"/>
      <c r="AO35" s="308">
        <v>64056</v>
      </c>
      <c r="AP35" s="308">
        <v>311</v>
      </c>
      <c r="AQ35" s="309">
        <v>5448</v>
      </c>
      <c r="AR35" s="310">
        <v>-94.3</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20" t="s">
        <v>520</v>
      </c>
      <c r="AL36" s="1121"/>
      <c r="AM36" s="1121"/>
      <c r="AN36" s="1122"/>
      <c r="AO36" s="308">
        <v>27032</v>
      </c>
      <c r="AP36" s="308">
        <v>131</v>
      </c>
      <c r="AQ36" s="309">
        <v>445</v>
      </c>
      <c r="AR36" s="310">
        <v>-70.599999999999994</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20" t="s">
        <v>521</v>
      </c>
      <c r="AL37" s="1121"/>
      <c r="AM37" s="1121"/>
      <c r="AN37" s="1122"/>
      <c r="AO37" s="308" t="s">
        <v>503</v>
      </c>
      <c r="AP37" s="308" t="s">
        <v>503</v>
      </c>
      <c r="AQ37" s="309">
        <v>1095</v>
      </c>
      <c r="AR37" s="310" t="s">
        <v>503</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23" t="s">
        <v>522</v>
      </c>
      <c r="AL38" s="1124"/>
      <c r="AM38" s="1124"/>
      <c r="AN38" s="1125"/>
      <c r="AO38" s="311" t="s">
        <v>503</v>
      </c>
      <c r="AP38" s="311" t="s">
        <v>503</v>
      </c>
      <c r="AQ38" s="312">
        <v>0</v>
      </c>
      <c r="AR38" s="300" t="s">
        <v>503</v>
      </c>
      <c r="AS38" s="307"/>
    </row>
    <row r="39" spans="1:46" ht="13.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23" t="s">
        <v>523</v>
      </c>
      <c r="AL39" s="1124"/>
      <c r="AM39" s="1124"/>
      <c r="AN39" s="1125"/>
      <c r="AO39" s="308">
        <v>-576716</v>
      </c>
      <c r="AP39" s="308">
        <v>-2801</v>
      </c>
      <c r="AQ39" s="309">
        <v>-7113</v>
      </c>
      <c r="AR39" s="310">
        <v>-60.6</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20" t="s">
        <v>524</v>
      </c>
      <c r="AL40" s="1121"/>
      <c r="AM40" s="1121"/>
      <c r="AN40" s="1122"/>
      <c r="AO40" s="308">
        <v>-3224594</v>
      </c>
      <c r="AP40" s="308">
        <v>-15663</v>
      </c>
      <c r="AQ40" s="309">
        <v>-18923</v>
      </c>
      <c r="AR40" s="310">
        <v>-17.2</v>
      </c>
      <c r="AS40" s="307"/>
    </row>
    <row r="41" spans="1:46" ht="13.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26" t="s">
        <v>297</v>
      </c>
      <c r="AL41" s="1127"/>
      <c r="AM41" s="1127"/>
      <c r="AN41" s="1128"/>
      <c r="AO41" s="308">
        <v>1053325</v>
      </c>
      <c r="AP41" s="308">
        <v>5116</v>
      </c>
      <c r="AQ41" s="309">
        <v>7431</v>
      </c>
      <c r="AR41" s="310">
        <v>-31.2</v>
      </c>
      <c r="AS41" s="307"/>
    </row>
    <row r="42" spans="1:46" ht="13.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525</v>
      </c>
      <c r="AL42" s="258"/>
      <c r="AM42" s="258"/>
      <c r="AN42" s="258"/>
      <c r="AO42" s="258"/>
      <c r="AP42" s="258"/>
      <c r="AQ42" s="284"/>
      <c r="AR42" s="284"/>
      <c r="AS42" s="307"/>
    </row>
    <row r="43" spans="1:46" ht="13.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526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527</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13" t="s">
        <v>494</v>
      </c>
      <c r="AN49" s="1115" t="s">
        <v>528</v>
      </c>
      <c r="AO49" s="1116"/>
      <c r="AP49" s="1116"/>
      <c r="AQ49" s="1116"/>
      <c r="AR49" s="1117"/>
    </row>
    <row r="50" spans="1:44" ht="13.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14"/>
      <c r="AN50" s="324" t="s">
        <v>529</v>
      </c>
      <c r="AO50" s="325" t="s">
        <v>530</v>
      </c>
      <c r="AP50" s="326" t="s">
        <v>531</v>
      </c>
      <c r="AQ50" s="327" t="s">
        <v>532</v>
      </c>
      <c r="AR50" s="328" t="s">
        <v>533</v>
      </c>
    </row>
    <row r="51" spans="1:44" ht="13.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534</v>
      </c>
      <c r="AL51" s="321"/>
      <c r="AM51" s="329">
        <v>7615041</v>
      </c>
      <c r="AN51" s="330">
        <v>37546</v>
      </c>
      <c r="AO51" s="331">
        <v>36.799999999999997</v>
      </c>
      <c r="AP51" s="332">
        <v>33173</v>
      </c>
      <c r="AQ51" s="333">
        <v>-19.2</v>
      </c>
      <c r="AR51" s="334">
        <v>56</v>
      </c>
    </row>
    <row r="52" spans="1:44" ht="13.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535</v>
      </c>
      <c r="AM52" s="337">
        <v>3403696</v>
      </c>
      <c r="AN52" s="338">
        <v>16782</v>
      </c>
      <c r="AO52" s="339">
        <v>-5.6</v>
      </c>
      <c r="AP52" s="340">
        <v>20353</v>
      </c>
      <c r="AQ52" s="341">
        <v>-25.4</v>
      </c>
      <c r="AR52" s="342">
        <v>19.8</v>
      </c>
    </row>
    <row r="53" spans="1:44" ht="13.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536</v>
      </c>
      <c r="AL53" s="321"/>
      <c r="AM53" s="329">
        <v>3781316</v>
      </c>
      <c r="AN53" s="330">
        <v>18434</v>
      </c>
      <c r="AO53" s="331">
        <v>-50.9</v>
      </c>
      <c r="AP53" s="332">
        <v>37644</v>
      </c>
      <c r="AQ53" s="333">
        <v>13.5</v>
      </c>
      <c r="AR53" s="334">
        <v>-64.400000000000006</v>
      </c>
    </row>
    <row r="54" spans="1:44" ht="13.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535</v>
      </c>
      <c r="AM54" s="337">
        <v>1956672</v>
      </c>
      <c r="AN54" s="338">
        <v>9539</v>
      </c>
      <c r="AO54" s="339">
        <v>-43.2</v>
      </c>
      <c r="AP54" s="340">
        <v>24939</v>
      </c>
      <c r="AQ54" s="341">
        <v>22.5</v>
      </c>
      <c r="AR54" s="342">
        <v>-65.7</v>
      </c>
    </row>
    <row r="55" spans="1:44" ht="13.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537</v>
      </c>
      <c r="AL55" s="321"/>
      <c r="AM55" s="329">
        <v>6672674</v>
      </c>
      <c r="AN55" s="330">
        <v>32384</v>
      </c>
      <c r="AO55" s="331">
        <v>75.7</v>
      </c>
      <c r="AP55" s="332">
        <v>39221</v>
      </c>
      <c r="AQ55" s="333">
        <v>4.2</v>
      </c>
      <c r="AR55" s="334">
        <v>71.5</v>
      </c>
    </row>
    <row r="56" spans="1:44" ht="13.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535</v>
      </c>
      <c r="AM56" s="337">
        <v>4510433</v>
      </c>
      <c r="AN56" s="338">
        <v>21890</v>
      </c>
      <c r="AO56" s="339">
        <v>129.5</v>
      </c>
      <c r="AP56" s="340">
        <v>24821</v>
      </c>
      <c r="AQ56" s="341">
        <v>-0.5</v>
      </c>
      <c r="AR56" s="342">
        <v>130</v>
      </c>
    </row>
    <row r="57" spans="1:44" ht="13.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538</v>
      </c>
      <c r="AL57" s="321"/>
      <c r="AM57" s="329">
        <v>3970983</v>
      </c>
      <c r="AN57" s="330">
        <v>19295</v>
      </c>
      <c r="AO57" s="331">
        <v>-40.4</v>
      </c>
      <c r="AP57" s="332">
        <v>38566</v>
      </c>
      <c r="AQ57" s="333">
        <v>-1.7</v>
      </c>
      <c r="AR57" s="334">
        <v>-38.700000000000003</v>
      </c>
    </row>
    <row r="58" spans="1:44" ht="13.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535</v>
      </c>
      <c r="AM58" s="337">
        <v>3023817</v>
      </c>
      <c r="AN58" s="338">
        <v>14693</v>
      </c>
      <c r="AO58" s="339">
        <v>-32.9</v>
      </c>
      <c r="AP58" s="340">
        <v>24059</v>
      </c>
      <c r="AQ58" s="341">
        <v>-3.1</v>
      </c>
      <c r="AR58" s="342">
        <v>-29.8</v>
      </c>
    </row>
    <row r="59" spans="1:44" ht="13.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539</v>
      </c>
      <c r="AL59" s="321"/>
      <c r="AM59" s="329">
        <v>5058518</v>
      </c>
      <c r="AN59" s="330">
        <v>24571</v>
      </c>
      <c r="AO59" s="331">
        <v>27.3</v>
      </c>
      <c r="AP59" s="332">
        <v>35156</v>
      </c>
      <c r="AQ59" s="333">
        <v>-8.8000000000000007</v>
      </c>
      <c r="AR59" s="334">
        <v>36.1</v>
      </c>
    </row>
    <row r="60" spans="1:44" ht="13.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535</v>
      </c>
      <c r="AM60" s="337">
        <v>3152143</v>
      </c>
      <c r="AN60" s="338">
        <v>15311</v>
      </c>
      <c r="AO60" s="339">
        <v>4.2</v>
      </c>
      <c r="AP60" s="340">
        <v>22430</v>
      </c>
      <c r="AQ60" s="341">
        <v>-6.8</v>
      </c>
      <c r="AR60" s="342">
        <v>11</v>
      </c>
    </row>
    <row r="61" spans="1:44" ht="13.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540</v>
      </c>
      <c r="AL61" s="343"/>
      <c r="AM61" s="344">
        <v>5419706</v>
      </c>
      <c r="AN61" s="345">
        <v>26446</v>
      </c>
      <c r="AO61" s="346">
        <v>9.6999999999999993</v>
      </c>
      <c r="AP61" s="347">
        <v>36752</v>
      </c>
      <c r="AQ61" s="348">
        <v>-2.4</v>
      </c>
      <c r="AR61" s="334">
        <v>12.1</v>
      </c>
    </row>
    <row r="62" spans="1:44" ht="13.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535</v>
      </c>
      <c r="AM62" s="337">
        <v>3209352</v>
      </c>
      <c r="AN62" s="338">
        <v>15643</v>
      </c>
      <c r="AO62" s="339">
        <v>10.4</v>
      </c>
      <c r="AP62" s="340">
        <v>23320</v>
      </c>
      <c r="AQ62" s="341">
        <v>-2.7</v>
      </c>
      <c r="AR62" s="342">
        <v>13.1</v>
      </c>
    </row>
    <row r="63" spans="1:44" ht="13.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t="13.2" hidden="1">
      <c r="AK70" s="258"/>
      <c r="AL70" s="258"/>
      <c r="AM70" s="258"/>
      <c r="AN70" s="258"/>
      <c r="AO70" s="258"/>
      <c r="AP70" s="258"/>
      <c r="AQ70" s="258"/>
      <c r="AR70" s="258"/>
    </row>
    <row r="71" spans="1:46" ht="13.2" hidden="1">
      <c r="AK71" s="258"/>
      <c r="AL71" s="258"/>
      <c r="AM71" s="258"/>
      <c r="AN71" s="258"/>
      <c r="AO71" s="258"/>
      <c r="AP71" s="258"/>
      <c r="AQ71" s="258"/>
      <c r="AR71" s="258"/>
    </row>
    <row r="72" spans="1:46" ht="13.2" hidden="1">
      <c r="AK72" s="258"/>
      <c r="AL72" s="258"/>
      <c r="AM72" s="258"/>
      <c r="AN72" s="258"/>
      <c r="AO72" s="258"/>
      <c r="AP72" s="258"/>
      <c r="AQ72" s="258"/>
      <c r="AR72" s="258"/>
    </row>
    <row r="73" spans="1:46" ht="13.2" hidden="1">
      <c r="AK73" s="258"/>
      <c r="AL73" s="258"/>
      <c r="AM73" s="258"/>
      <c r="AN73" s="258"/>
      <c r="AO73" s="258"/>
      <c r="AP73" s="258"/>
      <c r="AQ73" s="258"/>
      <c r="AR73" s="258"/>
    </row>
  </sheetData>
  <sheetProtection algorithmName="SHA-512" hashValue="rk/jGmfUMAg6/bYGt9swcG74eboiWPrq0jXxcyXC6glNmgmOS6UZQlfTzhHe6bpvs87QX5YwS/mC/pWXdNOVxA==" saltValue="Szcl49GBHE0qbJkH5Irx4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441406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c r="B2" s="255"/>
      <c r="DG2" s="255"/>
    </row>
    <row r="3" spans="2:125" ht="13.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row r="5" spans="2:125" ht="13.2"/>
    <row r="6" spans="2:125" ht="13.2"/>
    <row r="7" spans="2:125" ht="13.2"/>
    <row r="8" spans="2:125" ht="13.2"/>
    <row r="9" spans="2:125" ht="13.2">
      <c r="DU9" s="255"/>
    </row>
    <row r="10" spans="2:125" ht="13.2"/>
    <row r="11" spans="2:125" ht="13.2"/>
    <row r="12" spans="2:125" ht="13.2"/>
    <row r="13" spans="2:125" ht="13.2"/>
    <row r="14" spans="2:125" ht="13.2"/>
    <row r="15" spans="2:125" ht="13.2"/>
    <row r="16" spans="2:125" ht="13.2"/>
    <row r="17" spans="125:125" ht="13.2">
      <c r="DU17" s="255"/>
    </row>
    <row r="18" spans="125:125" ht="13.2"/>
    <row r="19" spans="125:125" ht="13.2"/>
    <row r="20" spans="125:125" ht="13.2">
      <c r="DU20" s="255"/>
    </row>
    <row r="21" spans="125:125" ht="13.2">
      <c r="DU21" s="255"/>
    </row>
    <row r="22" spans="125:125" ht="13.2"/>
    <row r="23" spans="125:125" ht="13.2"/>
    <row r="24" spans="125:125" ht="13.2"/>
    <row r="25" spans="125:125" ht="13.2"/>
    <row r="26" spans="125:125" ht="13.2"/>
    <row r="27" spans="125:125" ht="13.2"/>
    <row r="28" spans="125:125" ht="13.2">
      <c r="DU28" s="255"/>
    </row>
    <row r="29" spans="125:125" ht="13.2"/>
    <row r="30" spans="125:125" ht="13.2"/>
    <row r="31" spans="125:125" ht="13.2"/>
    <row r="32" spans="125:125" ht="13.2"/>
    <row r="33" spans="2:125" ht="13.2">
      <c r="B33" s="255"/>
      <c r="G33" s="255"/>
      <c r="I33" s="255"/>
    </row>
    <row r="34" spans="2:125" ht="13.2">
      <c r="C34" s="255"/>
      <c r="P34" s="255"/>
      <c r="DE34" s="255"/>
      <c r="DH34" s="255"/>
    </row>
    <row r="35" spans="2:125" ht="13.2">
      <c r="D35" s="255"/>
      <c r="E35" s="255"/>
      <c r="DG35" s="255"/>
      <c r="DJ35" s="255"/>
      <c r="DP35" s="255"/>
      <c r="DQ35" s="255"/>
      <c r="DR35" s="255"/>
      <c r="DS35" s="255"/>
      <c r="DT35" s="255"/>
      <c r="DU35" s="255"/>
    </row>
    <row r="36" spans="2:125" ht="13.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c r="DU37" s="255"/>
    </row>
    <row r="38" spans="2:125" ht="13.2">
      <c r="DT38" s="255"/>
      <c r="DU38" s="255"/>
    </row>
    <row r="39" spans="2:125" ht="13.2"/>
    <row r="40" spans="2:125" ht="13.2">
      <c r="DH40" s="255"/>
    </row>
    <row r="41" spans="2:125" ht="13.2">
      <c r="DE41" s="255"/>
    </row>
    <row r="42" spans="2:125" ht="13.2">
      <c r="DG42" s="255"/>
      <c r="DJ42" s="255"/>
    </row>
    <row r="43" spans="2:125" ht="13.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c r="DU44" s="255"/>
    </row>
    <row r="45" spans="2:125" ht="13.2"/>
    <row r="46" spans="2:125" ht="13.2"/>
    <row r="47" spans="2:125" ht="13.2"/>
    <row r="48" spans="2:125" ht="13.2">
      <c r="DT48" s="255"/>
      <c r="DU48" s="255"/>
    </row>
    <row r="49" spans="120:125" ht="13.2">
      <c r="DU49" s="255"/>
    </row>
    <row r="50" spans="120:125" ht="13.2">
      <c r="DU50" s="255"/>
    </row>
    <row r="51" spans="120:125" ht="13.2">
      <c r="DP51" s="255"/>
      <c r="DQ51" s="255"/>
      <c r="DR51" s="255"/>
      <c r="DS51" s="255"/>
      <c r="DT51" s="255"/>
      <c r="DU51" s="255"/>
    </row>
    <row r="52" spans="120:125" ht="13.2"/>
    <row r="53" spans="120:125" ht="13.2"/>
    <row r="54" spans="120:125" ht="13.2">
      <c r="DU54" s="255"/>
    </row>
    <row r="55" spans="120:125" ht="13.2"/>
    <row r="56" spans="120:125" ht="13.2"/>
    <row r="57" spans="120:125" ht="13.2"/>
    <row r="58" spans="120:125" ht="13.2">
      <c r="DU58" s="255"/>
    </row>
    <row r="59" spans="120:125" ht="13.2"/>
    <row r="60" spans="120:125" ht="13.2"/>
    <row r="61" spans="120:125" ht="13.2"/>
    <row r="62" spans="120:125" ht="13.2"/>
    <row r="63" spans="120:125" ht="13.2">
      <c r="DU63" s="255"/>
    </row>
    <row r="64" spans="120:125" ht="13.2">
      <c r="DT64" s="255"/>
      <c r="DU64" s="255"/>
    </row>
    <row r="65" spans="123:125" ht="13.2"/>
    <row r="66" spans="123:125" ht="13.2"/>
    <row r="67" spans="123:125" ht="13.2"/>
    <row r="68" spans="123:125" ht="13.2"/>
    <row r="69" spans="123:125" ht="13.2">
      <c r="DS69" s="255"/>
      <c r="DT69" s="255"/>
      <c r="DU69" s="255"/>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55"/>
    </row>
    <row r="83" spans="116:125" ht="13.2">
      <c r="DM83" s="255"/>
      <c r="DN83" s="255"/>
      <c r="DO83" s="255"/>
      <c r="DP83" s="255"/>
      <c r="DQ83" s="255"/>
      <c r="DR83" s="255"/>
      <c r="DS83" s="255"/>
      <c r="DT83" s="255"/>
      <c r="DU83" s="255"/>
    </row>
    <row r="84" spans="116:125" ht="13.2"/>
    <row r="85" spans="116:125" ht="13.2"/>
    <row r="86" spans="116:125" ht="13.2"/>
    <row r="87" spans="116:125" ht="13.2"/>
    <row r="88" spans="116:125" ht="13.2">
      <c r="DU88" s="255"/>
    </row>
    <row r="89" spans="116:125" ht="13.2"/>
    <row r="90" spans="116:125" ht="13.2"/>
    <row r="91" spans="116:125" ht="13.2"/>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542</v>
      </c>
    </row>
    <row r="121" spans="125:125" ht="13.5" hidden="1" customHeight="1">
      <c r="DU121" s="255"/>
    </row>
  </sheetData>
  <sheetProtection algorithmName="SHA-512" hashValue="+bly53hCxJYfUCk8XmS3xk2R59OnxIh5I+bH7R69hEsE+vFuK9De3x2yk7QKILk5ovAadjAFvS6JNSOXrfu4bg==" saltValue="mn2N3cZP5kt3AF6/tM+ZP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441406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c r="B2" s="255"/>
      <c r="T2" s="255"/>
    </row>
    <row r="3" spans="1:125" ht="13.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55"/>
      <c r="G33" s="255"/>
      <c r="I33" s="255"/>
    </row>
    <row r="34" spans="2:125" ht="13.2">
      <c r="C34" s="255"/>
      <c r="P34" s="255"/>
      <c r="R34" s="255"/>
      <c r="U34" s="255"/>
    </row>
    <row r="35" spans="2:125" ht="13.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c r="F36" s="255"/>
      <c r="H36" s="255"/>
      <c r="J36" s="255"/>
      <c r="K36" s="255"/>
      <c r="L36" s="255"/>
      <c r="M36" s="255"/>
      <c r="N36" s="255"/>
      <c r="O36" s="255"/>
      <c r="Q36" s="255"/>
      <c r="S36" s="255"/>
      <c r="V36" s="255"/>
    </row>
    <row r="37" spans="2:125" ht="13.2"/>
    <row r="38" spans="2:125" ht="13.2"/>
    <row r="39" spans="2:125" ht="13.2"/>
    <row r="40" spans="2:125" ht="13.2">
      <c r="U40" s="255"/>
    </row>
    <row r="41" spans="2:125" ht="13.2">
      <c r="R41" s="255"/>
    </row>
    <row r="42" spans="2:125" ht="13.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c r="Q43" s="255"/>
      <c r="S43" s="255"/>
      <c r="V43" s="255"/>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543</v>
      </c>
    </row>
  </sheetData>
  <sheetProtection algorithmName="SHA-512" hashValue="8g7D3s6nRCaY/H3/yRxW0QqCNiqv2tcQETHitMFDQK8Jtm7eluwBgjp+Y2oNxftcBFCkbAixwThtJFMmS8IGow==" saltValue="spvSxYUo77yy7Ng5N4Qt8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544</v>
      </c>
      <c r="G46" s="8" t="s">
        <v>545</v>
      </c>
      <c r="H46" s="8" t="s">
        <v>546</v>
      </c>
      <c r="I46" s="8" t="s">
        <v>547</v>
      </c>
      <c r="J46" s="9" t="s">
        <v>548</v>
      </c>
    </row>
    <row r="47" spans="2:10" ht="57.75" customHeight="1">
      <c r="B47" s="10"/>
      <c r="C47" s="1139" t="s">
        <v>3</v>
      </c>
      <c r="D47" s="1139"/>
      <c r="E47" s="1140"/>
      <c r="F47" s="11">
        <v>7.71</v>
      </c>
      <c r="G47" s="12">
        <v>7.82</v>
      </c>
      <c r="H47" s="12">
        <v>8.4700000000000006</v>
      </c>
      <c r="I47" s="12">
        <v>9.31</v>
      </c>
      <c r="J47" s="13">
        <v>10.8</v>
      </c>
    </row>
    <row r="48" spans="2:10" ht="57.75" customHeight="1">
      <c r="B48" s="14"/>
      <c r="C48" s="1141" t="s">
        <v>4</v>
      </c>
      <c r="D48" s="1141"/>
      <c r="E48" s="1142"/>
      <c r="F48" s="15">
        <v>3.26</v>
      </c>
      <c r="G48" s="16">
        <v>3.65</v>
      </c>
      <c r="H48" s="16">
        <v>4.68</v>
      </c>
      <c r="I48" s="16">
        <v>9.07</v>
      </c>
      <c r="J48" s="17">
        <v>7.6</v>
      </c>
    </row>
    <row r="49" spans="2:10" ht="57.75" customHeight="1" thickBot="1">
      <c r="B49" s="18"/>
      <c r="C49" s="1143" t="s">
        <v>5</v>
      </c>
      <c r="D49" s="1143"/>
      <c r="E49" s="1144"/>
      <c r="F49" s="19" t="s">
        <v>549</v>
      </c>
      <c r="G49" s="20">
        <v>0.41</v>
      </c>
      <c r="H49" s="20">
        <v>2</v>
      </c>
      <c r="I49" s="20">
        <v>5.92</v>
      </c>
      <c r="J49" s="21" t="s">
        <v>550</v>
      </c>
    </row>
    <row r="50" spans="2:10" ht="13.2"/>
  </sheetData>
  <sheetProtection algorithmName="SHA-512" hashValue="N1wCDtLw3hs1MSJI4o/qlS8/lVGroXy5vC2Phh8eA/fVFahlyRDMnOsayFGiUP85E7GIFzj0uaWQO/fupRA77Q==" saltValue="LRFmiRTRo6O69tmtoHumA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2024-03-12T05:21:15Z</cp:lastPrinted>
  <dcterms:created xsi:type="dcterms:W3CDTF">2024-02-05T00:57:03Z</dcterms:created>
  <dcterms:modified xsi:type="dcterms:W3CDTF">2024-03-21T06:27:37Z</dcterms:modified>
  <cp:category/>
</cp:coreProperties>
</file>