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552" yWindow="36" windowWidth="14364" windowHeight="9576" tabRatio="80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CO34" i="10"/>
  <c r="BW34" i="10"/>
  <c r="BW35" i="10" s="1"/>
  <c r="BW36" i="10" s="1"/>
  <c r="BW37" i="10" s="1"/>
  <c r="BW38" i="10" s="1"/>
  <c r="BW39" i="10" s="1"/>
  <c r="BW40" i="10" s="1"/>
  <c r="AM34" i="10"/>
  <c r="C34" i="10"/>
  <c r="C35" i="10" s="1"/>
  <c r="C36"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<sst xmlns="http://schemas.openxmlformats.org/spreadsheetml/2006/main" count="1235" uniqueCount="616">
  <si>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</si>
  <si>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</si>
  <si>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</si>
  <si>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</si>
  <si>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</si>
  <si>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</si>
  <si>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</si>
  <si>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</si>
  <si>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</si>
  <si>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</si>
  <si>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</si>
  <si>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</si>
  <si>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</si>
  <si>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</si>
  <si>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</si>
  <si>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</si>
  <si>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</si>
  <si>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</si>
  <si>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</si>
  <si>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</si>
  <si>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</si>
  <si>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</si>
  <si>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</si>
  <si>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</si>
  <si>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</si>
  <si>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</si>
  <si>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</si>
  <si>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</si>
  <si>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</si>
  <si>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</si>
  <si>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</si>
  <si>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</si>
  <si>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</si>
  <si>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</si>
  <si>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</si>
  <si>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</si>
  <si>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</si>
  <si>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</si>
  <si>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</si>
  <si>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</si>
  <si>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</si>
  <si>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</si>
  <si>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</si>
  <si>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</si>
  <si>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</si>
  <si>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</si>
  <si>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</si>
  <si>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</si>
  <si>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</si>
  <si>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</si>
  <si>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</si>
  <si>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</si>
  <si>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</si>
  <si>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</si>
  <si>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</si>
  <si>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</si>
  <si>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</si>
  <si>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</si>
  <si>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</si>
  <si>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</si>
  <si>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</si>
  <si>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</si>
  <si>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</si>
  <si>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</si>
  <si>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</si>
  <si>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</si>
  <si>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</si>
  <si>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</si>
  <si>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</si>
  <si>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</si>
  <si>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</si>
  <si>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</si>
  <si>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</si>
  <si>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</si>
  <si>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</si>
  <si>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</si>
  <si>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</si>
  <si>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</si>
  <si>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</si>
  <si>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</si>
  <si>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</si>
  <si>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</si>
  <si>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</si>
  <si>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</si>
  <si>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</si>
  <si>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</si>
  <si>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</si>
  <si>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</si>
  <si>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</si>
  <si>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</si>
  <si>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</si>
  <si>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</si>
  <si>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</si>
  <si>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</si>
  <si>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</si>
  <si>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</si>
  <si>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</si>
  <si>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</si>
  <si>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小笠原村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</si>
  <si>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</si>
  <si>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</si>
  <si>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</si>
  <si>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</si>
  <si>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</si>
  <si>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</si>
  <si>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</si>
  <si>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</si>
  <si>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</si>
  <si>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</si>
  <si>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</si>
  <si>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</si>
  <si>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</si>
  <si>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</si>
  <si>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</si>
  <si>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</si>
  <si>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</si>
  <si>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</si>
  <si>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</si>
  <si>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</si>
  <si>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</si>
  <si>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</si>
  <si>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</si>
  <si>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</si>
  <si>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</si>
  <si>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</si>
  <si>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</si>
  <si>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</si>
  <si>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</si>
  <si>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</si>
  <si>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</si>
  <si>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</si>
  <si>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</si>
  <si>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</si>
  <si>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</si>
  <si>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</si>
  <si>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</si>
  <si>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</si>
  <si>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</si>
  <si>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</si>
  <si>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</si>
  <si>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</si>
  <si>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</si>
  <si>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</si>
  <si>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</si>
  <si>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</si>
  <si>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</si>
  <si>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</si>
  <si>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</si>
  <si>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</si>
  <si>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</si>
  <si>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</si>
  <si>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</si>
  <si>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</si>
  <si>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</si>
  <si>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</si>
  <si>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</si>
  <si>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</si>
  <si>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</si>
  <si>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</si>
  <si>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</si>
  <si>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</si>
  <si>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</si>
  <si>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</si>
  <si>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</si>
  <si>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</si>
  <si>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</si>
  <si>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</si>
  <si>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</si>
  <si>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</si>
  <si>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</si>
  <si>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</si>
  <si>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</si>
  <si>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</si>
  <si>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</si>
  <si>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</si>
  <si>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</si>
  <si>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</si>
  <si>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</si>
  <si>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</si>
  <si>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</si>
  <si>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</si>
  <si>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</si>
  <si>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</si>
  <si>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</si>
  <si>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</si>
  <si>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</si>
  <si>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</si>
  <si>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</si>
  <si>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</si>
  <si>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</si>
  <si>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</si>
  <si>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</si>
  <si>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</si>
  <si>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</si>
  <si>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</si>
  <si>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</si>
  <si>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</si>
  <si>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</si>
  <si>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</si>
  <si>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</si>
  <si>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</si>
  <si>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</si>
  <si>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</si>
  <si>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</si>
  <si>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</si>
  <si>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</si>
  <si>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</si>
  <si>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</si>
  <si>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</si>
  <si>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</si>
  <si>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</si>
  <si>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</si>
  <si>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東京都小笠原村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</si>
  <si>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</si>
  <si>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</si>
  <si>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</si>
  <si>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</si>
  <si>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</si>
  <si>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</si>
  <si>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</si>
  <si>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</si>
  <si>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</si>
  <si>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</si>
  <si>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</si>
  <si>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</si>
  <si>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</si>
  <si>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</si>
  <si>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</si>
  <si>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</si>
  <si>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</si>
  <si>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</si>
  <si>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</si>
  <si>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</si>
  <si>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</si>
  <si>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</si>
  <si>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</si>
  <si>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</si>
  <si>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</si>
  <si>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</si>
  <si>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</si>
  <si>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</si>
  <si>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</si>
  <si>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</si>
  <si>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</si>
  <si>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</si>
  <si>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</si>
  <si>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</si>
  <si>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</si>
  <si>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</si>
  <si>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</si>
  <si>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</si>
  <si>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</si>
  <si>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</si>
  <si>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</si>
  <si>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</si>
  <si>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</si>
  <si>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</si>
  <si>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</si>
  <si>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</si>
  <si>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</si>
  <si>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</si>
  <si>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</si>
  <si>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</si>
  <si>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</si>
  <si>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</si>
  <si>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</si>
  <si>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</si>
  <si>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</si>
  <si>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</si>
  <si>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</si>
  <si>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</si>
  <si>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</si>
  <si>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</si>
  <si>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</si>
  <si>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</si>
  <si>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</si>
  <si>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</si>
  <si>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</si>
  <si>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</si>
  <si>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</si>
  <si>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</si>
  <si>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</si>
  <si>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</si>
  <si>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</si>
  <si>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</si>
  <si>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</si>
  <si>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</si>
  <si>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</si>
  <si>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</si>
  <si>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</si>
  <si>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</si>
  <si>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</si>
  <si>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</si>
  <si>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</si>
  <si>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</si>
  <si>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</si>
  <si>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</si>
  <si>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</si>
  <si>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</si>
  <si>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</si>
  <si>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</si>
  <si>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</si>
  <si>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</si>
  <si>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</si>
  <si>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</si>
  <si>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</si>
  <si>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</si>
  <si>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</si>
  <si>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</si>
  <si>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</si>
  <si>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</si>
  <si>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</si>
  <si>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</si>
  <si>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</si>
  <si>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</si>
  <si>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</si>
  <si>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</si>
  <si>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</si>
  <si>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</si>
  <si>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</si>
  <si>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</si>
  <si>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</si>
  <si>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</si>
  <si>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</si>
  <si>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</si>
  <si>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</si>
  <si>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</si>
  <si>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</si>
  <si>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</si>
  <si>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</si>
  <si>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</si>
  <si>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</si>
  <si>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</si>
  <si>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</si>
  <si>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</si>
  <si>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</si>
  <si>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</si>
  <si>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</si>
  <si>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</si>
  <si>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</si>
  <si>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</si>
  <si>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</si>
  <si>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</si>
  <si>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</si>
  <si>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</si>
  <si>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</si>
  <si>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</si>
  <si>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</si>
  <si>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</si>
  <si>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</si>
  <si>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</si>
  <si>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</si>
  <si>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</si>
  <si>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</si>
  <si>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</si>
  <si>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</si>
  <si>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</si>
  <si>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</si>
  <si>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</si>
  <si>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</si>
  <si>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</si>
  <si>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</si>
  <si>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</si>
  <si>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</si>
  <si>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</si>
  <si>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</si>
  <si>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東京都小笠原村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</si>
  <si>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</si>
  <si>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</si>
  <si>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</si>
  <si>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</si>
  <si>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</si>
  <si>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</si>
  <si>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</si>
  <si>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</si>
  <si>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</si>
  <si>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</si>
  <si>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</si>
  <si>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</si>
  <si>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</si>
  <si>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</si>
  <si>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</si>
  <si>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</si>
  <si>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</si>
  <si>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</si>
  <si>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</si>
  <si>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</si>
  <si>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</si>
  <si>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t>
    <phoneticPr fontId="5"/>
  </si>
  <si>
    <t>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</si>
  <si>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</si>
  <si>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</si>
  <si>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</si>
  <si>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</si>
  <si>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</si>
  <si>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</si>
  <si>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</si>
  <si>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</si>
  <si>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</si>
  <si>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</si>
  <si>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</si>
  <si>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</si>
  <si>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</si>
  <si>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</si>
  <si>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</si>
  <si>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介護保険（保険事業勘定）特別会計</t>
    <phoneticPr fontId="5"/>
  </si>
  <si>
    <t>介護保険（介護サービス事業勘定）特別会計</t>
    <phoneticPr fontId="5"/>
  </si>
  <si>
    <t>-</t>
    <phoneticPr fontId="5"/>
  </si>
  <si>
    <t>後期高齢者医療特別会計</t>
    <phoneticPr fontId="5"/>
  </si>
  <si>
    <t>-</t>
    <phoneticPr fontId="5"/>
  </si>
  <si>
    <t>簡易水道事業特別会計</t>
    <phoneticPr fontId="5"/>
  </si>
  <si>
    <t>法非適用企業</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</si>
  <si>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</si>
  <si>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</si>
  <si>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</si>
  <si>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</si>
  <si>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</si>
  <si>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</si>
  <si>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</si>
  <si>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</si>
  <si>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</si>
  <si>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</si>
  <si>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</si>
  <si>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</si>
  <si>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</si>
  <si>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</si>
  <si>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</si>
  <si>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</si>
  <si>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</si>
  <si>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</si>
  <si>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</si>
  <si>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</si>
  <si>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</si>
  <si>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</si>
  <si>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</si>
  <si>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</si>
  <si>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</si>
  <si>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</si>
  <si>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</si>
  <si>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</si>
  <si>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</si>
  <si>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</si>
  <si>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</si>
  <si>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</si>
  <si>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</si>
  <si>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</si>
  <si>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</si>
  <si>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</si>
  <si>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</si>
  <si>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</si>
  <si>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</si>
  <si>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</si>
  <si>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</si>
  <si>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</si>
  <si>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</si>
  <si>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</si>
  <si>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</si>
  <si>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</si>
  <si>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</si>
  <si>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</si>
  <si>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</si>
  <si>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</si>
  <si>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</si>
  <si>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</si>
  <si>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</si>
  <si>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</si>
  <si>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</si>
  <si>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</si>
  <si>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</si>
  <si>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</si>
  <si>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</si>
  <si>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</si>
  <si>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</si>
  <si>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</si>
  <si>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</si>
  <si>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</si>
  <si>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</si>
  <si>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</si>
  <si>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</si>
  <si>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</si>
  <si>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</si>
  <si>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</si>
  <si>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</si>
  <si>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</si>
  <si>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</si>
  <si>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</si>
  <si>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</si>
  <si>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</si>
  <si>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</si>
  <si>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</si>
  <si>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</si>
  <si>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</si>
  <si>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</si>
  <si>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</si>
  <si>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</si>
  <si>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</si>
  <si>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</si>
  <si>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</si>
  <si>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</si>
  <si>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</si>
  <si>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</si>
  <si>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</si>
  <si>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</si>
  <si>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</si>
  <si>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</si>
  <si>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</si>
  <si>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</si>
  <si>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</si>
  <si>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</si>
  <si>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</si>
  <si>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</si>
  <si>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</si>
  <si>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</si>
  <si>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</si>
  <si>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</si>
  <si>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</si>
  <si>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</si>
  <si>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</si>
  <si>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</si>
  <si>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</si>
  <si>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</si>
  <si>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</si>
  <si>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</si>
  <si>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</si>
  <si>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</si>
  <si>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</si>
  <si>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</si>
  <si>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</si>
  <si>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</si>
  <si>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</si>
  <si>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</si>
  <si>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</si>
  <si>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</si>
  <si>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</si>
  <si>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</si>
  <si>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</si>
  <si>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</si>
  <si>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</si>
  <si>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</si>
  <si>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</si>
  <si>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</si>
  <si>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</si>
  <si>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</si>
  <si>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</si>
  <si>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</si>
  <si>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</si>
  <si>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</si>
  <si>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</si>
  <si>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</si>
  <si>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</si>
  <si>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</si>
  <si>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</si>
  <si>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</si>
  <si>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</si>
  <si>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</si>
  <si>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</si>
  <si>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</si>
  <si>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</si>
  <si>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</si>
  <si>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</si>
  <si>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</si>
  <si>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</si>
  <si>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</si>
  <si>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</si>
  <si>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</si>
  <si>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</si>
  <si>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</si>
  <si>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</si>
  <si>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</si>
  <si>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</si>
  <si>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</si>
  <si>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</si>
  <si>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</si>
  <si>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</si>
  <si>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</si>
  <si>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介護保険（保険事業勘定）特別会計</t>
  </si>
  <si>
    <t>簡易水道事業特別会計</t>
  </si>
  <si>
    <t>下水道事業特別会計</t>
  </si>
  <si>
    <t>浄化槽事業特別会計</t>
  </si>
  <si>
    <t>宅地造成事業特別会計</t>
  </si>
  <si>
    <t>国民健康保険特別会計</t>
  </si>
  <si>
    <t>介護保険（介護サービス事業勘定）特別会計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</si>
  <si>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</si>
  <si>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</si>
  <si>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</si>
  <si>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</si>
  <si>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</si>
  <si>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</si>
  <si>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</si>
  <si>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</si>
  <si>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phoneticPr fontId="5"/>
  </si>
  <si>
    <t>土地開発基金</t>
    <phoneticPr fontId="5"/>
  </si>
  <si>
    <t>産業振興基金</t>
    <phoneticPr fontId="5"/>
  </si>
  <si>
    <t>役場庁舎建設基金</t>
    <phoneticPr fontId="5"/>
  </si>
  <si>
    <t>災害対策基金</t>
    <phoneticPr fontId="5"/>
  </si>
  <si>
    <t>東京都島嶼町村一部事務組合</t>
    <rPh sb="0" eb="3">
      <t>トウキョウト</t>
    </rPh>
    <rPh sb="3" eb="5">
      <t>トウショ</t>
    </rPh>
    <rPh sb="5" eb="7">
      <t>チョウソン</t>
    </rPh>
    <rPh sb="7" eb="9">
      <t>イチブ</t>
    </rPh>
    <rPh sb="9" eb="11">
      <t>ジム</t>
    </rPh>
    <rPh sb="11" eb="13">
      <t>クミアイ</t>
    </rPh>
    <phoneticPr fontId="5"/>
  </si>
  <si>
    <t>東京都市町村職員退職手当組合</t>
    <rPh sb="0" eb="3">
      <t>トウキョウト</t>
    </rPh>
    <rPh sb="3" eb="6">
      <t>シチョウソン</t>
    </rPh>
    <rPh sb="6" eb="8">
      <t>ショクイン</t>
    </rPh>
    <rPh sb="8" eb="10">
      <t>タイショク</t>
    </rPh>
    <rPh sb="10" eb="12">
      <t>テアテ</t>
    </rPh>
    <rPh sb="12" eb="14">
      <t>クミアイ</t>
    </rPh>
    <phoneticPr fontId="5"/>
  </si>
  <si>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</si>
  <si>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5"/>
  </si>
  <si>
    <t>東京市町村総合事務組合（交通災害共済）</t>
    <rPh sb="0" eb="2">
      <t>トウキョウ</t>
    </rPh>
    <rPh sb="2" eb="5">
      <t>シチョウソン</t>
    </rPh>
    <rPh sb="5" eb="7">
      <t>ソウゴウ</t>
    </rPh>
    <rPh sb="7" eb="9">
      <t>ジム</t>
    </rPh>
    <rPh sb="9" eb="11">
      <t>クミアイ</t>
    </rPh>
    <rPh sb="12" eb="14">
      <t>コウツウ</t>
    </rPh>
    <rPh sb="14" eb="16">
      <t>サイガイ</t>
    </rPh>
    <rPh sb="16" eb="18">
      <t>キョウサイ</t>
    </rPh>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</si>
  <si>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</si>
  <si>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</si>
  <si>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</si>
  <si>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小笠原ラム・リキュール株式会社</t>
    <rPh sb="0" eb="3">
      <t>オガサワラ</t>
    </rPh>
    <rPh sb="11" eb="15">
      <t>カブシキガイシャ</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</si>
  <si>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</si>
  <si>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</si>
  <si>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</si>
  <si>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将来負担額を抑制するための地方債の繰上償還を令和３年度も実施した。今後大規模な施設更新が続き起債額も高騰していくため、引き続き基金を活用した対応を行っていく。</t>
    <rPh sb="0" eb="2">
      <t>ショウライ</t>
    </rPh>
    <rPh sb="2" eb="4">
      <t>フタン</t>
    </rPh>
    <rPh sb="4" eb="5">
      <t>ガク</t>
    </rPh>
    <rPh sb="6" eb="8">
      <t>ヨクセイ</t>
    </rPh>
    <rPh sb="13" eb="16">
      <t>チホウサイ</t>
    </rPh>
    <rPh sb="17" eb="19">
      <t>クリアゲ</t>
    </rPh>
    <rPh sb="19" eb="21">
      <t>ショウカン</t>
    </rPh>
    <rPh sb="22" eb="24">
      <t>レイワ</t>
    </rPh>
    <rPh sb="25" eb="27">
      <t>ネンド</t>
    </rPh>
    <rPh sb="28" eb="30">
      <t>ジッシ</t>
    </rPh>
    <rPh sb="33" eb="35">
      <t>コンゴ</t>
    </rPh>
    <rPh sb="35" eb="38">
      <t>ダイキボ</t>
    </rPh>
    <rPh sb="39" eb="41">
      <t>シセツ</t>
    </rPh>
    <rPh sb="41" eb="43">
      <t>コウシン</t>
    </rPh>
    <rPh sb="44" eb="45">
      <t>ツヅ</t>
    </rPh>
    <rPh sb="46" eb="48">
      <t>キサイ</t>
    </rPh>
    <rPh sb="48" eb="49">
      <t>ガク</t>
    </rPh>
    <rPh sb="50" eb="52">
      <t>コウトウ</t>
    </rPh>
    <rPh sb="59" eb="60">
      <t>ヒ</t>
    </rPh>
    <rPh sb="61" eb="62">
      <t>ツヅ</t>
    </rPh>
    <rPh sb="63" eb="65">
      <t>キキン</t>
    </rPh>
    <rPh sb="66" eb="68">
      <t>カツヨウ</t>
    </rPh>
    <rPh sb="70" eb="72">
      <t>タイオウ</t>
    </rPh>
    <rPh sb="73" eb="74">
      <t>オコナヨクセイチホウサイクリアゲショウカンレイワネンドジッシコンゴダイキボシセツコウシンツヅキサイガクコウトウヒツヅキキンカツヨウタイオウオコナ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</si>
  <si>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</si>
  <si>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</si>
  <si>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</si>
  <si>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</si>
  <si>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</si>
  <si>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</si>
  <si>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繰上償還により実質公債費比率は減少している。しかし今後、老朽化施設の建て替えが続くため、起債発行額が高額となる見込みがある。削減した予算を基金に積立てるなど、今後も状況を見ながら償還に充ててい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</si>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</sst>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03F2-4E20-AC43-9F60DA71E6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310365</c:v>
                </c:pt>
                <c:pt idx="1">
                  <c:v>284706</c:v>
                </c:pt>
                <c:pt idx="2">
                  <c:v>282402</c:v>
                </c:pt>
                <c:pt idx="3">
                  <c:v>555692</c:v>
                </c:pt>
                <c:pt idx="4">
                  <c:v>458161</c:v>
                </c:pt>
              </c:numCache>
            </c:numRef>
          </c:val>
          <c:smooth val="0"/>
          <c:extLst>
            <c:ext xmlns:c16="http://schemas.microsoft.com/office/drawing/2014/chart" uri="{C3380CC4-5D6E-409C-BE32-E72D297353CC}">
              <c16:uniqueId val="{00000001-03F2-4E20-AC43-9F60DA71E6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8.5299999999999994</c:v>
                </c:pt>
                <c:pt idx="1">
                  <c:v>11.53</c:v>
                </c:pt>
                <c:pt idx="2">
                  <c:v>12.45</c:v>
                </c:pt>
                <c:pt idx="3">
                  <c:v>15.21</c:v>
                </c:pt>
                <c:pt idx="4">
                  <c:v>11.32</c:v>
                </c:pt>
              </c:numCache>
            </c:numRef>
          </c:val>
          <c:extLst>
            <c:ext xmlns:c16="http://schemas.microsoft.com/office/drawing/2014/chart" uri="{C3380CC4-5D6E-409C-BE32-E72D297353CC}">
              <c16:uniqueId val="{00000000-F090-423D-9BBA-03635FF9B0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46.26</c:v>
                </c:pt>
                <c:pt idx="1">
                  <c:v>47.69</c:v>
                </c:pt>
                <c:pt idx="2">
                  <c:v>50.99</c:v>
                </c:pt>
                <c:pt idx="3">
                  <c:v>50.7</c:v>
                </c:pt>
                <c:pt idx="4">
                  <c:v>44.93</c:v>
                </c:pt>
              </c:numCache>
            </c:numRef>
          </c:val>
          <c:extLst>
            <c:ext xmlns:c16="http://schemas.microsoft.com/office/drawing/2014/chart" uri="{C3380CC4-5D6E-409C-BE32-E72D297353CC}">
              <c16:uniqueId val="{00000001-F090-423D-9BBA-03635FF9B0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16.68</c:v>
                </c:pt>
                <c:pt idx="1">
                  <c:v>2.77</c:v>
                </c:pt>
                <c:pt idx="2">
                  <c:v>3.63</c:v>
                </c:pt>
                <c:pt idx="3">
                  <c:v>2.83</c:v>
                </c:pt>
                <c:pt idx="4">
                  <c:v>12.24</c:v>
                </c:pt>
              </c:numCache>
            </c:numRef>
          </c:val>
          <c:smooth val="0"/>
          <c:extLst>
            <c:ext xmlns:c16="http://schemas.microsoft.com/office/drawing/2014/chart" uri="{C3380CC4-5D6E-409C-BE32-E72D297353CC}">
              <c16:uniqueId val="{00000002-F090-423D-9BBA-03635FF9B0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338-4CB6-B2CF-B3E9085EBD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338-4CB6-B2CF-B3E9085EBD6A}"/>
            </c:ext>
          </c:extLst>
        </c:ser>
        <c:ser>
          <c:idx val="2"/>
          <c:order val="2"/>
          <c:tx>
            <c:strRef>
              <c:f>データシート!$A$29</c:f>
              <c:strCache>
                <c:ptCount val="1"/>
                <c:pt idx="0">
                  <c:v>介護保険（介護サービス事業勘定）特別会計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338-4CB6-B2CF-B3E9085EBD6A}"/>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338-4CB6-B2CF-B3E9085EBD6A}"/>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338-4CB6-B2CF-B3E9085EBD6A}"/>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338-4CB6-B2CF-B3E9085EBD6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6-1338-4CB6-B2CF-B3E9085EBD6A}"/>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0.18</c:v>
                </c:pt>
                <c:pt idx="2">
                  <c:v>#N/A</c:v>
                </c:pt>
                <c:pt idx="3">
                  <c:v>0.03</c:v>
                </c:pt>
                <c:pt idx="4">
                  <c:v>#N/A</c:v>
                </c:pt>
                <c:pt idx="5">
                  <c:v>0.1</c:v>
                </c:pt>
                <c:pt idx="6">
                  <c:v>#N/A</c:v>
                </c:pt>
                <c:pt idx="7">
                  <c:v>0</c:v>
                </c:pt>
                <c:pt idx="8">
                  <c:v>#N/A</c:v>
                </c:pt>
                <c:pt idx="9">
                  <c:v>0</c:v>
                </c:pt>
              </c:numCache>
            </c:numRef>
          </c:val>
          <c:extLst>
            <c:ext xmlns:c16="http://schemas.microsoft.com/office/drawing/2014/chart" uri="{C3380CC4-5D6E-409C-BE32-E72D297353CC}">
              <c16:uniqueId val="{00000007-1338-4CB6-B2CF-B3E9085EBD6A}"/>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0.46</c:v>
                </c:pt>
                <c:pt idx="2">
                  <c:v>#N/A</c:v>
                </c:pt>
                <c:pt idx="3">
                  <c:v>0.24</c:v>
                </c:pt>
                <c:pt idx="4">
                  <c:v>#N/A</c:v>
                </c:pt>
                <c:pt idx="5">
                  <c:v>0.46</c:v>
                </c:pt>
                <c:pt idx="6">
                  <c:v>#N/A</c:v>
                </c:pt>
                <c:pt idx="7">
                  <c:v>0</c:v>
                </c:pt>
                <c:pt idx="8">
                  <c:v>#N/A</c:v>
                </c:pt>
                <c:pt idx="9">
                  <c:v>0.01</c:v>
                </c:pt>
              </c:numCache>
            </c:numRef>
          </c:val>
          <c:extLst>
            <c:ext xmlns:c16="http://schemas.microsoft.com/office/drawing/2014/chart" uri="{C3380CC4-5D6E-409C-BE32-E72D297353CC}">
              <c16:uniqueId val="{00000008-1338-4CB6-B2CF-B3E9085EBD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8.52</c:v>
                </c:pt>
                <c:pt idx="2">
                  <c:v>#N/A</c:v>
                </c:pt>
                <c:pt idx="3">
                  <c:v>11.52</c:v>
                </c:pt>
                <c:pt idx="4">
                  <c:v>#N/A</c:v>
                </c:pt>
                <c:pt idx="5">
                  <c:v>12.42</c:v>
                </c:pt>
                <c:pt idx="6">
                  <c:v>#N/A</c:v>
                </c:pt>
                <c:pt idx="7">
                  <c:v>15.21</c:v>
                </c:pt>
                <c:pt idx="8">
                  <c:v>#N/A</c:v>
                </c:pt>
                <c:pt idx="9">
                  <c:v>11.31</c:v>
                </c:pt>
              </c:numCache>
            </c:numRef>
          </c:val>
          <c:extLst>
            <c:ext xmlns:c16="http://schemas.microsoft.com/office/drawing/2014/chart" uri="{C3380CC4-5D6E-409C-BE32-E72D297353CC}">
              <c16:uniqueId val="{00000009-1338-4CB6-B2CF-B3E9085EBD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379</c:v>
                </c:pt>
                <c:pt idx="5">
                  <c:v>297</c:v>
                </c:pt>
                <c:pt idx="8">
                  <c:v>267</c:v>
                </c:pt>
                <c:pt idx="11">
                  <c:v>215</c:v>
                </c:pt>
                <c:pt idx="14">
                  <c:v>233</c:v>
                </c:pt>
              </c:numCache>
            </c:numRef>
          </c:val>
          <c:extLst>
            <c:ext xmlns:c16="http://schemas.microsoft.com/office/drawing/2014/chart" uri="{C3380CC4-5D6E-409C-BE32-E72D297353CC}">
              <c16:uniqueId val="{00000000-3B66-4D78-8838-E0F24CE754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66-4D78-8838-E0F24CE754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66-4D78-8838-E0F24CE754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66-4D78-8838-E0F24CE754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c:v>
                </c:pt>
                <c:pt idx="3">
                  <c:v>56</c:v>
                </c:pt>
                <c:pt idx="6">
                  <c:v>63</c:v>
                </c:pt>
                <c:pt idx="9">
                  <c:v>69</c:v>
                </c:pt>
                <c:pt idx="12">
                  <c:v>74</c:v>
                </c:pt>
              </c:numCache>
            </c:numRef>
          </c:val>
          <c:extLst>
            <c:ext xmlns:c16="http://schemas.microsoft.com/office/drawing/2014/chart" uri="{C3380CC4-5D6E-409C-BE32-E72D297353CC}">
              <c16:uniqueId val="{00000004-3B66-4D78-8838-E0F24CE754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66-4D78-8838-E0F24CE754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66-4D78-8838-E0F24CE754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473</c:v>
                </c:pt>
                <c:pt idx="3">
                  <c:v>349</c:v>
                </c:pt>
                <c:pt idx="6">
                  <c:v>291</c:v>
                </c:pt>
                <c:pt idx="9">
                  <c:v>223</c:v>
                </c:pt>
                <c:pt idx="12">
                  <c:v>210</c:v>
                </c:pt>
              </c:numCache>
            </c:numRef>
          </c:val>
          <c:extLst>
            <c:ext xmlns:c16="http://schemas.microsoft.com/office/drawing/2014/chart" uri="{C3380CC4-5D6E-409C-BE32-E72D297353CC}">
              <c16:uniqueId val="{00000007-3B66-4D78-8838-E0F24CE754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144</c:v>
                </c:pt>
                <c:pt idx="2">
                  <c:v>#N/A</c:v>
                </c:pt>
                <c:pt idx="3">
                  <c:v>#N/A</c:v>
                </c:pt>
                <c:pt idx="4">
                  <c:v>108</c:v>
                </c:pt>
                <c:pt idx="5">
                  <c:v>#N/A</c:v>
                </c:pt>
                <c:pt idx="6">
                  <c:v>#N/A</c:v>
                </c:pt>
                <c:pt idx="7">
                  <c:v>87</c:v>
                </c:pt>
                <c:pt idx="8">
                  <c:v>#N/A</c:v>
                </c:pt>
                <c:pt idx="9">
                  <c:v>#N/A</c:v>
                </c:pt>
                <c:pt idx="10">
                  <c:v>77</c:v>
                </c:pt>
                <c:pt idx="11">
                  <c:v>#N/A</c:v>
                </c:pt>
                <c:pt idx="12">
                  <c:v>#N/A</c:v>
                </c:pt>
                <c:pt idx="13">
                  <c:v>51</c:v>
                </c:pt>
                <c:pt idx="14">
                  <c:v>#N/A</c:v>
                </c:pt>
              </c:numCache>
            </c:numRef>
          </c:val>
          <c:smooth val="0"/>
          <c:extLst>
            <c:ext xmlns:c16="http://schemas.microsoft.com/office/drawing/2014/chart" uri="{C3380CC4-5D6E-409C-BE32-E72D297353CC}">
              <c16:uniqueId val="{00000008-3B66-4D78-8838-E0F24CE754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2373</c:v>
                </c:pt>
                <c:pt idx="5">
                  <c:v>2468</c:v>
                </c:pt>
                <c:pt idx="8">
                  <c:v>2564</c:v>
                </c:pt>
                <c:pt idx="11">
                  <c:v>2559</c:v>
                </c:pt>
                <c:pt idx="14">
                  <c:v>2548</c:v>
                </c:pt>
              </c:numCache>
            </c:numRef>
          </c:val>
          <c:extLst>
            <c:ext xmlns:c16="http://schemas.microsoft.com/office/drawing/2014/chart" uri="{C3380CC4-5D6E-409C-BE32-E72D297353CC}">
              <c16:uniqueId val="{00000000-A952-436B-8A8E-27FF71AC5B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52-436B-8A8E-27FF71AC5B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2285</c:v>
                </c:pt>
                <c:pt idx="5">
                  <c:v>2439</c:v>
                </c:pt>
                <c:pt idx="8">
                  <c:v>2548</c:v>
                </c:pt>
                <c:pt idx="11">
                  <c:v>2670</c:v>
                </c:pt>
                <c:pt idx="14">
                  <c:v>2927</c:v>
                </c:pt>
              </c:numCache>
            </c:numRef>
          </c:val>
          <c:extLst>
            <c:ext xmlns:c16="http://schemas.microsoft.com/office/drawing/2014/chart" uri="{C3380CC4-5D6E-409C-BE32-E72D297353CC}">
              <c16:uniqueId val="{00000002-A952-436B-8A8E-27FF71AC5B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52-436B-8A8E-27FF71AC5B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52-436B-8A8E-27FF71AC5B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52-436B-8A8E-27FF71AC5B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52-436B-8A8E-27FF71AC5B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952-436B-8A8E-27FF71AC5B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900</c:v>
                </c:pt>
                <c:pt idx="3">
                  <c:v>995</c:v>
                </c:pt>
                <c:pt idx="6">
                  <c:v>1037</c:v>
                </c:pt>
                <c:pt idx="9">
                  <c:v>1006</c:v>
                </c:pt>
                <c:pt idx="12">
                  <c:v>909</c:v>
                </c:pt>
              </c:numCache>
            </c:numRef>
          </c:val>
          <c:extLst>
            <c:ext xmlns:c16="http://schemas.microsoft.com/office/drawing/2014/chart" uri="{C3380CC4-5D6E-409C-BE32-E72D297353CC}">
              <c16:uniqueId val="{00000008-A952-436B-8A8E-27FF71AC5B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52-436B-8A8E-27FF71AC5B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2128</c:v>
                </c:pt>
                <c:pt idx="3">
                  <c:v>2237</c:v>
                </c:pt>
                <c:pt idx="6">
                  <c:v>2254</c:v>
                </c:pt>
                <c:pt idx="9">
                  <c:v>2538</c:v>
                </c:pt>
                <c:pt idx="12">
                  <c:v>2491</c:v>
                </c:pt>
              </c:numCache>
            </c:numRef>
          </c:val>
          <c:extLst>
            <c:ext xmlns:c16="http://schemas.microsoft.com/office/drawing/2014/chart" uri="{C3380CC4-5D6E-409C-BE32-E72D297353CC}">
              <c16:uniqueId val="{0000000A-A952-436B-8A8E-27FF71AC5B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52-436B-8A8E-27FF71AC5B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972</c:v>
                </c:pt>
                <c:pt idx="1">
                  <c:v>972</c:v>
                </c:pt>
                <c:pt idx="2">
                  <c:v>972</c:v>
                </c:pt>
              </c:numCache>
            </c:numRef>
          </c:val>
          <c:extLst>
            <c:ext xmlns:c16="http://schemas.microsoft.com/office/drawing/2014/chart" uri="{C3380CC4-5D6E-409C-BE32-E72D297353CC}">
              <c16:uniqueId val="{00000000-2F48-4332-B8E9-32FA6150B3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415</c:v>
                </c:pt>
                <c:pt idx="1">
                  <c:v>474</c:v>
                </c:pt>
                <c:pt idx="2">
                  <c:v>413</c:v>
                </c:pt>
              </c:numCache>
            </c:numRef>
          </c:val>
          <c:extLst>
            <c:ext xmlns:c16="http://schemas.microsoft.com/office/drawing/2014/chart" uri="{C3380CC4-5D6E-409C-BE32-E72D297353CC}">
              <c16:uniqueId val="{00000001-2F48-4332-B8E9-32FA6150B3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1168</c:v>
                </c:pt>
                <c:pt idx="1">
                  <c:v>1237</c:v>
                </c:pt>
                <c:pt idx="2">
                  <c:v>1519</c:v>
                </c:pt>
              </c:numCache>
            </c:numRef>
          </c:val>
          <c:extLst>
            <c:ext xmlns:c16="http://schemas.microsoft.com/office/drawing/2014/chart" uri="{C3380CC4-5D6E-409C-BE32-E72D297353CC}">
              <c16:uniqueId val="{00000002-2F48-4332-B8E9-32FA6150B3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{04D2B1AC-B659-4DF0-A97F-29008CD11251}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7AC-4198-BC23-B09EFCCCE3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{4DC134BF-C005-45AD-AC71-0F10BAB6DEB6}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AC-4198-BC23-B09EFCCCE3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{C077BB7C-D2C3-401D-9D14-BD33CFC7A571}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AC-4198-BC23-B09EFCCCE3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{85E70B4A-6B70-4C07-8447-01B23D064A3C}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AC-4198-BC23-B09EFCCCE3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{2B85BE35-A299-482F-B98D-0943B0138CE1}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AC-4198-BC23-B09EFCCCE3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{3EBFB426-E54C-4E79-84F9-7B41CD5CC120}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7AC-4198-BC23-B09EFCCCE3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{1A292AD3-BAB3-490A-AA7A-6AB30C74C9EF}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7AC-4198-BC23-B09EFCCCE33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{4EC30DBA-1079-4AE8-AE67-FF7A4C492077}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7AC-4198-BC23-B09EFCCCE33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{CEC3A61C-00A2-4826-BF50-C2E277F1A421}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7AC-4198-BC23-B09EFCCCE3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c:v>
                </c:pt>
                <c:pt idx="32">
                  <c:v>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AC-4198-BC23-B09EFCCCE3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{BCA01AF0-890E-4301-AF31-7B36AFA3EB43}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7AC-4198-BC23-B09EFCCCE3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{7DF2868A-3706-4BE1-B253-B4FAB1690249}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AC-4198-BC23-B09EFCCCE3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{8EC406CC-740F-49F7-AE64-9B64166A10B9}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AC-4198-BC23-B09EFCCCE3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{1A133A63-C980-4439-9E80-AD4F4ECABE03}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AC-4198-BC23-B09EFCCCE3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{19CC5A22-0310-417F-8F6A-57EA2A24B60C}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AC-4198-BC23-B09EFCCCE3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{743670B1-E275-4D37-A52A-968AD4B15433}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7AC-4198-BC23-B09EFCCCE3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{4BCDEC06-1F5E-42D8-AE3B-89E8F0670D4B}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7AC-4198-BC23-B09EFCCCE33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{C363D7FF-CBC5-44CC-B6C8-9568506686CF}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7AC-4198-BC23-B09EFCCCE33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{E2C774B5-58B0-4C9C-AD11-D24D71EAF162}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7AC-4198-BC23-B09EFCCCE3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61.5</c:v>
                </c:pt>
                <c:pt idx="32">
                  <c:v>61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97AC-4198-BC23-B09EFCCCE337}"/>
            </c:ext>
          </c:extLst>
        </c:ser>
        <c:dLbls>
          <c:showLegendKey val="0"/>
          <c:showVal val="1"/>
          <c:showCatName val="0"/>
          <c:showSerName val="0"/>
          <c:showPercent val="0"/>
          <c:showBubbleSize val="0"/>
        </c:dLbls>
        <c:axId val="46179840"/>
        <c:axId val="46181760"/>
      </c:scatterChart>
      <c:valAx>
        <c:axId val="46179840"/>
        <c:scaling>
          <c:orientation val="maxMin"/>
          <c:max val="61.6"/>
          <c:min val="60.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{562AB6A0-54C7-4913-A6FA-367F62F87B6C}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64B-4225-AD2B-2917DC6BA8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{B22A6EF2-D652-4B07-9A47-1F25639CF004}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4B-4225-AD2B-2917DC6BA8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{5B9F50A2-5FE7-432F-9281-70DED50450A8}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4B-4225-AD2B-2917DC6BA8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{0716AB03-A29F-4116-BFF3-76B33303108B}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4B-4225-AD2B-2917DC6BA8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{B2D6568B-E2BA-4085-8B15-EE1F6EBC9FDB}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4B-4225-AD2B-2917DC6BA83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{50860148-3A4E-41F5-A6B4-0F685C8F24BB}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64B-4225-AD2B-2917DC6BA83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{19C82686-5670-4F2B-BC19-870CA012887C}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64B-4225-AD2B-2917DC6BA83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{C86CD066-812A-4D2B-9903-A985679DAFFA}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64B-4225-AD2B-2917DC6BA83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{6D66BFE6-F487-4910-8486-5BB9A06479FD}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64B-4225-AD2B-2917DC6BA8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8.4</c:v>
                </c:pt>
                <c:pt idx="16">
                  <c:v>6.9</c:v>
                </c:pt>
                <c:pt idx="24">
                  <c:v>5.4</c:v>
                </c:pt>
                <c:pt idx="32">
                  <c:v>4.0999999999999996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64B-4225-AD2B-2917DC6BA8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{5AAD2B2D-1865-47D8-9315-235E7A9199D5}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64B-4225-AD2B-2917DC6BA8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{80E8F2BE-4894-4A45-8AF8-34CA2E7A21F9}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4B-4225-AD2B-2917DC6BA8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{2B750502-91D5-4C89-B652-515E252C8EE7}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4B-4225-AD2B-2917DC6BA8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{C2E1490F-1555-4B6A-952E-2DF24592ABBA}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4B-4225-AD2B-2917DC6BA8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{CCF198E4-D6B5-4AFF-A75F-067DF8D965B3}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4B-4225-AD2B-2917DC6BA837}"/>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{F264ED44-ABDE-4714-88AD-2D3AF9F7EA4B}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64B-4225-AD2B-2917DC6BA837}"/>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{43054B19-97B5-4917-9E09-2A1A34D0015C}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64B-4225-AD2B-2917DC6BA83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{B848F89A-5B2E-433B-894A-11C0D3C392C2}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64B-4225-AD2B-2917DC6BA83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{278011C4-AB08-4E2D-A5CA-36D0BE17D703}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64B-4225-AD2B-2917DC6BA8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64B-4225-AD2B-2917DC6BA837}"/>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5FD50AB-22EC-4DCF-AE27-F8E0CDA21784}"/>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D3C4C78-6FEB-4072-89DA-17B67FEDF7C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元利償還金は、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年度の清掃施設、</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年度の複合施設整備で起債した償還が終了したことや平成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に行った</a:t>
          </a:r>
          <a:r>
            <a:rPr lang="ja-JP" altLang="ja-JP" sz="1100">
              <a:solidFill>
                <a:schemeClr val="dk1"/>
              </a:solidFill>
              <a:effectLst/>
              <a:latin typeface="+mn-lt"/>
              <a:ea typeface="+mn-ea"/>
              <a:cs typeface="+mn-cs"/>
            </a:rPr>
            <a:t>臨時</a:t>
          </a:r>
          <a:r>
            <a:rPr lang="ja-JP" altLang="en-US" sz="1100">
              <a:solidFill>
                <a:schemeClr val="dk1"/>
              </a:solidFill>
              <a:effectLst/>
              <a:latin typeface="+mn-lt"/>
              <a:ea typeface="+mn-ea"/>
              <a:cs typeface="+mn-cs"/>
            </a:rPr>
            <a:t>繰上</a:t>
          </a:r>
          <a:r>
            <a:rPr lang="ja-JP" altLang="ja-JP" sz="1100">
              <a:solidFill>
                <a:schemeClr val="dk1"/>
              </a:solidFill>
              <a:effectLst/>
              <a:latin typeface="+mn-lt"/>
              <a:ea typeface="+mn-ea"/>
              <a:cs typeface="+mn-cs"/>
            </a:rPr>
            <a:t>償還の影響により、前年度との比較で約</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百万の減額となった。</a:t>
          </a:r>
          <a:endParaRPr lang="ja-JP" altLang="ja-JP" sz="1400">
            <a:effectLst/>
          </a:endParaRPr>
        </a:p>
        <a:p>
          <a:r>
            <a:rPr lang="ja-JP" altLang="ja-JP" sz="1100">
              <a:solidFill>
                <a:schemeClr val="dk1"/>
              </a:solidFill>
              <a:effectLst/>
              <a:latin typeface="+mn-lt"/>
              <a:ea typeface="+mn-ea"/>
              <a:cs typeface="+mn-cs"/>
            </a:rPr>
            <a:t>　公営企業債の元利償還金に対する繰入金については、父島の第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原水調整池の整備、母島の沖村浄水場の建替があ</a:t>
          </a:r>
          <a:r>
            <a:rPr lang="ja-JP" altLang="en-US" sz="1100">
              <a:solidFill>
                <a:schemeClr val="dk1"/>
              </a:solidFill>
              <a:effectLst/>
              <a:latin typeface="+mn-lt"/>
              <a:ea typeface="+mn-ea"/>
              <a:cs typeface="+mn-cs"/>
            </a:rPr>
            <a:t>ったことにより</a:t>
          </a:r>
          <a:r>
            <a:rPr lang="ja-JP" altLang="ja-JP" sz="1100">
              <a:solidFill>
                <a:schemeClr val="dk1"/>
              </a:solidFill>
              <a:effectLst/>
              <a:latin typeface="+mn-lt"/>
              <a:ea typeface="+mn-ea"/>
              <a:cs typeface="+mn-cs"/>
            </a:rPr>
            <a:t>今後増加していく見込み</a:t>
          </a:r>
          <a:r>
            <a:rPr lang="ja-JP" altLang="en-US" sz="1100">
              <a:solidFill>
                <a:schemeClr val="dk1"/>
              </a:solidFill>
              <a:effectLst/>
              <a:latin typeface="+mn-lt"/>
              <a:ea typeface="+mn-ea"/>
              <a:cs typeface="+mn-cs"/>
            </a:rPr>
            <a:t>のため、注視していく必要がある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将来負担額について、令和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年度は地方債現在高において前年比</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額となっている</a:t>
          </a:r>
          <a:r>
            <a:rPr lang="ja-JP" altLang="en-US" sz="1100">
              <a:solidFill>
                <a:schemeClr val="dk1"/>
              </a:solidFill>
              <a:effectLst/>
              <a:latin typeface="+mn-lt"/>
              <a:ea typeface="+mn-ea"/>
              <a:cs typeface="+mn-cs"/>
            </a:rPr>
            <a:t>。起債額が上昇する中、繰上償還を実施し</a:t>
          </a:r>
          <a:r>
            <a:rPr lang="ja-JP" altLang="ja-JP" sz="1100">
              <a:solidFill>
                <a:schemeClr val="dk1"/>
              </a:solidFill>
              <a:effectLst/>
              <a:latin typeface="+mn-lt"/>
              <a:ea typeface="+mn-ea"/>
              <a:cs typeface="+mn-cs"/>
            </a:rPr>
            <a:t>たことによ</a:t>
          </a:r>
          <a:r>
            <a:rPr lang="ja-JP" altLang="en-US" sz="1100">
              <a:solidFill>
                <a:schemeClr val="dk1"/>
              </a:solidFill>
              <a:effectLst/>
              <a:latin typeface="+mn-lt"/>
              <a:ea typeface="+mn-ea"/>
              <a:cs typeface="+mn-cs"/>
            </a:rPr>
            <a:t>り減少している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公営企業債等繰入見込額については、父島の第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原水調整池の整備</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母島の沖村浄水場の建替が行われて</a:t>
          </a:r>
          <a:r>
            <a:rPr lang="ja-JP" altLang="en-US" sz="1100">
              <a:solidFill>
                <a:schemeClr val="dk1"/>
              </a:solidFill>
              <a:effectLst/>
              <a:latin typeface="+mn-lt"/>
              <a:ea typeface="+mn-ea"/>
              <a:cs typeface="+mn-cs"/>
            </a:rPr>
            <a:t>きた</a:t>
          </a:r>
          <a:r>
            <a:rPr lang="ja-JP" altLang="ja-JP" sz="1100">
              <a:solidFill>
                <a:schemeClr val="dk1"/>
              </a:solidFill>
              <a:effectLst/>
              <a:latin typeface="+mn-lt"/>
              <a:ea typeface="+mn-ea"/>
              <a:cs typeface="+mn-cs"/>
            </a:rPr>
            <a:t>ことから今後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が見込まれている。</a:t>
          </a:r>
          <a:endParaRPr lang="ja-JP" altLang="ja-JP" sz="1400">
            <a:effectLst/>
          </a:endParaRPr>
        </a:p>
        <a:p>
          <a:r>
            <a:rPr lang="ja-JP" altLang="ja-JP" sz="1100">
              <a:solidFill>
                <a:schemeClr val="dk1"/>
              </a:solidFill>
              <a:effectLst/>
              <a:latin typeface="+mn-lt"/>
              <a:ea typeface="+mn-ea"/>
              <a:cs typeface="+mn-cs"/>
            </a:rPr>
            <a:t>　充当可能基金については、令和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年度に減債基金</a:t>
          </a:r>
          <a:r>
            <a:rPr lang="ja-JP" altLang="en-US" sz="1100">
              <a:solidFill>
                <a:schemeClr val="dk1"/>
              </a:solidFill>
              <a:effectLst/>
              <a:latin typeface="+mn-lt"/>
              <a:ea typeface="+mn-ea"/>
              <a:cs typeface="+mn-cs"/>
            </a:rPr>
            <a:t>及び特定目的基金の</a:t>
          </a:r>
          <a:r>
            <a:rPr lang="ja-JP" altLang="ja-JP" sz="1100">
              <a:solidFill>
                <a:schemeClr val="dk1"/>
              </a:solidFill>
              <a:effectLst/>
              <a:latin typeface="+mn-lt"/>
              <a:ea typeface="+mn-ea"/>
              <a:cs typeface="+mn-cs"/>
            </a:rPr>
            <a:t>積立を行ったことから残高は増となった。今後</a:t>
          </a:r>
          <a:r>
            <a:rPr lang="ja-JP" altLang="en-US" sz="1100">
              <a:solidFill>
                <a:schemeClr val="dk1"/>
              </a:solidFill>
              <a:effectLst/>
              <a:latin typeface="+mn-lt"/>
              <a:ea typeface="+mn-ea"/>
              <a:cs typeface="+mn-cs"/>
            </a:rPr>
            <a:t>施設更新整備に伴う</a:t>
          </a:r>
          <a:r>
            <a:rPr lang="ja-JP" altLang="ja-JP" sz="1100">
              <a:solidFill>
                <a:schemeClr val="dk1"/>
              </a:solidFill>
              <a:effectLst/>
              <a:latin typeface="+mn-lt"/>
              <a:ea typeface="+mn-ea"/>
              <a:cs typeface="+mn-cs"/>
            </a:rPr>
            <a:t>公債費の抑制に向けた繰上償還や</a:t>
          </a:r>
          <a:r>
            <a:rPr lang="ja-JP" altLang="en-US" sz="1100">
              <a:solidFill>
                <a:schemeClr val="dk1"/>
              </a:solidFill>
              <a:effectLst/>
              <a:latin typeface="+mn-lt"/>
              <a:ea typeface="+mn-ea"/>
              <a:cs typeface="+mn-cs"/>
            </a:rPr>
            <a:t>財源としての公共施設整備基金など</a:t>
          </a:r>
          <a:r>
            <a:rPr lang="ja-JP" altLang="ja-JP" sz="1100">
              <a:solidFill>
                <a:schemeClr val="dk1"/>
              </a:solidFill>
              <a:effectLst/>
              <a:latin typeface="+mn-lt"/>
              <a:ea typeface="+mn-ea"/>
              <a:cs typeface="+mn-cs"/>
            </a:rPr>
            <a:t>、過大にならないよう配慮しつつ</a:t>
          </a:r>
          <a:r>
            <a:rPr lang="ja-JP" altLang="en-US" sz="1100">
              <a:solidFill>
                <a:schemeClr val="dk1"/>
              </a:solidFill>
              <a:effectLst/>
              <a:latin typeface="+mn-lt"/>
              <a:ea typeface="+mn-ea"/>
              <a:cs typeface="+mn-cs"/>
            </a:rPr>
            <a:t>適切な</a:t>
          </a:r>
          <a:r>
            <a:rPr lang="ja-JP" altLang="ja-JP" sz="1100">
              <a:solidFill>
                <a:schemeClr val="dk1"/>
              </a:solidFill>
              <a:effectLst/>
              <a:latin typeface="+mn-lt"/>
              <a:ea typeface="+mn-ea"/>
              <a:cs typeface="+mn-cs"/>
            </a:rPr>
            <a:t>基金運用に努めていく。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東京都小笠原村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521,415</a:t>
          </a:r>
          <a:r>
            <a:rPr kumimoji="1" lang="ja-JP" altLang="ja-JP" sz="1100">
              <a:solidFill>
                <a:schemeClr val="dk1"/>
              </a:solidFill>
              <a:effectLst/>
              <a:latin typeface="+mn-lt"/>
              <a:ea typeface="+mn-ea"/>
              <a:cs typeface="+mn-cs"/>
            </a:rPr>
            <a:t>千円を取崩し、</a:t>
          </a:r>
          <a:r>
            <a:rPr kumimoji="1" lang="en-US" altLang="ja-JP" sz="1100">
              <a:solidFill>
                <a:schemeClr val="dk1"/>
              </a:solidFill>
              <a:effectLst/>
              <a:latin typeface="+mn-lt"/>
              <a:ea typeface="+mn-ea"/>
              <a:cs typeface="+mn-cs"/>
            </a:rPr>
            <a:t>741,470</a:t>
          </a:r>
          <a:r>
            <a:rPr kumimoji="1" lang="ja-JP" altLang="ja-JP" sz="1100">
              <a:solidFill>
                <a:schemeClr val="dk1"/>
              </a:solidFill>
              <a:effectLst/>
              <a:latin typeface="+mn-lt"/>
              <a:ea typeface="+mn-ea"/>
              <a:cs typeface="+mn-cs"/>
            </a:rPr>
            <a:t>千円を積み立てた。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財政調整基金は変動がない。減債基金は令和３年度に</a:t>
          </a:r>
          <a:r>
            <a:rPr kumimoji="1" lang="ja-JP" altLang="en-US" sz="1100">
              <a:solidFill>
                <a:schemeClr val="dk1"/>
              </a:solidFill>
              <a:effectLst/>
              <a:latin typeface="+mn-lt"/>
              <a:ea typeface="+mn-ea"/>
              <a:cs typeface="+mn-cs"/>
            </a:rPr>
            <a:t>繰上償還のため</a:t>
          </a:r>
          <a:r>
            <a:rPr kumimoji="1" lang="en-US" altLang="ja-JP" sz="1100">
              <a:solidFill>
                <a:schemeClr val="dk1"/>
              </a:solidFill>
              <a:effectLst/>
              <a:latin typeface="+mn-lt"/>
              <a:ea typeface="+mn-ea"/>
              <a:cs typeface="+mn-cs"/>
            </a:rPr>
            <a:t>311,656</a:t>
          </a:r>
          <a:r>
            <a:rPr kumimoji="1" lang="ja-JP" altLang="en-US" sz="1100">
              <a:solidFill>
                <a:schemeClr val="dk1"/>
              </a:solidFill>
              <a:effectLst/>
              <a:latin typeface="+mn-lt"/>
              <a:ea typeface="+mn-ea"/>
              <a:cs typeface="+mn-cs"/>
            </a:rPr>
            <a:t>千円を取り崩し、今後の償還に備え</a:t>
          </a:r>
          <a:r>
            <a:rPr kumimoji="1" lang="en-US" altLang="ja-JP" sz="1100">
              <a:solidFill>
                <a:schemeClr val="dk1"/>
              </a:solidFill>
              <a:effectLst/>
              <a:latin typeface="+mn-lt"/>
              <a:ea typeface="+mn-ea"/>
              <a:cs typeface="+mn-cs"/>
            </a:rPr>
            <a:t>250,217</a:t>
          </a:r>
          <a:r>
            <a:rPr kumimoji="1" lang="ja-JP" altLang="ja-JP" sz="1100">
              <a:solidFill>
                <a:schemeClr val="dk1"/>
              </a:solidFill>
              <a:effectLst/>
              <a:latin typeface="+mn-lt"/>
              <a:ea typeface="+mn-ea"/>
              <a:cs typeface="+mn-cs"/>
            </a:rPr>
            <a:t>千円を積み立てた。土地開発基金</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用地購入に充てるた</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今後の用地取得に向け</a:t>
          </a:r>
          <a:r>
            <a:rPr kumimoji="1" lang="ja-JP" altLang="en-US" sz="1100">
              <a:solidFill>
                <a:schemeClr val="dk1"/>
              </a:solidFill>
              <a:effectLst/>
              <a:latin typeface="+mn-lt"/>
              <a:ea typeface="+mn-ea"/>
              <a:cs typeface="+mn-cs"/>
            </a:rPr>
            <a:t>た積立てを実施。また公共施設整備の財源として</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千円、産業振興への事業として</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積み立てている。特定防衛施設周辺整備調整交付金事業基金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高齢者在宅サービスセンター運営に充当するための積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を計画に基づいて実施</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令和元年度台風による</a:t>
          </a:r>
          <a:r>
            <a:rPr kumimoji="1" lang="ja-JP" altLang="ja-JP" sz="1100">
              <a:solidFill>
                <a:schemeClr val="dk1"/>
              </a:solidFill>
              <a:effectLst/>
              <a:latin typeface="+mn-lt"/>
              <a:ea typeface="+mn-ea"/>
              <a:cs typeface="+mn-cs"/>
            </a:rPr>
            <a:t>災害復旧・復興特別交付金事業基金取り崩しが</a:t>
          </a:r>
          <a:r>
            <a:rPr kumimoji="1" lang="en-US" altLang="ja-JP" sz="1100">
              <a:solidFill>
                <a:schemeClr val="dk1"/>
              </a:solidFill>
              <a:effectLst/>
              <a:latin typeface="+mn-lt"/>
              <a:ea typeface="+mn-ea"/>
              <a:cs typeface="+mn-cs"/>
            </a:rPr>
            <a:t>5,884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、新型コロナウイルス感染症対策に充てるための都交付金基金の取り崩しが</a:t>
          </a:r>
          <a:r>
            <a:rPr kumimoji="1" lang="en-US" altLang="ja-JP" sz="1100">
              <a:solidFill>
                <a:schemeClr val="dk1"/>
              </a:solidFill>
              <a:effectLst/>
              <a:latin typeface="+mn-lt"/>
              <a:ea typeface="+mn-ea"/>
              <a:cs typeface="+mn-cs"/>
            </a:rPr>
            <a:t>27,484</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ふるさと寄附基金、霊園基金、進学助成基金についてはそれぞれ実績に基づく積立てと取り崩しを行った。</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自主財源が限られる財政状況において、各種の目的に応じた財源として、過大にならないよう配慮しつつ、安定的な財政運営に資するよう努めていく。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また今後の公共施設の更新による公債費の上昇に備え、減債基金を積立て財政運営の適正化を図っていく。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・公共施設等整備基金：各種公共施設並びに職員住宅の整備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・土地開発基金：事業用地の取得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・役場庁舎建設基金：役場庁舎の建替</a:t>
          </a:r>
          <a:endParaRPr lang="ja-JP" altLang="ja-JP" sz="1400">
            <a:effectLst/>
          </a:endParaRPr>
        </a:p>
        <a:p>
          <a:r>
            <a:rPr kumimoji="1" lang="ja-JP" altLang="ja-JP" sz="1100">
              <a:solidFill>
                <a:schemeClr val="dk1"/>
              </a:solidFill>
              <a:effectLst/>
              <a:latin typeface="+mn-lt"/>
              <a:ea typeface="+mn-ea"/>
              <a:cs typeface="+mn-cs"/>
            </a:rPr>
            <a:t>　・災害対策基金：台風等災害への備え及び被災後の対策</a:t>
          </a:r>
          <a:endParaRPr lang="ja-JP" altLang="ja-JP" sz="1400">
            <a:effectLst/>
          </a:endParaRPr>
        </a:p>
        <a:p>
          <a:r>
            <a:rPr kumimoji="1" lang="ja-JP" altLang="ja-JP" sz="1100">
              <a:solidFill>
                <a:schemeClr val="dk1"/>
              </a:solidFill>
              <a:effectLst/>
              <a:latin typeface="+mn-lt"/>
              <a:ea typeface="+mn-ea"/>
              <a:cs typeface="+mn-cs"/>
            </a:rPr>
            <a:t>　・社会福祉推進基金：社会福祉事業や施設整備の推進</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・産業振興基金：産業振興のための事業資金</a:t>
          </a:r>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・公共施設整備基金：公共施設の建替え等に要する資金として、</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千円の積立を行った。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特定防衛施設周辺整備調整交付金事業基金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高齢者在宅サービスセンター運営</a:t>
          </a:r>
          <a:r>
            <a:rPr kumimoji="1" lang="ja-JP" altLang="en-US" sz="1100">
              <a:solidFill>
                <a:schemeClr val="dk1"/>
              </a:solidFill>
              <a:effectLst/>
              <a:latin typeface="+mn-lt"/>
              <a:ea typeface="+mn-ea"/>
              <a:cs typeface="+mn-cs"/>
            </a:rPr>
            <a:t>資金として、</a:t>
          </a:r>
          <a:r>
            <a:rPr kumimoji="1" lang="en-US" altLang="ja-JP" sz="1100">
              <a:solidFill>
                <a:schemeClr val="dk1"/>
              </a:solidFill>
              <a:effectLst/>
              <a:latin typeface="+mn-lt"/>
              <a:ea typeface="+mn-ea"/>
              <a:cs typeface="+mn-cs"/>
            </a:rPr>
            <a:t>54,000</a:t>
          </a:r>
          <a:r>
            <a:rPr kumimoji="1" lang="ja-JP" altLang="ja-JP" sz="1100">
              <a:solidFill>
                <a:schemeClr val="dk1"/>
              </a:solidFill>
              <a:effectLst/>
              <a:latin typeface="+mn-lt"/>
              <a:ea typeface="+mn-ea"/>
              <a:cs typeface="+mn-cs"/>
            </a:rPr>
            <a:t>千円を取り崩し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58,605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の積立てを行った。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・土地開発基金：事業用地として確保するための資金として、</a:t>
          </a:r>
          <a:r>
            <a:rPr kumimoji="1" lang="en-US" altLang="ja-JP" sz="1100">
              <a:solidFill>
                <a:schemeClr val="dk1"/>
              </a:solidFill>
              <a:effectLst/>
              <a:latin typeface="+mn-lt"/>
              <a:ea typeface="+mn-ea"/>
              <a:cs typeface="+mn-cs"/>
            </a:rPr>
            <a:t>114,387</a:t>
          </a:r>
          <a:r>
            <a:rPr kumimoji="1" lang="ja-JP" altLang="ja-JP" sz="1100">
              <a:solidFill>
                <a:schemeClr val="dk1"/>
              </a:solidFill>
              <a:effectLst/>
              <a:latin typeface="+mn-lt"/>
              <a:ea typeface="+mn-ea"/>
              <a:cs typeface="+mn-cs"/>
            </a:rPr>
            <a:t>千円の取り崩しを行いつつ、</a:t>
          </a:r>
          <a:r>
            <a:rPr kumimoji="1" lang="en-US" altLang="ja-JP" sz="1100">
              <a:solidFill>
                <a:schemeClr val="dk1"/>
              </a:solidFill>
              <a:effectLst/>
              <a:latin typeface="+mn-lt"/>
              <a:ea typeface="+mn-ea"/>
              <a:cs typeface="+mn-cs"/>
            </a:rPr>
            <a:t>222,087</a:t>
          </a:r>
          <a:r>
            <a:rPr kumimoji="1" lang="ja-JP" altLang="ja-JP" sz="1100">
              <a:solidFill>
                <a:schemeClr val="dk1"/>
              </a:solidFill>
              <a:effectLst/>
              <a:latin typeface="+mn-lt"/>
              <a:ea typeface="+mn-ea"/>
              <a:cs typeface="+mn-cs"/>
            </a:rPr>
            <a:t>千円の積立を行った。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・霊園基金：霊園の維持管理及び整備に要する資金として、</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千円の積立を行った。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・ふるさと寄附基金：ふるさと寄附に係る充当事業への資金として、</a:t>
          </a:r>
          <a:r>
            <a:rPr kumimoji="1" lang="en-US" altLang="ja-JP" sz="1100">
              <a:solidFill>
                <a:schemeClr val="dk1"/>
              </a:solidFill>
              <a:effectLst/>
              <a:latin typeface="+mn-lt"/>
              <a:ea typeface="+mn-ea"/>
              <a:cs typeface="+mn-cs"/>
            </a:rPr>
            <a:t>7,352</a:t>
          </a:r>
          <a:r>
            <a:rPr kumimoji="1" lang="ja-JP" altLang="ja-JP" sz="1100">
              <a:solidFill>
                <a:schemeClr val="dk1"/>
              </a:solidFill>
              <a:effectLst/>
              <a:latin typeface="+mn-lt"/>
              <a:ea typeface="+mn-ea"/>
              <a:cs typeface="+mn-cs"/>
            </a:rPr>
            <a:t>千円の取り崩しを行いつつ、寄付金</a:t>
          </a:r>
          <a:r>
            <a:rPr kumimoji="1" lang="en-US" altLang="ja-JP" sz="1100">
              <a:solidFill>
                <a:schemeClr val="dk1"/>
              </a:solidFill>
              <a:effectLst/>
              <a:latin typeface="+mn-lt"/>
              <a:ea typeface="+mn-ea"/>
              <a:cs typeface="+mn-cs"/>
            </a:rPr>
            <a:t>9,761</a:t>
          </a:r>
          <a:r>
            <a:rPr kumimoji="1" lang="ja-JP" altLang="ja-JP" sz="1100">
              <a:solidFill>
                <a:schemeClr val="dk1"/>
              </a:solidFill>
              <a:effectLst/>
              <a:latin typeface="+mn-lt"/>
              <a:ea typeface="+mn-ea"/>
              <a:cs typeface="+mn-cs"/>
            </a:rPr>
            <a:t>千円の積立を行った。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・進学助成基金：内地の学校へ進学する際の助成金事業に係る資金として、</a:t>
          </a:r>
          <a:r>
            <a:rPr kumimoji="1" lang="en-US" altLang="ja-JP" sz="1100">
              <a:solidFill>
                <a:schemeClr val="dk1"/>
              </a:solidFill>
              <a:effectLst/>
              <a:latin typeface="+mn-lt"/>
              <a:ea typeface="+mn-ea"/>
              <a:cs typeface="+mn-cs"/>
            </a:rPr>
            <a:t>652</a:t>
          </a:r>
          <a:r>
            <a:rPr kumimoji="1" lang="ja-JP" altLang="ja-JP" sz="1100">
              <a:solidFill>
                <a:schemeClr val="dk1"/>
              </a:solidFill>
              <a:effectLst/>
              <a:latin typeface="+mn-lt"/>
              <a:ea typeface="+mn-ea"/>
              <a:cs typeface="+mn-cs"/>
            </a:rPr>
            <a:t>千円の取り崩し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復興特別交付金基金：令和元年度台風災害の復旧に係る資金として、</a:t>
          </a:r>
          <a:r>
            <a:rPr kumimoji="1" lang="en-US" altLang="ja-JP" sz="1100">
              <a:solidFill>
                <a:schemeClr val="dk1"/>
              </a:solidFill>
              <a:effectLst/>
              <a:latin typeface="+mn-lt"/>
              <a:ea typeface="+mn-ea"/>
              <a:cs typeface="+mn-cs"/>
            </a:rPr>
            <a:t>5,884</a:t>
          </a:r>
          <a:r>
            <a:rPr kumimoji="1" lang="ja-JP" altLang="ja-JP" sz="1100">
              <a:solidFill>
                <a:schemeClr val="dk1"/>
              </a:solidFill>
              <a:effectLst/>
              <a:latin typeface="+mn-lt"/>
              <a:ea typeface="+mn-ea"/>
              <a:cs typeface="+mn-cs"/>
            </a:rPr>
            <a:t>千円の取り崩しを行った。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・新型コロナウイルス感染症緊急対策特別交付金基金：新型コロナウイルス感染症対策に係る</a:t>
          </a:r>
          <a:r>
            <a:rPr kumimoji="1" lang="ja-JP" altLang="en-US" sz="1100">
              <a:solidFill>
                <a:schemeClr val="dk1"/>
              </a:solidFill>
              <a:effectLst/>
              <a:latin typeface="+mn-lt"/>
              <a:ea typeface="+mn-ea"/>
              <a:cs typeface="+mn-cs"/>
            </a:rPr>
            <a:t>資金として、</a:t>
          </a:r>
          <a:r>
            <a:rPr kumimoji="1" lang="en-US" altLang="ja-JP" sz="1100">
              <a:solidFill>
                <a:schemeClr val="dk1"/>
              </a:solidFill>
              <a:effectLst/>
              <a:latin typeface="+mn-lt"/>
              <a:ea typeface="+mn-ea"/>
              <a:cs typeface="+mn-cs"/>
            </a:rPr>
            <a:t>27,484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を行った。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・産業振興基金：産業振興に要する資金として、</a:t>
          </a:r>
          <a:r>
            <a:rPr kumimoji="1" lang="en-US" altLang="ja-JP" sz="1100">
              <a:solidFill>
                <a:schemeClr val="dk1"/>
              </a:solidFill>
              <a:effectLst/>
              <a:latin typeface="+mn-lt"/>
              <a:ea typeface="+mn-ea"/>
              <a:cs typeface="+mn-cs"/>
            </a:rPr>
            <a:t>100,000</a:t>
          </a:r>
          <a:r>
            <a:rPr kumimoji="1" lang="ja-JP" altLang="en-US" sz="1100">
              <a:solidFill>
                <a:schemeClr val="dk1"/>
              </a:solidFill>
              <a:effectLst/>
              <a:latin typeface="+mn-lt"/>
              <a:ea typeface="+mn-ea"/>
              <a:cs typeface="+mn-cs"/>
            </a:rPr>
            <a:t>千円の積立を行った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・役場庁舎建設基金：庁舎の建て替えに備え、積立目標額を</a:t>
          </a:r>
          <a:r>
            <a:rPr kumimoji="1" lang="en-US" altLang="ja-JP" sz="1100">
              <a:solidFill>
                <a:schemeClr val="dk1"/>
              </a:solidFill>
              <a:effectLst/>
              <a:latin typeface="+mn-lt"/>
              <a:ea typeface="+mn-ea"/>
              <a:cs typeface="+mn-cs"/>
            </a:rPr>
            <a:t>500,000</a:t>
          </a:r>
          <a:r>
            <a:rPr kumimoji="1" lang="ja-JP" altLang="ja-JP" sz="1100">
              <a:solidFill>
                <a:schemeClr val="dk1"/>
              </a:solidFill>
              <a:effectLst/>
              <a:latin typeface="+mn-lt"/>
              <a:ea typeface="+mn-ea"/>
              <a:cs typeface="+mn-cs"/>
            </a:rPr>
            <a:t>千円と設定する。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年度は、積立、取崩ともに行なっていない。</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健全な財政運営を行うための財源として活用していく。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任意繰上償還を行ったため</a:t>
          </a:r>
          <a:r>
            <a:rPr kumimoji="1" lang="en-US" altLang="ja-JP" sz="1100">
              <a:solidFill>
                <a:schemeClr val="dk1"/>
              </a:solidFill>
              <a:effectLst/>
              <a:latin typeface="+mn-lt"/>
              <a:ea typeface="+mn-ea"/>
              <a:cs typeface="+mn-cs"/>
            </a:rPr>
            <a:t>311,656</a:t>
          </a:r>
          <a:r>
            <a:rPr kumimoji="1" lang="ja-JP" altLang="en-US" sz="1100">
              <a:solidFill>
                <a:schemeClr val="dk1"/>
              </a:solidFill>
              <a:effectLst/>
              <a:latin typeface="+mn-lt"/>
              <a:ea typeface="+mn-ea"/>
              <a:cs typeface="+mn-cs"/>
            </a:rPr>
            <a:t>千円を取り崩し、</a:t>
          </a:r>
          <a:r>
            <a:rPr kumimoji="1" lang="ja-JP" altLang="ja-JP" sz="1100">
              <a:solidFill>
                <a:schemeClr val="dk1"/>
              </a:solidFill>
              <a:effectLst/>
              <a:latin typeface="+mn-lt"/>
              <a:ea typeface="+mn-ea"/>
              <a:cs typeface="+mn-cs"/>
            </a:rPr>
            <a:t>決算余剰金</a:t>
          </a:r>
          <a:r>
            <a:rPr kumimoji="1" lang="ja-JP" altLang="en-US" sz="1100">
              <a:solidFill>
                <a:schemeClr val="dk1"/>
              </a:solidFill>
              <a:effectLst/>
              <a:latin typeface="+mn-lt"/>
              <a:ea typeface="+mn-ea"/>
              <a:cs typeface="+mn-cs"/>
            </a:rPr>
            <a:t>及び将来の</a:t>
          </a:r>
          <a:r>
            <a:rPr lang="ja-JP" altLang="ja-JP" sz="1100">
              <a:solidFill>
                <a:schemeClr val="dk1"/>
              </a:solidFill>
              <a:effectLst/>
              <a:latin typeface="+mn-lt"/>
              <a:ea typeface="+mn-ea"/>
              <a:cs typeface="+mn-cs"/>
            </a:rPr>
            <a:t>公債費抑制のための財源として</a:t>
          </a:r>
          <a:r>
            <a:rPr lang="en-US" altLang="ja-JP" sz="1100">
              <a:solidFill>
                <a:schemeClr val="dk1"/>
              </a:solidFill>
              <a:effectLst/>
              <a:latin typeface="+mn-lt"/>
              <a:ea typeface="+mn-ea"/>
              <a:cs typeface="+mn-cs"/>
            </a:rPr>
            <a:t>250,217</a:t>
          </a:r>
          <a:r>
            <a:rPr lang="ja-JP" altLang="ja-JP" sz="1100">
              <a:solidFill>
                <a:schemeClr val="dk1"/>
              </a:solidFill>
              <a:effectLst/>
              <a:latin typeface="+mn-lt"/>
              <a:ea typeface="+mn-ea"/>
              <a:cs typeface="+mn-cs"/>
            </a:rPr>
            <a:t>千円を積み立てた。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任意の繰り上げ償還を行う財源として活用する。地方債の償還計画を踏まえ、目標額を</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千円程度とし</a:t>
          </a:r>
          <a:r>
            <a:rPr kumimoji="1" lang="ja-JP" altLang="en-US" sz="1100">
              <a:solidFill>
                <a:schemeClr val="dk1"/>
              </a:solidFill>
              <a:effectLst/>
              <a:latin typeface="+mn-lt"/>
              <a:ea typeface="+mn-ea"/>
              <a:cs typeface="+mn-cs"/>
            </a:rPr>
            <a:t>て財政指標に注視しながら運用していく</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
2,548
106.88
6,173,747
5,928,723
244,925
2,164,013
2,491,273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類似団体平均を超えてきており老朽化が進む大型の施設が多いことによるものと考えられるが、順次更新を行う計画となっており、令和３年度以降は学校や保育施設の更新に向け準備が進んでいる。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206240" y="514812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258945" y="657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119245" y="6567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258945" y="4930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119245" y="51481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867025" y="5727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196465" y="5696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1525905" y="5659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157345" y="5896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258945" y="587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131989</xdr:rowOff>
    </xdr:from>
    <xdr:to>
      <xdr:col>19</xdr:col>
      <xdr:colOff>187325</xdr:colOff>
      <xdr:row>29</xdr:row>
      <xdr:rowOff>62139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537585" y="55955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11339</xdr:rowOff>
    </xdr:from>
    <xdr:to>
      <xdr:col>23</xdr:col>
      <xdr:colOff>85725</xdr:colOff>
      <xdr:row>30</xdr:row>
      <xdr:rowOff>148318</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3588385" y="5642519"/>
          <a:ext cx="619760" cy="30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4" name="n_1aveValue有形固定資産減価償却率">
          <a:extLst>
            <a:ext uri="{FF2B5EF4-FFF2-40B4-BE49-F238E27FC236}">
              <a16:creationId xmlns:a16="http://schemas.microsoft.com/office/drawing/2014/main" id="{00000000-0008-0000-0000-00005E000000}"/>
            </a:ext>
          </a:extLst>
        </xdr:cNvPr>
        <xdr:cNvSpPr txBox="1"/>
      </xdr:nvSpPr>
      <xdr:spPr>
        <a:xfrm>
          <a:off x="3395989"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5" name="n_2aveValue有形固定資産減価償却率">
          <a:extLst>
            <a:ext uri="{FF2B5EF4-FFF2-40B4-BE49-F238E27FC236}">
              <a16:creationId xmlns:a16="http://schemas.microsoft.com/office/drawing/2014/main" id="{00000000-0008-0000-0000-00005F000000}"/>
            </a:ext>
          </a:extLst>
        </xdr:cNvPr>
        <xdr:cNvSpPr txBox="1"/>
      </xdr:nvSpPr>
      <xdr:spPr>
        <a:xfrm>
          <a:off x="2738129" y="550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6" name="n_3aveValue有形固定資産減価償却率">
          <a:extLst>
            <a:ext uri="{FF2B5EF4-FFF2-40B4-BE49-F238E27FC236}">
              <a16:creationId xmlns:a16="http://schemas.microsoft.com/office/drawing/2014/main" id="{00000000-0008-0000-0000-000060000000}"/>
            </a:ext>
          </a:extLst>
        </xdr:cNvPr>
        <xdr:cNvSpPr txBox="1"/>
      </xdr:nvSpPr>
      <xdr:spPr>
        <a:xfrm>
          <a:off x="20675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7" name="n_4aveValue有形固定資産減価償却率">
          <a:extLst>
            <a:ext uri="{FF2B5EF4-FFF2-40B4-BE49-F238E27FC236}">
              <a16:creationId xmlns:a16="http://schemas.microsoft.com/office/drawing/2014/main" id="{00000000-0008-0000-0000-000061000000}"/>
            </a:ext>
          </a:extLst>
        </xdr:cNvPr>
        <xdr:cNvSpPr txBox="1"/>
      </xdr:nvSpPr>
      <xdr:spPr>
        <a:xfrm>
          <a:off x="1397009" y="54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78666</xdr:rowOff>
    </xdr:from>
    <xdr:ext cx="405111" cy="259045"/>
    <xdr:sp macro="" textlink="">
      <xdr:nvSpPr>
        <xdr:cNvPr id="98" name="n_1mainValue有形固定資産減価償却率">
          <a:extLst>
            <a:ext uri="{FF2B5EF4-FFF2-40B4-BE49-F238E27FC236}">
              <a16:creationId xmlns:a16="http://schemas.microsoft.com/office/drawing/2014/main" id="{00000000-0008-0000-0000-000062000000}"/>
            </a:ext>
          </a:extLst>
        </xdr:cNvPr>
        <xdr:cNvSpPr txBox="1"/>
      </xdr:nvSpPr>
      <xdr:spPr>
        <a:xfrm>
          <a:off x="3395989" y="537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2208504" y="452224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24,25,29,</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年度に実施した地方債の繰上償還により将来負担額の軽減が図れている。また令和３年度は感染症の影響が続いていおり経常経費が抑えられたことも影響していると考えられる。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3027660" y="521186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3080365" y="6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2963525" y="6519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3080365" y="5384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001625" y="540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359005" y="580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688445" y="580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017885" y="587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0347325" y="5891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117549</xdr:rowOff>
    </xdr:from>
    <xdr:to>
      <xdr:col>76</xdr:col>
      <xdr:colOff>73025</xdr:colOff>
      <xdr:row>27</xdr:row>
      <xdr:rowOff>47699</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3001625" y="5245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32476</xdr:rowOff>
    </xdr:from>
    <xdr:ext cx="405111"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3080365" y="5160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52070</xdr:rowOff>
    </xdr:from>
    <xdr:to>
      <xdr:col>72</xdr:col>
      <xdr:colOff>123825</xdr:colOff>
      <xdr:row>27</xdr:row>
      <xdr:rowOff>153670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2359005" y="53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168349</xdr:rowOff>
    </xdr:from>
    <xdr:to>
      <xdr:col>76</xdr:col>
      <xdr:colOff>22225</xdr:colOff>
      <xdr:row>27</xdr:row>
      <xdr:rowOff>102870</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2409805" y="5296609"/>
          <a:ext cx="619760" cy="10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72221</xdr:rowOff>
    </xdr:from>
    <xdr:to>
      <xdr:col>68</xdr:col>
      <xdr:colOff>123825</xdr:colOff>
      <xdr:row>28</xdr:row>
      <xdr:rowOff>2371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1688445" y="5368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102870</xdr:rowOff>
    </xdr:from>
    <xdr:to>
      <xdr:col>72</xdr:col>
      <xdr:colOff>73025</xdr:colOff>
      <xdr:row>27</xdr:row>
      <xdr:rowOff>123021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1739245" y="5398770"/>
          <a:ext cx="67056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67003</xdr:rowOff>
    </xdr:from>
    <xdr:to>
      <xdr:col>64</xdr:col>
      <xdr:colOff>123825</xdr:colOff>
      <xdr:row>27</xdr:row>
      <xdr:rowOff>168603</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017885" y="5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117803</xdr:rowOff>
    </xdr:from>
    <xdr:to>
      <xdr:col>68</xdr:col>
      <xdr:colOff>73025</xdr:colOff>
      <xdr:row>27</xdr:row>
      <xdr:rowOff>123021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068685" y="5413703"/>
          <a:ext cx="67056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21844</xdr:rowOff>
    </xdr:from>
    <xdr:to>
      <xdr:col>60</xdr:col>
      <xdr:colOff>123825</xdr:colOff>
      <xdr:row>27</xdr:row>
      <xdr:rowOff>123444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0347325" y="53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72644</xdr:rowOff>
    </xdr:from>
    <xdr:to>
      <xdr:col>64</xdr:col>
      <xdr:colOff>73025</xdr:colOff>
      <xdr:row>27</xdr:row>
      <xdr:rowOff>117803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0398125" y="5368544"/>
          <a:ext cx="670560" cy="4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2185092" y="589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1527232" y="58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0856672" y="596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0186112" y="59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170197</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2185092" y="51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18898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1527232" y="51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13680</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0856672" y="5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139971</xdr:rowOff>
    </xdr:from>
    <xdr:ext cx="405111"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0218429" y="510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
2,548
106.88
6,173,747
5,928,723
244,925
2,164,013
2,491,273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373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38463</xdr:rowOff>
    </xdr:from>
    <xdr:to>
      <xdr:col>24</xdr:col>
      <xdr:colOff>114300</xdr:colOff>
      <xdr:row>41</xdr:row>
      <xdr:rowOff>140063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9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16890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89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46627</xdr:rowOff>
    </xdr:from>
    <xdr:to>
      <xdr:col>20</xdr:col>
      <xdr:colOff>38100</xdr:colOff>
      <xdr:row>41</xdr:row>
      <xdr:rowOff>148227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9198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89263</xdr:rowOff>
    </xdr:from>
    <xdr:to>
      <xdr:col>24</xdr:col>
      <xdr:colOff>63500</xdr:colOff>
      <xdr:row>41</xdr:row>
      <xdr:rowOff>97427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355340" y="6962503"/>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17056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61100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100-000051000000}"/>
            </a:ext>
          </a:extLst>
        </xdr:cNvPr>
        <xdr:cNvSpPr txBox="1"/>
      </xdr:nvSpPr>
      <xdr:spPr>
        <a:xfrm>
          <a:off x="836304"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139354</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170564" y="701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100-000067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05" name="【道路】&#10;一人当たり延長最小値テキスト">
          <a:extLst>
            <a:ext uri="{FF2B5EF4-FFF2-40B4-BE49-F238E27FC236}">
              <a16:creationId xmlns:a16="http://schemas.microsoft.com/office/drawing/2014/main" id="{00000000-0008-0000-0100-000069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07" name="【道路】&#10;一人当たり延長最大値テキスト">
          <a:extLst>
            <a:ext uri="{FF2B5EF4-FFF2-40B4-BE49-F238E27FC236}">
              <a16:creationId xmlns:a16="http://schemas.microsoft.com/office/drawing/2014/main" id="{00000000-0008-0000-0100-00006B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09" name="【道路】&#10;一人当たり延長平均値テキスト">
          <a:extLst>
            <a:ext uri="{FF2B5EF4-FFF2-40B4-BE49-F238E27FC236}">
              <a16:creationId xmlns:a16="http://schemas.microsoft.com/office/drawing/2014/main" id="{00000000-0008-0000-0100-00006D000000}"/>
            </a:ext>
          </a:extLst>
        </xdr:cNvPr>
        <xdr:cNvSpPr txBox="1"/>
      </xdr:nvSpPr>
      <xdr:spPr>
        <a:xfrm>
          <a:off x="9258300" y="6674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69428</xdr:rowOff>
    </xdr:from>
    <xdr:to>
      <xdr:col>55</xdr:col>
      <xdr:colOff>50800</xdr:colOff>
      <xdr:row>41</xdr:row>
      <xdr:rowOff>171028</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9192260" y="69426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155805</xdr:rowOff>
    </xdr:from>
    <xdr:ext cx="469744" cy="259045"/>
    <xdr:sp macro="" textlink="">
      <xdr:nvSpPr>
        <xdr:cNvPr id="121" name="【道路】&#10;一人当たり延長該当値テキスト">
          <a:extLst>
            <a:ext uri="{FF2B5EF4-FFF2-40B4-BE49-F238E27FC236}">
              <a16:creationId xmlns:a16="http://schemas.microsoft.com/office/drawing/2014/main" id="{00000000-0008-0000-0100-000079000000}"/>
            </a:ext>
          </a:extLst>
        </xdr:cNvPr>
        <xdr:cNvSpPr txBox="1"/>
      </xdr:nvSpPr>
      <xdr:spPr>
        <a:xfrm>
          <a:off x="9258300" y="68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69584</xdr:rowOff>
    </xdr:from>
    <xdr:to>
      <xdr:col>50</xdr:col>
      <xdr:colOff>165100</xdr:colOff>
      <xdr:row>41</xdr:row>
      <xdr:rowOff>171184</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8445500" y="6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120228</xdr:rowOff>
    </xdr:from>
    <xdr:to>
      <xdr:col>55</xdr:col>
      <xdr:colOff>0</xdr:colOff>
      <xdr:row>41</xdr:row>
      <xdr:rowOff>120384</xdr:rowOff>
    </xdr:to>
    <xdr:cxnSp macro="">
      <xdr:nvCxnSpPr>
        <xdr:cNvPr id="123" name="直線コネクタ 122">
          <a:extLst>
            <a:ext uri="{FF2B5EF4-FFF2-40B4-BE49-F238E27FC236}">
              <a16:creationId xmlns:a16="http://schemas.microsoft.com/office/drawing/2014/main" id="{00000000-0008-0000-0100-00007B000000}"/>
            </a:ext>
          </a:extLst>
        </xdr:cNvPr>
        <xdr:cNvCxnSpPr/>
      </xdr:nvCxnSpPr>
      <xdr:spPr>
        <a:xfrm flipV="1">
          <a:off x="8496300" y="6993468"/>
          <a:ext cx="7239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24" name="n_1aveValue【道路】&#10;一人当たり延長">
          <a:extLst>
            <a:ext uri="{FF2B5EF4-FFF2-40B4-BE49-F238E27FC236}">
              <a16:creationId xmlns:a16="http://schemas.microsoft.com/office/drawing/2014/main" id="{00000000-0008-0000-0100-00007C000000}"/>
            </a:ext>
          </a:extLst>
        </xdr:cNvPr>
        <xdr:cNvSpPr txBox="1"/>
      </xdr:nvSpPr>
      <xdr:spPr>
        <a:xfrm>
          <a:off x="8239271" y="66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25" name="n_2aveValue【道路】&#10;一人当たり延長">
          <a:extLst>
            <a:ext uri="{FF2B5EF4-FFF2-40B4-BE49-F238E27FC236}">
              <a16:creationId xmlns:a16="http://schemas.microsoft.com/office/drawing/2014/main" id="{00000000-0008-0000-0100-00007D000000}"/>
            </a:ext>
          </a:extLst>
        </xdr:cNvPr>
        <xdr:cNvSpPr txBox="1"/>
      </xdr:nvSpPr>
      <xdr:spPr>
        <a:xfrm>
          <a:off x="7477271" y="66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26" name="n_3aveValue【道路】&#10;一人当たり延長">
          <a:extLst>
            <a:ext uri="{FF2B5EF4-FFF2-40B4-BE49-F238E27FC236}">
              <a16:creationId xmlns:a16="http://schemas.microsoft.com/office/drawing/2014/main" id="{00000000-0008-0000-0100-00007E000000}"/>
            </a:ext>
          </a:extLst>
        </xdr:cNvPr>
        <xdr:cNvSpPr txBox="1"/>
      </xdr:nvSpPr>
      <xdr:spPr>
        <a:xfrm>
          <a:off x="6702571" y="66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27" name="n_4aveValue【道路】&#10;一人当たり延長">
          <a:extLst>
            <a:ext uri="{FF2B5EF4-FFF2-40B4-BE49-F238E27FC236}">
              <a16:creationId xmlns:a16="http://schemas.microsoft.com/office/drawing/2014/main" id="{00000000-0008-0000-0100-00007F000000}"/>
            </a:ext>
          </a:extLst>
        </xdr:cNvPr>
        <xdr:cNvSpPr txBox="1"/>
      </xdr:nvSpPr>
      <xdr:spPr>
        <a:xfrm>
          <a:off x="5905011" y="6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162311</xdr:rowOff>
    </xdr:from>
    <xdr:ext cx="469744" cy="259045"/>
    <xdr:sp macro="" textlink="">
      <xdr:nvSpPr>
        <xdr:cNvPr id="128" name="n_1mainValue【道路】&#10;一人当たり延長">
          <a:extLst>
            <a:ext uri="{FF2B5EF4-FFF2-40B4-BE49-F238E27FC236}">
              <a16:creationId xmlns:a16="http://schemas.microsoft.com/office/drawing/2014/main" id="{00000000-0008-0000-0100-000080000000}"/>
            </a:ext>
          </a:extLst>
        </xdr:cNvPr>
        <xdr:cNvSpPr txBox="1"/>
      </xdr:nvSpPr>
      <xdr:spPr>
        <a:xfrm>
          <a:off x="8271587" y="703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認定こども園・幼稚園・保育所】&#10;有形固定資産減価償却率グラフ枠">
          <a:extLst>
            <a:ext uri="{FF2B5EF4-FFF2-40B4-BE49-F238E27FC236}">
              <a16:creationId xmlns:a16="http://schemas.microsoft.com/office/drawing/2014/main" id="{00000000-0008-0000-0100-0000C700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201" name="【認定こども園・幼稚園・保育所】&#10;有形固定資産減価償却率最小値テキスト">
          <a:extLst>
            <a:ext uri="{FF2B5EF4-FFF2-40B4-BE49-F238E27FC236}">
              <a16:creationId xmlns:a16="http://schemas.microsoft.com/office/drawing/2014/main" id="{00000000-0008-0000-0100-0000C900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203" name="【認定こども園・幼稚園・保育所】&#10;有形固定資産減価償却率最大値テキスト">
          <a:extLst>
            <a:ext uri="{FF2B5EF4-FFF2-40B4-BE49-F238E27FC236}">
              <a16:creationId xmlns:a16="http://schemas.microsoft.com/office/drawing/2014/main" id="{00000000-0008-0000-0100-0000CB00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205" name="【認定こども園・幼稚園・保育所】&#10;有形固定資産減価償却率平均値テキスト">
          <a:extLst>
            <a:ext uri="{FF2B5EF4-FFF2-40B4-BE49-F238E27FC236}">
              <a16:creationId xmlns:a16="http://schemas.microsoft.com/office/drawing/2014/main" id="{00000000-0008-0000-0100-0000CD000000}"/>
            </a:ext>
          </a:extLst>
        </xdr:cNvPr>
        <xdr:cNvSpPr txBox="1"/>
      </xdr:nvSpPr>
      <xdr:spPr>
        <a:xfrm>
          <a:off x="14414500" y="610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1357884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128041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12029440" y="6073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123188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77470</xdr:rowOff>
    </xdr:from>
    <xdr:to>
      <xdr:col>85</xdr:col>
      <xdr:colOff>177800</xdr:colOff>
      <xdr:row>36</xdr:row>
      <xdr:rowOff>7620</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14325600" y="59448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100347</xdr:rowOff>
    </xdr:from>
    <xdr:ext cx="405111" cy="259045"/>
    <xdr:sp macro="" textlink="">
      <xdr:nvSpPr>
        <xdr:cNvPr id="217" name="【認定こども園・幼稚園・保育所】&#10;有形固定資産減価償却率該当値テキスト">
          <a:extLst>
            <a:ext uri="{FF2B5EF4-FFF2-40B4-BE49-F238E27FC236}">
              <a16:creationId xmlns:a16="http://schemas.microsoft.com/office/drawing/2014/main" id="{00000000-0008-0000-0100-0000D9000000}"/>
            </a:ext>
          </a:extLst>
        </xdr:cNvPr>
        <xdr:cNvSpPr txBox="1"/>
      </xdr:nvSpPr>
      <xdr:spPr>
        <a:xfrm>
          <a:off x="144145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13578840" y="668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128270</xdr:rowOff>
    </xdr:from>
    <xdr:to>
      <xdr:col>85</xdr:col>
      <xdr:colOff>127000</xdr:colOff>
      <xdr:row>40</xdr:row>
      <xdr:rowOff>26670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3629640" y="5995670"/>
          <a:ext cx="74676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220" name="n_1aveValue【認定こども園・幼稚園・保育所】&#10;有形固定資産減価償却率">
          <a:extLst>
            <a:ext uri="{FF2B5EF4-FFF2-40B4-BE49-F238E27FC236}">
              <a16:creationId xmlns:a16="http://schemas.microsoft.com/office/drawing/2014/main" id="{00000000-0008-0000-0100-0000DC000000}"/>
            </a:ext>
          </a:extLst>
        </xdr:cNvPr>
        <xdr:cNvSpPr txBox="1"/>
      </xdr:nvSpPr>
      <xdr:spPr>
        <a:xfrm>
          <a:off x="134372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221" name="n_2aveValue【認定こども園・幼稚園・保育所】&#10;有形固定資産減価償却率">
          <a:extLst>
            <a:ext uri="{FF2B5EF4-FFF2-40B4-BE49-F238E27FC236}">
              <a16:creationId xmlns:a16="http://schemas.microsoft.com/office/drawing/2014/main" id="{00000000-0008-0000-0100-0000DD000000}"/>
            </a:ext>
          </a:extLst>
        </xdr:cNvPr>
        <xdr:cNvSpPr txBox="1"/>
      </xdr:nvSpPr>
      <xdr:spPr>
        <a:xfrm>
          <a:off x="12675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222" name="n_3aveValue【認定こども園・幼稚園・保育所】&#10;有形固定資産減価償却率">
          <a:extLst>
            <a:ext uri="{FF2B5EF4-FFF2-40B4-BE49-F238E27FC236}">
              <a16:creationId xmlns:a16="http://schemas.microsoft.com/office/drawing/2014/main" id="{00000000-0008-0000-0100-0000DE000000}"/>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223" name="n_4aveValue【認定こども園・幼稚園・保育所】&#10;有形固定資産減価償却率">
          <a:extLst>
            <a:ext uri="{FF2B5EF4-FFF2-40B4-BE49-F238E27FC236}">
              <a16:creationId xmlns:a16="http://schemas.microsoft.com/office/drawing/2014/main" id="{00000000-0008-0000-0100-0000DF000000}"/>
            </a:ext>
          </a:extLst>
        </xdr:cNvPr>
        <xdr:cNvSpPr txBox="1"/>
      </xdr:nvSpPr>
      <xdr:spPr>
        <a:xfrm>
          <a:off x="1110298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224" name="n_1mainValue【認定こども園・幼稚園・保育所】&#10;有形固定資産減価償却率">
          <a:extLst>
            <a:ext uri="{FF2B5EF4-FFF2-40B4-BE49-F238E27FC236}">
              <a16:creationId xmlns:a16="http://schemas.microsoft.com/office/drawing/2014/main" id="{00000000-0008-0000-0100-0000E0000000}"/>
            </a:ext>
          </a:extLst>
        </xdr:cNvPr>
        <xdr:cNvSpPr txBox="1"/>
      </xdr:nvSpPr>
      <xdr:spPr>
        <a:xfrm>
          <a:off x="134372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9" name="【認定こども園・幼稚園・保育所】&#10;一人当たり面積グラフ枠">
          <a:extLst>
            <a:ext uri="{FF2B5EF4-FFF2-40B4-BE49-F238E27FC236}">
              <a16:creationId xmlns:a16="http://schemas.microsoft.com/office/drawing/2014/main" id="{00000000-0008-0000-0100-0000F900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251" name="【認定こども園・幼稚園・保育所】&#10;一人当たり面積最小値テキスト">
          <a:extLst>
            <a:ext uri="{FF2B5EF4-FFF2-40B4-BE49-F238E27FC236}">
              <a16:creationId xmlns:a16="http://schemas.microsoft.com/office/drawing/2014/main" id="{00000000-0008-0000-0100-0000FB000000}"/>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253" name="【認定こども園・幼稚園・保育所】&#10;一人当たり面積最大値テキスト">
          <a:extLst>
            <a:ext uri="{FF2B5EF4-FFF2-40B4-BE49-F238E27FC236}">
              <a16:creationId xmlns:a16="http://schemas.microsoft.com/office/drawing/2014/main" id="{00000000-0008-0000-0100-0000FD000000}"/>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255" name="【認定こども園・幼稚園・保育所】&#10;一人当たり面積平均値テキスト">
          <a:extLst>
            <a:ext uri="{FF2B5EF4-FFF2-40B4-BE49-F238E27FC236}">
              <a16:creationId xmlns:a16="http://schemas.microsoft.com/office/drawing/2014/main" id="{00000000-0008-0000-0100-0000FF000000}"/>
            </a:ext>
          </a:extLst>
        </xdr:cNvPr>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257" name="フローチャート: 判断 256">
          <a:extLst>
            <a:ext uri="{FF2B5EF4-FFF2-40B4-BE49-F238E27FC236}">
              <a16:creationId xmlns:a16="http://schemas.microsoft.com/office/drawing/2014/main" id="{00000000-0008-0000-0100-000001010000}"/>
            </a:ext>
          </a:extLst>
        </xdr:cNvPr>
        <xdr:cNvSpPr/>
      </xdr:nvSpPr>
      <xdr:spPr>
        <a:xfrm>
          <a:off x="18735040" y="6659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17937480" y="661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171627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1638808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39007</xdr:rowOff>
    </xdr:from>
    <xdr:to>
      <xdr:col>116</xdr:col>
      <xdr:colOff>114300</xdr:colOff>
      <xdr:row>41</xdr:row>
      <xdr:rowOff>140607</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19458940" y="69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125384</xdr:rowOff>
    </xdr:from>
    <xdr:ext cx="469744" cy="259045"/>
    <xdr:sp macro="" textlink="">
      <xdr:nvSpPr>
        <xdr:cNvPr id="267" name="【認定こども園・幼稚園・保育所】&#10;一人当たり面積該当値テキスト">
          <a:extLst>
            <a:ext uri="{FF2B5EF4-FFF2-40B4-BE49-F238E27FC236}">
              <a16:creationId xmlns:a16="http://schemas.microsoft.com/office/drawing/2014/main" id="{00000000-0008-0000-0100-00000B010000}"/>
            </a:ext>
          </a:extLst>
        </xdr:cNvPr>
        <xdr:cNvSpPr txBox="1"/>
      </xdr:nvSpPr>
      <xdr:spPr>
        <a:xfrm>
          <a:off x="19547840" y="68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41184</xdr:rowOff>
    </xdr:from>
    <xdr:to>
      <xdr:col>112</xdr:col>
      <xdr:colOff>38100</xdr:colOff>
      <xdr:row>41</xdr:row>
      <xdr:rowOff>142784</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18735040" y="6914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91984</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18778220" y="6963047"/>
          <a:ext cx="73152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270" name="n_1aveValue【認定こども園・幼稚園・保育所】&#10;一人当たり面積">
          <a:extLst>
            <a:ext uri="{FF2B5EF4-FFF2-40B4-BE49-F238E27FC236}">
              <a16:creationId xmlns:a16="http://schemas.microsoft.com/office/drawing/2014/main" id="{00000000-0008-0000-0100-00000E010000}"/>
            </a:ext>
          </a:extLst>
        </xdr:cNvPr>
        <xdr:cNvSpPr txBox="1"/>
      </xdr:nvSpPr>
      <xdr:spPr>
        <a:xfrm>
          <a:off x="18561127" y="643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271" name="n_2aveValue【認定こども園・幼稚園・保育所】&#10;一人当たり面積">
          <a:extLst>
            <a:ext uri="{FF2B5EF4-FFF2-40B4-BE49-F238E27FC236}">
              <a16:creationId xmlns:a16="http://schemas.microsoft.com/office/drawing/2014/main" id="{00000000-0008-0000-0100-00000F010000}"/>
            </a:ext>
          </a:extLst>
        </xdr:cNvPr>
        <xdr:cNvSpPr txBox="1"/>
      </xdr:nvSpPr>
      <xdr:spPr>
        <a:xfrm>
          <a:off x="17776267" y="639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272" name="n_3aveValue【認定こども園・幼稚園・保育所】&#10;一人当たり面積">
          <a:extLst>
            <a:ext uri="{FF2B5EF4-FFF2-40B4-BE49-F238E27FC236}">
              <a16:creationId xmlns:a16="http://schemas.microsoft.com/office/drawing/2014/main" id="{00000000-0008-0000-0100-000010010000}"/>
            </a:ext>
          </a:extLst>
        </xdr:cNvPr>
        <xdr:cNvSpPr txBox="1"/>
      </xdr:nvSpPr>
      <xdr:spPr>
        <a:xfrm>
          <a:off x="17001567" y="64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273" name="n_4aveValue【認定こども園・幼稚園・保育所】&#10;一人当たり面積">
          <a:extLst>
            <a:ext uri="{FF2B5EF4-FFF2-40B4-BE49-F238E27FC236}">
              <a16:creationId xmlns:a16="http://schemas.microsoft.com/office/drawing/2014/main" id="{00000000-0008-0000-0100-000011010000}"/>
            </a:ext>
          </a:extLst>
        </xdr:cNvPr>
        <xdr:cNvSpPr txBox="1"/>
      </xdr:nvSpPr>
      <xdr:spPr>
        <a:xfrm>
          <a:off x="16226867"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133911</xdr:rowOff>
    </xdr:from>
    <xdr:ext cx="469744" cy="259045"/>
    <xdr:sp macro="" textlink="">
      <xdr:nvSpPr>
        <xdr:cNvPr id="274" name="n_1mainValue【認定こども園・幼稚園・保育所】&#10;一人当たり面積">
          <a:extLst>
            <a:ext uri="{FF2B5EF4-FFF2-40B4-BE49-F238E27FC236}">
              <a16:creationId xmlns:a16="http://schemas.microsoft.com/office/drawing/2014/main" id="{00000000-0008-0000-0100-000012010000}"/>
            </a:ext>
          </a:extLst>
        </xdr:cNvPr>
        <xdr:cNvSpPr txBox="1"/>
      </xdr:nvSpPr>
      <xdr:spPr>
        <a:xfrm>
          <a:off x="18561127" y="70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8" name="【学校施設】&#10;有形固定資産減価償却率グラフ枠">
          <a:extLst>
            <a:ext uri="{FF2B5EF4-FFF2-40B4-BE49-F238E27FC236}">
              <a16:creationId xmlns:a16="http://schemas.microsoft.com/office/drawing/2014/main" id="{00000000-0008-0000-0100-00002A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300" name="【学校施設】&#10;有形固定資産減価償却率最小値テキスト">
          <a:extLst>
            <a:ext uri="{FF2B5EF4-FFF2-40B4-BE49-F238E27FC236}">
              <a16:creationId xmlns:a16="http://schemas.microsoft.com/office/drawing/2014/main" id="{00000000-0008-0000-0100-00002C01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301" name="直線コネクタ 300">
          <a:extLst>
            <a:ext uri="{FF2B5EF4-FFF2-40B4-BE49-F238E27FC236}">
              <a16:creationId xmlns:a16="http://schemas.microsoft.com/office/drawing/2014/main" id="{00000000-0008-0000-0100-00002D01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302" name="【学校施設】&#10;有形固定資産減価償却率最大値テキスト">
          <a:extLst>
            <a:ext uri="{FF2B5EF4-FFF2-40B4-BE49-F238E27FC236}">
              <a16:creationId xmlns:a16="http://schemas.microsoft.com/office/drawing/2014/main" id="{00000000-0008-0000-0100-00002E01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304" name="【学校施設】&#10;有形固定資産減価償却率平均値テキスト">
          <a:extLst>
            <a:ext uri="{FF2B5EF4-FFF2-40B4-BE49-F238E27FC236}">
              <a16:creationId xmlns:a16="http://schemas.microsoft.com/office/drawing/2014/main" id="{00000000-0008-0000-0100-000030010000}"/>
            </a:ext>
          </a:extLst>
        </xdr:cNvPr>
        <xdr:cNvSpPr txBox="1"/>
      </xdr:nvSpPr>
      <xdr:spPr>
        <a:xfrm>
          <a:off x="1441450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305" name="フローチャート: 判断 304">
          <a:extLst>
            <a:ext uri="{FF2B5EF4-FFF2-40B4-BE49-F238E27FC236}">
              <a16:creationId xmlns:a16="http://schemas.microsoft.com/office/drawing/2014/main" id="{00000000-0008-0000-0100-00003101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315" name="楕円 314">
          <a:extLst>
            <a:ext uri="{FF2B5EF4-FFF2-40B4-BE49-F238E27FC236}">
              <a16:creationId xmlns:a16="http://schemas.microsoft.com/office/drawing/2014/main" id="{00000000-0008-0000-0100-00003B010000}"/>
            </a:ext>
          </a:extLst>
        </xdr:cNvPr>
        <xdr:cNvSpPr/>
      </xdr:nvSpPr>
      <xdr:spPr>
        <a:xfrm>
          <a:off x="14325600" y="100609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148607</xdr:rowOff>
    </xdr:from>
    <xdr:ext cx="405111" cy="259045"/>
    <xdr:sp macro="" textlink="">
      <xdr:nvSpPr>
        <xdr:cNvPr id="316" name="【学校施設】&#10;有形固定資産減価償却率該当値テキスト">
          <a:extLst>
            <a:ext uri="{FF2B5EF4-FFF2-40B4-BE49-F238E27FC236}">
              <a16:creationId xmlns:a16="http://schemas.microsoft.com/office/drawing/2014/main" id="{00000000-0008-0000-0100-00003C010000}"/>
            </a:ext>
          </a:extLst>
        </xdr:cNvPr>
        <xdr:cNvSpPr txBox="1"/>
      </xdr:nvSpPr>
      <xdr:spPr>
        <a:xfrm>
          <a:off x="14414500"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357884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61</xdr:row>
      <xdr:rowOff>64770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3629640" y="10107930"/>
          <a:ext cx="74676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19" name="n_1aveValue【学校施設】&#10;有形固定資産減価償却率">
          <a:extLst>
            <a:ext uri="{FF2B5EF4-FFF2-40B4-BE49-F238E27FC236}">
              <a16:creationId xmlns:a16="http://schemas.microsoft.com/office/drawing/2014/main" id="{00000000-0008-0000-0100-00003F010000}"/>
            </a:ext>
          </a:extLst>
        </xdr:cNvPr>
        <xdr:cNvSpPr txBox="1"/>
      </xdr:nvSpPr>
      <xdr:spPr>
        <a:xfrm>
          <a:off x="13437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320" name="n_2aveValue【学校施設】&#10;有形固定資産減価償却率">
          <a:extLst>
            <a:ext uri="{FF2B5EF4-FFF2-40B4-BE49-F238E27FC236}">
              <a16:creationId xmlns:a16="http://schemas.microsoft.com/office/drawing/2014/main" id="{00000000-0008-0000-0100-000040010000}"/>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321" name="n_3aveValue【学校施設】&#10;有形固定資産減価償却率">
          <a:extLst>
            <a:ext uri="{FF2B5EF4-FFF2-40B4-BE49-F238E27FC236}">
              <a16:creationId xmlns:a16="http://schemas.microsoft.com/office/drawing/2014/main" id="{00000000-0008-0000-0100-000041010000}"/>
            </a:ext>
          </a:extLst>
        </xdr:cNvPr>
        <xdr:cNvSpPr txBox="1"/>
      </xdr:nvSpPr>
      <xdr:spPr>
        <a:xfrm>
          <a:off x="119005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322" name="n_4aveValue【学校施設】&#10;有形固定資産減価償却率">
          <a:extLst>
            <a:ext uri="{FF2B5EF4-FFF2-40B4-BE49-F238E27FC236}">
              <a16:creationId xmlns:a16="http://schemas.microsoft.com/office/drawing/2014/main" id="{00000000-0008-0000-0100-000042010000}"/>
            </a:ext>
          </a:extLst>
        </xdr:cNvPr>
        <xdr:cNvSpPr txBox="1"/>
      </xdr:nvSpPr>
      <xdr:spPr>
        <a:xfrm>
          <a:off x="1110298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106697</xdr:rowOff>
    </xdr:from>
    <xdr:ext cx="405111" cy="259045"/>
    <xdr:sp macro="" textlink="">
      <xdr:nvSpPr>
        <xdr:cNvPr id="323" name="n_1mainValue【学校施設】&#10;有形固定資産減価償却率">
          <a:extLst>
            <a:ext uri="{FF2B5EF4-FFF2-40B4-BE49-F238E27FC236}">
              <a16:creationId xmlns:a16="http://schemas.microsoft.com/office/drawing/2014/main" id="{00000000-0008-0000-0100-000043010000}"/>
            </a:ext>
          </a:extLst>
        </xdr:cNvPr>
        <xdr:cNvSpPr txBox="1"/>
      </xdr:nvSpPr>
      <xdr:spPr>
        <a:xfrm>
          <a:off x="134372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6" name="【学校施設】&#10;一人当たり面積グラフ枠">
          <a:extLst>
            <a:ext uri="{FF2B5EF4-FFF2-40B4-BE49-F238E27FC236}">
              <a16:creationId xmlns:a16="http://schemas.microsoft.com/office/drawing/2014/main" id="{00000000-0008-0000-0100-00005A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348" name="【学校施設】&#10;一人当たり面積最小値テキスト">
          <a:extLst>
            <a:ext uri="{FF2B5EF4-FFF2-40B4-BE49-F238E27FC236}">
              <a16:creationId xmlns:a16="http://schemas.microsoft.com/office/drawing/2014/main" id="{00000000-0008-0000-0100-00005C01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350" name="【学校施設】&#10;一人当たり面積最大値テキスト">
          <a:extLst>
            <a:ext uri="{FF2B5EF4-FFF2-40B4-BE49-F238E27FC236}">
              <a16:creationId xmlns:a16="http://schemas.microsoft.com/office/drawing/2014/main" id="{00000000-0008-0000-0100-00005E01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352" name="【学校施設】&#10;一人当たり面積平均値テキスト">
          <a:extLst>
            <a:ext uri="{FF2B5EF4-FFF2-40B4-BE49-F238E27FC236}">
              <a16:creationId xmlns:a16="http://schemas.microsoft.com/office/drawing/2014/main" id="{00000000-0008-0000-0100-000060010000}"/>
            </a:ext>
          </a:extLst>
        </xdr:cNvPr>
        <xdr:cNvSpPr txBox="1"/>
      </xdr:nvSpPr>
      <xdr:spPr>
        <a:xfrm>
          <a:off x="19547840" y="1031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142748</xdr:rowOff>
    </xdr:from>
    <xdr:to>
      <xdr:col>116</xdr:col>
      <xdr:colOff>114300</xdr:colOff>
      <xdr:row>63</xdr:row>
      <xdr:rowOff>72898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9458940" y="10536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57675</xdr:rowOff>
    </xdr:from>
    <xdr:ext cx="469744" cy="259045"/>
    <xdr:sp macro="" textlink="">
      <xdr:nvSpPr>
        <xdr:cNvPr id="364" name="【学校施設】&#10;一人当たり面積該当値テキスト">
          <a:extLst>
            <a:ext uri="{FF2B5EF4-FFF2-40B4-BE49-F238E27FC236}">
              <a16:creationId xmlns:a16="http://schemas.microsoft.com/office/drawing/2014/main" id="{00000000-0008-0000-0100-00006C010000}"/>
            </a:ext>
          </a:extLst>
        </xdr:cNvPr>
        <xdr:cNvSpPr txBox="1"/>
      </xdr:nvSpPr>
      <xdr:spPr>
        <a:xfrm>
          <a:off x="19547840" y="1045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145415</xdr:rowOff>
    </xdr:from>
    <xdr:to>
      <xdr:col>112</xdr:col>
      <xdr:colOff>38100</xdr:colOff>
      <xdr:row>63</xdr:row>
      <xdr:rowOff>75565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8735040" y="10539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22098</xdr:rowOff>
    </xdr:from>
    <xdr:to>
      <xdr:col>116</xdr:col>
      <xdr:colOff>63500</xdr:colOff>
      <xdr:row>63</xdr:row>
      <xdr:rowOff>24765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18778220" y="10583418"/>
          <a:ext cx="7315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367" name="n_1aveValue【学校施設】&#10;一人当たり面積">
          <a:extLst>
            <a:ext uri="{FF2B5EF4-FFF2-40B4-BE49-F238E27FC236}">
              <a16:creationId xmlns:a16="http://schemas.microsoft.com/office/drawing/2014/main" id="{00000000-0008-0000-0100-00006F010000}"/>
            </a:ext>
          </a:extLst>
        </xdr:cNvPr>
        <xdr:cNvSpPr txBox="1"/>
      </xdr:nvSpPr>
      <xdr:spPr>
        <a:xfrm>
          <a:off x="18561127" y="1024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368" name="n_2aveValue【学校施設】&#10;一人当たり面積">
          <a:extLst>
            <a:ext uri="{FF2B5EF4-FFF2-40B4-BE49-F238E27FC236}">
              <a16:creationId xmlns:a16="http://schemas.microsoft.com/office/drawing/2014/main" id="{00000000-0008-0000-0100-000070010000}"/>
            </a:ext>
          </a:extLst>
        </xdr:cNvPr>
        <xdr:cNvSpPr txBox="1"/>
      </xdr:nvSpPr>
      <xdr:spPr>
        <a:xfrm>
          <a:off x="17776267" y="10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369" name="n_3aveValue【学校施設】&#10;一人当たり面積">
          <a:extLst>
            <a:ext uri="{FF2B5EF4-FFF2-40B4-BE49-F238E27FC236}">
              <a16:creationId xmlns:a16="http://schemas.microsoft.com/office/drawing/2014/main" id="{00000000-0008-0000-0100-000071010000}"/>
            </a:ext>
          </a:extLst>
        </xdr:cNvPr>
        <xdr:cNvSpPr txBox="1"/>
      </xdr:nvSpPr>
      <xdr:spPr>
        <a:xfrm>
          <a:off x="17001567" y="102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370" name="n_4aveValue【学校施設】&#10;一人当たり面積">
          <a:extLst>
            <a:ext uri="{FF2B5EF4-FFF2-40B4-BE49-F238E27FC236}">
              <a16:creationId xmlns:a16="http://schemas.microsoft.com/office/drawing/2014/main" id="{00000000-0008-0000-0100-000072010000}"/>
            </a:ext>
          </a:extLst>
        </xdr:cNvPr>
        <xdr:cNvSpPr txBox="1"/>
      </xdr:nvSpPr>
      <xdr:spPr>
        <a:xfrm>
          <a:off x="16226867" y="102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66692</xdr:rowOff>
    </xdr:from>
    <xdr:ext cx="469744" cy="259045"/>
    <xdr:sp macro="" textlink="">
      <xdr:nvSpPr>
        <xdr:cNvPr id="371" name="n_1mainValue【学校施設】&#10;一人当たり面積">
          <a:extLst>
            <a:ext uri="{FF2B5EF4-FFF2-40B4-BE49-F238E27FC236}">
              <a16:creationId xmlns:a16="http://schemas.microsoft.com/office/drawing/2014/main" id="{00000000-0008-0000-0100-000073010000}"/>
            </a:ext>
          </a:extLst>
        </xdr:cNvPr>
        <xdr:cNvSpPr txBox="1"/>
      </xdr:nvSpPr>
      <xdr:spPr>
        <a:xfrm>
          <a:off x="18561127" y="106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では変動があまりないが、保育所で有形固定資産減価償却率が急激に減少しているのは、母島保育園の建設に向けた造成・擁壁整備が始まったためと考えられる。道路については老朽化路線を年次で改修しながら維持している。保育所については今後建物の建設に移行していくこととなる。学校施設については令和３年度から建替えに着手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
2,548
106.88
6,173,747
5,928,723
244,925
2,164,013
2,491,273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200-00005400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200-000059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flipV="1">
          <a:off x="4086225" y="13014960"/>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00000000-0008-0000-0200-00005B00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93" name="【福祉施設】&#10;有形固定資産減価償却率最大値テキスト">
          <a:extLst>
            <a:ext uri="{FF2B5EF4-FFF2-40B4-BE49-F238E27FC236}">
              <a16:creationId xmlns:a16="http://schemas.microsoft.com/office/drawing/2014/main" id="{00000000-0008-0000-0200-00005D000000}"/>
            </a:ext>
          </a:extLst>
        </xdr:cNvPr>
        <xdr:cNvSpPr txBox="1"/>
      </xdr:nvSpPr>
      <xdr:spPr>
        <a:xfrm>
          <a:off x="4124960" y="12793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4020820" y="1301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50635</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200-00005F000000}"/>
            </a:ext>
          </a:extLst>
        </xdr:cNvPr>
        <xdr:cNvSpPr txBox="1"/>
      </xdr:nvSpPr>
      <xdr:spPr>
        <a:xfrm>
          <a:off x="4124960" y="13797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96" name="フローチャート: 判断 95">
          <a:extLst>
            <a:ext uri="{FF2B5EF4-FFF2-40B4-BE49-F238E27FC236}">
              <a16:creationId xmlns:a16="http://schemas.microsoft.com/office/drawing/2014/main" id="{00000000-0008-0000-0200-000060000000}"/>
            </a:ext>
          </a:extLst>
        </xdr:cNvPr>
        <xdr:cNvSpPr/>
      </xdr:nvSpPr>
      <xdr:spPr>
        <a:xfrm>
          <a:off x="4036060"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97" name="フローチャート: 判断 96">
          <a:extLst>
            <a:ext uri="{FF2B5EF4-FFF2-40B4-BE49-F238E27FC236}">
              <a16:creationId xmlns:a16="http://schemas.microsoft.com/office/drawing/2014/main" id="{00000000-0008-0000-0200-000061000000}"/>
            </a:ext>
          </a:extLst>
        </xdr:cNvPr>
        <xdr:cNvSpPr/>
      </xdr:nvSpPr>
      <xdr:spPr>
        <a:xfrm>
          <a:off x="33121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98" name="フローチャート: 判断 97">
          <a:extLst>
            <a:ext uri="{FF2B5EF4-FFF2-40B4-BE49-F238E27FC236}">
              <a16:creationId xmlns:a16="http://schemas.microsoft.com/office/drawing/2014/main" id="{00000000-0008-0000-0200-000062000000}"/>
            </a:ext>
          </a:extLst>
        </xdr:cNvPr>
        <xdr:cNvSpPr/>
      </xdr:nvSpPr>
      <xdr:spPr>
        <a:xfrm>
          <a:off x="251460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99" name="フローチャート: 判断 98">
          <a:extLst>
            <a:ext uri="{FF2B5EF4-FFF2-40B4-BE49-F238E27FC236}">
              <a16:creationId xmlns:a16="http://schemas.microsoft.com/office/drawing/2014/main" id="{00000000-0008-0000-0200-000063000000}"/>
            </a:ext>
          </a:extLst>
        </xdr:cNvPr>
        <xdr:cNvSpPr/>
      </xdr:nvSpPr>
      <xdr:spPr>
        <a:xfrm>
          <a:off x="1739900" y="1363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00" name="フローチャート: 判断 99">
          <a:extLst>
            <a:ext uri="{FF2B5EF4-FFF2-40B4-BE49-F238E27FC236}">
              <a16:creationId xmlns:a16="http://schemas.microsoft.com/office/drawing/2014/main" id="{00000000-0008-0000-0200-000064000000}"/>
            </a:ext>
          </a:extLst>
        </xdr:cNvPr>
        <xdr:cNvSpPr/>
      </xdr:nvSpPr>
      <xdr:spPr>
        <a:xfrm>
          <a:off x="965200" y="13644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150586</xdr:rowOff>
    </xdr:from>
    <xdr:to>
      <xdr:col>20</xdr:col>
      <xdr:colOff>38100</xdr:colOff>
      <xdr:row>79</xdr:row>
      <xdr:rowOff>80736</xdr:rowOff>
    </xdr:to>
    <xdr:sp macro="" textlink="">
      <xdr:nvSpPr>
        <xdr:cNvPr id="106" name="楕円 105">
          <a:extLst>
            <a:ext uri="{FF2B5EF4-FFF2-40B4-BE49-F238E27FC236}">
              <a16:creationId xmlns:a16="http://schemas.microsoft.com/office/drawing/2014/main" id="{00000000-0008-0000-0200-00006A000000}"/>
            </a:ext>
          </a:extLst>
        </xdr:cNvPr>
        <xdr:cNvSpPr/>
      </xdr:nvSpPr>
      <xdr:spPr>
        <a:xfrm>
          <a:off x="3312160" y="13226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115950</xdr:rowOff>
    </xdr:from>
    <xdr:ext cx="405111" cy="259045"/>
    <xdr:sp macro="" textlink="">
      <xdr:nvSpPr>
        <xdr:cNvPr id="107" name="n_1aveValue【福祉施設】&#10;有形固定資産減価償却率">
          <a:extLst>
            <a:ext uri="{FF2B5EF4-FFF2-40B4-BE49-F238E27FC236}">
              <a16:creationId xmlns:a16="http://schemas.microsoft.com/office/drawing/2014/main" id="{00000000-0008-0000-0200-00006B000000}"/>
            </a:ext>
          </a:extLst>
        </xdr:cNvPr>
        <xdr:cNvSpPr txBox="1"/>
      </xdr:nvSpPr>
      <xdr:spPr>
        <a:xfrm>
          <a:off x="3170564" y="1386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108" name="n_2aveValue【福祉施設】&#10;有形固定資産減価償却率">
          <a:extLst>
            <a:ext uri="{FF2B5EF4-FFF2-40B4-BE49-F238E27FC236}">
              <a16:creationId xmlns:a16="http://schemas.microsoft.com/office/drawing/2014/main" id="{00000000-0008-0000-0200-00006C000000}"/>
            </a:ext>
          </a:extLst>
        </xdr:cNvPr>
        <xdr:cNvSpPr txBox="1"/>
      </xdr:nvSpPr>
      <xdr:spPr>
        <a:xfrm>
          <a:off x="23857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109" name="n_3aveValue【福祉施設】&#10;有形固定資産減価償却率">
          <a:extLst>
            <a:ext uri="{FF2B5EF4-FFF2-40B4-BE49-F238E27FC236}">
              <a16:creationId xmlns:a16="http://schemas.microsoft.com/office/drawing/2014/main" id="{00000000-0008-0000-0200-00006D000000}"/>
            </a:ext>
          </a:extLst>
        </xdr:cNvPr>
        <xdr:cNvSpPr txBox="1"/>
      </xdr:nvSpPr>
      <xdr:spPr>
        <a:xfrm>
          <a:off x="161100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110" name="n_4aveValue【福祉施設】&#10;有形固定資産減価償却率">
          <a:extLst>
            <a:ext uri="{FF2B5EF4-FFF2-40B4-BE49-F238E27FC236}">
              <a16:creationId xmlns:a16="http://schemas.microsoft.com/office/drawing/2014/main" id="{00000000-0008-0000-0200-00006E000000}"/>
            </a:ext>
          </a:extLst>
        </xdr:cNvPr>
        <xdr:cNvSpPr txBox="1"/>
      </xdr:nvSpPr>
      <xdr:spPr>
        <a:xfrm>
          <a:off x="83630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97263</xdr:rowOff>
    </xdr:from>
    <xdr:ext cx="405111" cy="259045"/>
    <xdr:sp macro="" textlink="">
      <xdr:nvSpPr>
        <xdr:cNvPr id="111" name="n_1mainValue【福祉施設】&#10;有形固定資産減価償却率">
          <a:extLst>
            <a:ext uri="{FF2B5EF4-FFF2-40B4-BE49-F238E27FC236}">
              <a16:creationId xmlns:a16="http://schemas.microsoft.com/office/drawing/2014/main" id="{00000000-0008-0000-0200-00006F000000}"/>
            </a:ext>
          </a:extLst>
        </xdr:cNvPr>
        <xdr:cNvSpPr txBox="1"/>
      </xdr:nvSpPr>
      <xdr:spPr>
        <a:xfrm>
          <a:off x="3170564" y="1300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a:extLst>
            <a:ext uri="{FF2B5EF4-FFF2-40B4-BE49-F238E27FC236}">
              <a16:creationId xmlns:a16="http://schemas.microsoft.com/office/drawing/2014/main" id="{00000000-0008-0000-0200-000084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134" name="【福祉施設】&#10;一人当たり面積最小値テキスト">
          <a:extLst>
            <a:ext uri="{FF2B5EF4-FFF2-40B4-BE49-F238E27FC236}">
              <a16:creationId xmlns:a16="http://schemas.microsoft.com/office/drawing/2014/main" id="{00000000-0008-0000-0200-000086000000}"/>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136" name="【福祉施設】&#10;一人当たり面積最大値テキスト">
          <a:extLst>
            <a:ext uri="{FF2B5EF4-FFF2-40B4-BE49-F238E27FC236}">
              <a16:creationId xmlns:a16="http://schemas.microsoft.com/office/drawing/2014/main" id="{00000000-0008-0000-0200-000088000000}"/>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138" name="【福祉施設】&#10;一人当たり面積平均値テキスト">
          <a:extLst>
            <a:ext uri="{FF2B5EF4-FFF2-40B4-BE49-F238E27FC236}">
              <a16:creationId xmlns:a16="http://schemas.microsoft.com/office/drawing/2014/main" id="{00000000-0008-0000-0200-00008A000000}"/>
            </a:ext>
          </a:extLst>
        </xdr:cNvPr>
        <xdr:cNvSpPr txBox="1"/>
      </xdr:nvSpPr>
      <xdr:spPr>
        <a:xfrm>
          <a:off x="9258300" y="142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445500" y="14239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670800" y="14251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873240" y="142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0985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137719</xdr:rowOff>
    </xdr:from>
    <xdr:to>
      <xdr:col>50</xdr:col>
      <xdr:colOff>165100</xdr:colOff>
      <xdr:row>86</xdr:row>
      <xdr:rowOff>67869</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445500" y="14387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104284</xdr:rowOff>
    </xdr:from>
    <xdr:ext cx="469744" cy="259045"/>
    <xdr:sp macro="" textlink="">
      <xdr:nvSpPr>
        <xdr:cNvPr id="150" name="n_1aveValue【福祉施設】&#10;一人当たり面積">
          <a:extLst>
            <a:ext uri="{FF2B5EF4-FFF2-40B4-BE49-F238E27FC236}">
              <a16:creationId xmlns:a16="http://schemas.microsoft.com/office/drawing/2014/main" id="{00000000-0008-0000-0200-000096000000}"/>
            </a:ext>
          </a:extLst>
        </xdr:cNvPr>
        <xdr:cNvSpPr txBox="1"/>
      </xdr:nvSpPr>
      <xdr:spPr>
        <a:xfrm>
          <a:off x="8271587" y="140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151" name="n_2aveValue【福祉施設】&#10;一人当たり面積">
          <a:extLst>
            <a:ext uri="{FF2B5EF4-FFF2-40B4-BE49-F238E27FC236}">
              <a16:creationId xmlns:a16="http://schemas.microsoft.com/office/drawing/2014/main" id="{00000000-0008-0000-0200-000097000000}"/>
            </a:ext>
          </a:extLst>
        </xdr:cNvPr>
        <xdr:cNvSpPr txBox="1"/>
      </xdr:nvSpPr>
      <xdr:spPr>
        <a:xfrm>
          <a:off x="7509587" y="140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152" name="n_3aveValue【福祉施設】&#10;一人当たり面積">
          <a:extLst>
            <a:ext uri="{FF2B5EF4-FFF2-40B4-BE49-F238E27FC236}">
              <a16:creationId xmlns:a16="http://schemas.microsoft.com/office/drawing/2014/main" id="{00000000-0008-0000-0200-000098000000}"/>
            </a:ext>
          </a:extLst>
        </xdr:cNvPr>
        <xdr:cNvSpPr txBox="1"/>
      </xdr:nvSpPr>
      <xdr:spPr>
        <a:xfrm>
          <a:off x="671202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153" name="n_4aveValue【福祉施設】&#10;一人当たり面積">
          <a:extLst>
            <a:ext uri="{FF2B5EF4-FFF2-40B4-BE49-F238E27FC236}">
              <a16:creationId xmlns:a16="http://schemas.microsoft.com/office/drawing/2014/main" id="{00000000-0008-0000-0200-000099000000}"/>
            </a:ext>
          </a:extLst>
        </xdr:cNvPr>
        <xdr:cNvSpPr txBox="1"/>
      </xdr:nvSpPr>
      <xdr:spPr>
        <a:xfrm>
          <a:off x="59373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58996</xdr:rowOff>
    </xdr:from>
    <xdr:ext cx="469744" cy="259045"/>
    <xdr:sp macro="" textlink="">
      <xdr:nvSpPr>
        <xdr:cNvPr id="154" name="n_1mainValue【福祉施設】&#10;一人当たり面積">
          <a:extLst>
            <a:ext uri="{FF2B5EF4-FFF2-40B4-BE49-F238E27FC236}">
              <a16:creationId xmlns:a16="http://schemas.microsoft.com/office/drawing/2014/main" id="{00000000-0008-0000-0200-00009A000000}"/>
            </a:ext>
          </a:extLst>
        </xdr:cNvPr>
        <xdr:cNvSpPr txBox="1"/>
      </xdr:nvSpPr>
      <xdr:spPr>
        <a:xfrm>
          <a:off x="8271587" y="1447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市民会館】&#10;有形固定資産減価償却率グラフ枠">
          <a:extLst>
            <a:ext uri="{FF2B5EF4-FFF2-40B4-BE49-F238E27FC236}">
              <a16:creationId xmlns:a16="http://schemas.microsoft.com/office/drawing/2014/main" id="{00000000-0008-0000-0200-0000B300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4086225" y="169038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81" name="【市民会館】&#10;有形固定資産減価償却率最小値テキスト">
          <a:extLst>
            <a:ext uri="{FF2B5EF4-FFF2-40B4-BE49-F238E27FC236}">
              <a16:creationId xmlns:a16="http://schemas.microsoft.com/office/drawing/2014/main" id="{00000000-0008-0000-0200-0000B5000000}"/>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183" name="【市民会館】&#10;有形固定資産減価償却率最大値テキスト">
          <a:extLst>
            <a:ext uri="{FF2B5EF4-FFF2-40B4-BE49-F238E27FC236}">
              <a16:creationId xmlns:a16="http://schemas.microsoft.com/office/drawing/2014/main" id="{00000000-0008-0000-0200-0000B7000000}"/>
            </a:ext>
          </a:extLst>
        </xdr:cNvPr>
        <xdr:cNvSpPr txBox="1"/>
      </xdr:nvSpPr>
      <xdr:spPr>
        <a:xfrm>
          <a:off x="4124960" y="1668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402082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185" name="【市民会館】&#10;有形固定資産減価償却率平均値テキスト">
          <a:extLst>
            <a:ext uri="{FF2B5EF4-FFF2-40B4-BE49-F238E27FC236}">
              <a16:creationId xmlns:a16="http://schemas.microsoft.com/office/drawing/2014/main" id="{00000000-0008-0000-0200-0000B9000000}"/>
            </a:ext>
          </a:extLst>
        </xdr:cNvPr>
        <xdr:cNvSpPr txBox="1"/>
      </xdr:nvSpPr>
      <xdr:spPr>
        <a:xfrm>
          <a:off x="4124960" y="174452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4036060" y="17593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33121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25146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173990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965200" y="17526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403606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197" name="【市民会館】&#10;有形固定資産減価償却率該当値テキスト">
          <a:extLst>
            <a:ext uri="{FF2B5EF4-FFF2-40B4-BE49-F238E27FC236}">
              <a16:creationId xmlns:a16="http://schemas.microsoft.com/office/drawing/2014/main" id="{00000000-0008-0000-0200-0000C5000000}"/>
            </a:ext>
          </a:extLst>
        </xdr:cNvPr>
        <xdr:cNvSpPr txBox="1"/>
      </xdr:nvSpPr>
      <xdr:spPr>
        <a:xfrm>
          <a:off x="4124960"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xdr:rowOff>
    </xdr:from>
    <xdr:to>
      <xdr:col>20</xdr:col>
      <xdr:colOff>38100</xdr:colOff>
      <xdr:row>104</xdr:row>
      <xdr:rowOff>113937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3312160" y="17446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63137</xdr:rowOff>
    </xdr:from>
    <xdr:to>
      <xdr:col>24</xdr:col>
      <xdr:colOff>63500</xdr:colOff>
      <xdr:row>105</xdr:row>
      <xdr:rowOff>69669</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3355340" y="17497697"/>
          <a:ext cx="73152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200" name="n_1aveValue【市民会館】&#10;有形固定資産減価償却率">
          <a:extLst>
            <a:ext uri="{FF2B5EF4-FFF2-40B4-BE49-F238E27FC236}">
              <a16:creationId xmlns:a16="http://schemas.microsoft.com/office/drawing/2014/main" id="{00000000-0008-0000-0200-0000C8000000}"/>
            </a:ext>
          </a:extLst>
        </xdr:cNvPr>
        <xdr:cNvSpPr txBox="1"/>
      </xdr:nvSpPr>
      <xdr:spPr>
        <a:xfrm>
          <a:off x="317056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01" name="n_2aveValue【市民会館】&#10;有形固定資産減価償却率">
          <a:extLst>
            <a:ext uri="{FF2B5EF4-FFF2-40B4-BE49-F238E27FC236}">
              <a16:creationId xmlns:a16="http://schemas.microsoft.com/office/drawing/2014/main" id="{00000000-0008-0000-0200-0000C9000000}"/>
            </a:ext>
          </a:extLst>
        </xdr:cNvPr>
        <xdr:cNvSpPr txBox="1"/>
      </xdr:nvSpPr>
      <xdr:spPr>
        <a:xfrm>
          <a:off x="23857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02" name="n_3aveValue【市民会館】&#10;有形固定資産減価償却率">
          <a:extLst>
            <a:ext uri="{FF2B5EF4-FFF2-40B4-BE49-F238E27FC236}">
              <a16:creationId xmlns:a16="http://schemas.microsoft.com/office/drawing/2014/main" id="{00000000-0008-0000-0200-0000CA000000}"/>
            </a:ext>
          </a:extLst>
        </xdr:cNvPr>
        <xdr:cNvSpPr txBox="1"/>
      </xdr:nvSpPr>
      <xdr:spPr>
        <a:xfrm>
          <a:off x="1611004" y="1729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203" name="n_4aveValue【市民会館】&#10;有形固定資産減価償却率">
          <a:extLst>
            <a:ext uri="{FF2B5EF4-FFF2-40B4-BE49-F238E27FC236}">
              <a16:creationId xmlns:a16="http://schemas.microsoft.com/office/drawing/2014/main" id="{00000000-0008-0000-0200-0000CB000000}"/>
            </a:ext>
          </a:extLst>
        </xdr:cNvPr>
        <xdr:cNvSpPr txBox="1"/>
      </xdr:nvSpPr>
      <xdr:spPr>
        <a:xfrm>
          <a:off x="836304"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130464</xdr:rowOff>
    </xdr:from>
    <xdr:ext cx="405111" cy="259045"/>
    <xdr:sp macro="" textlink="">
      <xdr:nvSpPr>
        <xdr:cNvPr id="204" name="n_1mainValue【市民会館】&#10;有形固定資産減価償却率">
          <a:extLst>
            <a:ext uri="{FF2B5EF4-FFF2-40B4-BE49-F238E27FC236}">
              <a16:creationId xmlns:a16="http://schemas.microsoft.com/office/drawing/2014/main" id="{00000000-0008-0000-0200-0000CC000000}"/>
            </a:ext>
          </a:extLst>
        </xdr:cNvPr>
        <xdr:cNvSpPr txBox="1"/>
      </xdr:nvSpPr>
      <xdr:spPr>
        <a:xfrm>
          <a:off x="3170564" y="1722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7" name="【市民会館】&#10;一人当たり面積グラフ枠">
          <a:extLst>
            <a:ext uri="{FF2B5EF4-FFF2-40B4-BE49-F238E27FC236}">
              <a16:creationId xmlns:a16="http://schemas.microsoft.com/office/drawing/2014/main" id="{00000000-0008-0000-0200-0000E300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9219565" y="16933163"/>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29" name="【市民会館】&#10;一人当たり面積最小値テキスト">
          <a:extLst>
            <a:ext uri="{FF2B5EF4-FFF2-40B4-BE49-F238E27FC236}">
              <a16:creationId xmlns:a16="http://schemas.microsoft.com/office/drawing/2014/main" id="{00000000-0008-0000-0200-0000E5000000}"/>
            </a:ext>
          </a:extLst>
        </xdr:cNvPr>
        <xdr:cNvSpPr txBox="1"/>
      </xdr:nvSpPr>
      <xdr:spPr>
        <a:xfrm>
          <a:off x="9258300" y="182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154160" y="18198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31" name="【市民会館】&#10;一人当たり面積最大値テキスト">
          <a:extLst>
            <a:ext uri="{FF2B5EF4-FFF2-40B4-BE49-F238E27FC236}">
              <a16:creationId xmlns:a16="http://schemas.microsoft.com/office/drawing/2014/main" id="{00000000-0008-0000-0200-0000E7000000}"/>
            </a:ext>
          </a:extLst>
        </xdr:cNvPr>
        <xdr:cNvSpPr txBox="1"/>
      </xdr:nvSpPr>
      <xdr:spPr>
        <a:xfrm>
          <a:off x="9258300" y="167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9154160" y="16933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233" name="【市民会館】&#10;一人当たり面積平均値テキスト">
          <a:extLst>
            <a:ext uri="{FF2B5EF4-FFF2-40B4-BE49-F238E27FC236}">
              <a16:creationId xmlns:a16="http://schemas.microsoft.com/office/drawing/2014/main" id="{00000000-0008-0000-0200-0000E9000000}"/>
            </a:ext>
          </a:extLst>
        </xdr:cNvPr>
        <xdr:cNvSpPr txBox="1"/>
      </xdr:nvSpPr>
      <xdr:spPr>
        <a:xfrm>
          <a:off x="9258300" y="1789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9192260" y="179167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8445500" y="17898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7670800" y="1793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6873240" y="1793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098540" y="17918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138937</xdr:rowOff>
    </xdr:from>
    <xdr:to>
      <xdr:col>55</xdr:col>
      <xdr:colOff>50800</xdr:colOff>
      <xdr:row>107</xdr:row>
      <xdr:rowOff>69087</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192260" y="17908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161814</xdr:rowOff>
    </xdr:from>
    <xdr:ext cx="469744" cy="259045"/>
    <xdr:sp macro="" textlink="">
      <xdr:nvSpPr>
        <xdr:cNvPr id="245" name="【市民会館】&#10;一人当たり面積該当値テキスト">
          <a:extLst>
            <a:ext uri="{FF2B5EF4-FFF2-40B4-BE49-F238E27FC236}">
              <a16:creationId xmlns:a16="http://schemas.microsoft.com/office/drawing/2014/main" id="{00000000-0008-0000-0200-0000F5000000}"/>
            </a:ext>
          </a:extLst>
        </xdr:cNvPr>
        <xdr:cNvSpPr txBox="1"/>
      </xdr:nvSpPr>
      <xdr:spPr>
        <a:xfrm>
          <a:off x="9258300" y="177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142367</xdr:rowOff>
    </xdr:from>
    <xdr:to>
      <xdr:col>50</xdr:col>
      <xdr:colOff>165100</xdr:colOff>
      <xdr:row>107</xdr:row>
      <xdr:rowOff>72517</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445500" y="17912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18287</xdr:rowOff>
    </xdr:from>
    <xdr:to>
      <xdr:col>55</xdr:col>
      <xdr:colOff>0</xdr:colOff>
      <xdr:row>107</xdr:row>
      <xdr:rowOff>21717</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496300" y="17955767"/>
          <a:ext cx="7239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248" name="n_1aveValue【市民会館】&#10;一人当たり面積">
          <a:extLst>
            <a:ext uri="{FF2B5EF4-FFF2-40B4-BE49-F238E27FC236}">
              <a16:creationId xmlns:a16="http://schemas.microsoft.com/office/drawing/2014/main" id="{00000000-0008-0000-0200-0000F8000000}"/>
            </a:ext>
          </a:extLst>
        </xdr:cNvPr>
        <xdr:cNvSpPr txBox="1"/>
      </xdr:nvSpPr>
      <xdr:spPr>
        <a:xfrm>
          <a:off x="8271587" y="1767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249" name="n_2aveValue【市民会館】&#10;一人当たり面積">
          <a:extLst>
            <a:ext uri="{FF2B5EF4-FFF2-40B4-BE49-F238E27FC236}">
              <a16:creationId xmlns:a16="http://schemas.microsoft.com/office/drawing/2014/main" id="{00000000-0008-0000-0200-0000F9000000}"/>
            </a:ext>
          </a:extLst>
        </xdr:cNvPr>
        <xdr:cNvSpPr txBox="1"/>
      </xdr:nvSpPr>
      <xdr:spPr>
        <a:xfrm>
          <a:off x="750958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250" name="n_3aveValue【市民会館】&#10;一人当たり面積">
          <a:extLst>
            <a:ext uri="{FF2B5EF4-FFF2-40B4-BE49-F238E27FC236}">
              <a16:creationId xmlns:a16="http://schemas.microsoft.com/office/drawing/2014/main" id="{00000000-0008-0000-0200-0000FA000000}"/>
            </a:ext>
          </a:extLst>
        </xdr:cNvPr>
        <xdr:cNvSpPr txBox="1"/>
      </xdr:nvSpPr>
      <xdr:spPr>
        <a:xfrm>
          <a:off x="67120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251" name="n_4aveValue【市民会館】&#10;一人当たり面積">
          <a:extLst>
            <a:ext uri="{FF2B5EF4-FFF2-40B4-BE49-F238E27FC236}">
              <a16:creationId xmlns:a16="http://schemas.microsoft.com/office/drawing/2014/main" id="{00000000-0008-0000-0200-0000FB000000}"/>
            </a:ext>
          </a:extLst>
        </xdr:cNvPr>
        <xdr:cNvSpPr txBox="1"/>
      </xdr:nvSpPr>
      <xdr:spPr>
        <a:xfrm>
          <a:off x="59373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63644</xdr:rowOff>
    </xdr:from>
    <xdr:ext cx="469744" cy="259045"/>
    <xdr:sp macro="" textlink="">
      <xdr:nvSpPr>
        <xdr:cNvPr id="252" name="n_1mainValue【市民会館】&#10;一人当たり面積">
          <a:extLst>
            <a:ext uri="{FF2B5EF4-FFF2-40B4-BE49-F238E27FC236}">
              <a16:creationId xmlns:a16="http://schemas.microsoft.com/office/drawing/2014/main" id="{00000000-0008-0000-0200-0000FC000000}"/>
            </a:ext>
          </a:extLst>
        </xdr:cNvPr>
        <xdr:cNvSpPr txBox="1"/>
      </xdr:nvSpPr>
      <xdr:spPr>
        <a:xfrm>
          <a:off x="8271587" y="1800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a:extLst>
            <a:ext uri="{FF2B5EF4-FFF2-40B4-BE49-F238E27FC236}">
              <a16:creationId xmlns:a16="http://schemas.microsoft.com/office/drawing/2014/main" id="{00000000-0008-0000-0200-000015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279" name="【一般廃棄物処理施設】&#10;有形固定資産減価償却率最小値テキスト">
          <a:extLst>
            <a:ext uri="{FF2B5EF4-FFF2-40B4-BE49-F238E27FC236}">
              <a16:creationId xmlns:a16="http://schemas.microsoft.com/office/drawing/2014/main" id="{00000000-0008-0000-0200-00001701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81" name="【一般廃棄物処理施設】&#10;有形固定資産減価償却率最大値テキスト">
          <a:extLst>
            <a:ext uri="{FF2B5EF4-FFF2-40B4-BE49-F238E27FC236}">
              <a16:creationId xmlns:a16="http://schemas.microsoft.com/office/drawing/2014/main" id="{00000000-0008-0000-0200-00001901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283" name="【一般廃棄物処理施設】&#10;有形固定資産減価償却率平均値テキスト">
          <a:extLst>
            <a:ext uri="{FF2B5EF4-FFF2-40B4-BE49-F238E27FC236}">
              <a16:creationId xmlns:a16="http://schemas.microsoft.com/office/drawing/2014/main" id="{00000000-0008-0000-0200-00001B010000}"/>
            </a:ext>
          </a:extLst>
        </xdr:cNvPr>
        <xdr:cNvSpPr txBox="1"/>
      </xdr:nvSpPr>
      <xdr:spPr>
        <a:xfrm>
          <a:off x="14414500" y="618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357884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28041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2029440" y="6339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123188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4325600" y="638592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165480</xdr:rowOff>
    </xdr:from>
    <xdr:ext cx="405111" cy="259045"/>
    <xdr:sp macro="" textlink="">
      <xdr:nvSpPr>
        <xdr:cNvPr id="295" name="【一般廃棄物処理施設】&#10;有形固定資産減価償却率該当値テキスト">
          <a:extLst>
            <a:ext uri="{FF2B5EF4-FFF2-40B4-BE49-F238E27FC236}">
              <a16:creationId xmlns:a16="http://schemas.microsoft.com/office/drawing/2014/main" id="{00000000-0008-0000-0200-000027010000}"/>
            </a:ext>
          </a:extLst>
        </xdr:cNvPr>
        <xdr:cNvSpPr txBox="1"/>
      </xdr:nvSpPr>
      <xdr:spPr>
        <a:xfrm>
          <a:off x="14414500"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149497</xdr:rowOff>
    </xdr:from>
    <xdr:to>
      <xdr:col>81</xdr:col>
      <xdr:colOff>101600</xdr:colOff>
      <xdr:row>38</xdr:row>
      <xdr:rowOff>79647</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13578840" y="63521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28847</xdr:rowOff>
    </xdr:from>
    <xdr:to>
      <xdr:col>85</xdr:col>
      <xdr:colOff>127000</xdr:colOff>
      <xdr:row>38</xdr:row>
      <xdr:rowOff>66403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3629640" y="6399167"/>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298" name="n_1aveValue【一般廃棄物処理施設】&#10;有形固定資産減価償却率">
          <a:extLst>
            <a:ext uri="{FF2B5EF4-FFF2-40B4-BE49-F238E27FC236}">
              <a16:creationId xmlns:a16="http://schemas.microsoft.com/office/drawing/2014/main" id="{00000000-0008-0000-0200-00002A010000}"/>
            </a:ext>
          </a:extLst>
        </xdr:cNvPr>
        <xdr:cNvSpPr txBox="1"/>
      </xdr:nvSpPr>
      <xdr:spPr>
        <a:xfrm>
          <a:off x="13437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299" name="n_2aveValue【一般廃棄物処理施設】&#10;有形固定資産減価償却率">
          <a:extLst>
            <a:ext uri="{FF2B5EF4-FFF2-40B4-BE49-F238E27FC236}">
              <a16:creationId xmlns:a16="http://schemas.microsoft.com/office/drawing/2014/main" id="{00000000-0008-0000-0200-00002B010000}"/>
            </a:ext>
          </a:extLst>
        </xdr:cNvPr>
        <xdr:cNvSpPr txBox="1"/>
      </xdr:nvSpPr>
      <xdr:spPr>
        <a:xfrm>
          <a:off x="126752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300" name="n_3aveValue【一般廃棄物処理施設】&#10;有形固定資産減価償却率">
          <a:extLst>
            <a:ext uri="{FF2B5EF4-FFF2-40B4-BE49-F238E27FC236}">
              <a16:creationId xmlns:a16="http://schemas.microsoft.com/office/drawing/2014/main" id="{00000000-0008-0000-0200-00002C010000}"/>
            </a:ext>
          </a:extLst>
        </xdr:cNvPr>
        <xdr:cNvSpPr txBox="1"/>
      </xdr:nvSpPr>
      <xdr:spPr>
        <a:xfrm>
          <a:off x="119005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301" name="n_4aveValue【一般廃棄物処理施設】&#10;有形固定資産減価償却率">
          <a:extLst>
            <a:ext uri="{FF2B5EF4-FFF2-40B4-BE49-F238E27FC236}">
              <a16:creationId xmlns:a16="http://schemas.microsoft.com/office/drawing/2014/main" id="{00000000-0008-0000-0200-00002D010000}"/>
            </a:ext>
          </a:extLst>
        </xdr:cNvPr>
        <xdr:cNvSpPr txBox="1"/>
      </xdr:nvSpPr>
      <xdr:spPr>
        <a:xfrm>
          <a:off x="1110298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96174</xdr:rowOff>
    </xdr:from>
    <xdr:ext cx="405111" cy="259045"/>
    <xdr:sp macro="" textlink="">
      <xdr:nvSpPr>
        <xdr:cNvPr id="302" name="n_1mainValue【一般廃棄物処理施設】&#10;有形固定資産減価償却率">
          <a:extLst>
            <a:ext uri="{FF2B5EF4-FFF2-40B4-BE49-F238E27FC236}">
              <a16:creationId xmlns:a16="http://schemas.microsoft.com/office/drawing/2014/main" id="{00000000-0008-0000-0200-00002E010000}"/>
            </a:ext>
          </a:extLst>
        </xdr:cNvPr>
        <xdr:cNvSpPr txBox="1"/>
      </xdr:nvSpPr>
      <xdr:spPr>
        <a:xfrm>
          <a:off x="134372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3" name="【一般廃棄物処理施設】&#10;一人当たり有形固定資産（償却資産）額グラフ枠">
          <a:extLst>
            <a:ext uri="{FF2B5EF4-FFF2-40B4-BE49-F238E27FC236}">
              <a16:creationId xmlns:a16="http://schemas.microsoft.com/office/drawing/2014/main" id="{00000000-0008-0000-0200-000043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25" name="【一般廃棄物処理施設】&#10;一人当たり有形固定資産（償却資産）額最小値テキスト">
          <a:extLst>
            <a:ext uri="{FF2B5EF4-FFF2-40B4-BE49-F238E27FC236}">
              <a16:creationId xmlns:a16="http://schemas.microsoft.com/office/drawing/2014/main" id="{00000000-0008-0000-0200-00004501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27" name="【一般廃棄物処理施設】&#10;一人当たり有形固定資産（償却資産）額最大値テキスト">
          <a:extLst>
            <a:ext uri="{FF2B5EF4-FFF2-40B4-BE49-F238E27FC236}">
              <a16:creationId xmlns:a16="http://schemas.microsoft.com/office/drawing/2014/main" id="{00000000-0008-0000-0200-00004701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329" name="【一般廃棄物処理施設】&#10;一人当たり有形固定資産（償却資産）額平均値テキスト">
          <a:extLst>
            <a:ext uri="{FF2B5EF4-FFF2-40B4-BE49-F238E27FC236}">
              <a16:creationId xmlns:a16="http://schemas.microsoft.com/office/drawing/2014/main" id="{00000000-0008-0000-0200-000049010000}"/>
            </a:ext>
          </a:extLst>
        </xdr:cNvPr>
        <xdr:cNvSpPr txBox="1"/>
      </xdr:nvSpPr>
      <xdr:spPr>
        <a:xfrm>
          <a:off x="19547840" y="6812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8735040" y="6823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7937480" y="6835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7162780" y="684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6388080" y="6866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38297</xdr:rowOff>
    </xdr:from>
    <xdr:to>
      <xdr:col>116</xdr:col>
      <xdr:colOff>114300</xdr:colOff>
      <xdr:row>39</xdr:row>
      <xdr:rowOff>139897</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9458940" y="65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61174</xdr:rowOff>
    </xdr:from>
    <xdr:ext cx="599010" cy="259045"/>
    <xdr:sp macro="" textlink="">
      <xdr:nvSpPr>
        <xdr:cNvPr id="341" name="【一般廃棄物処理施設】&#10;一人当たり有形固定資産（償却資産）額該当値テキスト">
          <a:extLst>
            <a:ext uri="{FF2B5EF4-FFF2-40B4-BE49-F238E27FC236}">
              <a16:creationId xmlns:a16="http://schemas.microsoft.com/office/drawing/2014/main" id="{00000000-0008-0000-0200-000055010000}"/>
            </a:ext>
          </a:extLst>
        </xdr:cNvPr>
        <xdr:cNvSpPr txBox="1"/>
      </xdr:nvSpPr>
      <xdr:spPr>
        <a:xfrm>
          <a:off x="19547840" y="64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46300</xdr:rowOff>
    </xdr:from>
    <xdr:to>
      <xdr:col>112</xdr:col>
      <xdr:colOff>38100</xdr:colOff>
      <xdr:row>39</xdr:row>
      <xdr:rowOff>147900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8735040" y="6584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89097</xdr:rowOff>
    </xdr:from>
    <xdr:to>
      <xdr:col>116</xdr:col>
      <xdr:colOff>63500</xdr:colOff>
      <xdr:row>39</xdr:row>
      <xdr:rowOff>97100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8778220" y="6627057"/>
          <a:ext cx="73152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344" name="n_1aveValue【一般廃棄物処理施設】&#10;一人当たり有形固定資産（償却資産）額">
          <a:extLst>
            <a:ext uri="{FF2B5EF4-FFF2-40B4-BE49-F238E27FC236}">
              <a16:creationId xmlns:a16="http://schemas.microsoft.com/office/drawing/2014/main" id="{00000000-0008-0000-0200-000058010000}"/>
            </a:ext>
          </a:extLst>
        </xdr:cNvPr>
        <xdr:cNvSpPr txBox="1"/>
      </xdr:nvSpPr>
      <xdr:spPr>
        <a:xfrm>
          <a:off x="18496495" y="69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345" name="n_2aveValue【一般廃棄物処理施設】&#10;一人当たり有形固定資産（償却資産）額">
          <a:extLst>
            <a:ext uri="{FF2B5EF4-FFF2-40B4-BE49-F238E27FC236}">
              <a16:creationId xmlns:a16="http://schemas.microsoft.com/office/drawing/2014/main" id="{00000000-0008-0000-0200-000059010000}"/>
            </a:ext>
          </a:extLst>
        </xdr:cNvPr>
        <xdr:cNvSpPr txBox="1"/>
      </xdr:nvSpPr>
      <xdr:spPr>
        <a:xfrm>
          <a:off x="17734495" y="66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346" name="n_3aveValue【一般廃棄物処理施設】&#10;一人当たり有形固定資産（償却資産）額">
          <a:extLst>
            <a:ext uri="{FF2B5EF4-FFF2-40B4-BE49-F238E27FC236}">
              <a16:creationId xmlns:a16="http://schemas.microsoft.com/office/drawing/2014/main" id="{00000000-0008-0000-0200-00005A010000}"/>
            </a:ext>
          </a:extLst>
        </xdr:cNvPr>
        <xdr:cNvSpPr txBox="1"/>
      </xdr:nvSpPr>
      <xdr:spPr>
        <a:xfrm>
          <a:off x="16936935" y="66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47" name="n_4aveValue【一般廃棄物処理施設】&#10;一人当たり有形固定資産（償却資産）額">
          <a:extLst>
            <a:ext uri="{FF2B5EF4-FFF2-40B4-BE49-F238E27FC236}">
              <a16:creationId xmlns:a16="http://schemas.microsoft.com/office/drawing/2014/main" id="{00000000-0008-0000-0200-00005B010000}"/>
            </a:ext>
          </a:extLst>
        </xdr:cNvPr>
        <xdr:cNvSpPr txBox="1"/>
      </xdr:nvSpPr>
      <xdr:spPr>
        <a:xfrm>
          <a:off x="16162235" y="66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164427</xdr:rowOff>
    </xdr:from>
    <xdr:ext cx="599010" cy="259045"/>
    <xdr:sp macro="" textlink="">
      <xdr:nvSpPr>
        <xdr:cNvPr id="348" name="n_1mainValue【一般廃棄物処理施設】&#10;一人当たり有形固定資産（償却資産）額">
          <a:extLst>
            <a:ext uri="{FF2B5EF4-FFF2-40B4-BE49-F238E27FC236}">
              <a16:creationId xmlns:a16="http://schemas.microsoft.com/office/drawing/2014/main" id="{00000000-0008-0000-0200-00005C010000}"/>
            </a:ext>
          </a:extLst>
        </xdr:cNvPr>
        <xdr:cNvSpPr txBox="1"/>
      </xdr:nvSpPr>
      <xdr:spPr>
        <a:xfrm>
          <a:off x="18496495" y="636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消防施設】&#10;有形固定資産減価償却率グラフ枠">
          <a:extLst>
            <a:ext uri="{FF2B5EF4-FFF2-40B4-BE49-F238E27FC236}">
              <a16:creationId xmlns:a16="http://schemas.microsoft.com/office/drawing/2014/main" id="{00000000-0008-0000-0200-000083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89" name="【消防施設】&#10;有形固定資産減価償却率最小値テキスト">
          <a:extLst>
            <a:ext uri="{FF2B5EF4-FFF2-40B4-BE49-F238E27FC236}">
              <a16:creationId xmlns:a16="http://schemas.microsoft.com/office/drawing/2014/main" id="{00000000-0008-0000-0200-00008501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91" name="【消防施設】&#10;有形固定資産減価償却率最大値テキスト">
          <a:extLst>
            <a:ext uri="{FF2B5EF4-FFF2-40B4-BE49-F238E27FC236}">
              <a16:creationId xmlns:a16="http://schemas.microsoft.com/office/drawing/2014/main" id="{00000000-0008-0000-0200-00008701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393" name="【消防施設】&#10;有形固定資産減価償却率平均値テキスト">
          <a:extLst>
            <a:ext uri="{FF2B5EF4-FFF2-40B4-BE49-F238E27FC236}">
              <a16:creationId xmlns:a16="http://schemas.microsoft.com/office/drawing/2014/main" id="{00000000-0008-0000-0200-000089010000}"/>
            </a:ext>
          </a:extLst>
        </xdr:cNvPr>
        <xdr:cNvSpPr txBox="1"/>
      </xdr:nvSpPr>
      <xdr:spPr>
        <a:xfrm>
          <a:off x="1441450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50800</xdr:rowOff>
    </xdr:from>
    <xdr:to>
      <xdr:col>85</xdr:col>
      <xdr:colOff>177800</xdr:colOff>
      <xdr:row>83</xdr:row>
      <xdr:rowOff>152400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4325600" y="139649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29227</xdr:rowOff>
    </xdr:from>
    <xdr:ext cx="405111" cy="259045"/>
    <xdr:sp macro="" textlink="">
      <xdr:nvSpPr>
        <xdr:cNvPr id="405" name="【消防施設】&#10;有形固定資産減価償却率該当値テキスト">
          <a:extLst>
            <a:ext uri="{FF2B5EF4-FFF2-40B4-BE49-F238E27FC236}">
              <a16:creationId xmlns:a16="http://schemas.microsoft.com/office/drawing/2014/main" id="{00000000-0008-0000-0200-000095010000}"/>
            </a:ext>
          </a:extLst>
        </xdr:cNvPr>
        <xdr:cNvSpPr txBox="1"/>
      </xdr:nvSpPr>
      <xdr:spPr>
        <a:xfrm>
          <a:off x="144145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357884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101600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3629640" y="13997940"/>
          <a:ext cx="74676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08" name="n_1aveValue【消防施設】&#10;有形固定資産減価償却率">
          <a:extLst>
            <a:ext uri="{FF2B5EF4-FFF2-40B4-BE49-F238E27FC236}">
              <a16:creationId xmlns:a16="http://schemas.microsoft.com/office/drawing/2014/main" id="{00000000-0008-0000-0200-000098010000}"/>
            </a:ext>
          </a:extLst>
        </xdr:cNvPr>
        <xdr:cNvSpPr txBox="1"/>
      </xdr:nvSpPr>
      <xdr:spPr>
        <a:xfrm>
          <a:off x="134372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09" name="n_2aveValue【消防施設】&#10;有形固定資産減価償却率">
          <a:extLst>
            <a:ext uri="{FF2B5EF4-FFF2-40B4-BE49-F238E27FC236}">
              <a16:creationId xmlns:a16="http://schemas.microsoft.com/office/drawing/2014/main" id="{00000000-0008-0000-0200-000099010000}"/>
            </a:ext>
          </a:extLst>
        </xdr:cNvPr>
        <xdr:cNvSpPr txBox="1"/>
      </xdr:nvSpPr>
      <xdr:spPr>
        <a:xfrm>
          <a:off x="12675244" y="1351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10" name="n_3aveValue【消防施設】&#10;有形固定資産減価償却率">
          <a:extLst>
            <a:ext uri="{FF2B5EF4-FFF2-40B4-BE49-F238E27FC236}">
              <a16:creationId xmlns:a16="http://schemas.microsoft.com/office/drawing/2014/main" id="{00000000-0008-0000-0200-00009A010000}"/>
            </a:ext>
          </a:extLst>
        </xdr:cNvPr>
        <xdr:cNvSpPr txBox="1"/>
      </xdr:nvSpPr>
      <xdr:spPr>
        <a:xfrm>
          <a:off x="119005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11" name="n_4aveValue【消防施設】&#10;有形固定資産減価償却率">
          <a:extLst>
            <a:ext uri="{FF2B5EF4-FFF2-40B4-BE49-F238E27FC236}">
              <a16:creationId xmlns:a16="http://schemas.microsoft.com/office/drawing/2014/main" id="{00000000-0008-0000-0200-00009B010000}"/>
            </a:ext>
          </a:extLst>
        </xdr:cNvPr>
        <xdr:cNvSpPr txBox="1"/>
      </xdr:nvSpPr>
      <xdr:spPr>
        <a:xfrm>
          <a:off x="1110298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125747</xdr:rowOff>
    </xdr:from>
    <xdr:ext cx="405111" cy="259045"/>
    <xdr:sp macro="" textlink="">
      <xdr:nvSpPr>
        <xdr:cNvPr id="412" name="n_1mainValue【消防施設】&#10;有形固定資産減価償却率">
          <a:extLst>
            <a:ext uri="{FF2B5EF4-FFF2-40B4-BE49-F238E27FC236}">
              <a16:creationId xmlns:a16="http://schemas.microsoft.com/office/drawing/2014/main" id="{00000000-0008-0000-0200-00009C010000}"/>
            </a:ext>
          </a:extLst>
        </xdr:cNvPr>
        <xdr:cNvSpPr txBox="1"/>
      </xdr:nvSpPr>
      <xdr:spPr>
        <a:xfrm>
          <a:off x="13437244" y="1403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5" name="【消防施設】&#10;一人当たり面積グラフ枠">
          <a:extLst>
            <a:ext uri="{FF2B5EF4-FFF2-40B4-BE49-F238E27FC236}">
              <a16:creationId xmlns:a16="http://schemas.microsoft.com/office/drawing/2014/main" id="{00000000-0008-0000-0200-0000B3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37" name="【消防施設】&#10;一人当たり面積最小値テキスト">
          <a:extLst>
            <a:ext uri="{FF2B5EF4-FFF2-40B4-BE49-F238E27FC236}">
              <a16:creationId xmlns:a16="http://schemas.microsoft.com/office/drawing/2014/main" id="{00000000-0008-0000-0200-0000B5010000}"/>
            </a:ext>
          </a:extLst>
        </xdr:cNvPr>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39" name="【消防施設】&#10;一人当たり面積最大値テキスト">
          <a:extLst>
            <a:ext uri="{FF2B5EF4-FFF2-40B4-BE49-F238E27FC236}">
              <a16:creationId xmlns:a16="http://schemas.microsoft.com/office/drawing/2014/main" id="{00000000-0008-0000-0200-0000B701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441" name="【消防施設】&#10;一人当たり面積平均値テキスト">
          <a:extLst>
            <a:ext uri="{FF2B5EF4-FFF2-40B4-BE49-F238E27FC236}">
              <a16:creationId xmlns:a16="http://schemas.microsoft.com/office/drawing/2014/main" id="{00000000-0008-0000-0200-0000B9010000}"/>
            </a:ext>
          </a:extLst>
        </xdr:cNvPr>
        <xdr:cNvSpPr txBox="1"/>
      </xdr:nvSpPr>
      <xdr:spPr>
        <a:xfrm>
          <a:off x="19547840" y="14225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945894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18735040" y="14323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7937480" y="14367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7162780" y="14359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6388080" y="14352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42926</xdr:rowOff>
    </xdr:from>
    <xdr:to>
      <xdr:col>116</xdr:col>
      <xdr:colOff>114300</xdr:colOff>
      <xdr:row>86</xdr:row>
      <xdr:rowOff>144526</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9458940" y="144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129303</xdr:rowOff>
    </xdr:from>
    <xdr:ext cx="469744" cy="259045"/>
    <xdr:sp macro="" textlink="">
      <xdr:nvSpPr>
        <xdr:cNvPr id="453" name="【消防施設】&#10;一人当たり面積該当値テキスト">
          <a:extLst>
            <a:ext uri="{FF2B5EF4-FFF2-40B4-BE49-F238E27FC236}">
              <a16:creationId xmlns:a16="http://schemas.microsoft.com/office/drawing/2014/main" id="{00000000-0008-0000-0200-0000C5010000}"/>
            </a:ext>
          </a:extLst>
        </xdr:cNvPr>
        <xdr:cNvSpPr txBox="1"/>
      </xdr:nvSpPr>
      <xdr:spPr>
        <a:xfrm>
          <a:off x="19547840" y="1437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42926</xdr:rowOff>
    </xdr:from>
    <xdr:to>
      <xdr:col>112</xdr:col>
      <xdr:colOff>38100</xdr:colOff>
      <xdr:row>86</xdr:row>
      <xdr:rowOff>144526</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8735040" y="144599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93726</xdr:rowOff>
    </xdr:from>
    <xdr:to>
      <xdr:col>116</xdr:col>
      <xdr:colOff>63500</xdr:colOff>
      <xdr:row>86</xdr:row>
      <xdr:rowOff>93726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8778220" y="1451076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456" name="n_1aveValue【消防施設】&#10;一人当たり面積">
          <a:extLst>
            <a:ext uri="{FF2B5EF4-FFF2-40B4-BE49-F238E27FC236}">
              <a16:creationId xmlns:a16="http://schemas.microsoft.com/office/drawing/2014/main" id="{00000000-0008-0000-0200-0000C8010000}"/>
            </a:ext>
          </a:extLst>
        </xdr:cNvPr>
        <xdr:cNvSpPr txBox="1"/>
      </xdr:nvSpPr>
      <xdr:spPr>
        <a:xfrm>
          <a:off x="185611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457" name="n_2aveValue【消防施設】&#10;一人当たり面積">
          <a:extLst>
            <a:ext uri="{FF2B5EF4-FFF2-40B4-BE49-F238E27FC236}">
              <a16:creationId xmlns:a16="http://schemas.microsoft.com/office/drawing/2014/main" id="{00000000-0008-0000-0200-0000C9010000}"/>
            </a:ext>
          </a:extLst>
        </xdr:cNvPr>
        <xdr:cNvSpPr txBox="1"/>
      </xdr:nvSpPr>
      <xdr:spPr>
        <a:xfrm>
          <a:off x="17776267" y="141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458" name="n_3aveValue【消防施設】&#10;一人当たり面積">
          <a:extLst>
            <a:ext uri="{FF2B5EF4-FFF2-40B4-BE49-F238E27FC236}">
              <a16:creationId xmlns:a16="http://schemas.microsoft.com/office/drawing/2014/main" id="{00000000-0008-0000-0200-0000CA010000}"/>
            </a:ext>
          </a:extLst>
        </xdr:cNvPr>
        <xdr:cNvSpPr txBox="1"/>
      </xdr:nvSpPr>
      <xdr:spPr>
        <a:xfrm>
          <a:off x="17001567" y="141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459" name="n_4aveValue【消防施設】&#10;一人当たり面積">
          <a:extLst>
            <a:ext uri="{FF2B5EF4-FFF2-40B4-BE49-F238E27FC236}">
              <a16:creationId xmlns:a16="http://schemas.microsoft.com/office/drawing/2014/main" id="{00000000-0008-0000-0200-0000CB010000}"/>
            </a:ext>
          </a:extLst>
        </xdr:cNvPr>
        <xdr:cNvSpPr txBox="1"/>
      </xdr:nvSpPr>
      <xdr:spPr>
        <a:xfrm>
          <a:off x="16226867" y="141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135653</xdr:rowOff>
    </xdr:from>
    <xdr:ext cx="469744" cy="259045"/>
    <xdr:sp macro="" textlink="">
      <xdr:nvSpPr>
        <xdr:cNvPr id="460" name="n_1mainValue【消防施設】&#10;一人当たり面積">
          <a:extLst>
            <a:ext uri="{FF2B5EF4-FFF2-40B4-BE49-F238E27FC236}">
              <a16:creationId xmlns:a16="http://schemas.microsoft.com/office/drawing/2014/main" id="{00000000-0008-0000-0200-0000CC010000}"/>
            </a:ext>
          </a:extLst>
        </xdr:cNvPr>
        <xdr:cNvSpPr txBox="1"/>
      </xdr:nvSpPr>
      <xdr:spPr>
        <a:xfrm>
          <a:off x="18561127" y="1455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庁舎】&#10;有形固定資産減価償却率グラフ枠">
          <a:extLst>
            <a:ext uri="{FF2B5EF4-FFF2-40B4-BE49-F238E27FC236}">
              <a16:creationId xmlns:a16="http://schemas.microsoft.com/office/drawing/2014/main" id="{00000000-0008-0000-0200-0000E501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87" name="【庁舎】&#10;有形固定資産減価償却率最小値テキスト">
          <a:extLst>
            <a:ext uri="{FF2B5EF4-FFF2-40B4-BE49-F238E27FC236}">
              <a16:creationId xmlns:a16="http://schemas.microsoft.com/office/drawing/2014/main" id="{00000000-0008-0000-0200-0000E701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89" name="【庁舎】&#10;有形固定資産減価償却率最大値テキスト">
          <a:extLst>
            <a:ext uri="{FF2B5EF4-FFF2-40B4-BE49-F238E27FC236}">
              <a16:creationId xmlns:a16="http://schemas.microsoft.com/office/drawing/2014/main" id="{00000000-0008-0000-0200-0000E901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91" name="【庁舎】&#10;有形固定資産減価償却率平均値テキスト">
          <a:extLst>
            <a:ext uri="{FF2B5EF4-FFF2-40B4-BE49-F238E27FC236}">
              <a16:creationId xmlns:a16="http://schemas.microsoft.com/office/drawing/2014/main" id="{00000000-0008-0000-0200-0000EB010000}"/>
            </a:ext>
          </a:extLst>
        </xdr:cNvPr>
        <xdr:cNvSpPr txBox="1"/>
      </xdr:nvSpPr>
      <xdr:spPr>
        <a:xfrm>
          <a:off x="14414500" y="173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69487</xdr:rowOff>
    </xdr:from>
    <xdr:to>
      <xdr:col>85</xdr:col>
      <xdr:colOff>177800</xdr:colOff>
      <xdr:row>105</xdr:row>
      <xdr:rowOff>171087</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4325600" y="1767168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47914</xdr:rowOff>
    </xdr:from>
    <xdr:ext cx="405111" cy="259045"/>
    <xdr:sp macro="" textlink="">
      <xdr:nvSpPr>
        <xdr:cNvPr id="503" name="【庁舎】&#10;有形固定資産減価償却率該当値テキスト">
          <a:extLst>
            <a:ext uri="{FF2B5EF4-FFF2-40B4-BE49-F238E27FC236}">
              <a16:creationId xmlns:a16="http://schemas.microsoft.com/office/drawing/2014/main" id="{00000000-0008-0000-0200-0000F7010000}"/>
            </a:ext>
          </a:extLst>
        </xdr:cNvPr>
        <xdr:cNvSpPr txBox="1"/>
      </xdr:nvSpPr>
      <xdr:spPr>
        <a:xfrm>
          <a:off x="14414500"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357884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105</xdr:row>
      <xdr:rowOff>120287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3629640" y="17499330"/>
          <a:ext cx="746760" cy="2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506" name="n_1aveValue【庁舎】&#10;有形固定資産減価償却率">
          <a:extLst>
            <a:ext uri="{FF2B5EF4-FFF2-40B4-BE49-F238E27FC236}">
              <a16:creationId xmlns:a16="http://schemas.microsoft.com/office/drawing/2014/main" id="{00000000-0008-0000-0200-0000FA010000}"/>
            </a:ext>
          </a:extLst>
        </xdr:cNvPr>
        <xdr:cNvSpPr txBox="1"/>
      </xdr:nvSpPr>
      <xdr:spPr>
        <a:xfrm>
          <a:off x="1343724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07" name="n_2aveValue【庁舎】&#10;有形固定資産減価償却率">
          <a:extLst>
            <a:ext uri="{FF2B5EF4-FFF2-40B4-BE49-F238E27FC236}">
              <a16:creationId xmlns:a16="http://schemas.microsoft.com/office/drawing/2014/main" id="{00000000-0008-0000-0200-0000FB010000}"/>
            </a:ext>
          </a:extLst>
        </xdr:cNvPr>
        <xdr:cNvSpPr txBox="1"/>
      </xdr:nvSpPr>
      <xdr:spPr>
        <a:xfrm>
          <a:off x="12675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08" name="n_3aveValue【庁舎】&#10;有形固定資産減価償却率">
          <a:extLst>
            <a:ext uri="{FF2B5EF4-FFF2-40B4-BE49-F238E27FC236}">
              <a16:creationId xmlns:a16="http://schemas.microsoft.com/office/drawing/2014/main" id="{00000000-0008-0000-0200-0000FC010000}"/>
            </a:ext>
          </a:extLst>
        </xdr:cNvPr>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09" name="n_4aveValue【庁舎】&#10;有形固定資産減価償却率">
          <a:extLst>
            <a:ext uri="{FF2B5EF4-FFF2-40B4-BE49-F238E27FC236}">
              <a16:creationId xmlns:a16="http://schemas.microsoft.com/office/drawing/2014/main" id="{00000000-0008-0000-0200-0000FD010000}"/>
            </a:ext>
          </a:extLst>
        </xdr:cNvPr>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510" name="n_1mainValue【庁舎】&#10;有形固定資産減価償却率">
          <a:extLst>
            <a:ext uri="{FF2B5EF4-FFF2-40B4-BE49-F238E27FC236}">
              <a16:creationId xmlns:a16="http://schemas.microsoft.com/office/drawing/2014/main" id="{00000000-0008-0000-0200-0000FE010000}"/>
            </a:ext>
          </a:extLst>
        </xdr:cNvPr>
        <xdr:cNvSpPr txBox="1"/>
      </xdr:nvSpPr>
      <xdr:spPr>
        <a:xfrm>
          <a:off x="134372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庁舎】&#10;一人当たり面積グラフ枠">
          <a:extLst>
            <a:ext uri="{FF2B5EF4-FFF2-40B4-BE49-F238E27FC236}">
              <a16:creationId xmlns:a16="http://schemas.microsoft.com/office/drawing/2014/main" id="{00000000-0008-0000-0200-000015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35" name="【庁舎】&#10;一人当たり面積最小値テキスト">
          <a:extLst>
            <a:ext uri="{FF2B5EF4-FFF2-40B4-BE49-F238E27FC236}">
              <a16:creationId xmlns:a16="http://schemas.microsoft.com/office/drawing/2014/main" id="{00000000-0008-0000-0200-00001702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37" name="【庁舎】&#10;一人当たり面積最大値テキスト">
          <a:extLst>
            <a:ext uri="{FF2B5EF4-FFF2-40B4-BE49-F238E27FC236}">
              <a16:creationId xmlns:a16="http://schemas.microsoft.com/office/drawing/2014/main" id="{00000000-0008-0000-0200-00001902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39" name="【庁舎】&#10;一人当たり面積平均値テキスト">
          <a:extLst>
            <a:ext uri="{FF2B5EF4-FFF2-40B4-BE49-F238E27FC236}">
              <a16:creationId xmlns:a16="http://schemas.microsoft.com/office/drawing/2014/main" id="{00000000-0008-0000-0200-00001B020000}"/>
            </a:ext>
          </a:extLst>
        </xdr:cNvPr>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151003</xdr:rowOff>
    </xdr:from>
    <xdr:to>
      <xdr:col>116</xdr:col>
      <xdr:colOff>114300</xdr:colOff>
      <xdr:row>108</xdr:row>
      <xdr:rowOff>81153</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9458940" y="18088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110380</xdr:rowOff>
    </xdr:from>
    <xdr:ext cx="469744" cy="259045"/>
    <xdr:sp macro="" textlink="">
      <xdr:nvSpPr>
        <xdr:cNvPr id="551" name="【庁舎】&#10;一人当たり面積該当値テキスト">
          <a:extLst>
            <a:ext uri="{FF2B5EF4-FFF2-40B4-BE49-F238E27FC236}">
              <a16:creationId xmlns:a16="http://schemas.microsoft.com/office/drawing/2014/main" id="{00000000-0008-0000-0200-000027020000}"/>
            </a:ext>
          </a:extLst>
        </xdr:cNvPr>
        <xdr:cNvSpPr txBox="1"/>
      </xdr:nvSpPr>
      <xdr:spPr>
        <a:xfrm>
          <a:off x="19547840" y="178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152527</xdr:rowOff>
    </xdr:from>
    <xdr:to>
      <xdr:col>112</xdr:col>
      <xdr:colOff>38100</xdr:colOff>
      <xdr:row>108</xdr:row>
      <xdr:rowOff>82677</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8735040" y="180900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30353</xdr:rowOff>
    </xdr:from>
    <xdr:to>
      <xdr:col>116</xdr:col>
      <xdr:colOff>63500</xdr:colOff>
      <xdr:row>108</xdr:row>
      <xdr:rowOff>31877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8778220" y="18135473"/>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554" name="n_1aveValue【庁舎】&#10;一人当たり面積">
          <a:extLst>
            <a:ext uri="{FF2B5EF4-FFF2-40B4-BE49-F238E27FC236}">
              <a16:creationId xmlns:a16="http://schemas.microsoft.com/office/drawing/2014/main" id="{00000000-0008-0000-0200-00002A020000}"/>
            </a:ext>
          </a:extLst>
        </xdr:cNvPr>
        <xdr:cNvSpPr txBox="1"/>
      </xdr:nvSpPr>
      <xdr:spPr>
        <a:xfrm>
          <a:off x="1856112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555" name="n_2aveValue【庁舎】&#10;一人当たり面積">
          <a:extLst>
            <a:ext uri="{FF2B5EF4-FFF2-40B4-BE49-F238E27FC236}">
              <a16:creationId xmlns:a16="http://schemas.microsoft.com/office/drawing/2014/main" id="{00000000-0008-0000-0200-00002B020000}"/>
            </a:ext>
          </a:extLst>
        </xdr:cNvPr>
        <xdr:cNvSpPr txBox="1"/>
      </xdr:nvSpPr>
      <xdr:spPr>
        <a:xfrm>
          <a:off x="1777626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556" name="n_3aveValue【庁舎】&#10;一人当たり面積">
          <a:extLst>
            <a:ext uri="{FF2B5EF4-FFF2-40B4-BE49-F238E27FC236}">
              <a16:creationId xmlns:a16="http://schemas.microsoft.com/office/drawing/2014/main" id="{00000000-0008-0000-0200-00002C020000}"/>
            </a:ext>
          </a:extLst>
        </xdr:cNvPr>
        <xdr:cNvSpPr txBox="1"/>
      </xdr:nvSpPr>
      <xdr:spPr>
        <a:xfrm>
          <a:off x="170015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557" name="n_4aveValue【庁舎】&#10;一人当たり面積">
          <a:extLst>
            <a:ext uri="{FF2B5EF4-FFF2-40B4-BE49-F238E27FC236}">
              <a16:creationId xmlns:a16="http://schemas.microsoft.com/office/drawing/2014/main" id="{00000000-0008-0000-0200-00002D020000}"/>
            </a:ext>
          </a:extLst>
        </xdr:cNvPr>
        <xdr:cNvSpPr txBox="1"/>
      </xdr:nvSpPr>
      <xdr:spPr>
        <a:xfrm>
          <a:off x="162268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99204</xdr:rowOff>
    </xdr:from>
    <xdr:ext cx="469744" cy="259045"/>
    <xdr:sp macro="" textlink="">
      <xdr:nvSpPr>
        <xdr:cNvPr id="558" name="n_1mainValue【庁舎】&#10;一人当たり面積">
          <a:extLst>
            <a:ext uri="{FF2B5EF4-FFF2-40B4-BE49-F238E27FC236}">
              <a16:creationId xmlns:a16="http://schemas.microsoft.com/office/drawing/2014/main" id="{00000000-0008-0000-0200-00002E020000}"/>
            </a:ext>
          </a:extLst>
        </xdr:cNvPr>
        <xdr:cNvSpPr txBox="1"/>
      </xdr:nvSpPr>
      <xdr:spPr>
        <a:xfrm>
          <a:off x="18561127" y="178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及び廃棄物処理施設の減価償却率については類似団体とほぼ同程度となっている。廃棄物処理施設では施設及び設備を定期的に点検し改修を入れながら延命を図っている。消防施設については有形固定資産減価償却率が高いが、旧施設と新施設が混在している状況にある。福祉施設は母島保育園の更新整備を計画している。庁舎については老朽化が進み類似団体を超えてきている。台風や塩害等による支障も年々目立っており、また津波浸水区域にあるため高台への移転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
2,548
106.88
6,173,747
5,928,723
244,925
2,164,013
2,491,273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基準財政収入額について、</a:t>
          </a:r>
          <a:r>
            <a:rPr lang="ja-JP" altLang="en-US" sz="1100">
              <a:solidFill>
                <a:schemeClr val="dk1"/>
              </a:solidFill>
              <a:effectLst/>
              <a:latin typeface="+mn-lt"/>
              <a:ea typeface="+mn-ea"/>
              <a:cs typeface="+mn-cs"/>
            </a:rPr>
            <a:t>法人事業税交付金や株式等譲渡所得割交付金の増があるものの村税の所得割や法人税割の減少により</a:t>
          </a:r>
          <a:r>
            <a:rPr lang="ja-JP" altLang="ja-JP" sz="1100">
              <a:solidFill>
                <a:schemeClr val="dk1"/>
              </a:solidFill>
              <a:effectLst/>
              <a:latin typeface="+mn-lt"/>
              <a:ea typeface="+mn-ea"/>
              <a:cs typeface="+mn-cs"/>
            </a:rPr>
            <a:t>総額で</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減少となった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は地域デジタル社会推進費の新設、臨時経済対策費創設による再算定</a:t>
          </a:r>
          <a:r>
            <a:rPr lang="ja-JP" altLang="ja-JP" sz="1100">
              <a:solidFill>
                <a:schemeClr val="dk1"/>
              </a:solidFill>
              <a:effectLst/>
              <a:latin typeface="+mn-lt"/>
              <a:ea typeface="+mn-ea"/>
              <a:cs typeface="+mn-cs"/>
            </a:rPr>
            <a:t>など総額で</a:t>
          </a:r>
          <a:r>
            <a:rPr lang="en-US" altLang="ja-JP" sz="1100">
              <a:solidFill>
                <a:schemeClr val="dk1"/>
              </a:solidFill>
              <a:effectLst/>
              <a:latin typeface="+mn-lt"/>
              <a:ea typeface="+mn-ea"/>
              <a:cs typeface="+mn-cs"/>
            </a:rPr>
            <a:t>18.3</a:t>
          </a:r>
          <a:r>
            <a:rPr lang="ja-JP" altLang="ja-JP" sz="1100">
              <a:solidFill>
                <a:schemeClr val="dk1"/>
              </a:solidFill>
              <a:effectLst/>
              <a:latin typeface="+mn-lt"/>
              <a:ea typeface="+mn-ea"/>
              <a:cs typeface="+mn-cs"/>
            </a:rPr>
            <a:t>％の増となり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財政力指数は前年度比</a:t>
          </a:r>
          <a:r>
            <a:rPr lang="en-US" altLang="ja-JP" sz="1100">
              <a:solidFill>
                <a:schemeClr val="dk1"/>
              </a:solidFill>
              <a:effectLst/>
              <a:latin typeface="+mn-lt"/>
              <a:ea typeface="+mn-ea"/>
              <a:cs typeface="+mn-cs"/>
            </a:rPr>
            <a:t>0.02</a:t>
          </a:r>
          <a:r>
            <a:rPr lang="ja-JP" altLang="en-US" sz="1100">
              <a:solidFill>
                <a:schemeClr val="dk1"/>
              </a:solidFill>
              <a:effectLst/>
              <a:latin typeface="+mn-lt"/>
              <a:ea typeface="+mn-ea"/>
              <a:cs typeface="+mn-cs"/>
            </a:rPr>
            <a:t>ポイント減</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53720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経常一般財源（分母）は、地方税は前年度比</a:t>
          </a:r>
          <a:r>
            <a:rPr lang="en-US" altLang="ja-JP" sz="1100">
              <a:solidFill>
                <a:schemeClr val="dk1"/>
              </a:solidFill>
              <a:effectLst/>
              <a:latin typeface="+mn-lt"/>
              <a:ea typeface="+mn-ea"/>
              <a:cs typeface="+mn-cs"/>
            </a:rPr>
            <a:t>6,668</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、普通交付税は前年度比</a:t>
          </a:r>
          <a:r>
            <a:rPr lang="en-US" altLang="ja-JP" sz="1100">
              <a:solidFill>
                <a:schemeClr val="dk1"/>
              </a:solidFill>
              <a:effectLst/>
              <a:latin typeface="+mn-lt"/>
              <a:ea typeface="+mn-ea"/>
              <a:cs typeface="+mn-cs"/>
            </a:rPr>
            <a:t>232,758</a:t>
          </a:r>
          <a:r>
            <a:rPr lang="ja-JP" altLang="ja-JP" sz="1100">
              <a:solidFill>
                <a:schemeClr val="dk1"/>
              </a:solidFill>
              <a:effectLst/>
              <a:latin typeface="+mn-lt"/>
              <a:ea typeface="+mn-ea"/>
              <a:cs typeface="+mn-cs"/>
            </a:rPr>
            <a:t>千円増、</a:t>
          </a:r>
          <a:r>
            <a:rPr lang="ja-JP" altLang="en-US" sz="1100">
              <a:solidFill>
                <a:schemeClr val="dk1"/>
              </a:solidFill>
              <a:effectLst/>
              <a:latin typeface="+mn-lt"/>
              <a:ea typeface="+mn-ea"/>
              <a:cs typeface="+mn-cs"/>
            </a:rPr>
            <a:t>地方特例交付金</a:t>
          </a:r>
          <a:r>
            <a:rPr lang="en-US" altLang="ja-JP" sz="1100">
              <a:solidFill>
                <a:schemeClr val="dk1"/>
              </a:solidFill>
              <a:effectLst/>
              <a:latin typeface="+mn-lt"/>
              <a:ea typeface="+mn-ea"/>
              <a:cs typeface="+mn-cs"/>
            </a:rPr>
            <a:t>5,797</a:t>
          </a:r>
          <a:r>
            <a:rPr lang="ja-JP" altLang="en-US" sz="1100">
              <a:solidFill>
                <a:schemeClr val="dk1"/>
              </a:solidFill>
              <a:effectLst/>
              <a:latin typeface="+mn-lt"/>
              <a:ea typeface="+mn-ea"/>
              <a:cs typeface="+mn-cs"/>
            </a:rPr>
            <a:t>（うちコロナ減収補てん交付金</a:t>
          </a:r>
          <a:r>
            <a:rPr lang="en-US" altLang="ja-JP" sz="1100">
              <a:solidFill>
                <a:schemeClr val="dk1"/>
              </a:solidFill>
              <a:effectLst/>
              <a:latin typeface="+mn-lt"/>
              <a:ea typeface="+mn-ea"/>
              <a:cs typeface="+mn-cs"/>
            </a:rPr>
            <a:t>6,029</a:t>
          </a:r>
          <a:r>
            <a:rPr lang="ja-JP" altLang="en-US" sz="1100">
              <a:solidFill>
                <a:schemeClr val="dk1"/>
              </a:solidFill>
              <a:effectLst/>
              <a:latin typeface="+mn-lt"/>
              <a:ea typeface="+mn-ea"/>
              <a:cs typeface="+mn-cs"/>
            </a:rPr>
            <a:t>千円増）など総額で</a:t>
          </a:r>
          <a:r>
            <a:rPr lang="en-US" altLang="ja-JP" sz="1100">
              <a:solidFill>
                <a:schemeClr val="dk1"/>
              </a:solidFill>
              <a:effectLst/>
              <a:latin typeface="+mn-lt"/>
              <a:ea typeface="+mn-ea"/>
              <a:cs typeface="+mn-cs"/>
            </a:rPr>
            <a:t>290,251</a:t>
          </a:r>
          <a:r>
            <a:rPr lang="ja-JP" altLang="en-US" sz="1100">
              <a:solidFill>
                <a:schemeClr val="dk1"/>
              </a:solidFill>
              <a:effectLst/>
              <a:latin typeface="+mn-lt"/>
              <a:ea typeface="+mn-ea"/>
              <a:cs typeface="+mn-cs"/>
            </a:rPr>
            <a:t>千円の</a:t>
          </a:r>
          <a:r>
            <a:rPr lang="ja-JP" altLang="ja-JP" sz="1100">
              <a:solidFill>
                <a:schemeClr val="dk1"/>
              </a:solidFill>
              <a:effectLst/>
              <a:latin typeface="+mn-lt"/>
              <a:ea typeface="+mn-ea"/>
              <a:cs typeface="+mn-cs"/>
            </a:rPr>
            <a:t>増となった。経常的経費充当一般財源（分子）は、</a:t>
          </a:r>
          <a:r>
            <a:rPr lang="ja-JP" altLang="en-US" sz="1100">
              <a:solidFill>
                <a:schemeClr val="dk1"/>
              </a:solidFill>
              <a:effectLst/>
              <a:latin typeface="+mn-lt"/>
              <a:ea typeface="+mn-ea"/>
              <a:cs typeface="+mn-cs"/>
            </a:rPr>
            <a:t>人件費や物件費、維持補修費の増加と公債費の減少など</a:t>
          </a:r>
          <a:r>
            <a:rPr lang="ja-JP" altLang="ja-JP" sz="1100">
              <a:solidFill>
                <a:schemeClr val="dk1"/>
              </a:solidFill>
              <a:effectLst/>
              <a:latin typeface="+mn-lt"/>
              <a:ea typeface="+mn-ea"/>
              <a:cs typeface="+mn-cs"/>
            </a:rPr>
            <a:t>経常収支比率は</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となった。新型コロナウイルス感染症により事業の取り止めや縮小が</a:t>
          </a:r>
          <a:r>
            <a:rPr lang="ja-JP" altLang="en-US" sz="1100">
              <a:solidFill>
                <a:schemeClr val="dk1"/>
              </a:solidFill>
              <a:effectLst/>
              <a:latin typeface="+mn-lt"/>
              <a:ea typeface="+mn-ea"/>
              <a:cs typeface="+mn-cs"/>
            </a:rPr>
            <a:t>継続した</a:t>
          </a:r>
          <a:r>
            <a:rPr lang="ja-JP" altLang="ja-JP" sz="1100">
              <a:solidFill>
                <a:schemeClr val="dk1"/>
              </a:solidFill>
              <a:effectLst/>
              <a:latin typeface="+mn-lt"/>
              <a:ea typeface="+mn-ea"/>
              <a:cs typeface="+mn-cs"/>
            </a:rPr>
            <a:t>こと</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に起因している。引き続き税等の徴収率の高水準の維持、国・都、民間資金による財源の確保など、適正値を維持していく。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162084</xdr:rowOff>
    </xdr:from>
    <xdr:to>
      <xdr:col>23</xdr:col>
      <xdr:colOff>133350</xdr:colOff>
      <xdr:row>63</xdr:row>
      <xdr:rowOff>105251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791984"/>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105251</xdr:rowOff>
    </xdr:from>
    <xdr:to>
      <xdr:col>19</xdr:col>
      <xdr:colOff>133350</xdr:colOff>
      <xdr:row>65</xdr:row>
      <xdr:rowOff>124301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90660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91122</xdr:rowOff>
    </xdr:from>
    <xdr:to>
      <xdr:col>15</xdr:col>
      <xdr:colOff>82550</xdr:colOff>
      <xdr:row>65</xdr:row>
      <xdr:rowOff>124301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235372"/>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91122</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2052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111284</xdr:rowOff>
    </xdr:from>
    <xdr:to>
      <xdr:col>23</xdr:col>
      <xdr:colOff>184150</xdr:colOff>
      <xdr:row>63</xdr:row>
      <xdr:rowOff>41434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127811</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5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54451</xdr:rowOff>
    </xdr:from>
    <xdr:to>
      <xdr:col>19</xdr:col>
      <xdr:colOff>184150</xdr:colOff>
      <xdr:row>63</xdr:row>
      <xdr:rowOff>156051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166228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62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73501</xdr:rowOff>
    </xdr:from>
    <xdr:to>
      <xdr:col>15</xdr:col>
      <xdr:colOff>133350</xdr:colOff>
      <xdr:row>66</xdr:row>
      <xdr:rowOff>3651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2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13828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8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40322</xdr:rowOff>
    </xdr:from>
    <xdr:to>
      <xdr:col>11</xdr:col>
      <xdr:colOff>82550</xdr:colOff>
      <xdr:row>65</xdr:row>
      <xdr:rowOff>141922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152099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5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121937</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超遠隔離島かつ</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a:t>
          </a:r>
          <a:r>
            <a:rPr lang="ja-JP" altLang="en-US" sz="1100">
              <a:solidFill>
                <a:schemeClr val="dk1"/>
              </a:solidFill>
              <a:effectLst/>
              <a:latin typeface="+mn-lt"/>
              <a:ea typeface="+mn-ea"/>
              <a:cs typeface="+mn-cs"/>
            </a:rPr>
            <a:t>あり、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島で同様の行政サービス水準を確保・維持するために人件費及び施設維持管理経費などが２重となり、他の類似団体と比較して</a:t>
          </a:r>
          <a:r>
            <a:rPr lang="ja-JP" altLang="en-US" sz="1100">
              <a:solidFill>
                <a:schemeClr val="dk1"/>
              </a:solidFill>
              <a:effectLst/>
              <a:latin typeface="+mn-lt"/>
              <a:ea typeface="+mn-ea"/>
              <a:cs typeface="+mn-cs"/>
            </a:rPr>
            <a:t>財政負担が</a:t>
          </a:r>
          <a:r>
            <a:rPr lang="ja-JP" altLang="ja-JP" sz="1100">
              <a:solidFill>
                <a:schemeClr val="dk1"/>
              </a:solidFill>
              <a:effectLst/>
              <a:latin typeface="+mn-lt"/>
              <a:ea typeface="+mn-ea"/>
              <a:cs typeface="+mn-cs"/>
            </a:rPr>
            <a:t>大きくなっている。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決算額で前年比</a:t>
          </a:r>
          <a:r>
            <a:rPr lang="en-US" altLang="ja-JP" sz="1100">
              <a:solidFill>
                <a:schemeClr val="dk1"/>
              </a:solidFill>
              <a:effectLst/>
              <a:latin typeface="+mn-lt"/>
              <a:ea typeface="+mn-ea"/>
              <a:cs typeface="+mn-cs"/>
            </a:rPr>
            <a:t>24,728</a:t>
          </a:r>
          <a:r>
            <a:rPr lang="ja-JP" altLang="ja-JP" sz="1100">
              <a:solidFill>
                <a:schemeClr val="dk1"/>
              </a:solidFill>
              <a:effectLst/>
              <a:latin typeface="+mn-lt"/>
              <a:ea typeface="+mn-ea"/>
              <a:cs typeface="+mn-cs"/>
            </a:rPr>
            <a:t>円の増額となっており、類似団体との比較では依然その差が大きい。メリハリをつけた経費節減や人員配置の最適化を図っていく。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107403</xdr:rowOff>
    </xdr:from>
    <xdr:to>
      <xdr:col>23</xdr:col>
      <xdr:colOff>133350</xdr:colOff>
      <xdr:row>83</xdr:row>
      <xdr:rowOff>119337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37753"/>
          <a:ext cx="838200" cy="1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77254</xdr:rowOff>
    </xdr:from>
    <xdr:to>
      <xdr:col>19</xdr:col>
      <xdr:colOff>133350</xdr:colOff>
      <xdr:row>83</xdr:row>
      <xdr:rowOff>107403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07604"/>
          <a:ext cx="889000" cy="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68627</xdr:rowOff>
    </xdr:from>
    <xdr:to>
      <xdr:col>15</xdr:col>
      <xdr:colOff>82550</xdr:colOff>
      <xdr:row>83</xdr:row>
      <xdr:rowOff>77254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98977"/>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68627</xdr:rowOff>
    </xdr:from>
    <xdr:to>
      <xdr:col>11</xdr:col>
      <xdr:colOff>31750</xdr:colOff>
      <xdr:row>83</xdr:row>
      <xdr:rowOff>73388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98977"/>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68537</xdr:rowOff>
    </xdr:from>
    <xdr:to>
      <xdr:col>23</xdr:col>
      <xdr:colOff>184150</xdr:colOff>
      <xdr:row>83</xdr:row>
      <xdr:rowOff>170137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40614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7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56603</xdr:rowOff>
    </xdr:from>
    <xdr:to>
      <xdr:col>19</xdr:col>
      <xdr:colOff>184150</xdr:colOff>
      <xdr:row>83</xdr:row>
      <xdr:rowOff>158203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142980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26454</xdr:rowOff>
    </xdr:from>
    <xdr:to>
      <xdr:col>15</xdr:col>
      <xdr:colOff>133350</xdr:colOff>
      <xdr:row>83</xdr:row>
      <xdr:rowOff>128054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112831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4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17827</xdr:rowOff>
    </xdr:from>
    <xdr:to>
      <xdr:col>11</xdr:col>
      <xdr:colOff>82550</xdr:colOff>
      <xdr:row>83</xdr:row>
      <xdr:rowOff>119427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104204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3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22588</xdr:rowOff>
    </xdr:from>
    <xdr:to>
      <xdr:col>7</xdr:col>
      <xdr:colOff>31750</xdr:colOff>
      <xdr:row>83</xdr:row>
      <xdr:rowOff>124188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5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108965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3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国の人事院勧告に準じた適正な改正を行っている。類似団体ともほぼ同等となっている。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95568</xdr:rowOff>
    </xdr:from>
    <xdr:to>
      <xdr:col>81</xdr:col>
      <xdr:colOff>44450</xdr:colOff>
      <xdr:row>86</xdr:row>
      <xdr:rowOff>95568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40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95568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98039"/>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11113</xdr:rowOff>
    </xdr:from>
    <xdr:to>
      <xdr:col>72</xdr:col>
      <xdr:colOff>203200</xdr:colOff>
      <xdr:row>86</xdr:row>
      <xdr:rowOff>53339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558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11113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773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44768</xdr:rowOff>
    </xdr:from>
    <xdr:to>
      <xdr:col>81</xdr:col>
      <xdr:colOff>95250</xdr:colOff>
      <xdr:row>86</xdr:row>
      <xdr:rowOff>146368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61295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3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44768</xdr:rowOff>
    </xdr:from>
    <xdr:to>
      <xdr:col>77</xdr:col>
      <xdr:colOff>95250</xdr:colOff>
      <xdr:row>86</xdr:row>
      <xdr:rowOff>146368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156545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5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131763</xdr:rowOff>
    </xdr:from>
    <xdr:to>
      <xdr:col>68</xdr:col>
      <xdr:colOff>203200</xdr:colOff>
      <xdr:row>86</xdr:row>
      <xdr:rowOff>61913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72090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当村は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村</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島という特殊な状況にあり、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島の行政サービスに差を生じさせないように維持しなければならないため、類似団体平均と比較して職員数が多くなっている。ニーズが多様化する中で組織及び業務内容を最適化し、適切な人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60</xdr:row>
      <xdr:rowOff>168342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49137"/>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153174</xdr:rowOff>
    </xdr:from>
    <xdr:to>
      <xdr:col>77</xdr:col>
      <xdr:colOff>44450</xdr:colOff>
      <xdr:row>60</xdr:row>
      <xdr:rowOff>162137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40174"/>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153174</xdr:rowOff>
    </xdr:from>
    <xdr:to>
      <xdr:col>72</xdr:col>
      <xdr:colOff>203200</xdr:colOff>
      <xdr:row>60</xdr:row>
      <xdr:rowOff>153978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4017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153978</xdr:rowOff>
    </xdr:from>
    <xdr:to>
      <xdr:col>68</xdr:col>
      <xdr:colOff>152400</xdr:colOff>
      <xdr:row>60</xdr:row>
      <xdr:rowOff>155242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40978"/>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117542</xdr:rowOff>
    </xdr:from>
    <xdr:to>
      <xdr:col>81</xdr:col>
      <xdr:colOff>95250</xdr:colOff>
      <xdr:row>61</xdr:row>
      <xdr:rowOff>47692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89619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7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102374</xdr:rowOff>
    </xdr:from>
    <xdr:to>
      <xdr:col>73</xdr:col>
      <xdr:colOff>44450</xdr:colOff>
      <xdr:row>61</xdr:row>
      <xdr:rowOff>32524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17301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7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103178</xdr:rowOff>
    </xdr:from>
    <xdr:to>
      <xdr:col>68</xdr:col>
      <xdr:colOff>203200</xdr:colOff>
      <xdr:row>61</xdr:row>
      <xdr:rowOff>33328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18105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104442</xdr:rowOff>
    </xdr:from>
    <xdr:to>
      <xdr:col>64</xdr:col>
      <xdr:colOff>152400</xdr:colOff>
      <xdr:row>61</xdr:row>
      <xdr:rowOff>34592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19369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7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年度の大規模</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に係る起債の償還が完了したこと</a:t>
          </a:r>
          <a:r>
            <a:rPr lang="ja-JP" altLang="en-US" sz="1100">
              <a:solidFill>
                <a:schemeClr val="dk1"/>
              </a:solidFill>
              <a:effectLst/>
              <a:latin typeface="+mn-lt"/>
              <a:ea typeface="+mn-ea"/>
              <a:cs typeface="+mn-cs"/>
            </a:rPr>
            <a:t>及び平成</a:t>
          </a:r>
          <a:r>
            <a:rPr lang="en-US" altLang="ja-JP" sz="1100">
              <a:solidFill>
                <a:schemeClr val="dk1"/>
              </a:solidFill>
              <a:effectLst/>
              <a:latin typeface="+mn-lt"/>
              <a:ea typeface="+mn-ea"/>
              <a:cs typeface="+mn-cs"/>
            </a:rPr>
            <a:t>25,29</a:t>
          </a:r>
          <a:r>
            <a:rPr lang="ja-JP" altLang="en-US" sz="1100">
              <a:solidFill>
                <a:schemeClr val="dk1"/>
              </a:solidFill>
              <a:effectLst/>
              <a:latin typeface="+mn-lt"/>
              <a:ea typeface="+mn-ea"/>
              <a:cs typeface="+mn-cs"/>
            </a:rPr>
            <a:t>年度に行った繰上償還</a:t>
          </a:r>
          <a:r>
            <a:rPr lang="ja-JP" altLang="ja-JP" sz="1100">
              <a:solidFill>
                <a:schemeClr val="dk1"/>
              </a:solidFill>
              <a:effectLst/>
              <a:latin typeface="+mn-lt"/>
              <a:ea typeface="+mn-ea"/>
              <a:cs typeface="+mn-cs"/>
            </a:rPr>
            <a:t>により比率は前年より</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下がり、類似団体平均との比較では</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低くなっている。</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大規模な施設更新</a:t>
          </a:r>
          <a:r>
            <a:rPr lang="ja-JP" altLang="en-US" sz="1100">
              <a:solidFill>
                <a:schemeClr val="dk1"/>
              </a:solidFill>
              <a:effectLst/>
              <a:latin typeface="+mn-lt"/>
              <a:ea typeface="+mn-ea"/>
              <a:cs typeface="+mn-cs"/>
            </a:rPr>
            <a:t>が続くこと</a:t>
          </a:r>
          <a:r>
            <a:rPr lang="ja-JP" altLang="ja-JP" sz="1100">
              <a:solidFill>
                <a:schemeClr val="dk1"/>
              </a:solidFill>
              <a:effectLst/>
              <a:latin typeface="+mn-lt"/>
              <a:ea typeface="+mn-ea"/>
              <a:cs typeface="+mn-cs"/>
            </a:rPr>
            <a:t>に伴い公債費の上昇が想定されるため、小笠原諸島振興開発計画の策定を慎重に行い起債発行額の抑制に努めるとともに、減債基金を活用した臨時償還を適宜行っていく。</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159173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126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108373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171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42</xdr:row>
      <xdr:rowOff>57573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1378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170180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5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169350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将来負担比率は</a:t>
          </a:r>
          <a:r>
            <a:rPr lang="en-US" altLang="ja-JP" sz="1100">
              <a:solidFill>
                <a:schemeClr val="dk1"/>
              </a:solidFill>
              <a:effectLst/>
              <a:latin typeface="+mn-lt"/>
              <a:ea typeface="+mn-ea"/>
              <a:cs typeface="+mn-cs"/>
            </a:rPr>
            <a:t>0.0%</a:t>
          </a:r>
          <a:r>
            <a:rPr lang="ja-JP" altLang="ja-JP" sz="1100">
              <a:solidFill>
                <a:schemeClr val="dk1"/>
              </a:solidFill>
              <a:effectLst/>
              <a:latin typeface="+mn-lt"/>
              <a:ea typeface="+mn-ea"/>
              <a:cs typeface="+mn-cs"/>
            </a:rPr>
            <a:t>となり類似団体平均と同様の数値となっているが、今後小笠原諸島振興開発事業において、小中学校</a:t>
          </a:r>
          <a:r>
            <a:rPr lang="ja-JP" altLang="en-US" sz="1100">
              <a:solidFill>
                <a:schemeClr val="dk1"/>
              </a:solidFill>
              <a:effectLst/>
              <a:latin typeface="+mn-lt"/>
              <a:ea typeface="+mn-ea"/>
              <a:cs typeface="+mn-cs"/>
            </a:rPr>
            <a:t>や母島保育園の</a:t>
          </a:r>
          <a:r>
            <a:rPr lang="ja-JP" altLang="ja-JP" sz="1100">
              <a:solidFill>
                <a:schemeClr val="dk1"/>
              </a:solidFill>
              <a:effectLst/>
              <a:latin typeface="+mn-lt"/>
              <a:ea typeface="+mn-ea"/>
              <a:cs typeface="+mn-cs"/>
            </a:rPr>
            <a:t>整備といった大規模な工事が予定されている。地方債の発行が高額とな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将来負担比率の上昇が想定されることから、今後の数値に注視しながら慎重に計画を進めていく必要がある。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45356</xdr:rowOff>
    </xdr:from>
    <xdr:ext cx="9234714" cy="444501"/>
    <xdr:sp macro="" textlink="">
      <xdr:nvSpPr>
        <xdr:cNvPr id="459" name="テキスト ボックス 458">
          <a:extLst>
            <a:ext uri="{FF2B5EF4-FFF2-40B4-BE49-F238E27FC236}">
              <a16:creationId xmlns:a16="http://schemas.microsoft.com/office/drawing/2014/main" id="{D24A8B81-70FF-4FE7-85AE-D58C370EE666}"/>
            </a:ext>
          </a:extLst>
        </xdr:cNvPr>
        <xdr:cNvSpPr txBox="1"/>
      </xdr:nvSpPr>
      <xdr:spPr>
        <a:xfrm>
          <a:off x="707572" y="4290785"/>
          <a:ext cx="9234714" cy="444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
2,548
106.88
6,173,747
5,928,723
244,925
2,164,013
2,491,273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人件費総額で前年度比</a:t>
          </a:r>
          <a:r>
            <a:rPr lang="en-US" altLang="ja-JP" sz="1100">
              <a:solidFill>
                <a:schemeClr val="dk1"/>
              </a:solidFill>
              <a:effectLst/>
              <a:latin typeface="+mn-lt"/>
              <a:ea typeface="+mn-ea"/>
              <a:cs typeface="+mn-cs"/>
            </a:rPr>
            <a:t>22,206</a:t>
          </a:r>
          <a:r>
            <a:rPr lang="ja-JP" altLang="ja-JP" sz="1100">
              <a:solidFill>
                <a:schemeClr val="dk1"/>
              </a:solidFill>
              <a:effectLst/>
              <a:latin typeface="+mn-lt"/>
              <a:ea typeface="+mn-ea"/>
              <a:cs typeface="+mn-cs"/>
            </a:rPr>
            <a:t>千円の増とな</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。類似団体との比較で</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ポイント上回り、前年比では充当財源の増加等により</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減となっている。</a:t>
          </a:r>
          <a:r>
            <a:rPr lang="ja-JP" altLang="en-US" sz="1100">
              <a:solidFill>
                <a:schemeClr val="dk1"/>
              </a:solidFill>
              <a:effectLst/>
              <a:latin typeface="+mn-lt"/>
              <a:ea typeface="+mn-ea"/>
              <a:cs typeface="+mn-cs"/>
            </a:rPr>
            <a:t>交付税や交付金の増加による分母の増加が影響していると考えられる。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111760</xdr:rowOff>
    </xdr:from>
    <xdr:to>
      <xdr:col>19</xdr:col>
      <xdr:colOff>187325</xdr:colOff>
      <xdr:row>38</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554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12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157480</xdr:rowOff>
    </xdr:from>
    <xdr:to>
      <xdr:col>11</xdr:col>
      <xdr:colOff>9525</xdr:colOff>
      <xdr:row>37</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1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60960</xdr:rowOff>
    </xdr:from>
    <xdr:to>
      <xdr:col>20</xdr:col>
      <xdr:colOff>38100</xdr:colOff>
      <xdr:row>37</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121920</xdr:rowOff>
    </xdr:from>
    <xdr:to>
      <xdr:col>15</xdr:col>
      <xdr:colOff>149225</xdr:colOff>
      <xdr:row>38</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106680</xdr:rowOff>
    </xdr:from>
    <xdr:to>
      <xdr:col>6</xdr:col>
      <xdr:colOff>171450</xdr:colOff>
      <xdr:row>38</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新型コロナ</a:t>
          </a:r>
          <a:r>
            <a:rPr lang="ja-JP" altLang="en-US" sz="1100" baseline="0">
              <a:solidFill>
                <a:schemeClr val="dk1"/>
              </a:solidFill>
              <a:effectLst/>
              <a:latin typeface="+mn-lt"/>
              <a:ea typeface="+mn-ea"/>
              <a:cs typeface="+mn-cs"/>
            </a:rPr>
            <a:t>による</a:t>
          </a:r>
          <a:r>
            <a:rPr lang="ja-JP" altLang="ja-JP" sz="1100" baseline="0">
              <a:solidFill>
                <a:schemeClr val="dk1"/>
              </a:solidFill>
              <a:effectLst/>
              <a:latin typeface="+mn-lt"/>
              <a:ea typeface="+mn-ea"/>
              <a:cs typeface="+mn-cs"/>
            </a:rPr>
            <a:t>事業中止や出張抑制等が</a:t>
          </a:r>
          <a:r>
            <a:rPr lang="ja-JP" altLang="en-US" sz="1100" baseline="0">
              <a:solidFill>
                <a:schemeClr val="dk1"/>
              </a:solidFill>
              <a:effectLst/>
              <a:latin typeface="+mn-lt"/>
              <a:ea typeface="+mn-ea"/>
              <a:cs typeface="+mn-cs"/>
            </a:rPr>
            <a:t>引き続くとともに感染対策や給付金事業に伴う電子化やシステム改修などの経費増加により</a:t>
          </a:r>
          <a:r>
            <a:rPr lang="ja-JP" altLang="ja-JP" sz="1100" baseline="0">
              <a:solidFill>
                <a:schemeClr val="dk1"/>
              </a:solidFill>
              <a:effectLst/>
              <a:latin typeface="+mn-lt"/>
              <a:ea typeface="+mn-ea"/>
              <a:cs typeface="+mn-cs"/>
            </a:rPr>
            <a:t>経常的経費の一般財源等充当分</a:t>
          </a:r>
          <a:r>
            <a:rPr lang="ja-JP" altLang="en-US" sz="1100" baseline="0">
              <a:solidFill>
                <a:schemeClr val="dk1"/>
              </a:solidFill>
              <a:effectLst/>
              <a:latin typeface="+mn-lt"/>
              <a:ea typeface="+mn-ea"/>
              <a:cs typeface="+mn-cs"/>
            </a:rPr>
            <a:t>は</a:t>
          </a:r>
          <a:r>
            <a:rPr lang="ja-JP" altLang="ja-JP" sz="1100" baseline="0">
              <a:solidFill>
                <a:schemeClr val="dk1"/>
              </a:solidFill>
              <a:effectLst/>
              <a:latin typeface="+mn-lt"/>
              <a:ea typeface="+mn-ea"/>
              <a:cs typeface="+mn-cs"/>
            </a:rPr>
            <a:t>前年比</a:t>
          </a:r>
          <a:r>
            <a:rPr lang="en-US" altLang="ja-JP" sz="1100" baseline="0">
              <a:solidFill>
                <a:schemeClr val="dk1"/>
              </a:solidFill>
              <a:effectLst/>
              <a:latin typeface="+mn-lt"/>
              <a:ea typeface="+mn-ea"/>
              <a:cs typeface="+mn-cs"/>
            </a:rPr>
            <a:t>61,801</a:t>
          </a:r>
          <a:r>
            <a:rPr lang="ja-JP" altLang="ja-JP" sz="1100" baseline="0">
              <a:solidFill>
                <a:schemeClr val="dk1"/>
              </a:solidFill>
              <a:effectLst/>
              <a:latin typeface="+mn-lt"/>
              <a:ea typeface="+mn-ea"/>
              <a:cs typeface="+mn-cs"/>
            </a:rPr>
            <a:t>千円</a:t>
          </a:r>
          <a:r>
            <a:rPr lang="ja-JP" altLang="en-US" sz="1100" baseline="0">
              <a:solidFill>
                <a:schemeClr val="dk1"/>
              </a:solidFill>
              <a:effectLst/>
              <a:latin typeface="+mn-lt"/>
              <a:ea typeface="+mn-ea"/>
              <a:cs typeface="+mn-cs"/>
            </a:rPr>
            <a:t>増</a:t>
          </a:r>
          <a:r>
            <a:rPr lang="ja-JP" altLang="ja-JP" sz="1100" baseline="0">
              <a:solidFill>
                <a:schemeClr val="dk1"/>
              </a:solidFill>
              <a:effectLst/>
              <a:latin typeface="+mn-lt"/>
              <a:ea typeface="+mn-ea"/>
              <a:cs typeface="+mn-cs"/>
            </a:rPr>
            <a:t>額とな</a:t>
          </a:r>
          <a:r>
            <a:rPr lang="ja-JP" altLang="en-US" sz="1100" baseline="0">
              <a:solidFill>
                <a:schemeClr val="dk1"/>
              </a:solidFill>
              <a:effectLst/>
              <a:latin typeface="+mn-lt"/>
              <a:ea typeface="+mn-ea"/>
              <a:cs typeface="+mn-cs"/>
            </a:rPr>
            <a:t>った。分母の増加によ</a:t>
          </a:r>
          <a:r>
            <a:rPr lang="ja-JP" altLang="ja-JP" sz="1100" baseline="0">
              <a:solidFill>
                <a:schemeClr val="dk1"/>
              </a:solidFill>
              <a:effectLst/>
              <a:latin typeface="+mn-lt"/>
              <a:ea typeface="+mn-ea"/>
              <a:cs typeface="+mn-cs"/>
            </a:rPr>
            <a:t>り経常収支比率は前年</a:t>
          </a:r>
          <a:r>
            <a:rPr lang="ja-JP" altLang="en-US" sz="1100" baseline="0">
              <a:solidFill>
                <a:schemeClr val="dk1"/>
              </a:solidFill>
              <a:effectLst/>
              <a:latin typeface="+mn-lt"/>
              <a:ea typeface="+mn-ea"/>
              <a:cs typeface="+mn-cs"/>
            </a:rPr>
            <a:t>とほぼ変わりがなく、</a:t>
          </a:r>
          <a:r>
            <a:rPr lang="ja-JP" altLang="ja-JP" sz="1100" baseline="0">
              <a:solidFill>
                <a:schemeClr val="dk1"/>
              </a:solidFill>
              <a:effectLst/>
              <a:latin typeface="+mn-lt"/>
              <a:ea typeface="+mn-ea"/>
              <a:cs typeface="+mn-cs"/>
            </a:rPr>
            <a:t>類似団体との比較では</a:t>
          </a:r>
          <a:r>
            <a:rPr lang="en-US" altLang="ja-JP" sz="1100" baseline="0">
              <a:solidFill>
                <a:schemeClr val="dk1"/>
              </a:solidFill>
              <a:effectLst/>
              <a:latin typeface="+mn-lt"/>
              <a:ea typeface="+mn-ea"/>
              <a:cs typeface="+mn-cs"/>
            </a:rPr>
            <a:t>7.0%</a:t>
          </a:r>
          <a:r>
            <a:rPr lang="ja-JP" altLang="ja-JP" sz="1100" baseline="0">
              <a:solidFill>
                <a:schemeClr val="dk1"/>
              </a:solidFill>
              <a:effectLst/>
              <a:latin typeface="+mn-lt"/>
              <a:ea typeface="+mn-ea"/>
              <a:cs typeface="+mn-cs"/>
            </a:rPr>
            <a:t>上回る状況となった。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213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76708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1310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143002</xdr:rowOff>
    </xdr:from>
    <xdr:to>
      <xdr:col>73</xdr:col>
      <xdr:colOff>180975</xdr:colOff>
      <xdr:row>20</xdr:row>
      <xdr:rowOff>76708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4005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19</xdr:row>
      <xdr:rowOff>143002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810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80772</xdr:rowOff>
    </xdr:from>
    <xdr:to>
      <xdr:col>82</xdr:col>
      <xdr:colOff>158750</xdr:colOff>
      <xdr:row>19</xdr:row>
      <xdr:rowOff>10922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52849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25908</xdr:rowOff>
    </xdr:from>
    <xdr:to>
      <xdr:col>74</xdr:col>
      <xdr:colOff>31750</xdr:colOff>
      <xdr:row>20</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112285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54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92202</xdr:rowOff>
    </xdr:from>
    <xdr:to>
      <xdr:col>69</xdr:col>
      <xdr:colOff>142875</xdr:colOff>
      <xdr:row>20</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44196</xdr:rowOff>
    </xdr:from>
    <xdr:to>
      <xdr:col>65</xdr:col>
      <xdr:colOff>53975</xdr:colOff>
      <xdr:row>18</xdr:row>
      <xdr:rowOff>145796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130573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扶助費については、</a:t>
          </a:r>
          <a:r>
            <a:rPr lang="ja-JP" altLang="en-US" sz="1100">
              <a:solidFill>
                <a:schemeClr val="dk1"/>
              </a:solidFill>
              <a:effectLst/>
              <a:latin typeface="+mn-lt"/>
              <a:ea typeface="+mn-ea"/>
              <a:cs typeface="+mn-cs"/>
            </a:rPr>
            <a:t>総額においても</a:t>
          </a:r>
          <a:r>
            <a:rPr lang="ja-JP" altLang="ja-JP" sz="1100">
              <a:solidFill>
                <a:schemeClr val="dk1"/>
              </a:solidFill>
              <a:effectLst/>
              <a:latin typeface="+mn-lt"/>
              <a:ea typeface="+mn-ea"/>
              <a:cs typeface="+mn-cs"/>
            </a:rPr>
            <a:t>令和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から大きな変動がなく</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の減となった。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繰出金は各会計で</a:t>
          </a:r>
          <a:r>
            <a:rPr lang="ja-JP" altLang="en-US" sz="1100">
              <a:solidFill>
                <a:schemeClr val="dk1"/>
              </a:solidFill>
              <a:effectLst/>
              <a:latin typeface="+mn-lt"/>
              <a:ea typeface="+mn-ea"/>
              <a:cs typeface="+mn-cs"/>
            </a:rPr>
            <a:t>増減があり</a:t>
          </a:r>
          <a:r>
            <a:rPr lang="ja-JP" altLang="ja-JP" sz="1100">
              <a:solidFill>
                <a:schemeClr val="dk1"/>
              </a:solidFill>
              <a:effectLst/>
              <a:latin typeface="+mn-lt"/>
              <a:ea typeface="+mn-ea"/>
              <a:cs typeface="+mn-cs"/>
            </a:rPr>
            <a:t>、総額</a:t>
          </a:r>
          <a:r>
            <a:rPr lang="ja-JP" altLang="en-US" sz="1100">
              <a:solidFill>
                <a:schemeClr val="dk1"/>
              </a:solidFill>
              <a:effectLst/>
              <a:latin typeface="+mn-lt"/>
              <a:ea typeface="+mn-ea"/>
              <a:cs typeface="+mn-cs"/>
            </a:rPr>
            <a:t>としては</a:t>
          </a:r>
          <a:r>
            <a:rPr lang="en-US" altLang="ja-JP" sz="1100">
              <a:solidFill>
                <a:schemeClr val="dk1"/>
              </a:solidFill>
              <a:effectLst/>
              <a:latin typeface="+mn-lt"/>
              <a:ea typeface="+mn-ea"/>
              <a:cs typeface="+mn-cs"/>
            </a:rPr>
            <a:t>5,331</a:t>
          </a:r>
          <a:r>
            <a:rPr lang="ja-JP" altLang="en-US" sz="1100">
              <a:solidFill>
                <a:schemeClr val="dk1"/>
              </a:solidFill>
              <a:effectLst/>
              <a:latin typeface="+mn-lt"/>
              <a:ea typeface="+mn-ea"/>
              <a:cs typeface="+mn-cs"/>
            </a:rPr>
            <a:t>千円</a:t>
          </a:r>
          <a:r>
            <a:rPr lang="ja-JP" altLang="ja-JP" sz="1100">
              <a:solidFill>
                <a:schemeClr val="dk1"/>
              </a:solidFill>
              <a:effectLst/>
              <a:latin typeface="+mn-lt"/>
              <a:ea typeface="+mn-ea"/>
              <a:cs typeface="+mn-cs"/>
            </a:rPr>
            <a:t>増となった</a:t>
          </a:r>
          <a:r>
            <a:rPr lang="ja-JP" altLang="en-US" sz="1100">
              <a:solidFill>
                <a:schemeClr val="dk1"/>
              </a:solidFill>
              <a:effectLst/>
              <a:latin typeface="+mn-lt"/>
              <a:ea typeface="+mn-ea"/>
              <a:cs typeface="+mn-cs"/>
            </a:rPr>
            <a:t>。維持補修費の増額もあり</a:t>
          </a:r>
          <a:r>
            <a:rPr lang="ja-JP" altLang="ja-JP" sz="1100">
              <a:solidFill>
                <a:schemeClr val="dk1"/>
              </a:solidFill>
              <a:effectLst/>
              <a:latin typeface="+mn-lt"/>
              <a:ea typeface="+mn-ea"/>
              <a:cs typeface="+mn-cs"/>
            </a:rPr>
            <a:t>その他全体としては</a:t>
          </a:r>
          <a:r>
            <a:rPr lang="en-US" altLang="ja-JP" sz="1100">
              <a:solidFill>
                <a:schemeClr val="dk1"/>
              </a:solidFill>
              <a:effectLst/>
              <a:latin typeface="+mn-lt"/>
              <a:ea typeface="+mn-ea"/>
              <a:cs typeface="+mn-cs"/>
            </a:rPr>
            <a:t>21,659</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となっている。経常収支比率は、前年と比較し</a:t>
          </a:r>
          <a:r>
            <a:rPr lang="en-US" altLang="ja-JP" sz="1100">
              <a:solidFill>
                <a:schemeClr val="dk1"/>
              </a:solidFill>
              <a:effectLst/>
              <a:latin typeface="+mn-lt"/>
              <a:ea typeface="+mn-ea"/>
              <a:cs typeface="+mn-cs"/>
            </a:rPr>
            <a:t>0.2%</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、類似団体平均との比較では</a:t>
          </a:r>
          <a:r>
            <a:rPr lang="en-US" altLang="ja-JP" sz="1100">
              <a:solidFill>
                <a:schemeClr val="dk1"/>
              </a:solidFill>
              <a:effectLst/>
              <a:latin typeface="+mn-lt"/>
              <a:ea typeface="+mn-ea"/>
              <a:cs typeface="+mn-cs"/>
            </a:rPr>
            <a:t>4.6%</a:t>
          </a:r>
          <a:r>
            <a:rPr lang="ja-JP" altLang="en-US" sz="1100">
              <a:solidFill>
                <a:schemeClr val="dk1"/>
              </a:solidFill>
              <a:effectLst/>
              <a:latin typeface="+mn-lt"/>
              <a:ea typeface="+mn-ea"/>
              <a:cs typeface="+mn-cs"/>
            </a:rPr>
            <a:t>下回ってい</a:t>
          </a:r>
          <a:r>
            <a:rPr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155575</xdr:rowOff>
    </xdr:from>
    <xdr:to>
      <xdr:col>82</xdr:col>
      <xdr:colOff>107950</xdr:colOff>
      <xdr:row>55</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85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55</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85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149860</xdr:rowOff>
    </xdr:from>
    <xdr:to>
      <xdr:col>73</xdr:col>
      <xdr:colOff>180975</xdr:colOff>
      <xdr:row>55</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79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55</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56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116205</xdr:rowOff>
    </xdr:from>
    <xdr:to>
      <xdr:col>82</xdr:col>
      <xdr:colOff>158750</xdr:colOff>
      <xdr:row>56</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132732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9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99060</xdr:rowOff>
    </xdr:from>
    <xdr:to>
      <xdr:col>69</xdr:col>
      <xdr:colOff>142875</xdr:colOff>
      <xdr:row>56</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新型コロナによる</a:t>
          </a:r>
          <a:r>
            <a:rPr lang="ja-JP" altLang="en-US" sz="1100">
              <a:solidFill>
                <a:schemeClr val="dk1"/>
              </a:solidFill>
              <a:effectLst/>
              <a:latin typeface="+mn-lt"/>
              <a:ea typeface="+mn-ea"/>
              <a:cs typeface="+mn-cs"/>
            </a:rPr>
            <a:t>事業の</a:t>
          </a:r>
          <a:r>
            <a:rPr lang="ja-JP" altLang="ja-JP" sz="1100">
              <a:solidFill>
                <a:schemeClr val="dk1"/>
              </a:solidFill>
              <a:effectLst/>
              <a:latin typeface="+mn-lt"/>
              <a:ea typeface="+mn-ea"/>
              <a:cs typeface="+mn-cs"/>
            </a:rPr>
            <a:t>中止</a:t>
          </a:r>
          <a:r>
            <a:rPr lang="ja-JP" altLang="en-US" sz="1100">
              <a:solidFill>
                <a:schemeClr val="dk1"/>
              </a:solidFill>
              <a:effectLst/>
              <a:latin typeface="+mn-lt"/>
              <a:ea typeface="+mn-ea"/>
              <a:cs typeface="+mn-cs"/>
            </a:rPr>
            <a:t>や縮小</a:t>
          </a:r>
          <a:r>
            <a:rPr lang="ja-JP" altLang="ja-JP" sz="1100">
              <a:solidFill>
                <a:schemeClr val="dk1"/>
              </a:solidFill>
              <a:effectLst/>
              <a:latin typeface="+mn-lt"/>
              <a:ea typeface="+mn-ea"/>
              <a:cs typeface="+mn-cs"/>
            </a:rPr>
            <a:t>による団体補助の減額と支援給付金等の増額があり、前年との比較では</a:t>
          </a:r>
          <a:r>
            <a:rPr lang="en-US" altLang="ja-JP" sz="1100">
              <a:solidFill>
                <a:schemeClr val="dk1"/>
              </a:solidFill>
              <a:effectLst/>
              <a:latin typeface="+mn-lt"/>
              <a:ea typeface="+mn-ea"/>
              <a:cs typeface="+mn-cs"/>
            </a:rPr>
            <a:t>13,786</a:t>
          </a:r>
          <a:r>
            <a:rPr lang="ja-JP" altLang="ja-JP" sz="1100">
              <a:solidFill>
                <a:schemeClr val="dk1"/>
              </a:solidFill>
              <a:effectLst/>
              <a:latin typeface="+mn-lt"/>
              <a:ea typeface="+mn-ea"/>
              <a:cs typeface="+mn-cs"/>
            </a:rPr>
            <a:t>千円の増額となっている。経常収支比率は前年と</a:t>
          </a:r>
          <a:r>
            <a:rPr lang="ja-JP" altLang="en-US" sz="1100">
              <a:solidFill>
                <a:schemeClr val="dk1"/>
              </a:solidFill>
              <a:effectLst/>
              <a:latin typeface="+mn-lt"/>
              <a:ea typeface="+mn-ea"/>
              <a:cs typeface="+mn-cs"/>
            </a:rPr>
            <a:t>同額に</a:t>
          </a:r>
          <a:r>
            <a:rPr lang="ja-JP" altLang="ja-JP" sz="1100">
              <a:solidFill>
                <a:schemeClr val="dk1"/>
              </a:solidFill>
              <a:effectLst/>
              <a:latin typeface="+mn-lt"/>
              <a:ea typeface="+mn-ea"/>
              <a:cs typeface="+mn-cs"/>
            </a:rPr>
            <a:t>なっており、類似団体平均との比較ではその差は</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となった。</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5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42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62484</xdr:rowOff>
    </xdr:from>
    <xdr:to>
      <xdr:col>69</xdr:col>
      <xdr:colOff>142875</xdr:colOff>
      <xdr:row>34</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年度の清掃施設整備、</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医療</a:t>
          </a:r>
          <a:r>
            <a:rPr lang="ja-JP" altLang="ja-JP" sz="1100">
              <a:solidFill>
                <a:schemeClr val="dk1"/>
              </a:solidFill>
              <a:effectLst/>
              <a:latin typeface="+mn-lt"/>
              <a:ea typeface="+mn-ea"/>
              <a:cs typeface="+mn-cs"/>
            </a:rPr>
            <a:t>施設</a:t>
          </a:r>
          <a:r>
            <a:rPr lang="ja-JP" altLang="en-US" sz="1100">
              <a:solidFill>
                <a:schemeClr val="dk1"/>
              </a:solidFill>
              <a:effectLst/>
              <a:latin typeface="+mn-lt"/>
              <a:ea typeface="+mn-ea"/>
              <a:cs typeface="+mn-cs"/>
            </a:rPr>
            <a:t>整備</a:t>
          </a:r>
          <a:r>
            <a:rPr lang="ja-JP" altLang="ja-JP" sz="1100">
              <a:solidFill>
                <a:schemeClr val="dk1"/>
              </a:solidFill>
              <a:effectLst/>
              <a:latin typeface="+mn-lt"/>
              <a:ea typeface="+mn-ea"/>
              <a:cs typeface="+mn-cs"/>
            </a:rPr>
            <a:t>に係る償還が終わったこと及び平成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に実施した</a:t>
          </a:r>
          <a:r>
            <a:rPr lang="ja-JP" altLang="ja-JP" sz="1100">
              <a:solidFill>
                <a:schemeClr val="dk1"/>
              </a:solidFill>
              <a:effectLst/>
              <a:latin typeface="+mn-lt"/>
              <a:ea typeface="+mn-ea"/>
              <a:cs typeface="+mn-cs"/>
            </a:rPr>
            <a:t>繰上償還の影響により、前年度比で</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％の減となり、類似団体平均と比べ</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低い</a:t>
          </a:r>
          <a:r>
            <a:rPr lang="ja-JP" altLang="en-US" sz="1100">
              <a:solidFill>
                <a:schemeClr val="dk1"/>
              </a:solidFill>
              <a:effectLst/>
              <a:latin typeface="+mn-lt"/>
              <a:ea typeface="+mn-ea"/>
              <a:cs typeface="+mn-cs"/>
            </a:rPr>
            <a:t>数値</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から学校建替えが本格化するなど</a:t>
          </a:r>
          <a:r>
            <a:rPr lang="ja-JP" altLang="ja-JP" sz="1100">
              <a:solidFill>
                <a:schemeClr val="dk1"/>
              </a:solidFill>
              <a:effectLst/>
              <a:latin typeface="+mn-lt"/>
              <a:ea typeface="+mn-ea"/>
              <a:cs typeface="+mn-cs"/>
            </a:rPr>
            <a:t>大規模な</a:t>
          </a:r>
          <a:r>
            <a:rPr lang="ja-JP" altLang="en-US" sz="1100">
              <a:solidFill>
                <a:schemeClr val="dk1"/>
              </a:solidFill>
              <a:effectLst/>
              <a:latin typeface="+mn-lt"/>
              <a:ea typeface="+mn-ea"/>
              <a:cs typeface="+mn-cs"/>
            </a:rPr>
            <a:t>施設更新</a:t>
          </a:r>
          <a:r>
            <a:rPr lang="ja-JP" altLang="ja-JP" sz="1100">
              <a:solidFill>
                <a:schemeClr val="dk1"/>
              </a:solidFill>
              <a:effectLst/>
              <a:latin typeface="+mn-lt"/>
              <a:ea typeface="+mn-ea"/>
              <a:cs typeface="+mn-cs"/>
            </a:rPr>
            <a:t>が始まるため、今後公債費は上昇していく見通しである。数値を注視し、</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発行額の抑制や減債基金による繰上償還を計画していく。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62230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8485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76</xdr:row>
      <xdr:rowOff>20320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20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495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年度は前年比</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の減となり、類似団体平均を</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下回っている。</a:t>
          </a:r>
          <a:endParaRPr lang="ja-JP" altLang="ja-JP" sz="1400">
            <a:effectLst/>
          </a:endParaRPr>
        </a:p>
        <a:p>
          <a:r>
            <a:rPr lang="ja-JP" altLang="ja-JP" sz="1100">
              <a:solidFill>
                <a:schemeClr val="dk1"/>
              </a:solidFill>
              <a:effectLst/>
              <a:latin typeface="+mn-lt"/>
              <a:ea typeface="+mn-ea"/>
              <a:cs typeface="+mn-cs"/>
            </a:rPr>
            <a:t>　経常経費充当一財では、人件費、物件費の割合が大きいため、今後の数値を注視していく必要がある。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110671</xdr:rowOff>
    </xdr:from>
    <xdr:to>
      <xdr:col>82</xdr:col>
      <xdr:colOff>107950</xdr:colOff>
      <xdr:row>77</xdr:row>
      <xdr:rowOff>1270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4087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110671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02920"/>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110671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6293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140063</xdr:rowOff>
    </xdr:from>
    <xdr:to>
      <xdr:col>69</xdr:col>
      <xdr:colOff>92075</xdr:colOff>
      <xdr:row>77</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70263"/>
          <a:ext cx="8890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59871</xdr:rowOff>
    </xdr:from>
    <xdr:to>
      <xdr:col>82</xdr:col>
      <xdr:colOff>158750</xdr:colOff>
      <xdr:row>76</xdr:row>
      <xdr:rowOff>161471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76399</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59871</xdr:rowOff>
    </xdr:from>
    <xdr:to>
      <xdr:col>74</xdr:col>
      <xdr:colOff>31750</xdr:colOff>
      <xdr:row>78</xdr:row>
      <xdr:rowOff>161471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146248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29590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165941</xdr:rowOff>
    </xdr:from>
    <xdr:to>
      <xdr:col>29</xdr:col>
      <xdr:colOff>127000</xdr:colOff>
      <xdr:row>17</xdr:row>
      <xdr:rowOff>11349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56766"/>
          <a:ext cx="647700" cy="1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11349</xdr:rowOff>
    </xdr:from>
    <xdr:to>
      <xdr:col>26</xdr:col>
      <xdr:colOff>50800</xdr:colOff>
      <xdr:row>17</xdr:row>
      <xdr:rowOff>24534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73624"/>
          <a:ext cx="698500" cy="1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24534</xdr:rowOff>
    </xdr:from>
    <xdr:to>
      <xdr:col>22</xdr:col>
      <xdr:colOff>114300</xdr:colOff>
      <xdr:row>17</xdr:row>
      <xdr:rowOff>34261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86809"/>
          <a:ext cx="698500" cy="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22725</xdr:rowOff>
    </xdr:from>
    <xdr:to>
      <xdr:col>18</xdr:col>
      <xdr:colOff>177800</xdr:colOff>
      <xdr:row>17</xdr:row>
      <xdr:rowOff>34261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9850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115141</xdr:rowOff>
    </xdr:from>
    <xdr:to>
      <xdr:col>29</xdr:col>
      <xdr:colOff>177800</xdr:colOff>
      <xdr:row>17</xdr:row>
      <xdr:rowOff>45291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0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131668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5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131999</xdr:rowOff>
    </xdr:from>
    <xdr:to>
      <xdr:col>26</xdr:col>
      <xdr:colOff>101600</xdr:colOff>
      <xdr:row>17</xdr:row>
      <xdr:rowOff>62149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22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72326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9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145184</xdr:rowOff>
    </xdr:from>
    <xdr:to>
      <xdr:col>22</xdr:col>
      <xdr:colOff>165100</xdr:colOff>
      <xdr:row>17</xdr:row>
      <xdr:rowOff>75334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3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85511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154911</xdr:rowOff>
    </xdr:from>
    <xdr:to>
      <xdr:col>19</xdr:col>
      <xdr:colOff>38100</xdr:colOff>
      <xdr:row>17</xdr:row>
      <xdr:rowOff>85061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4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95238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143375</xdr:rowOff>
    </xdr:from>
    <xdr:to>
      <xdr:col>15</xdr:col>
      <xdr:colOff>101600</xdr:colOff>
      <xdr:row>17</xdr:row>
      <xdr:rowOff>73525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83702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73342</xdr:rowOff>
    </xdr:from>
    <xdr:to>
      <xdr:col>29</xdr:col>
      <xdr:colOff>127000</xdr:colOff>
      <xdr:row>37</xdr:row>
      <xdr:rowOff>126571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98042"/>
          <a:ext cx="647700" cy="5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51894</xdr:rowOff>
    </xdr:from>
    <xdr:to>
      <xdr:col>26</xdr:col>
      <xdr:colOff>50800</xdr:colOff>
      <xdr:row>37</xdr:row>
      <xdr:rowOff>73342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76594"/>
          <a:ext cx="698500" cy="2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7631</xdr:rowOff>
    </xdr:from>
    <xdr:to>
      <xdr:col>22</xdr:col>
      <xdr:colOff>114300</xdr:colOff>
      <xdr:row>37</xdr:row>
      <xdr:rowOff>51894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32331"/>
          <a:ext cx="698500" cy="4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101946</xdr:rowOff>
    </xdr:from>
    <xdr:to>
      <xdr:col>18</xdr:col>
      <xdr:colOff>177800</xdr:colOff>
      <xdr:row>37</xdr:row>
      <xdr:rowOff>7631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55196"/>
          <a:ext cx="698500" cy="77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75771</xdr:rowOff>
    </xdr:from>
    <xdr:to>
      <xdr:col>29</xdr:col>
      <xdr:colOff>177800</xdr:colOff>
      <xdr:row>37</xdr:row>
      <xdr:rowOff>177371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0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47848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22542</xdr:rowOff>
    </xdr:from>
    <xdr:to>
      <xdr:col>26</xdr:col>
      <xdr:colOff>101600</xdr:colOff>
      <xdr:row>37</xdr:row>
      <xdr:rowOff>124142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7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108919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1094</xdr:rowOff>
    </xdr:from>
    <xdr:to>
      <xdr:col>22</xdr:col>
      <xdr:colOff>165100</xdr:colOff>
      <xdr:row>37</xdr:row>
      <xdr:rowOff>102694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87471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128281</xdr:rowOff>
    </xdr:from>
    <xdr:to>
      <xdr:col>19</xdr:col>
      <xdr:colOff>38100</xdr:colOff>
      <xdr:row>37</xdr:row>
      <xdr:rowOff>58431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8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43208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16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51146</xdr:rowOff>
    </xdr:from>
    <xdr:to>
      <xdr:col>15</xdr:col>
      <xdr:colOff>101600</xdr:colOff>
      <xdr:row>36</xdr:row>
      <xdr:rowOff>152746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04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162923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7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
2,548
106.88
6,173,747
5,928,723
244,925
2,164,013
2,491,273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125376</xdr:rowOff>
    </xdr:from>
    <xdr:to>
      <xdr:col>24</xdr:col>
      <xdr:colOff>63500</xdr:colOff>
      <xdr:row>35</xdr:row>
      <xdr:rowOff>147133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126126"/>
          <a:ext cx="8382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147133</xdr:rowOff>
    </xdr:from>
    <xdr:to>
      <xdr:col>19</xdr:col>
      <xdr:colOff>177800</xdr:colOff>
      <xdr:row>36</xdr:row>
      <xdr:rowOff>6852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147883"/>
          <a:ext cx="8890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6852</xdr:rowOff>
    </xdr:from>
    <xdr:to>
      <xdr:col>15</xdr:col>
      <xdr:colOff>50800</xdr:colOff>
      <xdr:row>36</xdr:row>
      <xdr:rowOff>7195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1790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171126</xdr:rowOff>
    </xdr:from>
    <xdr:to>
      <xdr:col>10</xdr:col>
      <xdr:colOff>114300</xdr:colOff>
      <xdr:row>36</xdr:row>
      <xdr:rowOff>7195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171876"/>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74576</xdr:rowOff>
    </xdr:from>
    <xdr:to>
      <xdr:col>24</xdr:col>
      <xdr:colOff>114300</xdr:colOff>
      <xdr:row>36</xdr:row>
      <xdr:rowOff>4726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0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97453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92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96333</xdr:rowOff>
    </xdr:from>
    <xdr:to>
      <xdr:col>20</xdr:col>
      <xdr:colOff>38100</xdr:colOff>
      <xdr:row>36</xdr:row>
      <xdr:rowOff>26483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43010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7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127502</xdr:rowOff>
    </xdr:from>
    <xdr:to>
      <xdr:col>15</xdr:col>
      <xdr:colOff>101600</xdr:colOff>
      <xdr:row>36</xdr:row>
      <xdr:rowOff>57652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2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74179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0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127845</xdr:rowOff>
    </xdr:from>
    <xdr:to>
      <xdr:col>10</xdr:col>
      <xdr:colOff>165100</xdr:colOff>
      <xdr:row>36</xdr:row>
      <xdr:rowOff>57995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74522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0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120326</xdr:rowOff>
    </xdr:from>
    <xdr:to>
      <xdr:col>6</xdr:col>
      <xdr:colOff>38100</xdr:colOff>
      <xdr:row>36</xdr:row>
      <xdr:rowOff>50476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67003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89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142052</xdr:rowOff>
    </xdr:from>
    <xdr:to>
      <xdr:col>24</xdr:col>
      <xdr:colOff>63500</xdr:colOff>
      <xdr:row>55</xdr:row>
      <xdr:rowOff>153952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71802"/>
          <a:ext cx="8382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153952</xdr:rowOff>
    </xdr:from>
    <xdr:to>
      <xdr:col>19</xdr:col>
      <xdr:colOff>177800</xdr:colOff>
      <xdr:row>56</xdr:row>
      <xdr:rowOff>24128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83702"/>
          <a:ext cx="889000" cy="4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24128</xdr:rowOff>
    </xdr:from>
    <xdr:to>
      <xdr:col>15</xdr:col>
      <xdr:colOff>50800</xdr:colOff>
      <xdr:row>56</xdr:row>
      <xdr:rowOff>36358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25328"/>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36358</xdr:rowOff>
    </xdr:from>
    <xdr:to>
      <xdr:col>10</xdr:col>
      <xdr:colOff>114300</xdr:colOff>
      <xdr:row>56</xdr:row>
      <xdr:rowOff>36426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755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91252</xdr:rowOff>
    </xdr:from>
    <xdr:to>
      <xdr:col>24</xdr:col>
      <xdr:colOff>114300</xdr:colOff>
      <xdr:row>56</xdr:row>
      <xdr:rowOff>21402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114129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7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103152</xdr:rowOff>
    </xdr:from>
    <xdr:to>
      <xdr:col>20</xdr:col>
      <xdr:colOff>38100</xdr:colOff>
      <xdr:row>56</xdr:row>
      <xdr:rowOff>33302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3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49829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0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144778</xdr:rowOff>
    </xdr:from>
    <xdr:to>
      <xdr:col>15</xdr:col>
      <xdr:colOff>101600</xdr:colOff>
      <xdr:row>56</xdr:row>
      <xdr:rowOff>74928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91455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4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157008</xdr:rowOff>
    </xdr:from>
    <xdr:to>
      <xdr:col>10</xdr:col>
      <xdr:colOff>165100</xdr:colOff>
      <xdr:row>56</xdr:row>
      <xdr:rowOff>87158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103685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6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157076</xdr:rowOff>
    </xdr:from>
    <xdr:to>
      <xdr:col>6</xdr:col>
      <xdr:colOff>38100</xdr:colOff>
      <xdr:row>56</xdr:row>
      <xdr:rowOff>87226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103753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43647</xdr:rowOff>
    </xdr:from>
    <xdr:to>
      <xdr:col>24</xdr:col>
      <xdr:colOff>63500</xdr:colOff>
      <xdr:row>78</xdr:row>
      <xdr:rowOff>50592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16747"/>
          <a:ext cx="8382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50592</xdr:rowOff>
    </xdr:from>
    <xdr:to>
      <xdr:col>19</xdr:col>
      <xdr:colOff>177800</xdr:colOff>
      <xdr:row>78</xdr:row>
      <xdr:rowOff>67092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23692"/>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67092</xdr:rowOff>
    </xdr:from>
    <xdr:to>
      <xdr:col>15</xdr:col>
      <xdr:colOff>50800</xdr:colOff>
      <xdr:row>78</xdr:row>
      <xdr:rowOff>67308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40192"/>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41114</xdr:rowOff>
    </xdr:from>
    <xdr:to>
      <xdr:col>10</xdr:col>
      <xdr:colOff>114300</xdr:colOff>
      <xdr:row>78</xdr:row>
      <xdr:rowOff>67308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14214"/>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164297</xdr:rowOff>
    </xdr:from>
    <xdr:to>
      <xdr:col>24</xdr:col>
      <xdr:colOff>114300</xdr:colOff>
      <xdr:row>78</xdr:row>
      <xdr:rowOff>94447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6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171242</xdr:rowOff>
    </xdr:from>
    <xdr:to>
      <xdr:col>20</xdr:col>
      <xdr:colOff>38100</xdr:colOff>
      <xdr:row>78</xdr:row>
      <xdr:rowOff>101392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92519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16292</xdr:rowOff>
    </xdr:from>
    <xdr:to>
      <xdr:col>15</xdr:col>
      <xdr:colOff>101600</xdr:colOff>
      <xdr:row>78</xdr:row>
      <xdr:rowOff>117892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109019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16508</xdr:rowOff>
    </xdr:from>
    <xdr:to>
      <xdr:col>10</xdr:col>
      <xdr:colOff>165100</xdr:colOff>
      <xdr:row>78</xdr:row>
      <xdr:rowOff>118108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109235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161764</xdr:rowOff>
    </xdr:from>
    <xdr:to>
      <xdr:col>6</xdr:col>
      <xdr:colOff>38100</xdr:colOff>
      <xdr:row>78</xdr:row>
      <xdr:rowOff>91914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83041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121602</xdr:rowOff>
    </xdr:from>
    <xdr:to>
      <xdr:col>24</xdr:col>
      <xdr:colOff>63500</xdr:colOff>
      <xdr:row>97</xdr:row>
      <xdr:rowOff>148036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0802"/>
          <a:ext cx="838200" cy="1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148036</xdr:rowOff>
    </xdr:from>
    <xdr:to>
      <xdr:col>19</xdr:col>
      <xdr:colOff>177800</xdr:colOff>
      <xdr:row>97</xdr:row>
      <xdr:rowOff>152158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78686"/>
          <a:ext cx="8890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152158</xdr:rowOff>
    </xdr:from>
    <xdr:to>
      <xdr:col>15</xdr:col>
      <xdr:colOff>50800</xdr:colOff>
      <xdr:row>98</xdr:row>
      <xdr:rowOff>9017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82808"/>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147740</xdr:rowOff>
    </xdr:from>
    <xdr:to>
      <xdr:col>10</xdr:col>
      <xdr:colOff>114300</xdr:colOff>
      <xdr:row>98</xdr:row>
      <xdr:rowOff>9017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78390"/>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70802</xdr:rowOff>
    </xdr:from>
    <xdr:to>
      <xdr:col>24</xdr:col>
      <xdr:colOff>114300</xdr:colOff>
      <xdr:row>97</xdr:row>
      <xdr:rowOff>952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49229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97236</xdr:rowOff>
    </xdr:from>
    <xdr:to>
      <xdr:col>20</xdr:col>
      <xdr:colOff>38100</xdr:colOff>
      <xdr:row>98</xdr:row>
      <xdr:rowOff>27386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18513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101358</xdr:rowOff>
    </xdr:from>
    <xdr:to>
      <xdr:col>15</xdr:col>
      <xdr:colOff>101600</xdr:colOff>
      <xdr:row>98</xdr:row>
      <xdr:rowOff>31508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22635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129667</xdr:rowOff>
    </xdr:from>
    <xdr:to>
      <xdr:col>10</xdr:col>
      <xdr:colOff>165100</xdr:colOff>
      <xdr:row>98</xdr:row>
      <xdr:rowOff>59817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50944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5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96940</xdr:rowOff>
    </xdr:from>
    <xdr:to>
      <xdr:col>6</xdr:col>
      <xdr:colOff>38100</xdr:colOff>
      <xdr:row>98</xdr:row>
      <xdr:rowOff>27090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18217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16822</xdr:rowOff>
    </xdr:from>
    <xdr:to>
      <xdr:col>55</xdr:col>
      <xdr:colOff>0</xdr:colOff>
      <xdr:row>37</xdr:row>
      <xdr:rowOff>137679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89022"/>
          <a:ext cx="838200" cy="2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16822</xdr:rowOff>
    </xdr:from>
    <xdr:to>
      <xdr:col>50</xdr:col>
      <xdr:colOff>114300</xdr:colOff>
      <xdr:row>37</xdr:row>
      <xdr:rowOff>129769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89022"/>
          <a:ext cx="889000" cy="28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123435</xdr:rowOff>
    </xdr:from>
    <xdr:to>
      <xdr:col>45</xdr:col>
      <xdr:colOff>177800</xdr:colOff>
      <xdr:row>37</xdr:row>
      <xdr:rowOff>129769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467085"/>
          <a:ext cx="8890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123435</xdr:rowOff>
    </xdr:from>
    <xdr:to>
      <xdr:col>41</xdr:col>
      <xdr:colOff>50800</xdr:colOff>
      <xdr:row>38</xdr:row>
      <xdr:rowOff>16666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7085"/>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86879</xdr:rowOff>
    </xdr:from>
    <xdr:to>
      <xdr:col>55</xdr:col>
      <xdr:colOff>50800</xdr:colOff>
      <xdr:row>38</xdr:row>
      <xdr:rowOff>17028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3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65306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137472</xdr:rowOff>
    </xdr:from>
    <xdr:to>
      <xdr:col>50</xdr:col>
      <xdr:colOff>165100</xdr:colOff>
      <xdr:row>36</xdr:row>
      <xdr:rowOff>67622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58749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3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78969</xdr:rowOff>
    </xdr:from>
    <xdr:to>
      <xdr:col>46</xdr:col>
      <xdr:colOff>38100</xdr:colOff>
      <xdr:row>38</xdr:row>
      <xdr:rowOff>9119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72635</xdr:rowOff>
    </xdr:from>
    <xdr:to>
      <xdr:col>41</xdr:col>
      <xdr:colOff>101600</xdr:colOff>
      <xdr:row>38</xdr:row>
      <xdr:rowOff>2785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165362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0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137316</xdr:rowOff>
    </xdr:from>
    <xdr:to>
      <xdr:col>36</xdr:col>
      <xdr:colOff>165100</xdr:colOff>
      <xdr:row>38</xdr:row>
      <xdr:rowOff>67466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58593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7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88856</xdr:rowOff>
    </xdr:from>
    <xdr:to>
      <xdr:col>55</xdr:col>
      <xdr:colOff>0</xdr:colOff>
      <xdr:row>58</xdr:row>
      <xdr:rowOff>120707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2956"/>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88856</xdr:rowOff>
    </xdr:from>
    <xdr:to>
      <xdr:col>50</xdr:col>
      <xdr:colOff>114300</xdr:colOff>
      <xdr:row>59</xdr:row>
      <xdr:rowOff>6654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2956"/>
          <a:ext cx="889000" cy="8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5902</xdr:rowOff>
    </xdr:from>
    <xdr:to>
      <xdr:col>45</xdr:col>
      <xdr:colOff>177800</xdr:colOff>
      <xdr:row>59</xdr:row>
      <xdr:rowOff>6654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21452"/>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168972</xdr:rowOff>
    </xdr:from>
    <xdr:to>
      <xdr:col>41</xdr:col>
      <xdr:colOff>50800</xdr:colOff>
      <xdr:row>59</xdr:row>
      <xdr:rowOff>5902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13072"/>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69907</xdr:rowOff>
    </xdr:from>
    <xdr:to>
      <xdr:col>55</xdr:col>
      <xdr:colOff>50800</xdr:colOff>
      <xdr:row>59</xdr:row>
      <xdr:rowOff>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92784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38056</xdr:rowOff>
    </xdr:from>
    <xdr:to>
      <xdr:col>50</xdr:col>
      <xdr:colOff>165100</xdr:colOff>
      <xdr:row>58</xdr:row>
      <xdr:rowOff>139656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156183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127304</xdr:rowOff>
    </xdr:from>
    <xdr:to>
      <xdr:col>46</xdr:col>
      <xdr:colOff>38100</xdr:colOff>
      <xdr:row>59</xdr:row>
      <xdr:rowOff>57454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48581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6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126552</xdr:rowOff>
    </xdr:from>
    <xdr:to>
      <xdr:col>41</xdr:col>
      <xdr:colOff>101600</xdr:colOff>
      <xdr:row>59</xdr:row>
      <xdr:rowOff>56702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47829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118172</xdr:rowOff>
    </xdr:from>
    <xdr:to>
      <xdr:col>36</xdr:col>
      <xdr:colOff>165100</xdr:colOff>
      <xdr:row>59</xdr:row>
      <xdr:rowOff>48322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39449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5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43320</xdr:rowOff>
    </xdr:from>
    <xdr:to>
      <xdr:col>55</xdr:col>
      <xdr:colOff>0</xdr:colOff>
      <xdr:row>78</xdr:row>
      <xdr:rowOff>62883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16420"/>
          <a:ext cx="8382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43320</xdr:rowOff>
    </xdr:from>
    <xdr:to>
      <xdr:col>50</xdr:col>
      <xdr:colOff>114300</xdr:colOff>
      <xdr:row>78</xdr:row>
      <xdr:rowOff>137382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16420"/>
          <a:ext cx="889000" cy="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131418</xdr:rowOff>
    </xdr:from>
    <xdr:to>
      <xdr:col>45</xdr:col>
      <xdr:colOff>177800</xdr:colOff>
      <xdr:row>78</xdr:row>
      <xdr:rowOff>137382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4518"/>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131418</xdr:rowOff>
    </xdr:from>
    <xdr:to>
      <xdr:col>41</xdr:col>
      <xdr:colOff>50800</xdr:colOff>
      <xdr:row>78</xdr:row>
      <xdr:rowOff>136302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04518"/>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12083</xdr:rowOff>
    </xdr:from>
    <xdr:to>
      <xdr:col>55</xdr:col>
      <xdr:colOff>50800</xdr:colOff>
      <xdr:row>78</xdr:row>
      <xdr:rowOff>113683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142910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3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163970</xdr:rowOff>
    </xdr:from>
    <xdr:to>
      <xdr:col>50</xdr:col>
      <xdr:colOff>165100</xdr:colOff>
      <xdr:row>78</xdr:row>
      <xdr:rowOff>94120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110647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86582</xdr:rowOff>
    </xdr:from>
    <xdr:to>
      <xdr:col>46</xdr:col>
      <xdr:colOff>38100</xdr:colOff>
      <xdr:row>79</xdr:row>
      <xdr:rowOff>16732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7859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80618</xdr:rowOff>
    </xdr:from>
    <xdr:to>
      <xdr:col>41</xdr:col>
      <xdr:colOff>101600</xdr:colOff>
      <xdr:row>79</xdr:row>
      <xdr:rowOff>10768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1895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85502</xdr:rowOff>
    </xdr:from>
    <xdr:to>
      <xdr:col>36</xdr:col>
      <xdr:colOff>165100</xdr:colOff>
      <xdr:row>79</xdr:row>
      <xdr:rowOff>15652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6779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18472</xdr:rowOff>
    </xdr:from>
    <xdr:to>
      <xdr:col>55</xdr:col>
      <xdr:colOff>0</xdr:colOff>
      <xdr:row>98</xdr:row>
      <xdr:rowOff>27355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0572"/>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18472</xdr:rowOff>
    </xdr:from>
    <xdr:to>
      <xdr:col>50</xdr:col>
      <xdr:colOff>114300</xdr:colOff>
      <xdr:row>98</xdr:row>
      <xdr:rowOff>20382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20572"/>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20382</xdr:rowOff>
    </xdr:from>
    <xdr:to>
      <xdr:col>45</xdr:col>
      <xdr:colOff>177800</xdr:colOff>
      <xdr:row>98</xdr:row>
      <xdr:rowOff>26524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2482"/>
          <a:ext cx="8890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4800</xdr:rowOff>
    </xdr:from>
    <xdr:to>
      <xdr:col>41</xdr:col>
      <xdr:colOff>50800</xdr:colOff>
      <xdr:row>98</xdr:row>
      <xdr:rowOff>26524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06900"/>
          <a:ext cx="889000" cy="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148005</xdr:rowOff>
    </xdr:from>
    <xdr:to>
      <xdr:col>55</xdr:col>
      <xdr:colOff>50800</xdr:colOff>
      <xdr:row>98</xdr:row>
      <xdr:rowOff>78155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107382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139122</xdr:rowOff>
    </xdr:from>
    <xdr:to>
      <xdr:col>50</xdr:col>
      <xdr:colOff>165100</xdr:colOff>
      <xdr:row>98</xdr:row>
      <xdr:rowOff>69272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85799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141032</xdr:rowOff>
    </xdr:from>
    <xdr:to>
      <xdr:col>46</xdr:col>
      <xdr:colOff>38100</xdr:colOff>
      <xdr:row>98</xdr:row>
      <xdr:rowOff>71182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87709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147174</xdr:rowOff>
    </xdr:from>
    <xdr:to>
      <xdr:col>41</xdr:col>
      <xdr:colOff>101600</xdr:colOff>
      <xdr:row>98</xdr:row>
      <xdr:rowOff>77324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93851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5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125450</xdr:rowOff>
    </xdr:from>
    <xdr:to>
      <xdr:col>36</xdr:col>
      <xdr:colOff>165100</xdr:colOff>
      <xdr:row>98</xdr:row>
      <xdr:rowOff>55600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72127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3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83376</xdr:rowOff>
    </xdr:from>
    <xdr:to>
      <xdr:col>85</xdr:col>
      <xdr:colOff>127000</xdr:colOff>
      <xdr:row>38</xdr:row>
      <xdr:rowOff>108599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98476"/>
          <a:ext cx="8382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69317</xdr:rowOff>
    </xdr:from>
    <xdr:to>
      <xdr:col>81</xdr:col>
      <xdr:colOff>50800</xdr:colOff>
      <xdr:row>38</xdr:row>
      <xdr:rowOff>83376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8441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69317</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4417"/>
          <a:ext cx="8890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132593</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7693"/>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57799</xdr:rowOff>
    </xdr:from>
    <xdr:to>
      <xdr:col>85</xdr:col>
      <xdr:colOff>177800</xdr:colOff>
      <xdr:row>38</xdr:row>
      <xdr:rowOff>159399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32576</xdr:rowOff>
    </xdr:from>
    <xdr:to>
      <xdr:col>81</xdr:col>
      <xdr:colOff>101600</xdr:colOff>
      <xdr:row>38</xdr:row>
      <xdr:rowOff>134176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4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125303</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18517</xdr:rowOff>
    </xdr:from>
    <xdr:to>
      <xdr:col>76</xdr:col>
      <xdr:colOff>165100</xdr:colOff>
      <xdr:row>38</xdr:row>
      <xdr:rowOff>120117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136643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81793</xdr:rowOff>
    </xdr:from>
    <xdr:to>
      <xdr:col>67</xdr:col>
      <xdr:colOff>101600</xdr:colOff>
      <xdr:row>39</xdr:row>
      <xdr:rowOff>11943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1087</xdr:rowOff>
    </xdr:from>
    <xdr:to>
      <xdr:col>85</xdr:col>
      <xdr:colOff>127000</xdr:colOff>
      <xdr:row>78</xdr:row>
      <xdr:rowOff>52801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02737"/>
          <a:ext cx="838200" cy="2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xdr:rowOff>
    </xdr:from>
    <xdr:to>
      <xdr:col>81</xdr:col>
      <xdr:colOff>50800</xdr:colOff>
      <xdr:row>78</xdr:row>
      <xdr:rowOff>52801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78053"/>
          <a:ext cx="889000" cy="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139492</xdr:rowOff>
    </xdr:from>
    <xdr:to>
      <xdr:col>76</xdr:col>
      <xdr:colOff>114300</xdr:colOff>
      <xdr:row>78</xdr:row>
      <xdr:rowOff>4953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41142"/>
          <a:ext cx="8890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9068</xdr:rowOff>
    </xdr:from>
    <xdr:to>
      <xdr:col>71</xdr:col>
      <xdr:colOff>177800</xdr:colOff>
      <xdr:row>77</xdr:row>
      <xdr:rowOff>139492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039268"/>
          <a:ext cx="889000" cy="30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121737</xdr:rowOff>
    </xdr:from>
    <xdr:to>
      <xdr:col>85</xdr:col>
      <xdr:colOff>177800</xdr:colOff>
      <xdr:row>77</xdr:row>
      <xdr:rowOff>51887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144614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0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2001</xdr:rowOff>
    </xdr:from>
    <xdr:to>
      <xdr:col>81</xdr:col>
      <xdr:colOff>101600</xdr:colOff>
      <xdr:row>78</xdr:row>
      <xdr:rowOff>103601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94728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125603</xdr:rowOff>
    </xdr:from>
    <xdr:to>
      <xdr:col>76</xdr:col>
      <xdr:colOff>165100</xdr:colOff>
      <xdr:row>78</xdr:row>
      <xdr:rowOff>55753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46880</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1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88692</xdr:rowOff>
    </xdr:from>
    <xdr:to>
      <xdr:col>72</xdr:col>
      <xdr:colOff>38100</xdr:colOff>
      <xdr:row>78</xdr:row>
      <xdr:rowOff>18842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9969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129718</xdr:rowOff>
    </xdr:from>
    <xdr:to>
      <xdr:col>67</xdr:col>
      <xdr:colOff>101600</xdr:colOff>
      <xdr:row>76</xdr:row>
      <xdr:rowOff>59869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76395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76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167898</xdr:rowOff>
    </xdr:from>
    <xdr:to>
      <xdr:col>85</xdr:col>
      <xdr:colOff>127000</xdr:colOff>
      <xdr:row>98</xdr:row>
      <xdr:rowOff>147985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98548"/>
          <a:ext cx="838200" cy="1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128099</xdr:rowOff>
    </xdr:from>
    <xdr:to>
      <xdr:col>81</xdr:col>
      <xdr:colOff>50800</xdr:colOff>
      <xdr:row>98</xdr:row>
      <xdr:rowOff>147985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30199"/>
          <a:ext cx="889000" cy="1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128099</xdr:rowOff>
    </xdr:from>
    <xdr:to>
      <xdr:col>76</xdr:col>
      <xdr:colOff>114300</xdr:colOff>
      <xdr:row>98</xdr:row>
      <xdr:rowOff>156928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30199"/>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129414</xdr:rowOff>
    </xdr:from>
    <xdr:to>
      <xdr:col>71</xdr:col>
      <xdr:colOff>177800</xdr:colOff>
      <xdr:row>98</xdr:row>
      <xdr:rowOff>156928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31514"/>
          <a:ext cx="8890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117098</xdr:rowOff>
    </xdr:from>
    <xdr:to>
      <xdr:col>85</xdr:col>
      <xdr:colOff>177800</xdr:colOff>
      <xdr:row>98</xdr:row>
      <xdr:rowOff>47248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139975</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9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97185</xdr:rowOff>
    </xdr:from>
    <xdr:to>
      <xdr:col>81</xdr:col>
      <xdr:colOff>101600</xdr:colOff>
      <xdr:row>99</xdr:row>
      <xdr:rowOff>27335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43862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77299</xdr:rowOff>
    </xdr:from>
    <xdr:to>
      <xdr:col>76</xdr:col>
      <xdr:colOff>165100</xdr:colOff>
      <xdr:row>99</xdr:row>
      <xdr:rowOff>7449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23976</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5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106128</xdr:rowOff>
    </xdr:from>
    <xdr:to>
      <xdr:col>72</xdr:col>
      <xdr:colOff>38100</xdr:colOff>
      <xdr:row>99</xdr:row>
      <xdr:rowOff>36278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27405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78614</xdr:rowOff>
    </xdr:from>
    <xdr:to>
      <xdr:col>67</xdr:col>
      <xdr:colOff>101600</xdr:colOff>
      <xdr:row>99</xdr:row>
      <xdr:rowOff>8764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25291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65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108414</xdr:rowOff>
    </xdr:from>
    <xdr:to>
      <xdr:col>116</xdr:col>
      <xdr:colOff>63500</xdr:colOff>
      <xdr:row>59</xdr:row>
      <xdr:rowOff>83845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52514"/>
          <a:ext cx="838200" cy="1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83845</xdr:rowOff>
    </xdr:from>
    <xdr:to>
      <xdr:col>111</xdr:col>
      <xdr:colOff>177800</xdr:colOff>
      <xdr:row>59</xdr:row>
      <xdr:rowOff>83976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993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81462</xdr:rowOff>
    </xdr:from>
    <xdr:to>
      <xdr:col>107</xdr:col>
      <xdr:colOff>50800</xdr:colOff>
      <xdr:row>59</xdr:row>
      <xdr:rowOff>83976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970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72296</xdr:rowOff>
    </xdr:from>
    <xdr:to>
      <xdr:col>102</xdr:col>
      <xdr:colOff>114300</xdr:colOff>
      <xdr:row>59</xdr:row>
      <xdr:rowOff>81462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87846"/>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57614</xdr:rowOff>
    </xdr:from>
    <xdr:to>
      <xdr:col>116</xdr:col>
      <xdr:colOff>114300</xdr:colOff>
      <xdr:row>58</xdr:row>
      <xdr:rowOff>159214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80491</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33045</xdr:rowOff>
    </xdr:from>
    <xdr:to>
      <xdr:col>112</xdr:col>
      <xdr:colOff>38100</xdr:colOff>
      <xdr:row>59</xdr:row>
      <xdr:rowOff>134645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125772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33176</xdr:rowOff>
    </xdr:from>
    <xdr:to>
      <xdr:col>107</xdr:col>
      <xdr:colOff>101600</xdr:colOff>
      <xdr:row>59</xdr:row>
      <xdr:rowOff>134776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125903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30662</xdr:rowOff>
    </xdr:from>
    <xdr:to>
      <xdr:col>102</xdr:col>
      <xdr:colOff>165100</xdr:colOff>
      <xdr:row>59</xdr:row>
      <xdr:rowOff>132262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123389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3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21496</xdr:rowOff>
    </xdr:from>
    <xdr:to>
      <xdr:col>98</xdr:col>
      <xdr:colOff>38100</xdr:colOff>
      <xdr:row>59</xdr:row>
      <xdr:rowOff>123096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114223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87291</xdr:rowOff>
    </xdr:from>
    <xdr:to>
      <xdr:col>116</xdr:col>
      <xdr:colOff>63500</xdr:colOff>
      <xdr:row>77</xdr:row>
      <xdr:rowOff>98028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88941"/>
          <a:ext cx="8382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67841</xdr:rowOff>
    </xdr:from>
    <xdr:to>
      <xdr:col>111</xdr:col>
      <xdr:colOff>177800</xdr:colOff>
      <xdr:row>77</xdr:row>
      <xdr:rowOff>87291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69491"/>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60500</xdr:rowOff>
    </xdr:from>
    <xdr:to>
      <xdr:col>107</xdr:col>
      <xdr:colOff>50800</xdr:colOff>
      <xdr:row>77</xdr:row>
      <xdr:rowOff>67841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62150"/>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60500</xdr:rowOff>
    </xdr:from>
    <xdr:to>
      <xdr:col>102</xdr:col>
      <xdr:colOff>114300</xdr:colOff>
      <xdr:row>77</xdr:row>
      <xdr:rowOff>114506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62150"/>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47228</xdr:rowOff>
    </xdr:from>
    <xdr:to>
      <xdr:col>116</xdr:col>
      <xdr:colOff>114300</xdr:colOff>
      <xdr:row>77</xdr:row>
      <xdr:rowOff>148828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70105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0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36491</xdr:rowOff>
    </xdr:from>
    <xdr:to>
      <xdr:col>112</xdr:col>
      <xdr:colOff>38100</xdr:colOff>
      <xdr:row>77</xdr:row>
      <xdr:rowOff>138091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154618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1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17041</xdr:rowOff>
    </xdr:from>
    <xdr:to>
      <xdr:col>107</xdr:col>
      <xdr:colOff>101600</xdr:colOff>
      <xdr:row>77</xdr:row>
      <xdr:rowOff>118641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135168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9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9700</xdr:rowOff>
    </xdr:from>
    <xdr:to>
      <xdr:col>102</xdr:col>
      <xdr:colOff>165100</xdr:colOff>
      <xdr:row>77</xdr:row>
      <xdr:rowOff>111300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127827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8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63706</xdr:rowOff>
    </xdr:from>
    <xdr:to>
      <xdr:col>98</xdr:col>
      <xdr:colOff>38100</xdr:colOff>
      <xdr:row>77</xdr:row>
      <xdr:rowOff>165306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6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10383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4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2,302,417</a:t>
          </a:r>
          <a:r>
            <a:rPr kumimoji="1" lang="ja-JP" altLang="ja-JP" sz="1100">
              <a:solidFill>
                <a:schemeClr val="dk1"/>
              </a:solidFill>
              <a:effectLst/>
              <a:latin typeface="+mn-lt"/>
              <a:ea typeface="+mn-ea"/>
              <a:cs typeface="+mn-cs"/>
            </a:rPr>
            <a:t>円（前年</a:t>
          </a:r>
          <a:r>
            <a:rPr kumimoji="1" lang="en-US" altLang="ja-JP" sz="1100">
              <a:solidFill>
                <a:schemeClr val="dk1"/>
              </a:solidFill>
              <a:effectLst/>
              <a:latin typeface="+mn-lt"/>
              <a:ea typeface="+mn-ea"/>
              <a:cs typeface="+mn-cs"/>
            </a:rPr>
            <a:t>2,186,727</a:t>
          </a:r>
          <a:r>
            <a:rPr kumimoji="1" lang="ja-JP" altLang="ja-JP" sz="1100">
              <a:solidFill>
                <a:schemeClr val="dk1"/>
              </a:solidFill>
              <a:effectLst/>
              <a:latin typeface="+mn-lt"/>
              <a:ea typeface="+mn-ea"/>
              <a:cs typeface="+mn-cs"/>
            </a:rPr>
            <a:t>円）となった。主な構成項目である人件費は住民一人当たり</a:t>
          </a:r>
          <a:r>
            <a:rPr kumimoji="1" lang="en-US" altLang="ja-JP" sz="1100">
              <a:solidFill>
                <a:schemeClr val="dk1"/>
              </a:solidFill>
              <a:effectLst/>
              <a:latin typeface="+mn-lt"/>
              <a:ea typeface="+mn-ea"/>
              <a:cs typeface="+mn-cs"/>
            </a:rPr>
            <a:t>403,772</a:t>
          </a:r>
          <a:r>
            <a:rPr kumimoji="1" lang="ja-JP" altLang="ja-JP" sz="1100">
              <a:solidFill>
                <a:schemeClr val="dk1"/>
              </a:solidFill>
              <a:effectLst/>
              <a:latin typeface="+mn-lt"/>
              <a:ea typeface="+mn-ea"/>
              <a:cs typeface="+mn-cs"/>
            </a:rPr>
            <a:t>円、物件費は住民一人当たり</a:t>
          </a:r>
          <a:r>
            <a:rPr kumimoji="1" lang="en-US" altLang="ja-JP" sz="1100">
              <a:solidFill>
                <a:schemeClr val="dk1"/>
              </a:solidFill>
              <a:effectLst/>
              <a:latin typeface="+mn-lt"/>
              <a:ea typeface="+mn-ea"/>
              <a:cs typeface="+mn-cs"/>
            </a:rPr>
            <a:t>559,928</a:t>
          </a:r>
          <a:r>
            <a:rPr kumimoji="1" lang="ja-JP" altLang="ja-JP" sz="1100">
              <a:solidFill>
                <a:schemeClr val="dk1"/>
              </a:solidFill>
              <a:effectLst/>
              <a:latin typeface="+mn-lt"/>
              <a:ea typeface="+mn-ea"/>
              <a:cs typeface="+mn-cs"/>
            </a:rPr>
            <a:t>円となっており、ともに前年比増、類似団体と比較しても高い水準となっている。補助費等は住民一人当たり</a:t>
          </a:r>
          <a:r>
            <a:rPr kumimoji="1" lang="en-US" altLang="ja-JP" sz="1100">
              <a:solidFill>
                <a:schemeClr val="dk1"/>
              </a:solidFill>
              <a:effectLst/>
              <a:latin typeface="+mn-lt"/>
              <a:ea typeface="+mn-ea"/>
              <a:cs typeface="+mn-cs"/>
            </a:rPr>
            <a:t>131,061</a:t>
          </a:r>
          <a:r>
            <a:rPr kumimoji="1" lang="ja-JP" altLang="ja-JP" sz="1100">
              <a:solidFill>
                <a:schemeClr val="dk1"/>
              </a:solidFill>
              <a:effectLst/>
              <a:latin typeface="+mn-lt"/>
              <a:ea typeface="+mn-ea"/>
              <a:cs typeface="+mn-cs"/>
            </a:rPr>
            <a:t>円、前年比</a:t>
          </a:r>
          <a:r>
            <a:rPr kumimoji="1" lang="en-US" altLang="ja-JP" sz="1100">
              <a:solidFill>
                <a:schemeClr val="dk1"/>
              </a:solidFill>
              <a:effectLst/>
              <a:latin typeface="+mn-lt"/>
              <a:ea typeface="+mn-ea"/>
              <a:cs typeface="+mn-cs"/>
            </a:rPr>
            <a:t>153,442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新型コロナウイルス感染症対策に係る</a:t>
          </a:r>
          <a:r>
            <a:rPr kumimoji="1" lang="ja-JP" altLang="en-US" sz="1100">
              <a:solidFill>
                <a:schemeClr val="dk1"/>
              </a:solidFill>
              <a:effectLst/>
              <a:latin typeface="+mn-lt"/>
              <a:ea typeface="+mn-ea"/>
              <a:cs typeface="+mn-cs"/>
            </a:rPr>
            <a:t>臨時的な</a:t>
          </a:r>
          <a:r>
            <a:rPr kumimoji="1" lang="ja-JP" altLang="ja-JP" sz="1100">
              <a:solidFill>
                <a:schemeClr val="dk1"/>
              </a:solidFill>
              <a:effectLst/>
              <a:latin typeface="+mn-lt"/>
              <a:ea typeface="+mn-ea"/>
              <a:cs typeface="+mn-cs"/>
            </a:rPr>
            <a:t>補助交付金</a:t>
          </a:r>
          <a:r>
            <a:rPr kumimoji="1" lang="ja-JP" altLang="en-US" sz="1100">
              <a:solidFill>
                <a:schemeClr val="dk1"/>
              </a:solidFill>
              <a:effectLst/>
              <a:latin typeface="+mn-lt"/>
              <a:ea typeface="+mn-ea"/>
              <a:cs typeface="+mn-cs"/>
            </a:rPr>
            <a:t>による増減の影響</a:t>
          </a:r>
          <a:r>
            <a:rPr kumimoji="1" lang="ja-JP" altLang="ja-JP" sz="1100">
              <a:solidFill>
                <a:schemeClr val="dk1"/>
              </a:solidFill>
              <a:effectLst/>
              <a:latin typeface="+mn-lt"/>
              <a:ea typeface="+mn-ea"/>
              <a:cs typeface="+mn-cs"/>
            </a:rPr>
            <a:t>が大きい。公債費は住民一人当たり</a:t>
          </a:r>
          <a:r>
            <a:rPr kumimoji="1" lang="en-US" altLang="ja-JP" sz="1100">
              <a:solidFill>
                <a:schemeClr val="dk1"/>
              </a:solidFill>
              <a:effectLst/>
              <a:latin typeface="+mn-lt"/>
              <a:ea typeface="+mn-ea"/>
              <a:cs typeface="+mn-cs"/>
            </a:rPr>
            <a:t>202,763</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任意繰上償還を実施したことにより増加している</a:t>
          </a:r>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458,161</a:t>
          </a:r>
          <a:r>
            <a:rPr kumimoji="1" lang="ja-JP" altLang="ja-JP" sz="1100">
              <a:solidFill>
                <a:schemeClr val="dk1"/>
              </a:solidFill>
              <a:effectLst/>
              <a:latin typeface="+mn-lt"/>
              <a:ea typeface="+mn-ea"/>
              <a:cs typeface="+mn-cs"/>
            </a:rPr>
            <a:t>円となっており、類似団体との比較では</a:t>
          </a:r>
          <a:r>
            <a:rPr kumimoji="1" lang="en-US" altLang="ja-JP" sz="1100">
              <a:solidFill>
                <a:schemeClr val="dk1"/>
              </a:solidFill>
              <a:effectLst/>
              <a:latin typeface="+mn-lt"/>
              <a:ea typeface="+mn-ea"/>
              <a:cs typeface="+mn-cs"/>
            </a:rPr>
            <a:t>95,471</a:t>
          </a:r>
          <a:r>
            <a:rPr kumimoji="1" lang="ja-JP" altLang="ja-JP" sz="1100">
              <a:solidFill>
                <a:schemeClr val="dk1"/>
              </a:solidFill>
              <a:effectLst/>
              <a:latin typeface="+mn-lt"/>
              <a:ea typeface="+mn-ea"/>
              <a:cs typeface="+mn-cs"/>
            </a:rPr>
            <a:t>円上回った。今後、小中学校の建替え等、振興開発事業上の計画により上昇が見込まれている。国、東京都との事業調整及び負担の平準化を図りながら進めていく必要がある。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東京都小笠原村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2,575
2,548
106.88
6,173,747
5,928,723
244,925
2,164,013
2,491,273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77553</xdr:rowOff>
    </xdr:from>
    <xdr:to>
      <xdr:col>24</xdr:col>
      <xdr:colOff>63500</xdr:colOff>
      <xdr:row>37</xdr:row>
      <xdr:rowOff>111321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21203"/>
          <a:ext cx="8382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54302</xdr:rowOff>
    </xdr:from>
    <xdr:to>
      <xdr:col>19</xdr:col>
      <xdr:colOff>177800</xdr:colOff>
      <xdr:row>37</xdr:row>
      <xdr:rowOff>77553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97952"/>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54302</xdr:rowOff>
    </xdr:from>
    <xdr:to>
      <xdr:col>15</xdr:col>
      <xdr:colOff>50800</xdr:colOff>
      <xdr:row>37</xdr:row>
      <xdr:rowOff>83105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97952"/>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83105</xdr:rowOff>
    </xdr:from>
    <xdr:to>
      <xdr:col>10</xdr:col>
      <xdr:colOff>114300</xdr:colOff>
      <xdr:row>37</xdr:row>
      <xdr:rowOff>86534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2675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60521</xdr:rowOff>
    </xdr:from>
    <xdr:to>
      <xdr:col>24</xdr:col>
      <xdr:colOff>114300</xdr:colOff>
      <xdr:row>37</xdr:row>
      <xdr:rowOff>162121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83398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5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26753</xdr:rowOff>
    </xdr:from>
    <xdr:to>
      <xdr:col>20</xdr:col>
      <xdr:colOff>38100</xdr:colOff>
      <xdr:row>37</xdr:row>
      <xdr:rowOff>128353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144880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3502</xdr:rowOff>
    </xdr:from>
    <xdr:to>
      <xdr:col>15</xdr:col>
      <xdr:colOff>101600</xdr:colOff>
      <xdr:row>37</xdr:row>
      <xdr:rowOff>105102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121629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32305</xdr:rowOff>
    </xdr:from>
    <xdr:to>
      <xdr:col>10</xdr:col>
      <xdr:colOff>165100</xdr:colOff>
      <xdr:row>37</xdr:row>
      <xdr:rowOff>133905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150432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35734</xdr:rowOff>
    </xdr:from>
    <xdr:to>
      <xdr:col>6</xdr:col>
      <xdr:colOff>38100</xdr:colOff>
      <xdr:row>37</xdr:row>
      <xdr:rowOff>137334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153861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149909</xdr:rowOff>
    </xdr:from>
    <xdr:to>
      <xdr:col>24</xdr:col>
      <xdr:colOff>63500</xdr:colOff>
      <xdr:row>57</xdr:row>
      <xdr:rowOff>27644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51109"/>
          <a:ext cx="838200" cy="4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27644</xdr:rowOff>
    </xdr:from>
    <xdr:to>
      <xdr:col>19</xdr:col>
      <xdr:colOff>177800</xdr:colOff>
      <xdr:row>57</xdr:row>
      <xdr:rowOff>95419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00294"/>
          <a:ext cx="889000" cy="6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95419</xdr:rowOff>
    </xdr:from>
    <xdr:to>
      <xdr:col>15</xdr:col>
      <xdr:colOff>50800</xdr:colOff>
      <xdr:row>57</xdr:row>
      <xdr:rowOff>113826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8069"/>
          <a:ext cx="8890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72530</xdr:rowOff>
    </xdr:from>
    <xdr:to>
      <xdr:col>10</xdr:col>
      <xdr:colOff>114300</xdr:colOff>
      <xdr:row>57</xdr:row>
      <xdr:rowOff>113826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45180"/>
          <a:ext cx="889000" cy="4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99109</xdr:rowOff>
    </xdr:from>
    <xdr:to>
      <xdr:col>24</xdr:col>
      <xdr:colOff>114300</xdr:colOff>
      <xdr:row>57</xdr:row>
      <xdr:rowOff>29259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121986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5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148294</xdr:rowOff>
    </xdr:from>
    <xdr:to>
      <xdr:col>20</xdr:col>
      <xdr:colOff>38100</xdr:colOff>
      <xdr:row>57</xdr:row>
      <xdr:rowOff>78444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94971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2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44619</xdr:rowOff>
    </xdr:from>
    <xdr:to>
      <xdr:col>15</xdr:col>
      <xdr:colOff>101600</xdr:colOff>
      <xdr:row>57</xdr:row>
      <xdr:rowOff>146219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162746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9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63026</xdr:rowOff>
    </xdr:from>
    <xdr:to>
      <xdr:col>10</xdr:col>
      <xdr:colOff>165100</xdr:colOff>
      <xdr:row>57</xdr:row>
      <xdr:rowOff>164626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9703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21730</xdr:rowOff>
    </xdr:from>
    <xdr:to>
      <xdr:col>6</xdr:col>
      <xdr:colOff>38100</xdr:colOff>
      <xdr:row>57</xdr:row>
      <xdr:rowOff>123330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139857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158608</xdr:rowOff>
    </xdr:from>
    <xdr:to>
      <xdr:col>24</xdr:col>
      <xdr:colOff>63500</xdr:colOff>
      <xdr:row>75</xdr:row>
      <xdr:rowOff>264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74458"/>
          <a:ext cx="838200" cy="1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158608</xdr:rowOff>
    </xdr:from>
    <xdr:to>
      <xdr:col>19</xdr:col>
      <xdr:colOff>177800</xdr:colOff>
      <xdr:row>76</xdr:row>
      <xdr:rowOff>39185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74458"/>
          <a:ext cx="889000" cy="39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39185</xdr:rowOff>
    </xdr:from>
    <xdr:to>
      <xdr:col>15</xdr:col>
      <xdr:colOff>50800</xdr:colOff>
      <xdr:row>76</xdr:row>
      <xdr:rowOff>92866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69385"/>
          <a:ext cx="889000" cy="5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59550</xdr:rowOff>
    </xdr:from>
    <xdr:to>
      <xdr:col>10</xdr:col>
      <xdr:colOff>114300</xdr:colOff>
      <xdr:row>76</xdr:row>
      <xdr:rowOff>92866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89750"/>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120914</xdr:rowOff>
    </xdr:from>
    <xdr:to>
      <xdr:col>24</xdr:col>
      <xdr:colOff>114300</xdr:colOff>
      <xdr:row>75</xdr:row>
      <xdr:rowOff>51064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143791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5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107808</xdr:rowOff>
    </xdr:from>
    <xdr:to>
      <xdr:col>20</xdr:col>
      <xdr:colOff>38100</xdr:colOff>
      <xdr:row>74</xdr:row>
      <xdr:rowOff>37958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54485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159835</xdr:rowOff>
    </xdr:from>
    <xdr:to>
      <xdr:col>15</xdr:col>
      <xdr:colOff>101600</xdr:colOff>
      <xdr:row>76</xdr:row>
      <xdr:rowOff>89985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106511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9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42066</xdr:rowOff>
    </xdr:from>
    <xdr:to>
      <xdr:col>10</xdr:col>
      <xdr:colOff>165100</xdr:colOff>
      <xdr:row>76</xdr:row>
      <xdr:rowOff>143666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160193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4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8750</xdr:rowOff>
    </xdr:from>
    <xdr:to>
      <xdr:col>6</xdr:col>
      <xdr:colOff>38100</xdr:colOff>
      <xdr:row>76</xdr:row>
      <xdr:rowOff>110350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126877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52608</xdr:rowOff>
    </xdr:from>
    <xdr:to>
      <xdr:col>24</xdr:col>
      <xdr:colOff>63500</xdr:colOff>
      <xdr:row>94</xdr:row>
      <xdr:rowOff>151228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168908"/>
          <a:ext cx="838200" cy="9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144250</xdr:rowOff>
    </xdr:from>
    <xdr:to>
      <xdr:col>19</xdr:col>
      <xdr:colOff>177800</xdr:colOff>
      <xdr:row>94</xdr:row>
      <xdr:rowOff>151228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260550"/>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144250</xdr:rowOff>
    </xdr:from>
    <xdr:to>
      <xdr:col>15</xdr:col>
      <xdr:colOff>50800</xdr:colOff>
      <xdr:row>94</xdr:row>
      <xdr:rowOff>144523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260550"/>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144523</xdr:rowOff>
    </xdr:from>
    <xdr:to>
      <xdr:col>10</xdr:col>
      <xdr:colOff>114300</xdr:colOff>
      <xdr:row>94</xdr:row>
      <xdr:rowOff>166990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260823"/>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1808</xdr:rowOff>
    </xdr:from>
    <xdr:to>
      <xdr:col>24</xdr:col>
      <xdr:colOff>114300</xdr:colOff>
      <xdr:row>94</xdr:row>
      <xdr:rowOff>103408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1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24685</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9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100428</xdr:rowOff>
    </xdr:from>
    <xdr:to>
      <xdr:col>20</xdr:col>
      <xdr:colOff>38100</xdr:colOff>
      <xdr:row>95</xdr:row>
      <xdr:rowOff>30578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47105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9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93450</xdr:rowOff>
    </xdr:from>
    <xdr:to>
      <xdr:col>15</xdr:col>
      <xdr:colOff>101600</xdr:colOff>
      <xdr:row>95</xdr:row>
      <xdr:rowOff>23600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2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40127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98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93723</xdr:rowOff>
    </xdr:from>
    <xdr:to>
      <xdr:col>10</xdr:col>
      <xdr:colOff>165100</xdr:colOff>
      <xdr:row>95</xdr:row>
      <xdr:rowOff>23873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2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40400</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9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116190</xdr:rowOff>
    </xdr:from>
    <xdr:to>
      <xdr:col>6</xdr:col>
      <xdr:colOff>38100</xdr:colOff>
      <xdr:row>95</xdr:row>
      <xdr:rowOff>46340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2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62867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00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97409</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12509"/>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97409</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12509"/>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46609</xdr:rowOff>
    </xdr:from>
    <xdr:to>
      <xdr:col>50</xdr:col>
      <xdr:colOff>165100</xdr:colOff>
      <xdr:row>38</xdr:row>
      <xdr:rowOff>148209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139336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65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167858</xdr:rowOff>
    </xdr:from>
    <xdr:to>
      <xdr:col>55</xdr:col>
      <xdr:colOff>0</xdr:colOff>
      <xdr:row>58</xdr:row>
      <xdr:rowOff>111999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40508"/>
          <a:ext cx="838200" cy="1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167858</xdr:rowOff>
    </xdr:from>
    <xdr:to>
      <xdr:col>50</xdr:col>
      <xdr:colOff>114300</xdr:colOff>
      <xdr:row>58</xdr:row>
      <xdr:rowOff>147880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40508"/>
          <a:ext cx="889000" cy="1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147880</xdr:rowOff>
    </xdr:from>
    <xdr:to>
      <xdr:col>45</xdr:col>
      <xdr:colOff>177800</xdr:colOff>
      <xdr:row>58</xdr:row>
      <xdr:rowOff>151764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91980"/>
          <a:ext cx="8890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151764</xdr:rowOff>
    </xdr:from>
    <xdr:to>
      <xdr:col>41</xdr:col>
      <xdr:colOff>50800</xdr:colOff>
      <xdr:row>58</xdr:row>
      <xdr:rowOff>153953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5864"/>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61199</xdr:rowOff>
    </xdr:from>
    <xdr:to>
      <xdr:col>55</xdr:col>
      <xdr:colOff>50800</xdr:colOff>
      <xdr:row>58</xdr:row>
      <xdr:rowOff>162799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147576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117058</xdr:rowOff>
    </xdr:from>
    <xdr:to>
      <xdr:col>50</xdr:col>
      <xdr:colOff>165100</xdr:colOff>
      <xdr:row>58</xdr:row>
      <xdr:rowOff>47208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38335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8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97080</xdr:rowOff>
    </xdr:from>
    <xdr:to>
      <xdr:col>46</xdr:col>
      <xdr:colOff>38100</xdr:colOff>
      <xdr:row>59</xdr:row>
      <xdr:rowOff>27230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18357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100964</xdr:rowOff>
    </xdr:from>
    <xdr:to>
      <xdr:col>41</xdr:col>
      <xdr:colOff>101600</xdr:colOff>
      <xdr:row>59</xdr:row>
      <xdr:rowOff>31114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22241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3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103153</xdr:rowOff>
    </xdr:from>
    <xdr:to>
      <xdr:col>36</xdr:col>
      <xdr:colOff>165100</xdr:colOff>
      <xdr:row>59</xdr:row>
      <xdr:rowOff>33303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24430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90427</xdr:rowOff>
    </xdr:from>
    <xdr:to>
      <xdr:col>55</xdr:col>
      <xdr:colOff>0</xdr:colOff>
      <xdr:row>78</xdr:row>
      <xdr:rowOff>98989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63527"/>
          <a:ext cx="838200" cy="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90427</xdr:rowOff>
    </xdr:from>
    <xdr:to>
      <xdr:col>50</xdr:col>
      <xdr:colOff>114300</xdr:colOff>
      <xdr:row>78</xdr:row>
      <xdr:rowOff>139162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63527"/>
          <a:ext cx="889000" cy="4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139162</xdr:rowOff>
    </xdr:from>
    <xdr:to>
      <xdr:col>45</xdr:col>
      <xdr:colOff>177800</xdr:colOff>
      <xdr:row>78</xdr:row>
      <xdr:rowOff>141897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12262"/>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140036</xdr:rowOff>
    </xdr:from>
    <xdr:to>
      <xdr:col>41</xdr:col>
      <xdr:colOff>50800</xdr:colOff>
      <xdr:row>78</xdr:row>
      <xdr:rowOff>141897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13136"/>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48189</xdr:rowOff>
    </xdr:from>
    <xdr:to>
      <xdr:col>55</xdr:col>
      <xdr:colOff>50800</xdr:colOff>
      <xdr:row>78</xdr:row>
      <xdr:rowOff>149789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7566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39627</xdr:rowOff>
    </xdr:from>
    <xdr:to>
      <xdr:col>50</xdr:col>
      <xdr:colOff>165100</xdr:colOff>
      <xdr:row>78</xdr:row>
      <xdr:rowOff>141227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132354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88362</xdr:rowOff>
    </xdr:from>
    <xdr:to>
      <xdr:col>46</xdr:col>
      <xdr:colOff>38100</xdr:colOff>
      <xdr:row>79</xdr:row>
      <xdr:rowOff>18512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91097</xdr:rowOff>
    </xdr:from>
    <xdr:to>
      <xdr:col>41</xdr:col>
      <xdr:colOff>101600</xdr:colOff>
      <xdr:row>79</xdr:row>
      <xdr:rowOff>21247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12374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5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89236</xdr:rowOff>
    </xdr:from>
    <xdr:to>
      <xdr:col>36</xdr:col>
      <xdr:colOff>165100</xdr:colOff>
      <xdr:row>79</xdr:row>
      <xdr:rowOff>19386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10513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5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90565</xdr:rowOff>
    </xdr:from>
    <xdr:to>
      <xdr:col>55</xdr:col>
      <xdr:colOff>0</xdr:colOff>
      <xdr:row>97</xdr:row>
      <xdr:rowOff>138421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21215"/>
          <a:ext cx="838200" cy="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90565</xdr:rowOff>
    </xdr:from>
    <xdr:to>
      <xdr:col>50</xdr:col>
      <xdr:colOff>114300</xdr:colOff>
      <xdr:row>97</xdr:row>
      <xdr:rowOff>120283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2121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120283</xdr:rowOff>
    </xdr:from>
    <xdr:to>
      <xdr:col>45</xdr:col>
      <xdr:colOff>177800</xdr:colOff>
      <xdr:row>97</xdr:row>
      <xdr:rowOff>157471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50933"/>
          <a:ext cx="889000" cy="3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142461</xdr:rowOff>
    </xdr:from>
    <xdr:to>
      <xdr:col>41</xdr:col>
      <xdr:colOff>50800</xdr:colOff>
      <xdr:row>97</xdr:row>
      <xdr:rowOff>157471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73111"/>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87621</xdr:rowOff>
    </xdr:from>
    <xdr:to>
      <xdr:col>55</xdr:col>
      <xdr:colOff>50800</xdr:colOff>
      <xdr:row>98</xdr:row>
      <xdr:rowOff>17771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39765</xdr:rowOff>
    </xdr:from>
    <xdr:to>
      <xdr:col>50</xdr:col>
      <xdr:colOff>165100</xdr:colOff>
      <xdr:row>97</xdr:row>
      <xdr:rowOff>141365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157892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4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69483</xdr:rowOff>
    </xdr:from>
    <xdr:to>
      <xdr:col>46</xdr:col>
      <xdr:colOff>38100</xdr:colOff>
      <xdr:row>97</xdr:row>
      <xdr:rowOff>171083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162210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106671</xdr:rowOff>
    </xdr:from>
    <xdr:to>
      <xdr:col>41</xdr:col>
      <xdr:colOff>101600</xdr:colOff>
      <xdr:row>98</xdr:row>
      <xdr:rowOff>36821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27948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91661</xdr:rowOff>
    </xdr:from>
    <xdr:to>
      <xdr:col>36</xdr:col>
      <xdr:colOff>165100</xdr:colOff>
      <xdr:row>98</xdr:row>
      <xdr:rowOff>21811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116783</xdr:rowOff>
    </xdr:from>
    <xdr:to>
      <xdr:col>85</xdr:col>
      <xdr:colOff>127000</xdr:colOff>
      <xdr:row>38</xdr:row>
      <xdr:rowOff>134591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31883"/>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134591</xdr:rowOff>
    </xdr:from>
    <xdr:to>
      <xdr:col>81</xdr:col>
      <xdr:colOff>50800</xdr:colOff>
      <xdr:row>38</xdr:row>
      <xdr:rowOff>142760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49691"/>
          <a:ext cx="889000" cy="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142554</xdr:rowOff>
    </xdr:from>
    <xdr:to>
      <xdr:col>76</xdr:col>
      <xdr:colOff>114300</xdr:colOff>
      <xdr:row>38</xdr:row>
      <xdr:rowOff>142760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314754"/>
          <a:ext cx="889000" cy="34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142554</xdr:rowOff>
    </xdr:from>
    <xdr:to>
      <xdr:col>71</xdr:col>
      <xdr:colOff>177800</xdr:colOff>
      <xdr:row>38</xdr:row>
      <xdr:rowOff>141743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14754"/>
          <a:ext cx="889000" cy="34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65983</xdr:rowOff>
    </xdr:from>
    <xdr:to>
      <xdr:col>85</xdr:col>
      <xdr:colOff>177800</xdr:colOff>
      <xdr:row>38</xdr:row>
      <xdr:rowOff>167583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8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152360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83791</xdr:rowOff>
    </xdr:from>
    <xdr:to>
      <xdr:col>81</xdr:col>
      <xdr:colOff>101600</xdr:colOff>
      <xdr:row>39</xdr:row>
      <xdr:rowOff>13941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5068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9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91960</xdr:rowOff>
    </xdr:from>
    <xdr:to>
      <xdr:col>76</xdr:col>
      <xdr:colOff>165100</xdr:colOff>
      <xdr:row>39</xdr:row>
      <xdr:rowOff>22110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13237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9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91754</xdr:rowOff>
    </xdr:from>
    <xdr:to>
      <xdr:col>72</xdr:col>
      <xdr:colOff>38100</xdr:colOff>
      <xdr:row>37</xdr:row>
      <xdr:rowOff>21904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38431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3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90943</xdr:rowOff>
    </xdr:from>
    <xdr:to>
      <xdr:col>67</xdr:col>
      <xdr:colOff>101600</xdr:colOff>
      <xdr:row>39</xdr:row>
      <xdr:rowOff>21093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12220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94531</xdr:rowOff>
    </xdr:from>
    <xdr:to>
      <xdr:col>85</xdr:col>
      <xdr:colOff>127000</xdr:colOff>
      <xdr:row>57</xdr:row>
      <xdr:rowOff>33986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95731"/>
          <a:ext cx="838200" cy="1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33986</xdr:rowOff>
    </xdr:from>
    <xdr:to>
      <xdr:col>81</xdr:col>
      <xdr:colOff>50800</xdr:colOff>
      <xdr:row>57</xdr:row>
      <xdr:rowOff>74435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06636"/>
          <a:ext cx="889000" cy="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74435</xdr:rowOff>
    </xdr:from>
    <xdr:to>
      <xdr:col>76</xdr:col>
      <xdr:colOff>114300</xdr:colOff>
      <xdr:row>57</xdr:row>
      <xdr:rowOff>91881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47085"/>
          <a:ext cx="8890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91881</xdr:rowOff>
    </xdr:from>
    <xdr:to>
      <xdr:col>71</xdr:col>
      <xdr:colOff>177800</xdr:colOff>
      <xdr:row>57</xdr:row>
      <xdr:rowOff>116987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64531"/>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43731</xdr:rowOff>
    </xdr:from>
    <xdr:to>
      <xdr:col>85</xdr:col>
      <xdr:colOff>177800</xdr:colOff>
      <xdr:row>56</xdr:row>
      <xdr:rowOff>145331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66608</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154636</xdr:rowOff>
    </xdr:from>
    <xdr:to>
      <xdr:col>81</xdr:col>
      <xdr:colOff>101600</xdr:colOff>
      <xdr:row>57</xdr:row>
      <xdr:rowOff>84786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75913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23635</xdr:rowOff>
    </xdr:from>
    <xdr:to>
      <xdr:col>76</xdr:col>
      <xdr:colOff>165100</xdr:colOff>
      <xdr:row>57</xdr:row>
      <xdr:rowOff>125235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116362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8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41081</xdr:rowOff>
    </xdr:from>
    <xdr:to>
      <xdr:col>72</xdr:col>
      <xdr:colOff>38100</xdr:colOff>
      <xdr:row>57</xdr:row>
      <xdr:rowOff>142681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1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133808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66187</xdr:rowOff>
    </xdr:from>
    <xdr:to>
      <xdr:col>67</xdr:col>
      <xdr:colOff>101600</xdr:colOff>
      <xdr:row>57</xdr:row>
      <xdr:rowOff>167787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158914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83375</xdr:rowOff>
    </xdr:from>
    <xdr:to>
      <xdr:col>85</xdr:col>
      <xdr:colOff>127000</xdr:colOff>
      <xdr:row>78</xdr:row>
      <xdr:rowOff>108600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56475"/>
          <a:ext cx="838200" cy="2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69317</xdr:rowOff>
    </xdr:from>
    <xdr:to>
      <xdr:col>81</xdr:col>
      <xdr:colOff>50800</xdr:colOff>
      <xdr:row>78</xdr:row>
      <xdr:rowOff>83375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42417"/>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69317</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42417"/>
          <a:ext cx="8890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132593</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5693"/>
          <a:ext cx="889000" cy="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57800</xdr:rowOff>
    </xdr:from>
    <xdr:to>
      <xdr:col>85</xdr:col>
      <xdr:colOff>177800</xdr:colOff>
      <xdr:row>78</xdr:row>
      <xdr:rowOff>159400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18723</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32575</xdr:rowOff>
    </xdr:from>
    <xdr:to>
      <xdr:col>81</xdr:col>
      <xdr:colOff>101600</xdr:colOff>
      <xdr:row>78</xdr:row>
      <xdr:rowOff>134175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125302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4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18517</xdr:rowOff>
    </xdr:from>
    <xdr:to>
      <xdr:col>76</xdr:col>
      <xdr:colOff>165100</xdr:colOff>
      <xdr:row>78</xdr:row>
      <xdr:rowOff>120117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136644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81793</xdr:rowOff>
    </xdr:from>
    <xdr:to>
      <xdr:col>67</xdr:col>
      <xdr:colOff>101600</xdr:colOff>
      <xdr:row>79</xdr:row>
      <xdr:rowOff>11943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3070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1087</xdr:rowOff>
    </xdr:from>
    <xdr:to>
      <xdr:col>85</xdr:col>
      <xdr:colOff>127000</xdr:colOff>
      <xdr:row>98</xdr:row>
      <xdr:rowOff>52801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31737"/>
          <a:ext cx="838200" cy="2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4953</xdr:rowOff>
    </xdr:from>
    <xdr:to>
      <xdr:col>81</xdr:col>
      <xdr:colOff>50800</xdr:colOff>
      <xdr:row>98</xdr:row>
      <xdr:rowOff>52801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07053"/>
          <a:ext cx="889000" cy="4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139492</xdr:rowOff>
    </xdr:from>
    <xdr:to>
      <xdr:col>76</xdr:col>
      <xdr:colOff>114300</xdr:colOff>
      <xdr:row>98</xdr:row>
      <xdr:rowOff>4953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70142"/>
          <a:ext cx="889000" cy="3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4316</xdr:rowOff>
    </xdr:from>
    <xdr:to>
      <xdr:col>71</xdr:col>
      <xdr:colOff>177800</xdr:colOff>
      <xdr:row>97</xdr:row>
      <xdr:rowOff>139492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463516"/>
          <a:ext cx="889000" cy="3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121737</xdr:rowOff>
    </xdr:from>
    <xdr:to>
      <xdr:col>85</xdr:col>
      <xdr:colOff>177800</xdr:colOff>
      <xdr:row>97</xdr:row>
      <xdr:rowOff>51887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144614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3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2001</xdr:rowOff>
    </xdr:from>
    <xdr:to>
      <xdr:col>81</xdr:col>
      <xdr:colOff>101600</xdr:colOff>
      <xdr:row>98</xdr:row>
      <xdr:rowOff>103601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8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125603</xdr:rowOff>
    </xdr:from>
    <xdr:to>
      <xdr:col>76</xdr:col>
      <xdr:colOff>165100</xdr:colOff>
      <xdr:row>98</xdr:row>
      <xdr:rowOff>55753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46880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4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88692</xdr:rowOff>
    </xdr:from>
    <xdr:to>
      <xdr:col>72</xdr:col>
      <xdr:colOff>38100</xdr:colOff>
      <xdr:row>98</xdr:row>
      <xdr:rowOff>18842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9969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124966</xdr:rowOff>
    </xdr:from>
    <xdr:to>
      <xdr:col>67</xdr:col>
      <xdr:colOff>101600</xdr:colOff>
      <xdr:row>96</xdr:row>
      <xdr:rowOff>55116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4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71643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18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727,670</a:t>
          </a:r>
          <a:r>
            <a:rPr kumimoji="1" lang="ja-JP" altLang="ja-JP" sz="1100">
              <a:solidFill>
                <a:schemeClr val="dk1"/>
              </a:solidFill>
              <a:effectLst/>
              <a:latin typeface="+mn-lt"/>
              <a:ea typeface="+mn-ea"/>
              <a:cs typeface="+mn-cs"/>
            </a:rPr>
            <a:t>円となり前年比</a:t>
          </a:r>
          <a:r>
            <a:rPr kumimoji="1" lang="en-US" altLang="ja-JP" sz="1100">
              <a:solidFill>
                <a:schemeClr val="dk1"/>
              </a:solidFill>
              <a:effectLst/>
              <a:latin typeface="+mn-lt"/>
              <a:ea typeface="+mn-ea"/>
              <a:cs typeface="+mn-cs"/>
            </a:rPr>
            <a:t>107,579</a:t>
          </a:r>
          <a:r>
            <a:rPr kumimoji="1" lang="ja-JP" altLang="ja-JP" sz="1100">
              <a:solidFill>
                <a:schemeClr val="dk1"/>
              </a:solidFill>
              <a:effectLst/>
              <a:latin typeface="+mn-lt"/>
              <a:ea typeface="+mn-ea"/>
              <a:cs typeface="+mn-cs"/>
            </a:rPr>
            <a:t>円の増。これは</a:t>
          </a:r>
          <a:r>
            <a:rPr kumimoji="1" lang="ja-JP" altLang="en-US" sz="1100">
              <a:solidFill>
                <a:schemeClr val="dk1"/>
              </a:solidFill>
              <a:effectLst/>
              <a:latin typeface="+mn-lt"/>
              <a:ea typeface="+mn-ea"/>
              <a:cs typeface="+mn-cs"/>
            </a:rPr>
            <a:t>母島職員住宅の建設や</a:t>
          </a:r>
          <a:r>
            <a:rPr kumimoji="1" lang="ja-JP" altLang="ja-JP" sz="1100">
              <a:solidFill>
                <a:schemeClr val="dk1"/>
              </a:solidFill>
              <a:effectLst/>
              <a:latin typeface="+mn-lt"/>
              <a:ea typeface="+mn-ea"/>
              <a:cs typeface="+mn-cs"/>
            </a:rPr>
            <a:t>新型コロナウイルス感染症対策</a:t>
          </a:r>
          <a:r>
            <a:rPr kumimoji="1" lang="ja-JP" altLang="en-US" sz="1100">
              <a:solidFill>
                <a:schemeClr val="dk1"/>
              </a:solidFill>
              <a:effectLst/>
              <a:latin typeface="+mn-lt"/>
              <a:ea typeface="+mn-ea"/>
              <a:cs typeface="+mn-cs"/>
            </a:rPr>
            <a:t>の継続</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よる臨時的な</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影響が大きい。民生費は、住民一人当たり</a:t>
          </a:r>
          <a:r>
            <a:rPr kumimoji="1" lang="en-US" altLang="ja-JP" sz="1100">
              <a:solidFill>
                <a:schemeClr val="dk1"/>
              </a:solidFill>
              <a:effectLst/>
              <a:latin typeface="+mn-lt"/>
              <a:ea typeface="+mn-ea"/>
              <a:cs typeface="+mn-cs"/>
            </a:rPr>
            <a:t>340,197</a:t>
          </a:r>
          <a:r>
            <a:rPr kumimoji="1" lang="ja-JP" altLang="ja-JP" sz="1100">
              <a:solidFill>
                <a:schemeClr val="dk1"/>
              </a:solidFill>
              <a:effectLst/>
              <a:latin typeface="+mn-lt"/>
              <a:ea typeface="+mn-ea"/>
              <a:cs typeface="+mn-cs"/>
            </a:rPr>
            <a:t>円となり前年比</a:t>
          </a:r>
          <a:r>
            <a:rPr kumimoji="1" lang="en-US" altLang="ja-JP" sz="1100">
              <a:solidFill>
                <a:schemeClr val="dk1"/>
              </a:solidFill>
              <a:effectLst/>
              <a:latin typeface="+mn-lt"/>
              <a:ea typeface="+mn-ea"/>
              <a:cs typeface="+mn-cs"/>
            </a:rPr>
            <a:t>56,513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で、保育施設整備に</a:t>
          </a:r>
          <a:r>
            <a:rPr kumimoji="1" lang="ja-JP" altLang="en-US" sz="1100">
              <a:solidFill>
                <a:schemeClr val="dk1"/>
              </a:solidFill>
              <a:effectLst/>
              <a:latin typeface="+mn-lt"/>
              <a:ea typeface="+mn-ea"/>
              <a:cs typeface="+mn-cs"/>
            </a:rPr>
            <a:t>係る増減の影響</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大きい</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553,337</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60,397</a:t>
          </a:r>
          <a:r>
            <a:rPr kumimoji="1" lang="ja-JP" altLang="en-US" sz="1100">
              <a:solidFill>
                <a:schemeClr val="dk1"/>
              </a:solidFill>
              <a:effectLst/>
              <a:latin typeface="+mn-lt"/>
              <a:ea typeface="+mn-ea"/>
              <a:cs typeface="+mn-cs"/>
            </a:rPr>
            <a:t>円の増、これは診療所整備（斜面対策）や新型コロナワクチン接種に係る増額の影響となっており、また</a:t>
          </a:r>
          <a:r>
            <a:rPr kumimoji="1" lang="ja-JP" altLang="ja-JP" sz="1100">
              <a:solidFill>
                <a:schemeClr val="dk1"/>
              </a:solidFill>
              <a:effectLst/>
              <a:latin typeface="+mn-lt"/>
              <a:ea typeface="+mn-ea"/>
              <a:cs typeface="+mn-cs"/>
            </a:rPr>
            <a:t>類似団体と比較するとおよそ</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倍と高額になっているが、医療機関における人員配置及び運営経費、清掃施設における廃棄物対策や施設維持運営経費が大きな要因となっている。公債費は、繰上償還を実施したことにより住民一人当たり</a:t>
          </a:r>
          <a:r>
            <a:rPr kumimoji="1" lang="en-US" altLang="ja-JP" sz="1100">
              <a:solidFill>
                <a:schemeClr val="dk1"/>
              </a:solidFill>
              <a:effectLst/>
              <a:latin typeface="+mn-lt"/>
              <a:ea typeface="+mn-ea"/>
              <a:cs typeface="+mn-cs"/>
            </a:rPr>
            <a:t>202,763</a:t>
          </a:r>
          <a:r>
            <a:rPr kumimoji="1" lang="ja-JP" altLang="ja-JP" sz="1100">
              <a:solidFill>
                <a:schemeClr val="dk1"/>
              </a:solidFill>
              <a:effectLst/>
              <a:latin typeface="+mn-lt"/>
              <a:ea typeface="+mn-ea"/>
              <a:cs typeface="+mn-cs"/>
            </a:rPr>
            <a:t>千円と昨年より</a:t>
          </a:r>
          <a:r>
            <a:rPr kumimoji="1" lang="en-US" altLang="ja-JP" sz="1100">
              <a:solidFill>
                <a:schemeClr val="dk1"/>
              </a:solidFill>
              <a:effectLst/>
              <a:latin typeface="+mn-lt"/>
              <a:ea typeface="+mn-ea"/>
              <a:cs typeface="+mn-cs"/>
            </a:rPr>
            <a:t>117,147</a:t>
          </a:r>
          <a:r>
            <a:rPr kumimoji="1" lang="ja-JP" altLang="ja-JP" sz="1100">
              <a:solidFill>
                <a:schemeClr val="dk1"/>
              </a:solidFill>
              <a:effectLst/>
              <a:latin typeface="+mn-lt"/>
              <a:ea typeface="+mn-ea"/>
              <a:cs typeface="+mn-cs"/>
            </a:rPr>
            <a:t>千円増加した。今後</a:t>
          </a:r>
          <a:r>
            <a:rPr kumimoji="1" lang="ja-JP" altLang="en-US" sz="1100">
              <a:solidFill>
                <a:schemeClr val="dk1"/>
              </a:solidFill>
              <a:effectLst/>
              <a:latin typeface="+mn-lt"/>
              <a:ea typeface="+mn-ea"/>
              <a:cs typeface="+mn-cs"/>
            </a:rPr>
            <a:t>、施設更新が続くことにより</a:t>
          </a:r>
          <a:r>
            <a:rPr kumimoji="1" lang="ja-JP" altLang="ja-JP" sz="1100">
              <a:solidFill>
                <a:schemeClr val="dk1"/>
              </a:solidFill>
              <a:effectLst/>
              <a:latin typeface="+mn-lt"/>
              <a:ea typeface="+mn-ea"/>
              <a:cs typeface="+mn-cs"/>
            </a:rPr>
            <a:t>上昇していくことが見込まれている。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財政調整基金については、令和</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年度は積立、取り崩しを行っていない。</a:t>
          </a:r>
          <a:r>
            <a:rPr lang="ja-JP" altLang="ja-JP" sz="1100" baseline="0">
              <a:solidFill>
                <a:schemeClr val="dk1"/>
              </a:solidFill>
              <a:effectLst/>
              <a:latin typeface="+mn-lt"/>
              <a:ea typeface="+mn-ea"/>
              <a:cs typeface="+mn-cs"/>
            </a:rPr>
            <a:t>　必要額を確保しつつ、</a:t>
          </a:r>
          <a:r>
            <a:rPr lang="ja-JP" altLang="ja-JP" sz="1100">
              <a:solidFill>
                <a:schemeClr val="dk1"/>
              </a:solidFill>
              <a:effectLst/>
              <a:latin typeface="+mn-lt"/>
              <a:ea typeface="+mn-ea"/>
              <a:cs typeface="+mn-cs"/>
            </a:rPr>
            <a:t>歳入歳出のバランスを調整しながら取崩額をなるべく抑えるように努めている。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実質収支比率については、</a:t>
          </a:r>
          <a:r>
            <a:rPr lang="ja-JP" altLang="en-US" sz="1100">
              <a:solidFill>
                <a:schemeClr val="dk1"/>
              </a:solidFill>
              <a:effectLst/>
              <a:latin typeface="+mn-lt"/>
              <a:ea typeface="+mn-ea"/>
              <a:cs typeface="+mn-cs"/>
            </a:rPr>
            <a:t>今後の事業に備えた基金積立行ったことなど</a:t>
          </a:r>
          <a:r>
            <a:rPr lang="ja-JP" altLang="ja-JP" sz="1100">
              <a:solidFill>
                <a:schemeClr val="dk1"/>
              </a:solidFill>
              <a:effectLst/>
              <a:latin typeface="+mn-lt"/>
              <a:ea typeface="+mn-ea"/>
              <a:cs typeface="+mn-cs"/>
            </a:rPr>
            <a:t>により前年度比で</a:t>
          </a:r>
          <a:r>
            <a:rPr lang="en-US" altLang="ja-JP" sz="1100">
              <a:solidFill>
                <a:schemeClr val="dk1"/>
              </a:solidFill>
              <a:effectLst/>
              <a:latin typeface="+mn-lt"/>
              <a:ea typeface="+mn-ea"/>
              <a:cs typeface="+mn-cs"/>
            </a:rPr>
            <a:t>3.89</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r>
            <a:rPr lang="ja-JP" altLang="ja-JP" sz="1100">
              <a:solidFill>
                <a:schemeClr val="dk1"/>
              </a:solidFill>
              <a:effectLst/>
              <a:latin typeface="+mn-lt"/>
              <a:ea typeface="+mn-ea"/>
              <a:cs typeface="+mn-cs"/>
            </a:rPr>
            <a:t>　今後も、効率的な予算執行を図り決算見込を確実に把握して、基金の取崩額や積立額を精査することで、実質収支比率が</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％程度になるよう努めていく。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東京都小笠原村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一般会計の黒字額が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しているのは、</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新型コロナ</a:t>
          </a:r>
          <a:r>
            <a:rPr lang="ja-JP" altLang="en-US" sz="1100">
              <a:solidFill>
                <a:schemeClr val="dk1"/>
              </a:solidFill>
              <a:effectLst/>
              <a:latin typeface="+mn-lt"/>
              <a:ea typeface="+mn-ea"/>
              <a:cs typeface="+mn-cs"/>
            </a:rPr>
            <a:t>の影響に</a:t>
          </a:r>
          <a:r>
            <a:rPr lang="ja-JP" altLang="ja-JP" sz="1100">
              <a:solidFill>
                <a:schemeClr val="dk1"/>
              </a:solidFill>
              <a:effectLst/>
              <a:latin typeface="+mn-lt"/>
              <a:ea typeface="+mn-ea"/>
              <a:cs typeface="+mn-cs"/>
            </a:rPr>
            <a:t>より中止</a:t>
          </a:r>
          <a:r>
            <a:rPr lang="ja-JP" altLang="en-US" sz="1100">
              <a:solidFill>
                <a:schemeClr val="dk1"/>
              </a:solidFill>
              <a:effectLst/>
              <a:latin typeface="+mn-lt"/>
              <a:ea typeface="+mn-ea"/>
              <a:cs typeface="+mn-cs"/>
            </a:rPr>
            <a:t>など執行できない事業があるものの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将来への基金積立を増加させ</a:t>
          </a:r>
          <a:r>
            <a:rPr lang="ja-JP" altLang="ja-JP" sz="1100">
              <a:solidFill>
                <a:schemeClr val="dk1"/>
              </a:solidFill>
              <a:effectLst/>
              <a:latin typeface="+mn-lt"/>
              <a:ea typeface="+mn-ea"/>
              <a:cs typeface="+mn-cs"/>
            </a:rPr>
            <a:t>たことが影響している。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その他の会計では</a:t>
          </a:r>
          <a:r>
            <a:rPr lang="ja-JP" altLang="ja-JP" sz="1100">
              <a:solidFill>
                <a:schemeClr val="dk1"/>
              </a:solidFill>
              <a:effectLst/>
              <a:latin typeface="+mn-lt"/>
              <a:ea typeface="+mn-ea"/>
              <a:cs typeface="+mn-cs"/>
            </a:rPr>
            <a:t>、支出額を精査し、一般会計からの繰入金を適正に行</a:t>
          </a:r>
          <a:r>
            <a:rPr lang="ja-JP" altLang="en-US" sz="1100">
              <a:solidFill>
                <a:schemeClr val="dk1"/>
              </a:solidFill>
              <a:effectLst/>
              <a:latin typeface="+mn-lt"/>
              <a:ea typeface="+mn-ea"/>
              <a:cs typeface="+mn-cs"/>
            </a:rPr>
            <a:t>ってい</a:t>
          </a:r>
          <a:r>
            <a:rPr lang="ja-JP" altLang="ja-JP" sz="1100">
              <a:solidFill>
                <a:schemeClr val="dk1"/>
              </a:solidFill>
              <a:effectLst/>
              <a:latin typeface="+mn-lt"/>
              <a:ea typeface="+mn-ea"/>
              <a:cs typeface="+mn-cs"/>
            </a:rPr>
            <a:t>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4210_&#23567;&#31520;&#21407;&#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CN53">
            <v>56</v>
          </cell>
          <cell r="CV53">
            <v>66</v>
          </cell>
        </row>
        <row r="55">
          <cell r="AN55" t="str">
            <v>類似団体内平均値</v>
          </cell>
          <cell r="CN55">
            <v>0</v>
          </cell>
          <cell r="CV55">
            <v>0</v>
          </cell>
        </row>
        <row r="57">
          <cell r="CN57">
            <v>61.5</v>
          </cell>
          <cell r="CV57">
            <v>61</v>
          </cell>
        </row>
        <row r="72">
          <cell r="BP72" t="str">
            <v>H29</v>
          </cell>
          <cell r="BX72" t="str">
            <v>H30</v>
          </cell>
          <cell r="CF72" t="str">
            <v>R01</v>
          </cell>
          <cell r="CN72" t="str">
            <v>R02</v>
          </cell>
          <cell r="CV72" t="str">
            <v>R03</v>
          </cell>
        </row>
        <row r="73">
          <cell r="AN73" t="str">
            <v>当該団体値</v>
          </cell>
        </row>
        <row r="75">
          <cell r="BP75">
            <v>9.8000000000000007</v>
          </cell>
          <cell r="BX75">
            <v>8.4</v>
          </cell>
          <cell r="CF75">
            <v>6.9</v>
          </cell>
          <cell r="CN75">
            <v>5.4</v>
          </cell>
          <cell r="CV75">
            <v>4.0999999999999996</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6173747</v>
      </c>
      <c r="BO4" s="355"/>
      <c r="BP4" s="355"/>
      <c r="BQ4" s="355"/>
      <c r="BR4" s="355"/>
      <c r="BS4" s="355"/>
      <c r="BT4" s="355"/>
      <c r="BU4" s="356"/>
      <c r="BV4" s="354">
        <v>6009319</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11.3</v>
      </c>
      <c r="CU4" s="361"/>
      <c r="CV4" s="361"/>
      <c r="CW4" s="361"/>
      <c r="CX4" s="361"/>
      <c r="CY4" s="361"/>
      <c r="CZ4" s="361"/>
      <c r="DA4" s="362"/>
      <c r="DB4" s="360">
        <v>15.2</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5928723</v>
      </c>
      <c r="BO5" s="392"/>
      <c r="BP5" s="392"/>
      <c r="BQ5" s="392"/>
      <c r="BR5" s="392"/>
      <c r="BS5" s="392"/>
      <c r="BT5" s="392"/>
      <c r="BU5" s="393"/>
      <c r="BV5" s="391">
        <v>5698611</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69.900000000000006</v>
      </c>
      <c r="CU5" s="389"/>
      <c r="CV5" s="389"/>
      <c r="CW5" s="389"/>
      <c r="CX5" s="389"/>
      <c r="CY5" s="389"/>
      <c r="CZ5" s="389"/>
      <c r="DA5" s="390"/>
      <c r="DB5" s="388">
        <v>73.7</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391">
        <v>245024</v>
      </c>
      <c r="BO6" s="392"/>
      <c r="BP6" s="392"/>
      <c r="BQ6" s="392"/>
      <c r="BR6" s="392"/>
      <c r="BS6" s="392"/>
      <c r="BT6" s="392"/>
      <c r="BU6" s="393"/>
      <c r="BV6" s="391">
        <v>310708</v>
      </c>
      <c r="BW6" s="392"/>
      <c r="BX6" s="392"/>
      <c r="BY6" s="392"/>
      <c r="BZ6" s="392"/>
      <c r="CA6" s="392"/>
      <c r="CB6" s="392"/>
      <c r="CC6" s="393"/>
      <c r="CD6" s="394" t="s">
        <v>103</v>
      </c>
      <c r="CE6" s="395"/>
      <c r="CF6" s="395"/>
      <c r="CG6" s="395"/>
      <c r="CH6" s="395"/>
      <c r="CI6" s="395"/>
      <c r="CJ6" s="395"/>
      <c r="CK6" s="395"/>
      <c r="CL6" s="395"/>
      <c r="CM6" s="395"/>
      <c r="CN6" s="395"/>
      <c r="CO6" s="395"/>
      <c r="CP6" s="395"/>
      <c r="CQ6" s="395"/>
      <c r="CR6" s="395"/>
      <c r="CS6" s="396"/>
      <c r="CT6" s="428">
        <v>71.599999999999994</v>
      </c>
      <c r="CU6" s="429"/>
      <c r="CV6" s="429"/>
      <c r="CW6" s="429"/>
      <c r="CX6" s="429"/>
      <c r="CY6" s="429"/>
      <c r="CZ6" s="429"/>
      <c r="DA6" s="430"/>
      <c r="DB6" s="428">
        <v>75.7</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104</v>
      </c>
      <c r="AN7" s="421"/>
      <c r="AO7" s="421"/>
      <c r="AP7" s="421"/>
      <c r="AQ7" s="421"/>
      <c r="AR7" s="421"/>
      <c r="AS7" s="421"/>
      <c r="AT7" s="422"/>
      <c r="AU7" s="423" t="s">
        <v>105</v>
      </c>
      <c r="AV7" s="424"/>
      <c r="AW7" s="424"/>
      <c r="AX7" s="424"/>
      <c r="AY7" s="425" t="s">
        <v>106</v>
      </c>
      <c r="AZ7" s="426"/>
      <c r="BA7" s="426"/>
      <c r="BB7" s="426"/>
      <c r="BC7" s="426"/>
      <c r="BD7" s="426"/>
      <c r="BE7" s="426"/>
      <c r="BF7" s="426"/>
      <c r="BG7" s="426"/>
      <c r="BH7" s="426"/>
      <c r="BI7" s="426"/>
      <c r="BJ7" s="426"/>
      <c r="BK7" s="426"/>
      <c r="BL7" s="426"/>
      <c r="BM7" s="427"/>
      <c r="BN7" s="391">
        <v>99</v>
      </c>
      <c r="BO7" s="392"/>
      <c r="BP7" s="392"/>
      <c r="BQ7" s="392"/>
      <c r="BR7" s="392"/>
      <c r="BS7" s="392"/>
      <c r="BT7" s="392"/>
      <c r="BU7" s="393"/>
      <c r="BV7" s="391">
        <v>19036</v>
      </c>
      <c r="BW7" s="392"/>
      <c r="BX7" s="392"/>
      <c r="BY7" s="392"/>
      <c r="BZ7" s="392"/>
      <c r="CA7" s="392"/>
      <c r="CB7" s="392"/>
      <c r="CC7" s="393"/>
      <c r="CD7" s="394" t="s">
        <v>107</v>
      </c>
      <c r="CE7" s="395"/>
      <c r="CF7" s="395"/>
      <c r="CG7" s="395"/>
      <c r="CH7" s="395"/>
      <c r="CI7" s="395"/>
      <c r="CJ7" s="395"/>
      <c r="CK7" s="395"/>
      <c r="CL7" s="395"/>
      <c r="CM7" s="395"/>
      <c r="CN7" s="395"/>
      <c r="CO7" s="395"/>
      <c r="CP7" s="395"/>
      <c r="CQ7" s="395"/>
      <c r="CR7" s="395"/>
      <c r="CS7" s="396"/>
      <c r="CT7" s="391">
        <v>2164013</v>
      </c>
      <c r="CU7" s="392"/>
      <c r="CV7" s="392"/>
      <c r="CW7" s="392"/>
      <c r="CX7" s="392"/>
      <c r="CY7" s="392"/>
      <c r="CZ7" s="392"/>
      <c r="DA7" s="393"/>
      <c r="DB7" s="391">
        <v>1917450</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108</v>
      </c>
      <c r="AN8" s="421"/>
      <c r="AO8" s="421"/>
      <c r="AP8" s="421"/>
      <c r="AQ8" s="421"/>
      <c r="AR8" s="421"/>
      <c r="AS8" s="421"/>
      <c r="AT8" s="422"/>
      <c r="AU8" s="423" t="s">
        <v>109</v>
      </c>
      <c r="AV8" s="424"/>
      <c r="AW8" s="424"/>
      <c r="AX8" s="424"/>
      <c r="AY8" s="425" t="s">
        <v>110</v>
      </c>
      <c r="AZ8" s="426"/>
      <c r="BA8" s="426"/>
      <c r="BB8" s="426"/>
      <c r="BC8" s="426"/>
      <c r="BD8" s="426"/>
      <c r="BE8" s="426"/>
      <c r="BF8" s="426"/>
      <c r="BG8" s="426"/>
      <c r="BH8" s="426"/>
      <c r="BI8" s="426"/>
      <c r="BJ8" s="426"/>
      <c r="BK8" s="426"/>
      <c r="BL8" s="426"/>
      <c r="BM8" s="427"/>
      <c r="BN8" s="391">
        <v>244925</v>
      </c>
      <c r="BO8" s="392"/>
      <c r="BP8" s="392"/>
      <c r="BQ8" s="392"/>
      <c r="BR8" s="392"/>
      <c r="BS8" s="392"/>
      <c r="BT8" s="392"/>
      <c r="BU8" s="393"/>
      <c r="BV8" s="391">
        <v>291672</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0.25</v>
      </c>
      <c r="CU8" s="432"/>
      <c r="CV8" s="432"/>
      <c r="CW8" s="432"/>
      <c r="CX8" s="432"/>
      <c r="CY8" s="432"/>
      <c r="CZ8" s="432"/>
      <c r="DA8" s="433"/>
      <c r="DB8" s="431">
        <v>0.27</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2929</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116</v>
      </c>
      <c r="AV9" s="424"/>
      <c r="AW9" s="424"/>
      <c r="AX9" s="424"/>
      <c r="AY9" s="425" t="s">
        <v>117</v>
      </c>
      <c r="AZ9" s="426"/>
      <c r="BA9" s="426"/>
      <c r="BB9" s="426"/>
      <c r="BC9" s="426"/>
      <c r="BD9" s="426"/>
      <c r="BE9" s="426"/>
      <c r="BF9" s="426"/>
      <c r="BG9" s="426"/>
      <c r="BH9" s="426"/>
      <c r="BI9" s="426"/>
      <c r="BJ9" s="426"/>
      <c r="BK9" s="426"/>
      <c r="BL9" s="426"/>
      <c r="BM9" s="427"/>
      <c r="BN9" s="391">
        <v>-46747</v>
      </c>
      <c r="BO9" s="392"/>
      <c r="BP9" s="392"/>
      <c r="BQ9" s="392"/>
      <c r="BR9" s="392"/>
      <c r="BS9" s="392"/>
      <c r="BT9" s="392"/>
      <c r="BU9" s="393"/>
      <c r="BV9" s="391">
        <v>54318</v>
      </c>
      <c r="BW9" s="392"/>
      <c r="BX9" s="392"/>
      <c r="BY9" s="392"/>
      <c r="BZ9" s="392"/>
      <c r="CA9" s="392"/>
      <c r="CB9" s="392"/>
      <c r="CC9" s="393"/>
      <c r="CD9" s="394" t="s">
        <v>118</v>
      </c>
      <c r="CE9" s="395"/>
      <c r="CF9" s="395"/>
      <c r="CG9" s="395"/>
      <c r="CH9" s="395"/>
      <c r="CI9" s="395"/>
      <c r="CJ9" s="395"/>
      <c r="CK9" s="395"/>
      <c r="CL9" s="395"/>
      <c r="CM9" s="395"/>
      <c r="CN9" s="395"/>
      <c r="CO9" s="395"/>
      <c r="CP9" s="395"/>
      <c r="CQ9" s="395"/>
      <c r="CR9" s="395"/>
      <c r="CS9" s="396"/>
      <c r="CT9" s="388">
        <v>15</v>
      </c>
      <c r="CU9" s="389"/>
      <c r="CV9" s="389"/>
      <c r="CW9" s="389"/>
      <c r="CX9" s="389"/>
      <c r="CY9" s="389"/>
      <c r="CZ9" s="389"/>
      <c r="DA9" s="390"/>
      <c r="DB9" s="388">
        <v>7.9</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119</v>
      </c>
      <c r="M10" s="421"/>
      <c r="N10" s="421"/>
      <c r="O10" s="421"/>
      <c r="P10" s="421"/>
      <c r="Q10" s="422"/>
      <c r="R10" s="442">
        <v>3022</v>
      </c>
      <c r="S10" s="443"/>
      <c r="T10" s="443"/>
      <c r="U10" s="443"/>
      <c r="V10" s="444"/>
      <c r="W10" s="379"/>
      <c r="X10" s="380"/>
      <c r="Y10" s="380"/>
      <c r="Z10" s="380"/>
      <c r="AA10" s="380"/>
      <c r="AB10" s="380"/>
      <c r="AC10" s="380"/>
      <c r="AD10" s="380"/>
      <c r="AE10" s="380"/>
      <c r="AF10" s="380"/>
      <c r="AG10" s="380"/>
      <c r="AH10" s="380"/>
      <c r="AI10" s="380"/>
      <c r="AJ10" s="380"/>
      <c r="AK10" s="380"/>
      <c r="AL10" s="383"/>
      <c r="AM10" s="420" t="s">
        <v>120</v>
      </c>
      <c r="AN10" s="421"/>
      <c r="AO10" s="421"/>
      <c r="AP10" s="421"/>
      <c r="AQ10" s="421"/>
      <c r="AR10" s="421"/>
      <c r="AS10" s="421"/>
      <c r="AT10" s="422"/>
      <c r="AU10" s="423" t="s">
        <v>109</v>
      </c>
      <c r="AV10" s="424"/>
      <c r="AW10" s="424"/>
      <c r="AX10" s="424"/>
      <c r="AY10" s="425" t="s">
        <v>121</v>
      </c>
      <c r="AZ10" s="426"/>
      <c r="BA10" s="426"/>
      <c r="BB10" s="426"/>
      <c r="BC10" s="426"/>
      <c r="BD10" s="426"/>
      <c r="BE10" s="426"/>
      <c r="BF10" s="426"/>
      <c r="BG10" s="426"/>
      <c r="BH10" s="426"/>
      <c r="BI10" s="426"/>
      <c r="BJ10" s="426"/>
      <c r="BK10" s="426"/>
      <c r="BL10" s="426"/>
      <c r="BM10" s="427"/>
      <c r="BN10" s="391">
        <v>0</v>
      </c>
      <c r="BO10" s="392"/>
      <c r="BP10" s="392"/>
      <c r="BQ10" s="392"/>
      <c r="BR10" s="392"/>
      <c r="BS10" s="392"/>
      <c r="BT10" s="392"/>
      <c r="BU10" s="393"/>
      <c r="BV10" s="391">
        <v>0</v>
      </c>
      <c r="BW10" s="392"/>
      <c r="BX10" s="392"/>
      <c r="BY10" s="392"/>
      <c r="BZ10" s="392"/>
      <c r="CA10" s="392"/>
      <c r="CB10" s="392"/>
      <c r="CC10" s="393"/>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109</v>
      </c>
      <c r="AV11" s="424"/>
      <c r="AW11" s="424"/>
      <c r="AX11" s="424"/>
      <c r="AY11" s="425" t="s">
        <v>126</v>
      </c>
      <c r="AZ11" s="426"/>
      <c r="BA11" s="426"/>
      <c r="BB11" s="426"/>
      <c r="BC11" s="426"/>
      <c r="BD11" s="426"/>
      <c r="BE11" s="426"/>
      <c r="BF11" s="426"/>
      <c r="BG11" s="426"/>
      <c r="BH11" s="426"/>
      <c r="BI11" s="426"/>
      <c r="BJ11" s="426"/>
      <c r="BK11" s="426"/>
      <c r="BL11" s="426"/>
      <c r="BM11" s="427"/>
      <c r="BN11" s="391">
        <v>311656</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2">
      <c r="A12" s="172"/>
      <c r="B12" s="451" t="s">
        <v>130</v>
      </c>
      <c r="C12" s="452"/>
      <c r="D12" s="452"/>
      <c r="E12" s="452"/>
      <c r="F12" s="452"/>
      <c r="G12" s="452"/>
      <c r="H12" s="452"/>
      <c r="I12" s="452"/>
      <c r="J12" s="452"/>
      <c r="K12" s="453"/>
      <c r="L12" s="460" t="s">
        <v>131</v>
      </c>
      <c r="M12" s="461"/>
      <c r="N12" s="461"/>
      <c r="O12" s="461"/>
      <c r="P12" s="461"/>
      <c r="Q12" s="462"/>
      <c r="R12" s="463">
        <v>2575</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94</v>
      </c>
      <c r="AV12" s="424"/>
      <c r="AW12" s="424"/>
      <c r="AX12" s="424"/>
      <c r="AY12" s="425" t="s">
        <v>135</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0</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138</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7"/>
      <c r="M13" s="482" t="s">
        <v>139</v>
      </c>
      <c r="N13" s="483"/>
      <c r="O13" s="483"/>
      <c r="P13" s="483"/>
      <c r="Q13" s="484"/>
      <c r="R13" s="475">
        <v>2548</v>
      </c>
      <c r="S13" s="476"/>
      <c r="T13" s="476"/>
      <c r="U13" s="476"/>
      <c r="V13" s="477"/>
      <c r="W13" s="407" t="s">
        <v>140</v>
      </c>
      <c r="X13" s="408"/>
      <c r="Y13" s="408"/>
      <c r="Z13" s="408"/>
      <c r="AA13" s="408"/>
      <c r="AB13" s="398"/>
      <c r="AC13" s="442">
        <v>209</v>
      </c>
      <c r="AD13" s="443"/>
      <c r="AE13" s="443"/>
      <c r="AF13" s="443"/>
      <c r="AG13" s="485"/>
      <c r="AH13" s="442">
        <v>170</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264909</v>
      </c>
      <c r="BO13" s="392"/>
      <c r="BP13" s="392"/>
      <c r="BQ13" s="392"/>
      <c r="BR13" s="392"/>
      <c r="BS13" s="392"/>
      <c r="BT13" s="392"/>
      <c r="BU13" s="393"/>
      <c r="BV13" s="391">
        <v>54318</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4.0999999999999996</v>
      </c>
      <c r="CU13" s="389"/>
      <c r="CV13" s="389"/>
      <c r="CW13" s="389"/>
      <c r="CX13" s="389"/>
      <c r="CY13" s="389"/>
      <c r="CZ13" s="389"/>
      <c r="DA13" s="390"/>
      <c r="DB13" s="388">
        <v>5.4</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145</v>
      </c>
      <c r="M14" s="473"/>
      <c r="N14" s="473"/>
      <c r="O14" s="473"/>
      <c r="P14" s="473"/>
      <c r="Q14" s="474"/>
      <c r="R14" s="475">
        <v>2606</v>
      </c>
      <c r="S14" s="476"/>
      <c r="T14" s="476"/>
      <c r="U14" s="476"/>
      <c r="V14" s="477"/>
      <c r="W14" s="381"/>
      <c r="X14" s="382"/>
      <c r="Y14" s="382"/>
      <c r="Z14" s="382"/>
      <c r="AA14" s="382"/>
      <c r="AB14" s="371"/>
      <c r="AC14" s="478">
        <v>9.9</v>
      </c>
      <c r="AD14" s="479"/>
      <c r="AE14" s="479"/>
      <c r="AF14" s="479"/>
      <c r="AG14" s="480"/>
      <c r="AH14" s="478">
        <v>8</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t="s">
        <v>128</v>
      </c>
      <c r="CU14" s="490"/>
      <c r="CV14" s="490"/>
      <c r="CW14" s="490"/>
      <c r="CX14" s="490"/>
      <c r="CY14" s="490"/>
      <c r="CZ14" s="490"/>
      <c r="DA14" s="491"/>
      <c r="DB14" s="489" t="s">
        <v>128</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7"/>
      <c r="M15" s="482" t="s">
        <v>139</v>
      </c>
      <c r="N15" s="483"/>
      <c r="O15" s="483"/>
      <c r="P15" s="483"/>
      <c r="Q15" s="484"/>
      <c r="R15" s="475">
        <v>2576</v>
      </c>
      <c r="S15" s="476"/>
      <c r="T15" s="476"/>
      <c r="U15" s="476"/>
      <c r="V15" s="477"/>
      <c r="W15" s="407" t="s">
        <v>147</v>
      </c>
      <c r="X15" s="408"/>
      <c r="Y15" s="408"/>
      <c r="Z15" s="408"/>
      <c r="AA15" s="408"/>
      <c r="AB15" s="398"/>
      <c r="AC15" s="442">
        <v>243</v>
      </c>
      <c r="AD15" s="443"/>
      <c r="AE15" s="443"/>
      <c r="AF15" s="443"/>
      <c r="AG15" s="485"/>
      <c r="AH15" s="442">
        <v>328</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454824</v>
      </c>
      <c r="BO15" s="355"/>
      <c r="BP15" s="355"/>
      <c r="BQ15" s="355"/>
      <c r="BR15" s="355"/>
      <c r="BS15" s="355"/>
      <c r="BT15" s="355"/>
      <c r="BU15" s="356"/>
      <c r="BV15" s="354">
        <v>463306</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11.5</v>
      </c>
      <c r="AD16" s="479"/>
      <c r="AE16" s="479"/>
      <c r="AF16" s="479"/>
      <c r="AG16" s="480"/>
      <c r="AH16" s="478">
        <v>15.5</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1958213</v>
      </c>
      <c r="BO16" s="392"/>
      <c r="BP16" s="392"/>
      <c r="BQ16" s="392"/>
      <c r="BR16" s="392"/>
      <c r="BS16" s="392"/>
      <c r="BT16" s="392"/>
      <c r="BU16" s="393"/>
      <c r="BV16" s="391">
        <v>1733526</v>
      </c>
      <c r="BW16" s="392"/>
      <c r="BX16" s="392"/>
      <c r="BY16" s="392"/>
      <c r="BZ16" s="392"/>
      <c r="CA16" s="392"/>
      <c r="CB16" s="392"/>
      <c r="CC16" s="393"/>
      <c r="CD16" s="181"/>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91"/>
      <c r="M17" s="502" t="s">
        <v>153</v>
      </c>
      <c r="N17" s="503"/>
      <c r="O17" s="503"/>
      <c r="P17" s="503"/>
      <c r="Q17" s="504"/>
      <c r="R17" s="497" t="s">
        <v>154</v>
      </c>
      <c r="S17" s="498"/>
      <c r="T17" s="498"/>
      <c r="U17" s="498"/>
      <c r="V17" s="499"/>
      <c r="W17" s="407" t="s">
        <v>155</v>
      </c>
      <c r="X17" s="408"/>
      <c r="Y17" s="408"/>
      <c r="Z17" s="408"/>
      <c r="AA17" s="408"/>
      <c r="AB17" s="398"/>
      <c r="AC17" s="442">
        <v>1654</v>
      </c>
      <c r="AD17" s="443"/>
      <c r="AE17" s="443"/>
      <c r="AF17" s="443"/>
      <c r="AG17" s="485"/>
      <c r="AH17" s="442">
        <v>1622</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582776</v>
      </c>
      <c r="BO17" s="392"/>
      <c r="BP17" s="392"/>
      <c r="BQ17" s="392"/>
      <c r="BR17" s="392"/>
      <c r="BS17" s="392"/>
      <c r="BT17" s="392"/>
      <c r="BU17" s="393"/>
      <c r="BV17" s="391">
        <v>591319</v>
      </c>
      <c r="BW17" s="392"/>
      <c r="BX17" s="392"/>
      <c r="BY17" s="392"/>
      <c r="BZ17" s="392"/>
      <c r="CA17" s="392"/>
      <c r="CB17" s="392"/>
      <c r="CC17" s="393"/>
      <c r="CD17" s="181"/>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157</v>
      </c>
      <c r="C18" s="434"/>
      <c r="D18" s="434"/>
      <c r="E18" s="514"/>
      <c r="F18" s="514"/>
      <c r="G18" s="514"/>
      <c r="H18" s="514"/>
      <c r="I18" s="514"/>
      <c r="J18" s="514"/>
      <c r="K18" s="514"/>
      <c r="L18" s="515">
        <v>106.88</v>
      </c>
      <c r="M18" s="515"/>
      <c r="N18" s="515"/>
      <c r="O18" s="515"/>
      <c r="P18" s="515"/>
      <c r="Q18" s="515"/>
      <c r="R18" s="516"/>
      <c r="S18" s="516"/>
      <c r="T18" s="516"/>
      <c r="U18" s="516"/>
      <c r="V18" s="517"/>
      <c r="W18" s="409"/>
      <c r="X18" s="410"/>
      <c r="Y18" s="410"/>
      <c r="Z18" s="410"/>
      <c r="AA18" s="410"/>
      <c r="AB18" s="401"/>
      <c r="AC18" s="518">
        <v>78.5</v>
      </c>
      <c r="AD18" s="519"/>
      <c r="AE18" s="519"/>
      <c r="AF18" s="519"/>
      <c r="AG18" s="520"/>
      <c r="AH18" s="518">
        <v>76.5</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1645300</v>
      </c>
      <c r="BO18" s="392"/>
      <c r="BP18" s="392"/>
      <c r="BQ18" s="392"/>
      <c r="BR18" s="392"/>
      <c r="BS18" s="392"/>
      <c r="BT18" s="392"/>
      <c r="BU18" s="393"/>
      <c r="BV18" s="391">
        <v>1519931</v>
      </c>
      <c r="BW18" s="392"/>
      <c r="BX18" s="392"/>
      <c r="BY18" s="392"/>
      <c r="BZ18" s="392"/>
      <c r="CA18" s="392"/>
      <c r="CB18" s="392"/>
      <c r="CC18" s="393"/>
      <c r="CD18" s="181"/>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159</v>
      </c>
      <c r="C19" s="434"/>
      <c r="D19" s="434"/>
      <c r="E19" s="514"/>
      <c r="F19" s="514"/>
      <c r="G19" s="514"/>
      <c r="H19" s="514"/>
      <c r="I19" s="514"/>
      <c r="J19" s="514"/>
      <c r="K19" s="514"/>
      <c r="L19" s="522">
        <v>27</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3488231</v>
      </c>
      <c r="BO19" s="392"/>
      <c r="BP19" s="392"/>
      <c r="BQ19" s="392"/>
      <c r="BR19" s="392"/>
      <c r="BS19" s="392"/>
      <c r="BT19" s="392"/>
      <c r="BU19" s="393"/>
      <c r="BV19" s="391">
        <v>2821174</v>
      </c>
      <c r="BW19" s="392"/>
      <c r="BX19" s="392"/>
      <c r="BY19" s="392"/>
      <c r="BZ19" s="392"/>
      <c r="CA19" s="392"/>
      <c r="CB19" s="392"/>
      <c r="CC19" s="393"/>
      <c r="CD19" s="181"/>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161</v>
      </c>
      <c r="C20" s="434"/>
      <c r="D20" s="434"/>
      <c r="E20" s="514"/>
      <c r="F20" s="514"/>
      <c r="G20" s="514"/>
      <c r="H20" s="514"/>
      <c r="I20" s="514"/>
      <c r="J20" s="514"/>
      <c r="K20" s="514"/>
      <c r="L20" s="522">
        <v>1469</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1"/>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1"/>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2491273</v>
      </c>
      <c r="BO22" s="355"/>
      <c r="BP22" s="355"/>
      <c r="BQ22" s="355"/>
      <c r="BR22" s="355"/>
      <c r="BS22" s="355"/>
      <c r="BT22" s="355"/>
      <c r="BU22" s="356"/>
      <c r="BV22" s="354">
        <v>2538441</v>
      </c>
      <c r="BW22" s="355"/>
      <c r="BX22" s="355"/>
      <c r="BY22" s="355"/>
      <c r="BZ22" s="355"/>
      <c r="CA22" s="355"/>
      <c r="CB22" s="355"/>
      <c r="CC22" s="356"/>
      <c r="CD22" s="181"/>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2062408</v>
      </c>
      <c r="BO23" s="392"/>
      <c r="BP23" s="392"/>
      <c r="BQ23" s="392"/>
      <c r="BR23" s="392"/>
      <c r="BS23" s="392"/>
      <c r="BT23" s="392"/>
      <c r="BU23" s="393"/>
      <c r="BV23" s="391">
        <v>2214930</v>
      </c>
      <c r="BW23" s="392"/>
      <c r="BX23" s="392"/>
      <c r="BY23" s="392"/>
      <c r="BZ23" s="392"/>
      <c r="CA23" s="392"/>
      <c r="CB23" s="392"/>
      <c r="CC23" s="393"/>
      <c r="CD23" s="181"/>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171</v>
      </c>
      <c r="F24" s="421"/>
      <c r="G24" s="421"/>
      <c r="H24" s="421"/>
      <c r="I24" s="421"/>
      <c r="J24" s="421"/>
      <c r="K24" s="422"/>
      <c r="L24" s="442">
        <v>1</v>
      </c>
      <c r="M24" s="443"/>
      <c r="N24" s="443"/>
      <c r="O24" s="443"/>
      <c r="P24" s="485"/>
      <c r="Q24" s="442">
        <v>6500</v>
      </c>
      <c r="R24" s="443"/>
      <c r="S24" s="443"/>
      <c r="T24" s="443"/>
      <c r="U24" s="443"/>
      <c r="V24" s="485"/>
      <c r="W24" s="537"/>
      <c r="X24" s="538"/>
      <c r="Y24" s="539"/>
      <c r="Z24" s="441" t="s">
        <v>172</v>
      </c>
      <c r="AA24" s="421"/>
      <c r="AB24" s="421"/>
      <c r="AC24" s="421"/>
      <c r="AD24" s="421"/>
      <c r="AE24" s="421"/>
      <c r="AF24" s="421"/>
      <c r="AG24" s="422"/>
      <c r="AH24" s="442">
        <v>117</v>
      </c>
      <c r="AI24" s="443"/>
      <c r="AJ24" s="443"/>
      <c r="AK24" s="443"/>
      <c r="AL24" s="485"/>
      <c r="AM24" s="442">
        <v>352170</v>
      </c>
      <c r="AN24" s="443"/>
      <c r="AO24" s="443"/>
      <c r="AP24" s="443"/>
      <c r="AQ24" s="443"/>
      <c r="AR24" s="485"/>
      <c r="AS24" s="442">
        <v>3010</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2002806</v>
      </c>
      <c r="BO24" s="392"/>
      <c r="BP24" s="392"/>
      <c r="BQ24" s="392"/>
      <c r="BR24" s="392"/>
      <c r="BS24" s="392"/>
      <c r="BT24" s="392"/>
      <c r="BU24" s="393"/>
      <c r="BV24" s="391">
        <v>1766629</v>
      </c>
      <c r="BW24" s="392"/>
      <c r="BX24" s="392"/>
      <c r="BY24" s="392"/>
      <c r="BZ24" s="392"/>
      <c r="CA24" s="392"/>
      <c r="CB24" s="392"/>
      <c r="CC24" s="393"/>
      <c r="CD24" s="181"/>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174</v>
      </c>
      <c r="F25" s="421"/>
      <c r="G25" s="421"/>
      <c r="H25" s="421"/>
      <c r="I25" s="421"/>
      <c r="J25" s="421"/>
      <c r="K25" s="422"/>
      <c r="L25" s="442">
        <v>1</v>
      </c>
      <c r="M25" s="443"/>
      <c r="N25" s="443"/>
      <c r="O25" s="443"/>
      <c r="P25" s="485"/>
      <c r="Q25" s="442">
        <v>5800</v>
      </c>
      <c r="R25" s="443"/>
      <c r="S25" s="443"/>
      <c r="T25" s="443"/>
      <c r="U25" s="443"/>
      <c r="V25" s="485"/>
      <c r="W25" s="537"/>
      <c r="X25" s="538"/>
      <c r="Y25" s="539"/>
      <c r="Z25" s="441" t="s">
        <v>175</v>
      </c>
      <c r="AA25" s="421"/>
      <c r="AB25" s="421"/>
      <c r="AC25" s="421"/>
      <c r="AD25" s="421"/>
      <c r="AE25" s="421"/>
      <c r="AF25" s="421"/>
      <c r="AG25" s="422"/>
      <c r="AH25" s="442" t="s">
        <v>138</v>
      </c>
      <c r="AI25" s="443"/>
      <c r="AJ25" s="443"/>
      <c r="AK25" s="443"/>
      <c r="AL25" s="485"/>
      <c r="AM25" s="442" t="s">
        <v>138</v>
      </c>
      <c r="AN25" s="443"/>
      <c r="AO25" s="443"/>
      <c r="AP25" s="443"/>
      <c r="AQ25" s="443"/>
      <c r="AR25" s="485"/>
      <c r="AS25" s="442" t="s">
        <v>138</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93631</v>
      </c>
      <c r="BO25" s="355"/>
      <c r="BP25" s="355"/>
      <c r="BQ25" s="355"/>
      <c r="BR25" s="355"/>
      <c r="BS25" s="355"/>
      <c r="BT25" s="355"/>
      <c r="BU25" s="356"/>
      <c r="BV25" s="354">
        <v>107641</v>
      </c>
      <c r="BW25" s="355"/>
      <c r="BX25" s="355"/>
      <c r="BY25" s="355"/>
      <c r="BZ25" s="355"/>
      <c r="CA25" s="355"/>
      <c r="CB25" s="355"/>
      <c r="CC25" s="356"/>
      <c r="CD25" s="181"/>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177</v>
      </c>
      <c r="F26" s="421"/>
      <c r="G26" s="421"/>
      <c r="H26" s="421"/>
      <c r="I26" s="421"/>
      <c r="J26" s="421"/>
      <c r="K26" s="422"/>
      <c r="L26" s="442">
        <v>1</v>
      </c>
      <c r="M26" s="443"/>
      <c r="N26" s="443"/>
      <c r="O26" s="443"/>
      <c r="P26" s="485"/>
      <c r="Q26" s="442">
        <v>5500</v>
      </c>
      <c r="R26" s="443"/>
      <c r="S26" s="443"/>
      <c r="T26" s="443"/>
      <c r="U26" s="443"/>
      <c r="V26" s="485"/>
      <c r="W26" s="537"/>
      <c r="X26" s="538"/>
      <c r="Y26" s="539"/>
      <c r="Z26" s="441" t="s">
        <v>178</v>
      </c>
      <c r="AA26" s="543"/>
      <c r="AB26" s="543"/>
      <c r="AC26" s="543"/>
      <c r="AD26" s="543"/>
      <c r="AE26" s="543"/>
      <c r="AF26" s="543"/>
      <c r="AG26" s="544"/>
      <c r="AH26" s="442">
        <v>5</v>
      </c>
      <c r="AI26" s="443"/>
      <c r="AJ26" s="443"/>
      <c r="AK26" s="443"/>
      <c r="AL26" s="485"/>
      <c r="AM26" s="442">
        <v>11830</v>
      </c>
      <c r="AN26" s="443"/>
      <c r="AO26" s="443"/>
      <c r="AP26" s="443"/>
      <c r="AQ26" s="443"/>
      <c r="AR26" s="485"/>
      <c r="AS26" s="442">
        <v>2366</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138</v>
      </c>
      <c r="BW26" s="392"/>
      <c r="BX26" s="392"/>
      <c r="BY26" s="392"/>
      <c r="BZ26" s="392"/>
      <c r="CA26" s="392"/>
      <c r="CB26" s="392"/>
      <c r="CC26" s="393"/>
      <c r="CD26" s="181"/>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180</v>
      </c>
      <c r="F27" s="421"/>
      <c r="G27" s="421"/>
      <c r="H27" s="421"/>
      <c r="I27" s="421"/>
      <c r="J27" s="421"/>
      <c r="K27" s="422"/>
      <c r="L27" s="442">
        <v>1</v>
      </c>
      <c r="M27" s="443"/>
      <c r="N27" s="443"/>
      <c r="O27" s="443"/>
      <c r="P27" s="485"/>
      <c r="Q27" s="442">
        <v>2400</v>
      </c>
      <c r="R27" s="443"/>
      <c r="S27" s="443"/>
      <c r="T27" s="443"/>
      <c r="U27" s="443"/>
      <c r="V27" s="485"/>
      <c r="W27" s="537"/>
      <c r="X27" s="538"/>
      <c r="Y27" s="539"/>
      <c r="Z27" s="441" t="s">
        <v>181</v>
      </c>
      <c r="AA27" s="421"/>
      <c r="AB27" s="421"/>
      <c r="AC27" s="421"/>
      <c r="AD27" s="421"/>
      <c r="AE27" s="421"/>
      <c r="AF27" s="421"/>
      <c r="AG27" s="422"/>
      <c r="AH27" s="442" t="s">
        <v>138</v>
      </c>
      <c r="AI27" s="443"/>
      <c r="AJ27" s="443"/>
      <c r="AK27" s="443"/>
      <c r="AL27" s="485"/>
      <c r="AM27" s="442" t="s">
        <v>138</v>
      </c>
      <c r="AN27" s="443"/>
      <c r="AO27" s="443"/>
      <c r="AP27" s="443"/>
      <c r="AQ27" s="443"/>
      <c r="AR27" s="485"/>
      <c r="AS27" s="442" t="s">
        <v>138</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t="s">
        <v>138</v>
      </c>
      <c r="BO27" s="511"/>
      <c r="BP27" s="511"/>
      <c r="BQ27" s="511"/>
      <c r="BR27" s="511"/>
      <c r="BS27" s="511"/>
      <c r="BT27" s="511"/>
      <c r="BU27" s="512"/>
      <c r="BV27" s="510" t="s">
        <v>138</v>
      </c>
      <c r="BW27" s="511"/>
      <c r="BX27" s="511"/>
      <c r="BY27" s="511"/>
      <c r="BZ27" s="511"/>
      <c r="CA27" s="511"/>
      <c r="CB27" s="511"/>
      <c r="CC27" s="512"/>
      <c r="CD27" s="175"/>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183</v>
      </c>
      <c r="F28" s="421"/>
      <c r="G28" s="421"/>
      <c r="H28" s="421"/>
      <c r="I28" s="421"/>
      <c r="J28" s="421"/>
      <c r="K28" s="422"/>
      <c r="L28" s="442">
        <v>1</v>
      </c>
      <c r="M28" s="443"/>
      <c r="N28" s="443"/>
      <c r="O28" s="443"/>
      <c r="P28" s="485"/>
      <c r="Q28" s="442">
        <v>1950</v>
      </c>
      <c r="R28" s="443"/>
      <c r="S28" s="443"/>
      <c r="T28" s="443"/>
      <c r="U28" s="443"/>
      <c r="V28" s="485"/>
      <c r="W28" s="537"/>
      <c r="X28" s="538"/>
      <c r="Y28" s="539"/>
      <c r="Z28" s="441" t="s">
        <v>184</v>
      </c>
      <c r="AA28" s="421"/>
      <c r="AB28" s="421"/>
      <c r="AC28" s="421"/>
      <c r="AD28" s="421"/>
      <c r="AE28" s="421"/>
      <c r="AF28" s="421"/>
      <c r="AG28" s="422"/>
      <c r="AH28" s="442" t="s">
        <v>138</v>
      </c>
      <c r="AI28" s="443"/>
      <c r="AJ28" s="443"/>
      <c r="AK28" s="443"/>
      <c r="AL28" s="485"/>
      <c r="AM28" s="442" t="s">
        <v>138</v>
      </c>
      <c r="AN28" s="443"/>
      <c r="AO28" s="443"/>
      <c r="AP28" s="443"/>
      <c r="AQ28" s="443"/>
      <c r="AR28" s="485"/>
      <c r="AS28" s="442" t="s">
        <v>138</v>
      </c>
      <c r="AT28" s="443"/>
      <c r="AU28" s="443"/>
      <c r="AV28" s="443"/>
      <c r="AW28" s="443"/>
      <c r="AX28" s="444"/>
      <c r="AY28" s="545" t="s">
        <v>185</v>
      </c>
      <c r="AZ28" s="546"/>
      <c r="BA28" s="546"/>
      <c r="BB28" s="547"/>
      <c r="BC28" s="351" t="s">
        <v>48</v>
      </c>
      <c r="BD28" s="352"/>
      <c r="BE28" s="352"/>
      <c r="BF28" s="352"/>
      <c r="BG28" s="352"/>
      <c r="BH28" s="352"/>
      <c r="BI28" s="352"/>
      <c r="BJ28" s="352"/>
      <c r="BK28" s="352"/>
      <c r="BL28" s="352"/>
      <c r="BM28" s="353"/>
      <c r="BN28" s="354">
        <v>972197</v>
      </c>
      <c r="BO28" s="355"/>
      <c r="BP28" s="355"/>
      <c r="BQ28" s="355"/>
      <c r="BR28" s="355"/>
      <c r="BS28" s="355"/>
      <c r="BT28" s="355"/>
      <c r="BU28" s="356"/>
      <c r="BV28" s="354">
        <v>972197</v>
      </c>
      <c r="BW28" s="355"/>
      <c r="BX28" s="355"/>
      <c r="BY28" s="355"/>
      <c r="BZ28" s="355"/>
      <c r="CA28" s="355"/>
      <c r="CB28" s="355"/>
      <c r="CC28" s="356"/>
      <c r="CD28" s="181"/>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186</v>
      </c>
      <c r="F29" s="421"/>
      <c r="G29" s="421"/>
      <c r="H29" s="421"/>
      <c r="I29" s="421"/>
      <c r="J29" s="421"/>
      <c r="K29" s="422"/>
      <c r="L29" s="442">
        <v>6</v>
      </c>
      <c r="M29" s="443"/>
      <c r="N29" s="443"/>
      <c r="O29" s="443"/>
      <c r="P29" s="485"/>
      <c r="Q29" s="442">
        <v>1760</v>
      </c>
      <c r="R29" s="443"/>
      <c r="S29" s="443"/>
      <c r="T29" s="443"/>
      <c r="U29" s="443"/>
      <c r="V29" s="485"/>
      <c r="W29" s="540"/>
      <c r="X29" s="541"/>
      <c r="Y29" s="542"/>
      <c r="Z29" s="441" t="s">
        <v>187</v>
      </c>
      <c r="AA29" s="421"/>
      <c r="AB29" s="421"/>
      <c r="AC29" s="421"/>
      <c r="AD29" s="421"/>
      <c r="AE29" s="421"/>
      <c r="AF29" s="421"/>
      <c r="AG29" s="422"/>
      <c r="AH29" s="442">
        <v>117</v>
      </c>
      <c r="AI29" s="443"/>
      <c r="AJ29" s="443"/>
      <c r="AK29" s="443"/>
      <c r="AL29" s="485"/>
      <c r="AM29" s="442">
        <v>352170</v>
      </c>
      <c r="AN29" s="443"/>
      <c r="AO29" s="443"/>
      <c r="AP29" s="443"/>
      <c r="AQ29" s="443"/>
      <c r="AR29" s="485"/>
      <c r="AS29" s="442">
        <v>3010</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412724</v>
      </c>
      <c r="BO29" s="392"/>
      <c r="BP29" s="392"/>
      <c r="BQ29" s="392"/>
      <c r="BR29" s="392"/>
      <c r="BS29" s="392"/>
      <c r="BT29" s="392"/>
      <c r="BU29" s="393"/>
      <c r="BV29" s="391">
        <v>474163</v>
      </c>
      <c r="BW29" s="392"/>
      <c r="BX29" s="392"/>
      <c r="BY29" s="392"/>
      <c r="BZ29" s="392"/>
      <c r="CA29" s="392"/>
      <c r="CB29" s="392"/>
      <c r="CC29" s="393"/>
      <c r="CD29" s="175"/>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93.9</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1519102</v>
      </c>
      <c r="BO30" s="511"/>
      <c r="BP30" s="511"/>
      <c r="BQ30" s="511"/>
      <c r="BR30" s="511"/>
      <c r="BS30" s="511"/>
      <c r="BT30" s="511"/>
      <c r="BU30" s="512"/>
      <c r="BV30" s="510">
        <v>1237492</v>
      </c>
      <c r="BW30" s="511"/>
      <c r="BX30" s="511"/>
      <c r="BY30" s="511"/>
      <c r="BZ30" s="511"/>
      <c r="CA30" s="511"/>
      <c r="CB30" s="511"/>
      <c r="CC30" s="51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8"/>
    </row>
    <row r="33" spans="1:113" ht="13.5" customHeight="1" x14ac:dyDescent="0.2">
      <c r="A33" s="172"/>
      <c r="B33" s="199"/>
      <c r="C33" s="415" t="s">
        <v>196</v>
      </c>
      <c r="D33" s="415"/>
      <c r="E33" s="380" t="s">
        <v>197</v>
      </c>
      <c r="F33" s="380"/>
      <c r="G33" s="380"/>
      <c r="H33" s="380"/>
      <c r="I33" s="380"/>
      <c r="J33" s="380"/>
      <c r="K33" s="380"/>
      <c r="L33" s="380"/>
      <c r="M33" s="380"/>
      <c r="N33" s="380"/>
      <c r="O33" s="380"/>
      <c r="P33" s="380"/>
      <c r="Q33" s="380"/>
      <c r="R33" s="380"/>
      <c r="S33" s="380"/>
      <c r="T33" s="176"/>
      <c r="U33" s="415" t="s">
        <v>196</v>
      </c>
      <c r="V33" s="415"/>
      <c r="W33" s="380" t="s">
        <v>197</v>
      </c>
      <c r="X33" s="380"/>
      <c r="Y33" s="380"/>
      <c r="Z33" s="380"/>
      <c r="AA33" s="380"/>
      <c r="AB33" s="380"/>
      <c r="AC33" s="380"/>
      <c r="AD33" s="380"/>
      <c r="AE33" s="380"/>
      <c r="AF33" s="380"/>
      <c r="AG33" s="380"/>
      <c r="AH33" s="380"/>
      <c r="AI33" s="380"/>
      <c r="AJ33" s="380"/>
      <c r="AK33" s="380"/>
      <c r="AL33" s="176"/>
      <c r="AM33" s="415" t="s">
        <v>196</v>
      </c>
      <c r="AN33" s="415"/>
      <c r="AO33" s="380" t="s">
        <v>197</v>
      </c>
      <c r="AP33" s="380"/>
      <c r="AQ33" s="380"/>
      <c r="AR33" s="380"/>
      <c r="AS33" s="380"/>
      <c r="AT33" s="380"/>
      <c r="AU33" s="380"/>
      <c r="AV33" s="380"/>
      <c r="AW33" s="380"/>
      <c r="AX33" s="380"/>
      <c r="AY33" s="380"/>
      <c r="AZ33" s="380"/>
      <c r="BA33" s="380"/>
      <c r="BB33" s="380"/>
      <c r="BC33" s="380"/>
      <c r="BD33" s="182"/>
      <c r="BE33" s="380" t="s">
        <v>198</v>
      </c>
      <c r="BF33" s="380"/>
      <c r="BG33" s="380" t="s">
        <v>199</v>
      </c>
      <c r="BH33" s="380"/>
      <c r="BI33" s="380"/>
      <c r="BJ33" s="380"/>
      <c r="BK33" s="380"/>
      <c r="BL33" s="380"/>
      <c r="BM33" s="380"/>
      <c r="BN33" s="380"/>
      <c r="BO33" s="380"/>
      <c r="BP33" s="380"/>
      <c r="BQ33" s="380"/>
      <c r="BR33" s="380"/>
      <c r="BS33" s="380"/>
      <c r="BT33" s="380"/>
      <c r="BU33" s="380"/>
      <c r="BV33" s="182"/>
      <c r="BW33" s="415" t="s">
        <v>198</v>
      </c>
      <c r="BX33" s="415"/>
      <c r="BY33" s="380" t="s">
        <v>200</v>
      </c>
      <c r="BZ33" s="380"/>
      <c r="CA33" s="380"/>
      <c r="CB33" s="380"/>
      <c r="CC33" s="380"/>
      <c r="CD33" s="380"/>
      <c r="CE33" s="380"/>
      <c r="CF33" s="380"/>
      <c r="CG33" s="380"/>
      <c r="CH33" s="380"/>
      <c r="CI33" s="380"/>
      <c r="CJ33" s="380"/>
      <c r="CK33" s="380"/>
      <c r="CL33" s="380"/>
      <c r="CM33" s="380"/>
      <c r="CN33" s="176"/>
      <c r="CO33" s="415" t="s">
        <v>196</v>
      </c>
      <c r="CP33" s="415"/>
      <c r="CQ33" s="380" t="s">
        <v>201</v>
      </c>
      <c r="CR33" s="380"/>
      <c r="CS33" s="380"/>
      <c r="CT33" s="380"/>
      <c r="CU33" s="380"/>
      <c r="CV33" s="380"/>
      <c r="CW33" s="380"/>
      <c r="CX33" s="380"/>
      <c r="CY33" s="380"/>
      <c r="CZ33" s="380"/>
      <c r="DA33" s="380"/>
      <c r="DB33" s="380"/>
      <c r="DC33" s="380"/>
      <c r="DD33" s="380"/>
      <c r="DE33" s="380"/>
      <c r="DF33" s="176"/>
      <c r="DG33" s="580" t="s">
        <v>202</v>
      </c>
      <c r="DH33" s="580"/>
      <c r="DI33" s="177"/>
    </row>
    <row r="34" spans="1:113" ht="32.25" customHeight="1" x14ac:dyDescent="0.2">
      <c r="A34" s="172"/>
      <c r="B34" s="199"/>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4</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t="str">
        <f>IF(AO34="","",MAX(C34:D43,U34:V43)+1)</f>
        <v/>
      </c>
      <c r="AN34" s="581"/>
      <c r="AO34" s="582"/>
      <c r="AP34" s="582"/>
      <c r="AQ34" s="582"/>
      <c r="AR34" s="582"/>
      <c r="AS34" s="582"/>
      <c r="AT34" s="582"/>
      <c r="AU34" s="582"/>
      <c r="AV34" s="582"/>
      <c r="AW34" s="582"/>
      <c r="AX34" s="582"/>
      <c r="AY34" s="582"/>
      <c r="AZ34" s="582"/>
      <c r="BA34" s="582"/>
      <c r="BB34" s="582"/>
      <c r="BC34" s="582"/>
      <c r="BD34" s="172"/>
      <c r="BE34" s="581">
        <f>IF(BG34="","",MAX(C34:D43,U34:V43,AM34:AN43)+1)</f>
        <v>8</v>
      </c>
      <c r="BF34" s="581"/>
      <c r="BG34" s="582" t="str">
        <f>IF('各会計、関係団体の財政状況及び健全化判断比率'!B32="","",'各会計、関係団体の財政状況及び健全化判断比率'!B32)</f>
        <v>簡易水道事業特別会計</v>
      </c>
      <c r="BH34" s="582"/>
      <c r="BI34" s="582"/>
      <c r="BJ34" s="582"/>
      <c r="BK34" s="582"/>
      <c r="BL34" s="582"/>
      <c r="BM34" s="582"/>
      <c r="BN34" s="582"/>
      <c r="BO34" s="582"/>
      <c r="BP34" s="582"/>
      <c r="BQ34" s="582"/>
      <c r="BR34" s="582"/>
      <c r="BS34" s="582"/>
      <c r="BT34" s="582"/>
      <c r="BU34" s="582"/>
      <c r="BV34" s="172"/>
      <c r="BW34" s="581">
        <f>IF(BY34="","",MAX(C34:D43,U34:V43,AM34:AN43,BE34:BF43)+1)</f>
        <v>10</v>
      </c>
      <c r="BX34" s="581"/>
      <c r="BY34" s="582" t="str">
        <f>IF('各会計、関係団体の財政状況及び健全化判断比率'!B68="","",'各会計、関係団体の財政状況及び健全化判断比率'!B68)</f>
        <v>東京都島嶼町村一部事務組合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小笠原ラム・リキュール株式会社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77"/>
    </row>
    <row r="35" spans="1:113" ht="32.25" customHeight="1" x14ac:dyDescent="0.2">
      <c r="A35" s="172"/>
      <c r="B35" s="199"/>
      <c r="C35" s="581">
        <f>IF(E35="","",C34+1)</f>
        <v>2</v>
      </c>
      <c r="D35" s="581"/>
      <c r="E35" s="582" t="str">
        <f>IF('各会計、関係団体の財政状況及び健全化判断比率'!B8="","",'各会計、関係団体の財政状況及び健全化判断比率'!B8)</f>
        <v>宅地造成事業特別会計</v>
      </c>
      <c r="F35" s="582"/>
      <c r="G35" s="582"/>
      <c r="H35" s="582"/>
      <c r="I35" s="582"/>
      <c r="J35" s="582"/>
      <c r="K35" s="582"/>
      <c r="L35" s="582"/>
      <c r="M35" s="582"/>
      <c r="N35" s="582"/>
      <c r="O35" s="582"/>
      <c r="P35" s="582"/>
      <c r="Q35" s="582"/>
      <c r="R35" s="582"/>
      <c r="S35" s="582"/>
      <c r="T35" s="172"/>
      <c r="U35" s="581">
        <f>IF(W35="","",U34+1)</f>
        <v>5</v>
      </c>
      <c r="V35" s="581"/>
      <c r="W35" s="582" t="str">
        <f>IF('各会計、関係団体の財政状況及び健全化判断比率'!B29="","",'各会計、関係団体の財政状況及び健全化判断比率'!B29)</f>
        <v>介護保険（保険事業勘定）特別会計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9</v>
      </c>
      <c r="BF35" s="581"/>
      <c r="BG35" s="582" t="str">
        <f>IF('各会計、関係団体の財政状況及び健全化判断比率'!B33="","",'各会計、関係団体の財政状況及び健全化判断比率'!B33)</f>
        <v>浄化槽事業特別会計</v>
      </c>
      <c r="BH35" s="582"/>
      <c r="BI35" s="582"/>
      <c r="BJ35" s="582"/>
      <c r="BK35" s="582"/>
      <c r="BL35" s="582"/>
      <c r="BM35" s="582"/>
      <c r="BN35" s="582"/>
      <c r="BO35" s="582"/>
      <c r="BP35" s="582"/>
      <c r="BQ35" s="582"/>
      <c r="BR35" s="582"/>
      <c r="BS35" s="582"/>
      <c r="BT35" s="582"/>
      <c r="BU35" s="582"/>
      <c r="BV35" s="172"/>
      <c r="BW35" s="581">
        <f t="shared" ref="BW35:BW43" si="2">IF(BY35="","",BW34+1)</f>
        <v>11</v>
      </c>
      <c r="BX35" s="581"/>
      <c r="BY35" s="582" t="str">
        <f>IF('各会計、関係団体の財政状況及び健全化判断比率'!B69="","",'各会計、関係団体の財政状況及び健全化判断比率'!B69)</f>
        <v>東京都市町村職員退職手当組合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77"/>
    </row>
    <row r="36" spans="1:113" ht="32.25" customHeight="1" x14ac:dyDescent="0.2">
      <c r="A36" s="172"/>
      <c r="B36" s="199"/>
      <c r="C36" s="581">
        <f>IF(E36="","",C35+1)</f>
        <v>3</v>
      </c>
      <c r="D36" s="581"/>
      <c r="E36" s="582" t="str">
        <f>IF('各会計、関係団体の財政状況及び健全化判断比率'!B9="","",'各会計、関係団体の財政状況及び健全化判断比率'!B9)</f>
        <v>下水道事業特別会計</v>
      </c>
      <c r="F36" s="582"/>
      <c r="G36" s="582"/>
      <c r="H36" s="582"/>
      <c r="I36" s="582"/>
      <c r="J36" s="582"/>
      <c r="K36" s="582"/>
      <c r="L36" s="582"/>
      <c r="M36" s="582"/>
      <c r="N36" s="582"/>
      <c r="O36" s="582"/>
      <c r="P36" s="582"/>
      <c r="Q36" s="582"/>
      <c r="R36" s="582"/>
      <c r="S36" s="582"/>
      <c r="T36" s="172"/>
      <c r="U36" s="581">
        <f t="shared" ref="U36:U43" si="4">IF(W36="","",U35+1)</f>
        <v>6</v>
      </c>
      <c r="V36" s="581"/>
      <c r="W36" s="582" t="str">
        <f>IF('各会計、関係団体の財政状況及び健全化判断比率'!B30="","",'各会計、関係団体の財政状況及び健全化判断比率'!B30)</f>
        <v>介護保険（介護サービス事業勘定）特別会計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12</v>
      </c>
      <c r="BX36" s="581"/>
      <c r="BY36" s="582" t="str">
        <f>IF('各会計、関係団体の財政状況及び健全化判断比率'!B70="","",'各会計、関係団体の財政状況及び健全化判断比率'!B70)</f>
        <v>東京都市町村議会議員公務災害補償等組合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77"/>
    </row>
    <row r="37" spans="1:113" ht="32.25" customHeight="1" x14ac:dyDescent="0.2">
      <c r="A37" s="172"/>
      <c r="B37" s="199"/>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7</v>
      </c>
      <c r="V37" s="581"/>
      <c r="W37" s="582" t="str">
        <f>IF('各会計、関係団体の財政状況及び健全化判断比率'!B31="","",'各会計、関係団体の財政状況及び健全化判断比率'!B31)</f>
        <v>後期高齢者医療特別会計</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13</v>
      </c>
      <c r="BX37" s="581"/>
      <c r="BY37" s="582" t="str">
        <f>IF('各会計、関係団体の財政状況及び健全化判断比率'!B71="","",'各会計、関係団体の財政状況及び健全化判断比率'!B71)</f>
        <v>東京市町村総合事務組合（一般会計）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77"/>
    </row>
    <row r="38" spans="1:113" ht="32.25" customHeight="1" x14ac:dyDescent="0.2">
      <c r="A38" s="172"/>
      <c r="B38" s="199"/>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14</v>
      </c>
      <c r="BX38" s="581"/>
      <c r="BY38" s="582" t="str">
        <f>IF('各会計、関係団体の財政状況及び健全化判断比率'!B72="","",'各会計、関係団体の財政状況及び健全化判断比率'!B72)</f>
        <v>東京市町村総合事務組合（交通災害共済）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77"/>
    </row>
    <row r="39" spans="1:113" ht="32.25" customHeight="1" x14ac:dyDescent="0.2">
      <c r="A39" s="172"/>
      <c r="B39" s="199"/>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15</v>
      </c>
      <c r="BX39" s="581"/>
      <c r="BY39" s="582" t="str">
        <f>IF('各会計、関係団体の財政状況及び健全化判断比率'!B73="","",'各会計、関係団体の財政状況及び健全化判断比率'!B73)</f>
        <v>東京都後期高齢者医療広域連合（一般会計）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77"/>
    </row>
    <row r="40" spans="1:113" ht="32.25" customHeight="1" x14ac:dyDescent="0.2">
      <c r="A40" s="172"/>
      <c r="B40" s="199"/>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16</v>
      </c>
      <c r="BX40" s="581"/>
      <c r="BY40" s="582" t="str">
        <f>IF('各会計、関係団体の財政状況及び健全化判断比率'!B74="","",'各会計、関係団体の財政状況及び健全化判断比率'!B74)</f>
        <v>東京都後期高齢者医療広域連合
（後期高齢者医療特別会計）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77"/>
    </row>
    <row r="41" spans="1:113" ht="32.25" customHeight="1" x14ac:dyDescent="0.2">
      <c r="A41" s="172"/>
      <c r="B41" s="199"/>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t="str">
        <f t="shared" si="2"/>
        <v/>
      </c>
      <c r="BX41" s="581"/>
      <c r="BY41" s="582" t="str">
        <f>IF('各会計、関係団体の財政状況及び健全化判断比率'!B75="","",'各会計、関係団体の財政状況及び健全化判断比率'!B75)</f>
        <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77"/>
    </row>
    <row r="42" spans="1:113" ht="32.25" customHeight="1" x14ac:dyDescent="0.2">
      <c r="B42" s="199"/>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77"/>
    </row>
    <row r="43" spans="1:113" ht="32.25" customHeight="1" x14ac:dyDescent="0.2">
      <c r="B43" s="199"/>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584" t="s">
        <v>204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207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208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209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604</v>
      </c>
    </row>
    <row r="54" spans="5:113" x14ac:dyDescent="0.2"/>
    <row r="55" spans="5:113" x14ac:dyDescent="0.2"/>
    <row r="56" spans="5:113" x14ac:dyDescent="0.2"/>
  </sheetData>
  <sheetProtection algorithmName="SHA-512" hashValue="2OYtpTG2xmQ7dFPVZvkKmeYKpnuiO6qtIIw8DqM1nzJmrB3YfQWkt1p9luKUiieXCFJjQu0NLZXbaLyeqaMeYQ==" saltValue="gL9zITDycpyf7mmRPUxPV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32" t="s">
        <v>574</v>
      </c>
      <c r="D34" s="1132"/>
      <c r="E34" s="1133"/>
      <c r="F34" s="32">
        <v>8.52</v>
      </c>
      <c r="G34" s="33">
        <v>11.52</v>
      </c>
      <c r="H34" s="33">
        <v>12.42</v>
      </c>
      <c r="I34" s="33">
        <v>15.21</v>
      </c>
      <c r="J34" s="34">
        <v>11.31</v>
      </c>
      <c r="K34" s="22"/>
      <c r="L34" s="22"/>
      <c r="M34" s="22"/>
      <c r="N34" s="22"/>
      <c r="O34" s="22"/>
      <c r="P34" s="22"/>
    </row>
    <row r="35" spans="1:16" ht="39" customHeight="1" x14ac:dyDescent="0.2">
      <c r="A35" s="22"/>
      <c r="B35" s="35"/>
      <c r="C35" s="1128" t="s">
        <v>575</v>
      </c>
      <c r="D35" s="1128"/>
      <c r="E35" s="1129"/>
      <c r="F35" s="36">
        <v>0.46</v>
      </c>
      <c r="G35" s="37">
        <v>0.24</v>
      </c>
      <c r="H35" s="37">
        <v>0.46</v>
      </c>
      <c r="I35" s="37">
        <v>0</v>
      </c>
      <c r="J35" s="38">
        <v>0.01</v>
      </c>
      <c r="K35" s="22"/>
      <c r="L35" s="22"/>
      <c r="M35" s="22"/>
      <c r="N35" s="22"/>
      <c r="O35" s="22"/>
      <c r="P35" s="22"/>
    </row>
    <row r="36" spans="1:16" ht="39" customHeight="1" x14ac:dyDescent="0.2">
      <c r="A36" s="22"/>
      <c r="B36" s="35"/>
      <c r="C36" s="1128" t="s">
        <v>576</v>
      </c>
      <c r="D36" s="1128"/>
      <c r="E36" s="1129"/>
      <c r="F36" s="36">
        <v>0.18</v>
      </c>
      <c r="G36" s="37">
        <v>0.03</v>
      </c>
      <c r="H36" s="37">
        <v>0.1</v>
      </c>
      <c r="I36" s="37">
        <v>0</v>
      </c>
      <c r="J36" s="38">
        <v>0</v>
      </c>
      <c r="K36" s="22"/>
      <c r="L36" s="22"/>
      <c r="M36" s="22"/>
      <c r="N36" s="22"/>
      <c r="O36" s="22"/>
      <c r="P36" s="22"/>
    </row>
    <row r="37" spans="1:16" ht="39" customHeight="1" x14ac:dyDescent="0.2">
      <c r="A37" s="22"/>
      <c r="B37" s="35"/>
      <c r="C37" s="1128" t="s">
        <v>577</v>
      </c>
      <c r="D37" s="1128"/>
      <c r="E37" s="1129"/>
      <c r="F37" s="36">
        <v>0</v>
      </c>
      <c r="G37" s="37">
        <v>0</v>
      </c>
      <c r="H37" s="37">
        <v>0.02</v>
      </c>
      <c r="I37" s="37">
        <v>0</v>
      </c>
      <c r="J37" s="38">
        <v>0</v>
      </c>
      <c r="K37" s="22"/>
      <c r="L37" s="22"/>
      <c r="M37" s="22"/>
      <c r="N37" s="22"/>
      <c r="O37" s="22"/>
      <c r="P37" s="22"/>
    </row>
    <row r="38" spans="1:16" ht="39" customHeight="1" x14ac:dyDescent="0.2">
      <c r="A38" s="22"/>
      <c r="B38" s="35"/>
      <c r="C38" s="1128" t="s">
        <v>578</v>
      </c>
      <c r="D38" s="1128"/>
      <c r="E38" s="1129"/>
      <c r="F38" s="36">
        <v>0</v>
      </c>
      <c r="G38" s="37">
        <v>0</v>
      </c>
      <c r="H38" s="37">
        <v>0</v>
      </c>
      <c r="I38" s="37">
        <v>0</v>
      </c>
      <c r="J38" s="38">
        <v>0</v>
      </c>
      <c r="K38" s="22"/>
      <c r="L38" s="22"/>
      <c r="M38" s="22"/>
      <c r="N38" s="22"/>
      <c r="O38" s="22"/>
      <c r="P38" s="22"/>
    </row>
    <row r="39" spans="1:16" ht="39" customHeight="1" x14ac:dyDescent="0.2">
      <c r="A39" s="22"/>
      <c r="B39" s="35"/>
      <c r="C39" s="1128" t="s">
        <v>579</v>
      </c>
      <c r="D39" s="1128"/>
      <c r="E39" s="1129"/>
      <c r="F39" s="36">
        <v>0</v>
      </c>
      <c r="G39" s="37">
        <v>0</v>
      </c>
      <c r="H39" s="37">
        <v>0</v>
      </c>
      <c r="I39" s="37">
        <v>0</v>
      </c>
      <c r="J39" s="38">
        <v>0</v>
      </c>
      <c r="K39" s="22"/>
      <c r="L39" s="22"/>
      <c r="M39" s="22"/>
      <c r="N39" s="22"/>
      <c r="O39" s="22"/>
      <c r="P39" s="22"/>
    </row>
    <row r="40" spans="1:16" ht="39" customHeight="1" x14ac:dyDescent="0.2">
      <c r="A40" s="22"/>
      <c r="B40" s="35"/>
      <c r="C40" s="1128" t="s">
        <v>580</v>
      </c>
      <c r="D40" s="1128"/>
      <c r="E40" s="1129"/>
      <c r="F40" s="36">
        <v>0.05</v>
      </c>
      <c r="G40" s="37">
        <v>0</v>
      </c>
      <c r="H40" s="37">
        <v>0</v>
      </c>
      <c r="I40" s="37">
        <v>0</v>
      </c>
      <c r="J40" s="38">
        <v>0</v>
      </c>
      <c r="K40" s="22"/>
      <c r="L40" s="22"/>
      <c r="M40" s="22"/>
      <c r="N40" s="22"/>
      <c r="O40" s="22"/>
      <c r="P40" s="22"/>
    </row>
    <row r="41" spans="1:16" ht="39" customHeight="1" x14ac:dyDescent="0.2">
      <c r="A41" s="22"/>
      <c r="B41" s="35"/>
      <c r="C41" s="1128" t="s">
        <v>581</v>
      </c>
      <c r="D41" s="1128"/>
      <c r="E41" s="1129"/>
      <c r="F41" s="36">
        <v>0</v>
      </c>
      <c r="G41" s="37">
        <v>0</v>
      </c>
      <c r="H41" s="37">
        <v>0</v>
      </c>
      <c r="I41" s="37">
        <v>0</v>
      </c>
      <c r="J41" s="38">
        <v>0</v>
      </c>
      <c r="K41" s="22"/>
      <c r="L41" s="22"/>
      <c r="M41" s="22"/>
      <c r="N41" s="22"/>
      <c r="O41" s="22"/>
      <c r="P41" s="22"/>
    </row>
    <row r="42" spans="1:16" ht="39" customHeight="1" x14ac:dyDescent="0.2">
      <c r="A42" s="22"/>
      <c r="B42" s="39"/>
      <c r="C42" s="1128" t="s">
        <v>582</v>
      </c>
      <c r="D42" s="1128"/>
      <c r="E42" s="1129"/>
      <c r="F42" s="36" t="s">
        <v>527</v>
      </c>
      <c r="G42" s="37" t="s">
        <v>527</v>
      </c>
      <c r="H42" s="37" t="s">
        <v>527</v>
      </c>
      <c r="I42" s="37" t="s">
        <v>527</v>
      </c>
      <c r="J42" s="38" t="s">
        <v>527</v>
      </c>
      <c r="K42" s="22"/>
      <c r="L42" s="22"/>
      <c r="M42" s="22"/>
      <c r="N42" s="22"/>
      <c r="O42" s="22"/>
      <c r="P42" s="22"/>
    </row>
    <row r="43" spans="1:16" ht="39" customHeight="1" thickBot="1" x14ac:dyDescent="0.25">
      <c r="A43" s="22"/>
      <c r="B43" s="40"/>
      <c r="C43" s="1130" t="s">
        <v>583</v>
      </c>
      <c r="D43" s="1130"/>
      <c r="E43" s="1131"/>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Imm9l1qyZSIIMJ8lHqJTkJhv5XA3Ux3l5IJE5urB0GOWMb/eB28H2CtT0PHTS0oPlq2z3L6df5bxWL0NyNFFw==" saltValue="72AaZV2wdX0yxJJ+xfwj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473</v>
      </c>
      <c r="L45" s="58">
        <v>349</v>
      </c>
      <c r="M45" s="58">
        <v>291</v>
      </c>
      <c r="N45" s="58">
        <v>223</v>
      </c>
      <c r="O45" s="59">
        <v>210</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527</v>
      </c>
      <c r="L46" s="62" t="s">
        <v>527</v>
      </c>
      <c r="M46" s="62" t="s">
        <v>527</v>
      </c>
      <c r="N46" s="62" t="s">
        <v>527</v>
      </c>
      <c r="O46" s="63" t="s">
        <v>527</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527</v>
      </c>
      <c r="L47" s="62" t="s">
        <v>527</v>
      </c>
      <c r="M47" s="62" t="s">
        <v>527</v>
      </c>
      <c r="N47" s="62" t="s">
        <v>527</v>
      </c>
      <c r="O47" s="63" t="s">
        <v>527</v>
      </c>
      <c r="P47" s="46"/>
      <c r="Q47" s="46"/>
      <c r="R47" s="46"/>
      <c r="S47" s="46"/>
      <c r="T47" s="46"/>
      <c r="U47" s="46"/>
    </row>
    <row r="48" spans="1:21" ht="30.75" customHeight="1" x14ac:dyDescent="0.2">
      <c r="A48" s="46"/>
      <c r="B48" s="1136"/>
      <c r="C48" s="1137"/>
      <c r="D48" s="60"/>
      <c r="E48" s="1142" t="s">
        <v>15</v>
      </c>
      <c r="F48" s="1142"/>
      <c r="G48" s="1142"/>
      <c r="H48" s="1142"/>
      <c r="I48" s="1142"/>
      <c r="J48" s="1143"/>
      <c r="K48" s="61">
        <v>50</v>
      </c>
      <c r="L48" s="62">
        <v>56</v>
      </c>
      <c r="M48" s="62">
        <v>63</v>
      </c>
      <c r="N48" s="62">
        <v>69</v>
      </c>
      <c r="O48" s="63">
        <v>74</v>
      </c>
      <c r="P48" s="46"/>
      <c r="Q48" s="46"/>
      <c r="R48" s="46"/>
      <c r="S48" s="46"/>
      <c r="T48" s="46"/>
      <c r="U48" s="46"/>
    </row>
    <row r="49" spans="1:21" ht="30.75" customHeight="1" x14ac:dyDescent="0.2">
      <c r="A49" s="46"/>
      <c r="B49" s="1136"/>
      <c r="C49" s="1137"/>
      <c r="D49" s="60"/>
      <c r="E49" s="1142" t="s">
        <v>16</v>
      </c>
      <c r="F49" s="1142"/>
      <c r="G49" s="1142"/>
      <c r="H49" s="1142"/>
      <c r="I49" s="1142"/>
      <c r="J49" s="1143"/>
      <c r="K49" s="61" t="s">
        <v>527</v>
      </c>
      <c r="L49" s="62" t="s">
        <v>527</v>
      </c>
      <c r="M49" s="62" t="s">
        <v>527</v>
      </c>
      <c r="N49" s="62" t="s">
        <v>527</v>
      </c>
      <c r="O49" s="63" t="s">
        <v>527</v>
      </c>
      <c r="P49" s="46"/>
      <c r="Q49" s="46"/>
      <c r="R49" s="46"/>
      <c r="S49" s="46"/>
      <c r="T49" s="46"/>
      <c r="U49" s="46"/>
    </row>
    <row r="50" spans="1:21" ht="30.75" customHeight="1" x14ac:dyDescent="0.2">
      <c r="A50" s="46"/>
      <c r="B50" s="1136"/>
      <c r="C50" s="1137"/>
      <c r="D50" s="60"/>
      <c r="E50" s="1142" t="s">
        <v>17</v>
      </c>
      <c r="F50" s="1142"/>
      <c r="G50" s="1142"/>
      <c r="H50" s="1142"/>
      <c r="I50" s="1142"/>
      <c r="J50" s="1143"/>
      <c r="K50" s="61" t="s">
        <v>527</v>
      </c>
      <c r="L50" s="62" t="s">
        <v>527</v>
      </c>
      <c r="M50" s="62" t="s">
        <v>527</v>
      </c>
      <c r="N50" s="62" t="s">
        <v>527</v>
      </c>
      <c r="O50" s="63" t="s">
        <v>527</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527</v>
      </c>
      <c r="L51" s="62" t="s">
        <v>527</v>
      </c>
      <c r="M51" s="62" t="s">
        <v>527</v>
      </c>
      <c r="N51" s="62" t="s">
        <v>527</v>
      </c>
      <c r="O51" s="63" t="s">
        <v>527</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379</v>
      </c>
      <c r="L52" s="62">
        <v>297</v>
      </c>
      <c r="M52" s="62">
        <v>267</v>
      </c>
      <c r="N52" s="62">
        <v>215</v>
      </c>
      <c r="O52" s="63">
        <v>233</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144</v>
      </c>
      <c r="L53" s="67">
        <v>108</v>
      </c>
      <c r="M53" s="67">
        <v>87</v>
      </c>
      <c r="N53" s="67">
        <v>77</v>
      </c>
      <c r="O53" s="68">
        <v>51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x14ac:dyDescent="0.25">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x14ac:dyDescent="0.2">
      <c r="B57" s="1150" t="s">
        <v>25</v>
      </c>
      <c r="C57" s="1151"/>
      <c r="D57" s="1154" t="s">
        <v>26</v>
      </c>
      <c r="E57" s="1155"/>
      <c r="F57" s="1155"/>
      <c r="G57" s="1155"/>
      <c r="H57" s="1155"/>
      <c r="I57" s="1155"/>
      <c r="J57" s="1156"/>
      <c r="K57" s="81"/>
      <c r="L57" s="82"/>
      <c r="M57" s="82"/>
      <c r="N57" s="82"/>
      <c r="O57" s="83"/>
    </row>
    <row r="58" spans="1:21" ht="31.5" customHeight="1" thickBot="1" x14ac:dyDescent="0.25">
      <c r="B58" s="1152"/>
      <c r="C58" s="1153"/>
      <c r="D58" s="1157" t="s">
        <v>27</v>
      </c>
      <c r="E58" s="1158"/>
      <c r="F58" s="1158"/>
      <c r="G58" s="1158"/>
      <c r="H58" s="1158"/>
      <c r="I58" s="1158"/>
      <c r="J58" s="1159"/>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vmNhBVaiiYVkwK4rdXHXr+zyJjFtlxr41fOqg+Qr35HklbSHlMxeU5Mi07PauDd0xBslsDOIGWCjtbwJ8B5L3g==" saltValue="jiVGxUrzH52QayOqNNbS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569</v>
      </c>
      <c r="J40" s="98" t="s">
        <v>570</v>
      </c>
      <c r="K40" s="98" t="s">
        <v>571</v>
      </c>
      <c r="L40" s="98" t="s">
        <v>572</v>
      </c>
      <c r="M40" s="99" t="s">
        <v>573</v>
      </c>
    </row>
    <row r="41" spans="2:13" ht="27.75" customHeight="1" x14ac:dyDescent="0.2">
      <c r="B41" s="1160" t="s">
        <v>30</v>
      </c>
      <c r="C41" s="1161"/>
      <c r="D41" s="100"/>
      <c r="E41" s="1166" t="s">
        <v>31</v>
      </c>
      <c r="F41" s="1166"/>
      <c r="G41" s="1166"/>
      <c r="H41" s="1167"/>
      <c r="I41" s="339">
        <v>2128</v>
      </c>
      <c r="J41" s="340">
        <v>2237</v>
      </c>
      <c r="K41" s="340">
        <v>2254</v>
      </c>
      <c r="L41" s="340">
        <v>2538</v>
      </c>
      <c r="M41" s="341">
        <v>2491</v>
      </c>
    </row>
    <row r="42" spans="2:13" ht="27.75" customHeight="1" x14ac:dyDescent="0.2">
      <c r="B42" s="1162"/>
      <c r="C42" s="1163"/>
      <c r="D42" s="101"/>
      <c r="E42" s="1168" t="s">
        <v>32</v>
      </c>
      <c r="F42" s="1168"/>
      <c r="G42" s="1168"/>
      <c r="H42" s="1169"/>
      <c r="I42" s="342" t="s">
        <v>527</v>
      </c>
      <c r="J42" s="343" t="s">
        <v>527</v>
      </c>
      <c r="K42" s="343" t="s">
        <v>527</v>
      </c>
      <c r="L42" s="343" t="s">
        <v>527</v>
      </c>
      <c r="M42" s="344" t="s">
        <v>527</v>
      </c>
    </row>
    <row r="43" spans="2:13" ht="27.75" customHeight="1" x14ac:dyDescent="0.2">
      <c r="B43" s="1162"/>
      <c r="C43" s="1163"/>
      <c r="D43" s="101"/>
      <c r="E43" s="1168" t="s">
        <v>33</v>
      </c>
      <c r="F43" s="1168"/>
      <c r="G43" s="1168"/>
      <c r="H43" s="1169"/>
      <c r="I43" s="342">
        <v>900</v>
      </c>
      <c r="J43" s="343">
        <v>995</v>
      </c>
      <c r="K43" s="343">
        <v>1037</v>
      </c>
      <c r="L43" s="343">
        <v>1006</v>
      </c>
      <c r="M43" s="344">
        <v>909</v>
      </c>
    </row>
    <row r="44" spans="2:13" ht="27.75" customHeight="1" x14ac:dyDescent="0.2">
      <c r="B44" s="1162"/>
      <c r="C44" s="1163"/>
      <c r="D44" s="101"/>
      <c r="E44" s="1168" t="s">
        <v>34</v>
      </c>
      <c r="F44" s="1168"/>
      <c r="G44" s="1168"/>
      <c r="H44" s="1169"/>
      <c r="I44" s="342" t="s">
        <v>527</v>
      </c>
      <c r="J44" s="343" t="s">
        <v>527</v>
      </c>
      <c r="K44" s="343" t="s">
        <v>527</v>
      </c>
      <c r="L44" s="343" t="s">
        <v>527</v>
      </c>
      <c r="M44" s="344" t="s">
        <v>527</v>
      </c>
    </row>
    <row r="45" spans="2:13" ht="27.75" customHeight="1" x14ac:dyDescent="0.2">
      <c r="B45" s="1162"/>
      <c r="C45" s="1163"/>
      <c r="D45" s="101"/>
      <c r="E45" s="1168" t="s">
        <v>35</v>
      </c>
      <c r="F45" s="1168"/>
      <c r="G45" s="1168"/>
      <c r="H45" s="1169"/>
      <c r="I45" s="342" t="s">
        <v>527</v>
      </c>
      <c r="J45" s="343" t="s">
        <v>527</v>
      </c>
      <c r="K45" s="343" t="s">
        <v>527</v>
      </c>
      <c r="L45" s="343" t="s">
        <v>527</v>
      </c>
      <c r="M45" s="344" t="s">
        <v>527</v>
      </c>
    </row>
    <row r="46" spans="2:13" ht="27.75" customHeight="1" x14ac:dyDescent="0.2">
      <c r="B46" s="1162"/>
      <c r="C46" s="1163"/>
      <c r="D46" s="102"/>
      <c r="E46" s="1168" t="s">
        <v>36</v>
      </c>
      <c r="F46" s="1168"/>
      <c r="G46" s="1168"/>
      <c r="H46" s="1169"/>
      <c r="I46" s="342" t="s">
        <v>527</v>
      </c>
      <c r="J46" s="343" t="s">
        <v>527</v>
      </c>
      <c r="K46" s="343" t="s">
        <v>527</v>
      </c>
      <c r="L46" s="343" t="s">
        <v>527</v>
      </c>
      <c r="M46" s="344" t="s">
        <v>527</v>
      </c>
    </row>
    <row r="47" spans="2:13" ht="27.75" customHeight="1" x14ac:dyDescent="0.2">
      <c r="B47" s="1162"/>
      <c r="C47" s="1163"/>
      <c r="D47" s="103"/>
      <c r="E47" s="1170" t="s">
        <v>37</v>
      </c>
      <c r="F47" s="1171"/>
      <c r="G47" s="1171"/>
      <c r="H47" s="1172"/>
      <c r="I47" s="342" t="s">
        <v>527</v>
      </c>
      <c r="J47" s="343" t="s">
        <v>527</v>
      </c>
      <c r="K47" s="343" t="s">
        <v>527</v>
      </c>
      <c r="L47" s="343" t="s">
        <v>527</v>
      </c>
      <c r="M47" s="344" t="s">
        <v>527</v>
      </c>
    </row>
    <row r="48" spans="2:13" ht="27.75" customHeight="1" x14ac:dyDescent="0.2">
      <c r="B48" s="1162"/>
      <c r="C48" s="1163"/>
      <c r="D48" s="101"/>
      <c r="E48" s="1168" t="s">
        <v>38</v>
      </c>
      <c r="F48" s="1168"/>
      <c r="G48" s="1168"/>
      <c r="H48" s="1169"/>
      <c r="I48" s="342" t="s">
        <v>527</v>
      </c>
      <c r="J48" s="343" t="s">
        <v>527</v>
      </c>
      <c r="K48" s="343" t="s">
        <v>527</v>
      </c>
      <c r="L48" s="343" t="s">
        <v>527</v>
      </c>
      <c r="M48" s="344" t="s">
        <v>527</v>
      </c>
    </row>
    <row r="49" spans="2:13" ht="27.75" customHeight="1" x14ac:dyDescent="0.2">
      <c r="B49" s="1164"/>
      <c r="C49" s="1165"/>
      <c r="D49" s="101"/>
      <c r="E49" s="1168" t="s">
        <v>39</v>
      </c>
      <c r="F49" s="1168"/>
      <c r="G49" s="1168"/>
      <c r="H49" s="1169"/>
      <c r="I49" s="342" t="s">
        <v>527</v>
      </c>
      <c r="J49" s="343" t="s">
        <v>527</v>
      </c>
      <c r="K49" s="343" t="s">
        <v>527</v>
      </c>
      <c r="L49" s="343" t="s">
        <v>527</v>
      </c>
      <c r="M49" s="344" t="s">
        <v>527</v>
      </c>
    </row>
    <row r="50" spans="2:13" ht="27.75" customHeight="1" x14ac:dyDescent="0.2">
      <c r="B50" s="1173" t="s">
        <v>40</v>
      </c>
      <c r="C50" s="1174"/>
      <c r="D50" s="104"/>
      <c r="E50" s="1168" t="s">
        <v>41</v>
      </c>
      <c r="F50" s="1168"/>
      <c r="G50" s="1168"/>
      <c r="H50" s="1169"/>
      <c r="I50" s="342">
        <v>2285</v>
      </c>
      <c r="J50" s="343">
        <v>2439</v>
      </c>
      <c r="K50" s="343">
        <v>2548</v>
      </c>
      <c r="L50" s="343">
        <v>2670</v>
      </c>
      <c r="M50" s="344">
        <v>2927</v>
      </c>
    </row>
    <row r="51" spans="2:13" ht="27.75" customHeight="1" x14ac:dyDescent="0.2">
      <c r="B51" s="1162"/>
      <c r="C51" s="1163"/>
      <c r="D51" s="101"/>
      <c r="E51" s="1168" t="s">
        <v>42</v>
      </c>
      <c r="F51" s="1168"/>
      <c r="G51" s="1168"/>
      <c r="H51" s="1169"/>
      <c r="I51" s="342" t="s">
        <v>527</v>
      </c>
      <c r="J51" s="343" t="s">
        <v>527</v>
      </c>
      <c r="K51" s="343" t="s">
        <v>527</v>
      </c>
      <c r="L51" s="343" t="s">
        <v>527</v>
      </c>
      <c r="M51" s="344" t="s">
        <v>527</v>
      </c>
    </row>
    <row r="52" spans="2:13" ht="27.75" customHeight="1" x14ac:dyDescent="0.2">
      <c r="B52" s="1164"/>
      <c r="C52" s="1165"/>
      <c r="D52" s="101"/>
      <c r="E52" s="1168" t="s">
        <v>43</v>
      </c>
      <c r="F52" s="1168"/>
      <c r="G52" s="1168"/>
      <c r="H52" s="1169"/>
      <c r="I52" s="342">
        <v>2373</v>
      </c>
      <c r="J52" s="343">
        <v>2468</v>
      </c>
      <c r="K52" s="343">
        <v>2564</v>
      </c>
      <c r="L52" s="343">
        <v>2559</v>
      </c>
      <c r="M52" s="344">
        <v>2548</v>
      </c>
    </row>
    <row r="53" spans="2:13" ht="27.75" customHeight="1" thickBot="1" x14ac:dyDescent="0.25">
      <c r="B53" s="1175" t="s">
        <v>44</v>
      </c>
      <c r="C53" s="1176"/>
      <c r="D53" s="105"/>
      <c r="E53" s="1177" t="s">
        <v>45</v>
      </c>
      <c r="F53" s="1177"/>
      <c r="G53" s="1177"/>
      <c r="H53" s="1178"/>
      <c r="I53" s="345">
        <v>-1630</v>
      </c>
      <c r="J53" s="346">
        <v>-1674</v>
      </c>
      <c r="K53" s="346">
        <v>-1821</v>
      </c>
      <c r="L53" s="346">
        <v>-1685</v>
      </c>
      <c r="M53" s="347">
        <v>-2074</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r3ddqGj+mPGvlNGFPfrcvHWDIwbfsKR6RQtBEQwCGYs6ejtjljDfdG7UJq0X9/851f/RN1ZoVJLSgCuebrK42Q==" saltValue="2BzyoJUKBqPcOixAvK8J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571</v>
      </c>
      <c r="G54" s="114" t="s">
        <v>572</v>
      </c>
      <c r="H54" s="115" t="s">
        <v>573</v>
      </c>
    </row>
    <row r="55" spans="2:8" ht="52.5" customHeight="1" x14ac:dyDescent="0.2">
      <c r="B55" s="116"/>
      <c r="C55" s="1187" t="s">
        <v>48</v>
      </c>
      <c r="D55" s="1187"/>
      <c r="E55" s="1188"/>
      <c r="F55" s="117">
        <v>972</v>
      </c>
      <c r="G55" s="117">
        <v>972</v>
      </c>
      <c r="H55" s="118">
        <v>972</v>
      </c>
    </row>
    <row r="56" spans="2:8" ht="52.5" customHeight="1" x14ac:dyDescent="0.2">
      <c r="B56" s="119"/>
      <c r="C56" s="1189" t="s">
        <v>49</v>
      </c>
      <c r="D56" s="1189"/>
      <c r="E56" s="1190"/>
      <c r="F56" s="120">
        <v>415</v>
      </c>
      <c r="G56" s="120">
        <v>474</v>
      </c>
      <c r="H56" s="121">
        <v>413</v>
      </c>
    </row>
    <row r="57" spans="2:8" ht="53.25" customHeight="1" x14ac:dyDescent="0.2">
      <c r="B57" s="119"/>
      <c r="C57" s="1191" t="s">
        <v>50</v>
      </c>
      <c r="D57" s="1191"/>
      <c r="E57" s="1192"/>
      <c r="F57" s="122">
        <v>1168</v>
      </c>
      <c r="G57" s="122">
        <v>1237</v>
      </c>
      <c r="H57" s="123">
        <v>1519</v>
      </c>
    </row>
    <row r="58" spans="2:8" ht="45.75" customHeight="1" x14ac:dyDescent="0.2">
      <c r="B58" s="124"/>
      <c r="C58" s="1179" t="s">
        <v>590</v>
      </c>
      <c r="D58" s="1180"/>
      <c r="E58" s="1181"/>
      <c r="F58" s="125">
        <v>511</v>
      </c>
      <c r="G58" s="125">
        <v>511</v>
      </c>
      <c r="H58" s="126">
        <v>611</v>
      </c>
    </row>
    <row r="59" spans="2:8" ht="45.75" customHeight="1" x14ac:dyDescent="0.2">
      <c r="B59" s="124"/>
      <c r="C59" s="1179" t="s">
        <v>591</v>
      </c>
      <c r="D59" s="1180"/>
      <c r="E59" s="1181"/>
      <c r="F59" s="125">
        <v>81</v>
      </c>
      <c r="G59" s="125">
        <v>131</v>
      </c>
      <c r="H59" s="126">
        <v>239</v>
      </c>
    </row>
    <row r="60" spans="2:8" ht="45.75" customHeight="1" x14ac:dyDescent="0.2">
      <c r="B60" s="124"/>
      <c r="C60" s="1179" t="s">
        <v>592</v>
      </c>
      <c r="D60" s="1180"/>
      <c r="E60" s="1181"/>
      <c r="F60" s="125">
        <v>62</v>
      </c>
      <c r="G60" s="125">
        <v>62</v>
      </c>
      <c r="H60" s="126">
        <v>162</v>
      </c>
    </row>
    <row r="61" spans="2:8" ht="45.75" customHeight="1" x14ac:dyDescent="0.2">
      <c r="B61" s="124"/>
      <c r="C61" s="1179" t="s">
        <v>593</v>
      </c>
      <c r="D61" s="1180"/>
      <c r="E61" s="1181"/>
      <c r="F61" s="125">
        <v>100</v>
      </c>
      <c r="G61" s="125">
        <v>100</v>
      </c>
      <c r="H61" s="126">
        <v>100</v>
      </c>
    </row>
    <row r="62" spans="2:8" ht="45.75" customHeight="1" thickBot="1" x14ac:dyDescent="0.25">
      <c r="B62" s="127"/>
      <c r="C62" s="1182" t="s">
        <v>594</v>
      </c>
      <c r="D62" s="1183"/>
      <c r="E62" s="1184"/>
      <c r="F62" s="128">
        <v>92</v>
      </c>
      <c r="G62" s="128">
        <v>89</v>
      </c>
      <c r="H62" s="129">
        <v>89</v>
      </c>
    </row>
    <row r="63" spans="2:8" ht="52.5" customHeight="1" thickBot="1" x14ac:dyDescent="0.25">
      <c r="B63" s="130"/>
      <c r="C63" s="1185" t="s">
        <v>51</v>
      </c>
      <c r="D63" s="1185"/>
      <c r="E63" s="1186"/>
      <c r="F63" s="131">
        <v>2554</v>
      </c>
      <c r="G63" s="131">
        <v>2684</v>
      </c>
      <c r="H63" s="132">
        <v>2904</v>
      </c>
    </row>
    <row r="64" spans="2:8" ht="13.2" x14ac:dyDescent="0.2"/>
  </sheetData>
  <sheetProtection algorithmName="SHA-512" hashValue="4ziOTiS0FQH74esWSl5Ly+kVdh9H83l48L3371Tc/pppaamW6p/Jlok3C3MO+dLuHCGLDuCo1YUEkhIrFW/OCQ==" saltValue="G7xLxbFiRyr8lWi2wIZa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1193"/>
      <c r="B1" s="1194"/>
      <c r="DD1" s="252"/>
      <c r="DE1" s="252"/>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52"/>
      <c r="DE2" s="252"/>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52"/>
      <c r="DE3" s="252"/>
    </row>
    <row r="4" spans="1:109" s="250"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50"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50"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50"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50"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50"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50"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50"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50"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50"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50"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50" customFormat="1" ht="13.2" x14ac:dyDescent="0.2">
      <c r="A15" s="252"/>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50" customFormat="1" ht="13.2" x14ac:dyDescent="0.2">
      <c r="A16" s="252"/>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50" customFormat="1" ht="13.2" x14ac:dyDescent="0.2">
      <c r="A17" s="252"/>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50" customFormat="1" ht="13.2" x14ac:dyDescent="0.2">
      <c r="A18" s="252"/>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52"/>
      <c r="DE19" s="252"/>
    </row>
    <row r="20" spans="1:109" ht="13.2" x14ac:dyDescent="0.2">
      <c r="DD20" s="252"/>
      <c r="DE20" s="252"/>
    </row>
    <row r="21" spans="1:109" ht="17.25" customHeight="1" x14ac:dyDescent="0.2">
      <c r="B21" s="1196"/>
      <c r="C21" s="254"/>
      <c r="D21" s="254"/>
      <c r="E21" s="254"/>
      <c r="F21" s="254"/>
      <c r="G21" s="254"/>
      <c r="H21" s="254"/>
      <c r="I21" s="254"/>
      <c r="J21" s="254"/>
      <c r="K21" s="254"/>
      <c r="L21" s="254"/>
      <c r="M21" s="254"/>
      <c r="N21" s="1197"/>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7"/>
      <c r="AU21" s="254"/>
      <c r="AV21" s="254"/>
      <c r="AW21" s="254"/>
      <c r="AX21" s="254"/>
      <c r="AY21" s="254"/>
      <c r="AZ21" s="254"/>
      <c r="BA21" s="254"/>
      <c r="BB21" s="254"/>
      <c r="BC21" s="254"/>
      <c r="BD21" s="254"/>
      <c r="BE21" s="254"/>
      <c r="BF21" s="1197"/>
      <c r="BG21" s="254"/>
      <c r="BH21" s="254"/>
      <c r="BI21" s="254"/>
      <c r="BJ21" s="254"/>
      <c r="BK21" s="254"/>
      <c r="BL21" s="254"/>
      <c r="BM21" s="254"/>
      <c r="BN21" s="254"/>
      <c r="BO21" s="254"/>
      <c r="BP21" s="254"/>
      <c r="BQ21" s="254"/>
      <c r="BR21" s="1197"/>
      <c r="BS21" s="254"/>
      <c r="BT21" s="254"/>
      <c r="BU21" s="254"/>
      <c r="BV21" s="254"/>
      <c r="BW21" s="254"/>
      <c r="BX21" s="254"/>
      <c r="BY21" s="254"/>
      <c r="BZ21" s="254"/>
      <c r="CA21" s="254"/>
      <c r="CB21" s="254"/>
      <c r="CC21" s="254"/>
      <c r="CD21" s="1197"/>
      <c r="CE21" s="254"/>
      <c r="CF21" s="254"/>
      <c r="CG21" s="254"/>
      <c r="CH21" s="254"/>
      <c r="CI21" s="254"/>
      <c r="CJ21" s="254"/>
      <c r="CK21" s="254"/>
      <c r="CL21" s="254"/>
      <c r="CM21" s="254"/>
      <c r="CN21" s="254"/>
      <c r="CO21" s="254"/>
      <c r="CP21" s="1197"/>
      <c r="CQ21" s="254"/>
      <c r="CR21" s="254"/>
      <c r="CS21" s="254"/>
      <c r="CT21" s="254"/>
      <c r="CU21" s="254"/>
      <c r="CV21" s="254"/>
      <c r="CW21" s="254"/>
      <c r="CX21" s="254"/>
      <c r="CY21" s="254"/>
      <c r="CZ21" s="254"/>
      <c r="DA21" s="254"/>
      <c r="DB21" s="1197"/>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1198"/>
      <c r="DD40" s="1198"/>
      <c r="DE40" s="252"/>
    </row>
    <row r="41" spans="2:109" ht="16.2" x14ac:dyDescent="0.2">
      <c r="B41" s="253" t="s">
        <v>605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1199"/>
      <c r="I42" s="1200"/>
      <c r="J42" s="1200"/>
      <c r="K42" s="1200"/>
      <c r="AM42" s="1199"/>
      <c r="AN42" s="1199" t="s">
        <v>606</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6"/>
      <c r="AN43" s="1201" t="s">
        <v>607</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6"/>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6"/>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6"/>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6"/>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6"/>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6"/>
      <c r="AN49" s="252" t="s">
        <v>608</v>
      </c>
    </row>
    <row r="50" spans="1:109" ht="13.2" x14ac:dyDescent="0.2">
      <c r="B50" s="256"/>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569</v>
      </c>
      <c r="BQ50" s="1217"/>
      <c r="BR50" s="1217"/>
      <c r="BS50" s="1217"/>
      <c r="BT50" s="1217"/>
      <c r="BU50" s="1217"/>
      <c r="BV50" s="1217"/>
      <c r="BW50" s="1217"/>
      <c r="BX50" s="1217" t="s">
        <v>570</v>
      </c>
      <c r="BY50" s="1217"/>
      <c r="BZ50" s="1217"/>
      <c r="CA50" s="1217"/>
      <c r="CB50" s="1217"/>
      <c r="CC50" s="1217"/>
      <c r="CD50" s="1217"/>
      <c r="CE50" s="1217"/>
      <c r="CF50" s="1217" t="s">
        <v>571</v>
      </c>
      <c r="CG50" s="1217"/>
      <c r="CH50" s="1217"/>
      <c r="CI50" s="1217"/>
      <c r="CJ50" s="1217"/>
      <c r="CK50" s="1217"/>
      <c r="CL50" s="1217"/>
      <c r="CM50" s="1217"/>
      <c r="CN50" s="1217" t="s">
        <v>572</v>
      </c>
      <c r="CO50" s="1217"/>
      <c r="CP50" s="1217"/>
      <c r="CQ50" s="1217"/>
      <c r="CR50" s="1217"/>
      <c r="CS50" s="1217"/>
      <c r="CT50" s="1217"/>
      <c r="CU50" s="1217"/>
      <c r="CV50" s="1217" t="s">
        <v>573</v>
      </c>
      <c r="CW50" s="1217"/>
      <c r="CX50" s="1217"/>
      <c r="CY50" s="1217"/>
      <c r="CZ50" s="1217"/>
      <c r="DA50" s="1217"/>
      <c r="DB50" s="1217"/>
      <c r="DC50" s="1217"/>
    </row>
    <row r="51" spans="1:109" ht="13.5" customHeight="1" x14ac:dyDescent="0.2">
      <c r="B51" s="256"/>
      <c r="G51" s="1218"/>
      <c r="H51" s="1218"/>
      <c r="I51" s="1219"/>
      <c r="J51" s="1219"/>
      <c r="K51" s="1220"/>
      <c r="L51" s="1220"/>
      <c r="M51" s="1220"/>
      <c r="N51" s="1220"/>
      <c r="AM51" s="1210"/>
      <c r="AN51" s="1221" t="s">
        <v>609</v>
      </c>
      <c r="AO51" s="1221"/>
      <c r="AP51" s="1221"/>
      <c r="AQ51" s="1221"/>
      <c r="AR51" s="1221"/>
      <c r="AS51" s="1221"/>
      <c r="AT51" s="1221"/>
      <c r="AU51" s="1221"/>
      <c r="AV51" s="1221"/>
      <c r="AW51" s="1221"/>
      <c r="AX51" s="1221"/>
      <c r="AY51" s="1221"/>
      <c r="AZ51" s="1221"/>
      <c r="BA51" s="1221"/>
      <c r="BB51" s="1221" t="s">
        <v>610</v>
      </c>
      <c r="BC51" s="1221"/>
      <c r="BD51" s="1221"/>
      <c r="BE51" s="1221"/>
      <c r="BF51" s="1221"/>
      <c r="BG51" s="1221"/>
      <c r="BH51" s="1221"/>
      <c r="BI51" s="1221"/>
      <c r="BJ51" s="1221"/>
      <c r="BK51" s="1221"/>
      <c r="BL51" s="1221"/>
      <c r="BM51" s="1221"/>
      <c r="BN51" s="1221"/>
      <c r="BO51" s="1221"/>
      <c r="BP51" s="1222"/>
      <c r="BQ51" s="1223"/>
      <c r="BR51" s="1223"/>
      <c r="BS51" s="1223"/>
      <c r="BT51" s="1223"/>
      <c r="BU51" s="1223"/>
      <c r="BV51" s="1223"/>
      <c r="BW51" s="1223"/>
      <c r="BX51" s="1222"/>
      <c r="BY51" s="1223"/>
      <c r="BZ51" s="1223"/>
      <c r="CA51" s="1223"/>
      <c r="CB51" s="1223"/>
      <c r="CC51" s="1223"/>
      <c r="CD51" s="1223"/>
      <c r="CE51" s="1223"/>
      <c r="CF51" s="1222"/>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ht="13.2" x14ac:dyDescent="0.2">
      <c r="B52" s="256"/>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1200"/>
      <c r="B53" s="256"/>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611</v>
      </c>
      <c r="BC53" s="1221"/>
      <c r="BD53" s="1221"/>
      <c r="BE53" s="1221"/>
      <c r="BF53" s="1221"/>
      <c r="BG53" s="1221"/>
      <c r="BH53" s="1221"/>
      <c r="BI53" s="1221"/>
      <c r="BJ53" s="1221"/>
      <c r="BK53" s="1221"/>
      <c r="BL53" s="1221"/>
      <c r="BM53" s="1221"/>
      <c r="BN53" s="1221"/>
      <c r="BO53" s="1221"/>
      <c r="BP53" s="1222"/>
      <c r="BQ53" s="1223"/>
      <c r="BR53" s="1223"/>
      <c r="BS53" s="1223"/>
      <c r="BT53" s="1223"/>
      <c r="BU53" s="1223"/>
      <c r="BV53" s="1223"/>
      <c r="BW53" s="1223"/>
      <c r="BX53" s="1222"/>
      <c r="BY53" s="1223"/>
      <c r="BZ53" s="1223"/>
      <c r="CA53" s="1223"/>
      <c r="CB53" s="1223"/>
      <c r="CC53" s="1223"/>
      <c r="CD53" s="1223"/>
      <c r="CE53" s="1223"/>
      <c r="CF53" s="1222"/>
      <c r="CG53" s="1223"/>
      <c r="CH53" s="1223"/>
      <c r="CI53" s="1223"/>
      <c r="CJ53" s="1223"/>
      <c r="CK53" s="1223"/>
      <c r="CL53" s="1223"/>
      <c r="CM53" s="1223"/>
      <c r="CN53" s="1223">
        <v>56</v>
      </c>
      <c r="CO53" s="1223"/>
      <c r="CP53" s="1223"/>
      <c r="CQ53" s="1223"/>
      <c r="CR53" s="1223"/>
      <c r="CS53" s="1223"/>
      <c r="CT53" s="1223"/>
      <c r="CU53" s="1223"/>
      <c r="CV53" s="1223">
        <v>66</v>
      </c>
      <c r="CW53" s="1223"/>
      <c r="CX53" s="1223"/>
      <c r="CY53" s="1223"/>
      <c r="CZ53" s="1223"/>
      <c r="DA53" s="1223"/>
      <c r="DB53" s="1223"/>
      <c r="DC53" s="1223"/>
    </row>
    <row r="54" spans="1:109" ht="13.2" x14ac:dyDescent="0.2">
      <c r="A54" s="1200"/>
      <c r="B54" s="256"/>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1200"/>
      <c r="B55" s="256"/>
      <c r="G55" s="1211"/>
      <c r="H55" s="1211"/>
      <c r="I55" s="1211"/>
      <c r="J55" s="1211"/>
      <c r="K55" s="1220"/>
      <c r="L55" s="1220"/>
      <c r="M55" s="1220"/>
      <c r="N55" s="1220"/>
      <c r="AN55" s="1217" t="s">
        <v>612</v>
      </c>
      <c r="AO55" s="1217"/>
      <c r="AP55" s="1217"/>
      <c r="AQ55" s="1217"/>
      <c r="AR55" s="1217"/>
      <c r="AS55" s="1217"/>
      <c r="AT55" s="1217"/>
      <c r="AU55" s="1217"/>
      <c r="AV55" s="1217"/>
      <c r="AW55" s="1217"/>
      <c r="AX55" s="1217"/>
      <c r="AY55" s="1217"/>
      <c r="AZ55" s="1217"/>
      <c r="BA55" s="1217"/>
      <c r="BB55" s="1221" t="s">
        <v>610</v>
      </c>
      <c r="BC55" s="1221"/>
      <c r="BD55" s="1221"/>
      <c r="BE55" s="1221"/>
      <c r="BF55" s="1221"/>
      <c r="BG55" s="1221"/>
      <c r="BH55" s="1221"/>
      <c r="BI55" s="1221"/>
      <c r="BJ55" s="1221"/>
      <c r="BK55" s="1221"/>
      <c r="BL55" s="1221"/>
      <c r="BM55" s="1221"/>
      <c r="BN55" s="1221"/>
      <c r="BO55" s="1221"/>
      <c r="BP55" s="1222"/>
      <c r="BQ55" s="1223"/>
      <c r="BR55" s="1223"/>
      <c r="BS55" s="1223"/>
      <c r="BT55" s="1223"/>
      <c r="BU55" s="1223"/>
      <c r="BV55" s="1223"/>
      <c r="BW55" s="1223"/>
      <c r="BX55" s="1222"/>
      <c r="BY55" s="1223"/>
      <c r="BZ55" s="1223"/>
      <c r="CA55" s="1223"/>
      <c r="CB55" s="1223"/>
      <c r="CC55" s="1223"/>
      <c r="CD55" s="1223"/>
      <c r="CE55" s="1223"/>
      <c r="CF55" s="1222"/>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ht="13.2" x14ac:dyDescent="0.2">
      <c r="A56" s="1200"/>
      <c r="B56" s="256"/>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0" customFormat="1" ht="13.2" x14ac:dyDescent="0.2">
      <c r="B57" s="1224"/>
      <c r="G57" s="1211"/>
      <c r="H57" s="1211"/>
      <c r="I57" s="1225"/>
      <c r="J57" s="1225"/>
      <c r="K57" s="1220"/>
      <c r="L57" s="1220"/>
      <c r="M57" s="1220"/>
      <c r="N57" s="1220"/>
      <c r="AM57" s="252"/>
      <c r="AN57" s="1217"/>
      <c r="AO57" s="1217"/>
      <c r="AP57" s="1217"/>
      <c r="AQ57" s="1217"/>
      <c r="AR57" s="1217"/>
      <c r="AS57" s="1217"/>
      <c r="AT57" s="1217"/>
      <c r="AU57" s="1217"/>
      <c r="AV57" s="1217"/>
      <c r="AW57" s="1217"/>
      <c r="AX57" s="1217"/>
      <c r="AY57" s="1217"/>
      <c r="AZ57" s="1217"/>
      <c r="BA57" s="1217"/>
      <c r="BB57" s="1221" t="s">
        <v>611</v>
      </c>
      <c r="BC57" s="1221"/>
      <c r="BD57" s="1221"/>
      <c r="BE57" s="1221"/>
      <c r="BF57" s="1221"/>
      <c r="BG57" s="1221"/>
      <c r="BH57" s="1221"/>
      <c r="BI57" s="1221"/>
      <c r="BJ57" s="1221"/>
      <c r="BK57" s="1221"/>
      <c r="BL57" s="1221"/>
      <c r="BM57" s="1221"/>
      <c r="BN57" s="1221"/>
      <c r="BO57" s="1221"/>
      <c r="BP57" s="1222"/>
      <c r="BQ57" s="1223"/>
      <c r="BR57" s="1223"/>
      <c r="BS57" s="1223"/>
      <c r="BT57" s="1223"/>
      <c r="BU57" s="1223"/>
      <c r="BV57" s="1223"/>
      <c r="BW57" s="1223"/>
      <c r="BX57" s="1222"/>
      <c r="BY57" s="1223"/>
      <c r="BZ57" s="1223"/>
      <c r="CA57" s="1223"/>
      <c r="CB57" s="1223"/>
      <c r="CC57" s="1223"/>
      <c r="CD57" s="1223"/>
      <c r="CE57" s="1223"/>
      <c r="CF57" s="1222"/>
      <c r="CG57" s="1223"/>
      <c r="CH57" s="1223"/>
      <c r="CI57" s="1223"/>
      <c r="CJ57" s="1223"/>
      <c r="CK57" s="1223"/>
      <c r="CL57" s="1223"/>
      <c r="CM57" s="1223"/>
      <c r="CN57" s="1223">
        <v>61.5</v>
      </c>
      <c r="CO57" s="1223"/>
      <c r="CP57" s="1223"/>
      <c r="CQ57" s="1223"/>
      <c r="CR57" s="1223"/>
      <c r="CS57" s="1223"/>
      <c r="CT57" s="1223"/>
      <c r="CU57" s="1223"/>
      <c r="CV57" s="1223">
        <v>61</v>
      </c>
      <c r="CW57" s="1223"/>
      <c r="CX57" s="1223"/>
      <c r="CY57" s="1223"/>
      <c r="CZ57" s="1223"/>
      <c r="DA57" s="1223"/>
      <c r="DB57" s="1223"/>
      <c r="DC57" s="1223"/>
      <c r="DD57" s="1226"/>
      <c r="DE57" s="1224"/>
    </row>
    <row r="58" spans="1:109" s="1200" customFormat="1" ht="13.2" x14ac:dyDescent="0.2">
      <c r="A58" s="252"/>
      <c r="B58" s="1224"/>
      <c r="G58" s="1211"/>
      <c r="H58" s="1211"/>
      <c r="I58" s="1225"/>
      <c r="J58" s="1225"/>
      <c r="K58" s="1220"/>
      <c r="L58" s="1220"/>
      <c r="M58" s="1220"/>
      <c r="N58" s="1220"/>
      <c r="AM58" s="252"/>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0" customFormat="1" ht="13.2" x14ac:dyDescent="0.2">
      <c r="A59" s="252"/>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0" customFormat="1" ht="13.2" x14ac:dyDescent="0.2">
      <c r="A60" s="252"/>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0" customFormat="1" ht="13.2" x14ac:dyDescent="0.2">
      <c r="A61" s="252"/>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52"/>
    </row>
    <row r="63" spans="1:109" ht="16.2" x14ac:dyDescent="0.2">
      <c r="B63" s="309" t="s">
        <v>613</v>
      </c>
    </row>
    <row r="64" spans="1:109" ht="13.2" x14ac:dyDescent="0.2">
      <c r="B64" s="256"/>
      <c r="G64" s="1199"/>
      <c r="I64" s="1232"/>
      <c r="J64" s="1232"/>
      <c r="K64" s="1232"/>
      <c r="L64" s="1232"/>
      <c r="M64" s="1232"/>
      <c r="N64" s="1233"/>
      <c r="AM64" s="1199"/>
      <c r="AN64" s="1199" t="s">
        <v>606</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6"/>
      <c r="AN65" s="1201" t="s">
        <v>614</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6"/>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6"/>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6"/>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6"/>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6"/>
      <c r="H70" s="1234"/>
      <c r="I70" s="1234"/>
      <c r="J70" s="1235"/>
      <c r="K70" s="1235"/>
      <c r="L70" s="1236"/>
      <c r="M70" s="1235"/>
      <c r="N70" s="1236"/>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6"/>
      <c r="G71" s="1237"/>
      <c r="I71" s="1238"/>
      <c r="J71" s="1235"/>
      <c r="K71" s="1235"/>
      <c r="L71" s="1236"/>
      <c r="M71" s="1235"/>
      <c r="N71" s="1236"/>
      <c r="AM71" s="1237"/>
      <c r="AN71" s="252" t="s">
        <v>608</v>
      </c>
    </row>
    <row r="72" spans="2:107" ht="13.2" x14ac:dyDescent="0.2">
      <c r="B72" s="256"/>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569</v>
      </c>
      <c r="BQ72" s="1217"/>
      <c r="BR72" s="1217"/>
      <c r="BS72" s="1217"/>
      <c r="BT72" s="1217"/>
      <c r="BU72" s="1217"/>
      <c r="BV72" s="1217"/>
      <c r="BW72" s="1217"/>
      <c r="BX72" s="1217" t="s">
        <v>570</v>
      </c>
      <c r="BY72" s="1217"/>
      <c r="BZ72" s="1217"/>
      <c r="CA72" s="1217"/>
      <c r="CB72" s="1217"/>
      <c r="CC72" s="1217"/>
      <c r="CD72" s="1217"/>
      <c r="CE72" s="1217"/>
      <c r="CF72" s="1217" t="s">
        <v>571</v>
      </c>
      <c r="CG72" s="1217"/>
      <c r="CH72" s="1217"/>
      <c r="CI72" s="1217"/>
      <c r="CJ72" s="1217"/>
      <c r="CK72" s="1217"/>
      <c r="CL72" s="1217"/>
      <c r="CM72" s="1217"/>
      <c r="CN72" s="1217" t="s">
        <v>572</v>
      </c>
      <c r="CO72" s="1217"/>
      <c r="CP72" s="1217"/>
      <c r="CQ72" s="1217"/>
      <c r="CR72" s="1217"/>
      <c r="CS72" s="1217"/>
      <c r="CT72" s="1217"/>
      <c r="CU72" s="1217"/>
      <c r="CV72" s="1217" t="s">
        <v>573</v>
      </c>
      <c r="CW72" s="1217"/>
      <c r="CX72" s="1217"/>
      <c r="CY72" s="1217"/>
      <c r="CZ72" s="1217"/>
      <c r="DA72" s="1217"/>
      <c r="DB72" s="1217"/>
      <c r="DC72" s="1217"/>
    </row>
    <row r="73" spans="2:107" ht="13.2" x14ac:dyDescent="0.2">
      <c r="B73" s="256"/>
      <c r="G73" s="1218"/>
      <c r="H73" s="1218"/>
      <c r="I73" s="1218"/>
      <c r="J73" s="1218"/>
      <c r="K73" s="1239"/>
      <c r="L73" s="1239"/>
      <c r="M73" s="1239"/>
      <c r="N73" s="1239"/>
      <c r="AM73" s="1210"/>
      <c r="AN73" s="1221" t="s">
        <v>609</v>
      </c>
      <c r="AO73" s="1221"/>
      <c r="AP73" s="1221"/>
      <c r="AQ73" s="1221"/>
      <c r="AR73" s="1221"/>
      <c r="AS73" s="1221"/>
      <c r="AT73" s="1221"/>
      <c r="AU73" s="1221"/>
      <c r="AV73" s="1221"/>
      <c r="AW73" s="1221"/>
      <c r="AX73" s="1221"/>
      <c r="AY73" s="1221"/>
      <c r="AZ73" s="1221"/>
      <c r="BA73" s="1221"/>
      <c r="BB73" s="1221" t="s">
        <v>610</v>
      </c>
      <c r="BC73" s="1221"/>
      <c r="BD73" s="1221"/>
      <c r="BE73" s="1221"/>
      <c r="BF73" s="1221"/>
      <c r="BG73" s="1221"/>
      <c r="BH73" s="1221"/>
      <c r="BI73" s="1221"/>
      <c r="BJ73" s="1221"/>
      <c r="BK73" s="1221"/>
      <c r="BL73" s="1221"/>
      <c r="BM73" s="1221"/>
      <c r="BN73" s="1221"/>
      <c r="BO73" s="1221"/>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ht="13.2" x14ac:dyDescent="0.2">
      <c r="B74" s="256"/>
      <c r="G74" s="1218"/>
      <c r="H74" s="1218"/>
      <c r="I74" s="1218"/>
      <c r="J74" s="1218"/>
      <c r="K74" s="1239"/>
      <c r="L74" s="1239"/>
      <c r="M74" s="1239"/>
      <c r="N74" s="1239"/>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6"/>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615</v>
      </c>
      <c r="BC75" s="1221"/>
      <c r="BD75" s="1221"/>
      <c r="BE75" s="1221"/>
      <c r="BF75" s="1221"/>
      <c r="BG75" s="1221"/>
      <c r="BH75" s="1221"/>
      <c r="BI75" s="1221"/>
      <c r="BJ75" s="1221"/>
      <c r="BK75" s="1221"/>
      <c r="BL75" s="1221"/>
      <c r="BM75" s="1221"/>
      <c r="BN75" s="1221"/>
      <c r="BO75" s="1221"/>
      <c r="BP75" s="1223">
        <v>9.8000000000000007</v>
      </c>
      <c r="BQ75" s="1223"/>
      <c r="BR75" s="1223"/>
      <c r="BS75" s="1223"/>
      <c r="BT75" s="1223"/>
      <c r="BU75" s="1223"/>
      <c r="BV75" s="1223"/>
      <c r="BW75" s="1223"/>
      <c r="BX75" s="1223">
        <v>8.4</v>
      </c>
      <c r="BY75" s="1223"/>
      <c r="BZ75" s="1223"/>
      <c r="CA75" s="1223"/>
      <c r="CB75" s="1223"/>
      <c r="CC75" s="1223"/>
      <c r="CD75" s="1223"/>
      <c r="CE75" s="1223"/>
      <c r="CF75" s="1223">
        <v>6.9</v>
      </c>
      <c r="CG75" s="1223"/>
      <c r="CH75" s="1223"/>
      <c r="CI75" s="1223"/>
      <c r="CJ75" s="1223"/>
      <c r="CK75" s="1223"/>
      <c r="CL75" s="1223"/>
      <c r="CM75" s="1223"/>
      <c r="CN75" s="1223">
        <v>5.4</v>
      </c>
      <c r="CO75" s="1223"/>
      <c r="CP75" s="1223"/>
      <c r="CQ75" s="1223"/>
      <c r="CR75" s="1223"/>
      <c r="CS75" s="1223"/>
      <c r="CT75" s="1223"/>
      <c r="CU75" s="1223"/>
      <c r="CV75" s="1223">
        <v>4.0999999999999996</v>
      </c>
      <c r="CW75" s="1223"/>
      <c r="CX75" s="1223"/>
      <c r="CY75" s="1223"/>
      <c r="CZ75" s="1223"/>
      <c r="DA75" s="1223"/>
      <c r="DB75" s="1223"/>
      <c r="DC75" s="1223"/>
    </row>
    <row r="76" spans="2:107" ht="13.2" x14ac:dyDescent="0.2">
      <c r="B76" s="256"/>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6"/>
      <c r="G77" s="1211"/>
      <c r="H77" s="1211"/>
      <c r="I77" s="1211"/>
      <c r="J77" s="1211"/>
      <c r="K77" s="1239"/>
      <c r="L77" s="1239"/>
      <c r="M77" s="1239"/>
      <c r="N77" s="1239"/>
      <c r="AN77" s="1217" t="s">
        <v>612</v>
      </c>
      <c r="AO77" s="1217"/>
      <c r="AP77" s="1217"/>
      <c r="AQ77" s="1217"/>
      <c r="AR77" s="1217"/>
      <c r="AS77" s="1217"/>
      <c r="AT77" s="1217"/>
      <c r="AU77" s="1217"/>
      <c r="AV77" s="1217"/>
      <c r="AW77" s="1217"/>
      <c r="AX77" s="1217"/>
      <c r="AY77" s="1217"/>
      <c r="AZ77" s="1217"/>
      <c r="BA77" s="1217"/>
      <c r="BB77" s="1221" t="s">
        <v>610</v>
      </c>
      <c r="BC77" s="1221"/>
      <c r="BD77" s="1221"/>
      <c r="BE77" s="1221"/>
      <c r="BF77" s="1221"/>
      <c r="BG77" s="1221"/>
      <c r="BH77" s="1221"/>
      <c r="BI77" s="1221"/>
      <c r="BJ77" s="1221"/>
      <c r="BK77" s="1221"/>
      <c r="BL77" s="1221"/>
      <c r="BM77" s="1221"/>
      <c r="BN77" s="1221"/>
      <c r="BO77" s="1221"/>
      <c r="BP77" s="1223">
        <v>0</v>
      </c>
      <c r="BQ77" s="1223"/>
      <c r="BR77" s="1223"/>
      <c r="BS77" s="1223"/>
      <c r="BT77" s="1223"/>
      <c r="BU77" s="1223"/>
      <c r="BV77" s="1223"/>
      <c r="BW77" s="1223"/>
      <c r="BX77" s="1223">
        <v>0</v>
      </c>
      <c r="BY77" s="1223"/>
      <c r="BZ77" s="1223"/>
      <c r="CA77" s="1223"/>
      <c r="CB77" s="1223"/>
      <c r="CC77" s="1223"/>
      <c r="CD77" s="1223"/>
      <c r="CE77" s="1223"/>
      <c r="CF77" s="1223">
        <v>0</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ht="13.2" x14ac:dyDescent="0.2">
      <c r="B78" s="256"/>
      <c r="G78" s="1211"/>
      <c r="H78" s="1211"/>
      <c r="I78" s="1211"/>
      <c r="J78" s="1211"/>
      <c r="K78" s="1239"/>
      <c r="L78" s="1239"/>
      <c r="M78" s="1239"/>
      <c r="N78" s="1239"/>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6"/>
      <c r="G79" s="1211"/>
      <c r="H79" s="1211"/>
      <c r="I79" s="1225"/>
      <c r="J79" s="1225"/>
      <c r="K79" s="1240"/>
      <c r="L79" s="1240"/>
      <c r="M79" s="1240"/>
      <c r="N79" s="1240"/>
      <c r="AN79" s="1217"/>
      <c r="AO79" s="1217"/>
      <c r="AP79" s="1217"/>
      <c r="AQ79" s="1217"/>
      <c r="AR79" s="1217"/>
      <c r="AS79" s="1217"/>
      <c r="AT79" s="1217"/>
      <c r="AU79" s="1217"/>
      <c r="AV79" s="1217"/>
      <c r="AW79" s="1217"/>
      <c r="AX79" s="1217"/>
      <c r="AY79" s="1217"/>
      <c r="AZ79" s="1217"/>
      <c r="BA79" s="1217"/>
      <c r="BB79" s="1221" t="s">
        <v>615</v>
      </c>
      <c r="BC79" s="1221"/>
      <c r="BD79" s="1221"/>
      <c r="BE79" s="1221"/>
      <c r="BF79" s="1221"/>
      <c r="BG79" s="1221"/>
      <c r="BH79" s="1221"/>
      <c r="BI79" s="1221"/>
      <c r="BJ79" s="1221"/>
      <c r="BK79" s="1221"/>
      <c r="BL79" s="1221"/>
      <c r="BM79" s="1221"/>
      <c r="BN79" s="1221"/>
      <c r="BO79" s="1221"/>
      <c r="BP79" s="1223">
        <v>7.1</v>
      </c>
      <c r="BQ79" s="1223"/>
      <c r="BR79" s="1223"/>
      <c r="BS79" s="1223"/>
      <c r="BT79" s="1223"/>
      <c r="BU79" s="1223"/>
      <c r="BV79" s="1223"/>
      <c r="BW79" s="1223"/>
      <c r="BX79" s="1223">
        <v>7.4</v>
      </c>
      <c r="BY79" s="1223"/>
      <c r="BZ79" s="1223"/>
      <c r="CA79" s="1223"/>
      <c r="CB79" s="1223"/>
      <c r="CC79" s="1223"/>
      <c r="CD79" s="1223"/>
      <c r="CE79" s="1223"/>
      <c r="CF79" s="1223">
        <v>7.4</v>
      </c>
      <c r="CG79" s="1223"/>
      <c r="CH79" s="1223"/>
      <c r="CI79" s="1223"/>
      <c r="CJ79" s="1223"/>
      <c r="CK79" s="1223"/>
      <c r="CL79" s="1223"/>
      <c r="CM79" s="1223"/>
      <c r="CN79" s="1223">
        <v>8</v>
      </c>
      <c r="CO79" s="1223"/>
      <c r="CP79" s="1223"/>
      <c r="CQ79" s="1223"/>
      <c r="CR79" s="1223"/>
      <c r="CS79" s="1223"/>
      <c r="CT79" s="1223"/>
      <c r="CU79" s="1223"/>
      <c r="CV79" s="1223">
        <v>6.6</v>
      </c>
      <c r="CW79" s="1223"/>
      <c r="CX79" s="1223"/>
      <c r="CY79" s="1223"/>
      <c r="CZ79" s="1223"/>
      <c r="DA79" s="1223"/>
      <c r="DB79" s="1223"/>
      <c r="DC79" s="1223"/>
    </row>
    <row r="80" spans="2:107" ht="13.2" x14ac:dyDescent="0.2">
      <c r="B80" s="256"/>
      <c r="G80" s="1211"/>
      <c r="H80" s="1211"/>
      <c r="I80" s="1225"/>
      <c r="J80" s="1225"/>
      <c r="K80" s="1240"/>
      <c r="L80" s="1240"/>
      <c r="M80" s="1240"/>
      <c r="N80" s="1240"/>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6"/>
    </row>
    <row r="82" spans="2:109" ht="16.2" x14ac:dyDescent="0.2">
      <c r="B82" s="256"/>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9Xyv/SLHiR2+BaYB2upCm0AG805vKxl3CkQncH11dD3JmaqKy6YllAUJnrsvT0VBl/a+w5rNkhKuOZDwCLPjvA==" saltValue="LjC7+vu3zeEGEAgHzeAkh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516</v>
      </c>
    </row>
  </sheetData>
  <sheetProtection algorithmName="SHA-512" hashValue="+rXdUG+JQ/QiH/jMF7acIBVW30/KawVb1Yy9vf4G4eEmdf3K3UIhc/AdqClQSS0LJKpE/d1uDdTk62vvrg7YTg==" saltValue="cfKkL5bGHZXW0+2dujoA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516</v>
      </c>
    </row>
  </sheetData>
  <sheetProtection algorithmName="SHA-512" hashValue="Sn+3FvKB972yC6atMJlXJz2RvHthJUgm5APpRiJ8vLtJ7IPnTohDw3+eTasxEXsJ4+oT34yn3EcgwXmZ1opgow==" saltValue="80Q307fE5eKNdVfDy3Tc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566</v>
      </c>
      <c r="G2" s="146"/>
      <c r="H2" s="147"/>
    </row>
    <row r="3" spans="1:8" x14ac:dyDescent="0.2">
      <c r="A3" s="143" t="s">
        <v>559</v>
      </c>
      <c r="B3" s="148"/>
      <c r="C3" s="149"/>
      <c r="D3" s="150">
        <v>310365</v>
      </c>
      <c r="E3" s="151"/>
      <c r="F3" s="152">
        <v>317319</v>
      </c>
      <c r="G3" s="153"/>
      <c r="H3" s="154"/>
    </row>
    <row r="4" spans="1:8" x14ac:dyDescent="0.2">
      <c r="A4" s="155"/>
      <c r="B4" s="156"/>
      <c r="C4" s="157"/>
      <c r="D4" s="158">
        <v>172595</v>
      </c>
      <c r="E4" s="159"/>
      <c r="F4" s="160">
        <v>164214</v>
      </c>
      <c r="G4" s="161"/>
      <c r="H4" s="162"/>
    </row>
    <row r="5" spans="1:8" x14ac:dyDescent="0.2">
      <c r="A5" s="143" t="s">
        <v>561</v>
      </c>
      <c r="B5" s="148"/>
      <c r="C5" s="149"/>
      <c r="D5" s="150">
        <v>284706</v>
      </c>
      <c r="E5" s="151"/>
      <c r="F5" s="152">
        <v>289738</v>
      </c>
      <c r="G5" s="153"/>
      <c r="H5" s="154"/>
    </row>
    <row r="6" spans="1:8" x14ac:dyDescent="0.2">
      <c r="A6" s="155"/>
      <c r="B6" s="156"/>
      <c r="C6" s="157"/>
      <c r="D6" s="158">
        <v>208147</v>
      </c>
      <c r="E6" s="159"/>
      <c r="F6" s="160">
        <v>156238</v>
      </c>
      <c r="G6" s="161"/>
      <c r="H6" s="162"/>
    </row>
    <row r="7" spans="1:8" x14ac:dyDescent="0.2">
      <c r="A7" s="143" t="s">
        <v>562</v>
      </c>
      <c r="B7" s="148"/>
      <c r="C7" s="149"/>
      <c r="D7" s="150">
        <v>282402</v>
      </c>
      <c r="E7" s="151"/>
      <c r="F7" s="152">
        <v>316937</v>
      </c>
      <c r="G7" s="153"/>
      <c r="H7" s="154"/>
    </row>
    <row r="8" spans="1:8" x14ac:dyDescent="0.2">
      <c r="A8" s="155"/>
      <c r="B8" s="156"/>
      <c r="C8" s="157"/>
      <c r="D8" s="158">
        <v>174692</v>
      </c>
      <c r="E8" s="159"/>
      <c r="F8" s="160">
        <v>199150</v>
      </c>
      <c r="G8" s="161"/>
      <c r="H8" s="162"/>
    </row>
    <row r="9" spans="1:8" x14ac:dyDescent="0.2">
      <c r="A9" s="143" t="s">
        <v>563</v>
      </c>
      <c r="B9" s="148"/>
      <c r="C9" s="149"/>
      <c r="D9" s="150">
        <v>555692</v>
      </c>
      <c r="E9" s="151"/>
      <c r="F9" s="152">
        <v>332350</v>
      </c>
      <c r="G9" s="153"/>
      <c r="H9" s="154"/>
    </row>
    <row r="10" spans="1:8" x14ac:dyDescent="0.2">
      <c r="A10" s="155"/>
      <c r="B10" s="156"/>
      <c r="C10" s="157"/>
      <c r="D10" s="158">
        <v>174812</v>
      </c>
      <c r="E10" s="159"/>
      <c r="F10" s="160">
        <v>200453</v>
      </c>
      <c r="G10" s="161"/>
      <c r="H10" s="162"/>
    </row>
    <row r="11" spans="1:8" x14ac:dyDescent="0.2">
      <c r="A11" s="143" t="s">
        <v>564</v>
      </c>
      <c r="B11" s="148"/>
      <c r="C11" s="149"/>
      <c r="D11" s="150">
        <v>458161</v>
      </c>
      <c r="E11" s="151"/>
      <c r="F11" s="152">
        <v>362690</v>
      </c>
      <c r="G11" s="153"/>
      <c r="H11" s="154"/>
    </row>
    <row r="12" spans="1:8" x14ac:dyDescent="0.2">
      <c r="A12" s="155"/>
      <c r="B12" s="156"/>
      <c r="C12" s="163"/>
      <c r="D12" s="158">
        <v>252076</v>
      </c>
      <c r="E12" s="159"/>
      <c r="F12" s="160">
        <v>172580</v>
      </c>
      <c r="G12" s="161"/>
      <c r="H12" s="162"/>
    </row>
    <row r="13" spans="1:8" x14ac:dyDescent="0.2">
      <c r="A13" s="143"/>
      <c r="B13" s="148"/>
      <c r="C13" s="149"/>
      <c r="D13" s="150">
        <v>378265</v>
      </c>
      <c r="E13" s="151"/>
      <c r="F13" s="152">
        <v>323807</v>
      </c>
      <c r="G13" s="164"/>
      <c r="H13" s="154"/>
    </row>
    <row r="14" spans="1:8" x14ac:dyDescent="0.2">
      <c r="A14" s="155"/>
      <c r="B14" s="156"/>
      <c r="C14" s="157"/>
      <c r="D14" s="158">
        <v>196464</v>
      </c>
      <c r="E14" s="159"/>
      <c r="F14" s="160">
        <v>178527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8.5299999999999994</v>
      </c>
      <c r="C19" s="165">
        <f>ROUND(VALUE(SUBSTITUTE(実質収支比率等に係る経年分析!G$48,"▲","-")),2)</f>
        <v>11.53</v>
      </c>
      <c r="D19" s="165">
        <f>ROUND(VALUE(SUBSTITUTE(実質収支比率等に係る経年分析!H$48,"▲","-")),2)</f>
        <v>12.45</v>
      </c>
      <c r="E19" s="165">
        <f>ROUND(VALUE(SUBSTITUTE(実質収支比率等に係る経年分析!I$48,"▲","-")),2)</f>
        <v>15.21</v>
      </c>
      <c r="F19" s="165">
        <f>ROUND(VALUE(SUBSTITUTE(実質収支比率等に係る経年分析!J$48,"▲","-")),2)</f>
        <v>11.32</v>
      </c>
    </row>
    <row r="20" spans="1:11" x14ac:dyDescent="0.2">
      <c r="A20" s="165" t="s">
        <v>55</v>
      </c>
      <c r="B20" s="165">
        <f>ROUND(VALUE(SUBSTITUTE(実質収支比率等に係る経年分析!F$47,"▲","-")),2)</f>
        <v>46.26</v>
      </c>
      <c r="C20" s="165">
        <f>ROUND(VALUE(SUBSTITUTE(実質収支比率等に係る経年分析!G$47,"▲","-")),2)</f>
        <v>47.69</v>
      </c>
      <c r="D20" s="165">
        <f>ROUND(VALUE(SUBSTITUTE(実質収支比率等に係る経年分析!H$47,"▲","-")),2)</f>
        <v>50.99</v>
      </c>
      <c r="E20" s="165">
        <f>ROUND(VALUE(SUBSTITUTE(実質収支比率等に係る経年分析!I$47,"▲","-")),2)</f>
        <v>50.7</v>
      </c>
      <c r="F20" s="165">
        <f>ROUND(VALUE(SUBSTITUTE(実質収支比率等に係る経年分析!J$47,"▲","-")),2)</f>
        <v>44.93</v>
      </c>
    </row>
    <row r="21" spans="1:11" x14ac:dyDescent="0.2">
      <c r="A21" s="165" t="s">
        <v>56</v>
      </c>
      <c r="B21" s="165">
        <f>IF(ISNUMBER(VALUE(SUBSTITUTE(実質収支比率等に係る経年分析!F$49,"▲","-"))),ROUND(VALUE(SUBSTITUTE(実質収支比率等に係る経年分析!F$49,"▲","-")),2),NA())</f>
        <v>16.68</v>
      </c>
      <c r="C21" s="165">
        <f>IF(ISNUMBER(VALUE(SUBSTITUTE(実質収支比率等に係る経年分析!G$49,"▲","-"))),ROUND(VALUE(SUBSTITUTE(実質収支比率等に係る経年分析!G$49,"▲","-")),2),NA())</f>
        <v>2.77</v>
      </c>
      <c r="D21" s="165">
        <f>IF(ISNUMBER(VALUE(SUBSTITUTE(実質収支比率等に係る経年分析!H$49,"▲","-"))),ROUND(VALUE(SUBSTITUTE(実質収支比率等に係る経年分析!H$49,"▲","-")),2),NA())</f>
        <v>3.63</v>
      </c>
      <c r="E21" s="165">
        <f>IF(ISNUMBER(VALUE(SUBSTITUTE(実質収支比率等に係る経年分析!I$49,"▲","-"))),ROUND(VALUE(SUBSTITUTE(実質収支比率等に係る経年分析!I$49,"▲","-")),2),NA())</f>
        <v>2.83</v>
      </c>
      <c r="F21" s="165">
        <f>IF(ISNUMBER(VALUE(SUBSTITUTE(実質収支比率等に係る経年分析!J$49,"▲","-"))),ROUND(VALUE(SUBSTITUTE(実質収支比率等に係る経年分析!J$49,"▲","-")),2),NA())</f>
        <v>12.24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介護保険（介護サービス事業勘定）特別会計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国民健康保険特別会計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0.05</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宅地造成事業特別会計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浄化槽事業特別会計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下水道事業特別会計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v>
      </c>
    </row>
    <row r="34" spans="1:16" x14ac:dyDescent="0.2">
      <c r="A34" s="166" t="str">
        <f>IF(連結実質赤字比率に係る赤字・黒字の構成分析!C$36="",NA(),連結実質赤字比率に係る赤字・黒字の構成分析!C$36)</f>
        <v>簡易水道事業特別会計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v>
      </c>
    </row>
    <row r="35" spans="1:16" x14ac:dyDescent="0.2">
      <c r="A35" s="166" t="str">
        <f>IF(連結実質赤字比率に係る赤字・黒字の構成分析!C$35="",NA(),連結実質赤字比率に係る赤字・黒字の構成分析!C$35)</f>
        <v>介護保険（保険事業勘定）特別会計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0.46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0.24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0.46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0.01</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8.52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11.52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12.42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15.21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11.31</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379</v>
      </c>
      <c r="E42" s="167"/>
      <c r="F42" s="167"/>
      <c r="G42" s="167">
        <f>'実質公債費比率（分子）の構造'!L$52</f>
        <v>297</v>
      </c>
      <c r="H42" s="167"/>
      <c r="I42" s="167"/>
      <c r="J42" s="167">
        <f>'実質公債費比率（分子）の構造'!M$52</f>
        <v>267</v>
      </c>
      <c r="K42" s="167"/>
      <c r="L42" s="167"/>
      <c r="M42" s="167">
        <f>'実質公債費比率（分子）の構造'!N$52</f>
        <v>215</v>
      </c>
      <c r="N42" s="167"/>
      <c r="O42" s="167"/>
      <c r="P42" s="167">
        <f>'実質公債費比率（分子）の構造'!O$52</f>
        <v>233</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2">
      <c r="A46" s="167" t="s">
        <v>67</v>
      </c>
      <c r="B46" s="167">
        <f>'実質公債費比率（分子）の構造'!K$48</f>
        <v>50</v>
      </c>
      <c r="C46" s="167"/>
      <c r="D46" s="167"/>
      <c r="E46" s="167">
        <f>'実質公債費比率（分子）の構造'!L$48</f>
        <v>56</v>
      </c>
      <c r="F46" s="167"/>
      <c r="G46" s="167"/>
      <c r="H46" s="167">
        <f>'実質公債費比率（分子）の構造'!M$48</f>
        <v>63</v>
      </c>
      <c r="I46" s="167"/>
      <c r="J46" s="167"/>
      <c r="K46" s="167">
        <f>'実質公債費比率（分子）の構造'!N$48</f>
        <v>69</v>
      </c>
      <c r="L46" s="167"/>
      <c r="M46" s="167"/>
      <c r="N46" s="167">
        <f>'実質公債費比率（分子）の構造'!O$48</f>
        <v>74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473</v>
      </c>
      <c r="C49" s="167"/>
      <c r="D49" s="167"/>
      <c r="E49" s="167">
        <f>'実質公債費比率（分子）の構造'!L$45</f>
        <v>349</v>
      </c>
      <c r="F49" s="167"/>
      <c r="G49" s="167"/>
      <c r="H49" s="167">
        <f>'実質公債費比率（分子）の構造'!M$45</f>
        <v>291</v>
      </c>
      <c r="I49" s="167"/>
      <c r="J49" s="167"/>
      <c r="K49" s="167">
        <f>'実質公債費比率（分子）の構造'!N$45</f>
        <v>223</v>
      </c>
      <c r="L49" s="167"/>
      <c r="M49" s="167"/>
      <c r="N49" s="167">
        <f>'実質公債費比率（分子）の構造'!O$45</f>
        <v>210</v>
      </c>
      <c r="O49" s="167"/>
      <c r="P49" s="167"/>
    </row>
    <row r="50" spans="1:16" x14ac:dyDescent="0.2">
      <c r="A50" s="167" t="s">
        <v>71</v>
      </c>
      <c r="B50" s="167" t="e">
        <f>NA()</f>
        <v>#N/A</v>
      </c>
      <c r="C50" s="167">
        <f>IF(ISNUMBER('実質公債費比率（分子）の構造'!K$53),'実質公債費比率（分子）の構造'!K$53,NA())</f>
        <v>144</v>
      </c>
      <c r="D50" s="167" t="e">
        <f>NA()</f>
        <v>#N/A</v>
      </c>
      <c r="E50" s="167" t="e">
        <f>NA()</f>
        <v>#N/A</v>
      </c>
      <c r="F50" s="167">
        <f>IF(ISNUMBER('実質公債費比率（分子）の構造'!L$53),'実質公債費比率（分子）の構造'!L$53,NA())</f>
        <v>108</v>
      </c>
      <c r="G50" s="167" t="e">
        <f>NA()</f>
        <v>#N/A</v>
      </c>
      <c r="H50" s="167" t="e">
        <f>NA()</f>
        <v>#N/A</v>
      </c>
      <c r="I50" s="167">
        <f>IF(ISNUMBER('実質公債費比率（分子）の構造'!M$53),'実質公債費比率（分子）の構造'!M$53,NA())</f>
        <v>87</v>
      </c>
      <c r="J50" s="167" t="e">
        <f>NA()</f>
        <v>#N/A</v>
      </c>
      <c r="K50" s="167" t="e">
        <f>NA()</f>
        <v>#N/A</v>
      </c>
      <c r="L50" s="167">
        <f>IF(ISNUMBER('実質公債費比率（分子）の構造'!N$53),'実質公債費比率（分子）の構造'!N$53,NA())</f>
        <v>77</v>
      </c>
      <c r="M50" s="167" t="e">
        <f>NA()</f>
        <v>#N/A</v>
      </c>
      <c r="N50" s="167" t="e">
        <f>NA()</f>
        <v>#N/A</v>
      </c>
      <c r="O50" s="167">
        <f>IF(ISNUMBER('実質公債費比率（分子）の構造'!O$53),'実質公債費比率（分子）の構造'!O$53,NA())</f>
        <v>51</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2373</v>
      </c>
      <c r="E56" s="166"/>
      <c r="F56" s="166"/>
      <c r="G56" s="166">
        <f>'将来負担比率（分子）の構造'!J$52</f>
        <v>2468</v>
      </c>
      <c r="H56" s="166"/>
      <c r="I56" s="166"/>
      <c r="J56" s="166">
        <f>'将来負担比率（分子）の構造'!K$52</f>
        <v>2564</v>
      </c>
      <c r="K56" s="166"/>
      <c r="L56" s="166"/>
      <c r="M56" s="166">
        <f>'将来負担比率（分子）の構造'!L$52</f>
        <v>2559</v>
      </c>
      <c r="N56" s="166"/>
      <c r="O56" s="166"/>
      <c r="P56" s="166">
        <f>'将来負担比率（分子）の構造'!M$52</f>
        <v>2548</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2285</v>
      </c>
      <c r="E58" s="166"/>
      <c r="F58" s="166"/>
      <c r="G58" s="166">
        <f>'将来負担比率（分子）の構造'!J$50</f>
        <v>2439</v>
      </c>
      <c r="H58" s="166"/>
      <c r="I58" s="166"/>
      <c r="J58" s="166">
        <f>'将来負担比率（分子）の構造'!K$50</f>
        <v>2548</v>
      </c>
      <c r="K58" s="166"/>
      <c r="L58" s="166"/>
      <c r="M58" s="166">
        <f>'将来負担比率（分子）の構造'!L$50</f>
        <v>2670</v>
      </c>
      <c r="N58" s="166"/>
      <c r="O58" s="166"/>
      <c r="P58" s="166">
        <f>'将来負担比率（分子）の構造'!M$50</f>
        <v>2927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t="str">
        <f>'将来負担比率（分子）の構造'!I$45</f>
        <v>-</v>
      </c>
      <c r="C62" s="166"/>
      <c r="D62" s="166"/>
      <c r="E62" s="166" t="str">
        <f>'将来負担比率（分子）の構造'!J$45</f>
        <v>-</v>
      </c>
      <c r="F62" s="166"/>
      <c r="G62" s="166"/>
      <c r="H62" s="166" t="str">
        <f>'将来負担比率（分子）の構造'!K$45</f>
        <v>-</v>
      </c>
      <c r="I62" s="166"/>
      <c r="J62" s="166"/>
      <c r="K62" s="166" t="str">
        <f>'将来負担比率（分子）の構造'!L$45</f>
        <v>-</v>
      </c>
      <c r="L62" s="166"/>
      <c r="M62" s="166"/>
      <c r="N62" s="166" t="str">
        <f>'将来負担比率（分子）の構造'!M$45</f>
        <v>-</v>
      </c>
      <c r="O62" s="166"/>
      <c r="P62" s="166"/>
    </row>
    <row r="63" spans="1:16" x14ac:dyDescent="0.2">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900</v>
      </c>
      <c r="C64" s="166"/>
      <c r="D64" s="166"/>
      <c r="E64" s="166">
        <f>'将来負担比率（分子）の構造'!J$43</f>
        <v>995</v>
      </c>
      <c r="F64" s="166"/>
      <c r="G64" s="166"/>
      <c r="H64" s="166">
        <f>'将来負担比率（分子）の構造'!K$43</f>
        <v>1037</v>
      </c>
      <c r="I64" s="166"/>
      <c r="J64" s="166"/>
      <c r="K64" s="166">
        <f>'将来負担比率（分子）の構造'!L$43</f>
        <v>1006</v>
      </c>
      <c r="L64" s="166"/>
      <c r="M64" s="166"/>
      <c r="N64" s="166">
        <f>'将来負担比率（分子）の構造'!M$43</f>
        <v>909</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2128</v>
      </c>
      <c r="C66" s="166"/>
      <c r="D66" s="166"/>
      <c r="E66" s="166">
        <f>'将来負担比率（分子）の構造'!J$41</f>
        <v>2237</v>
      </c>
      <c r="F66" s="166"/>
      <c r="G66" s="166"/>
      <c r="H66" s="166">
        <f>'将来負担比率（分子）の構造'!K$41</f>
        <v>2254</v>
      </c>
      <c r="I66" s="166"/>
      <c r="J66" s="166"/>
      <c r="K66" s="166">
        <f>'将来負担比率（分子）の構造'!L$41</f>
        <v>2538</v>
      </c>
      <c r="L66" s="166"/>
      <c r="M66" s="166"/>
      <c r="N66" s="166">
        <f>'将来負担比率（分子）の構造'!M$41</f>
        <v>2491</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972</v>
      </c>
      <c r="C72" s="170">
        <f>基金残高に係る経年分析!G55</f>
        <v>972</v>
      </c>
      <c r="D72" s="170">
        <f>基金残高に係る経年分析!H55</f>
        <v>972</v>
      </c>
    </row>
    <row r="73" spans="1:16" x14ac:dyDescent="0.2">
      <c r="A73" s="169" t="s">
        <v>78</v>
      </c>
      <c r="B73" s="170">
        <f>基金残高に係る経年分析!F56</f>
        <v>415</v>
      </c>
      <c r="C73" s="170">
        <f>基金残高に係る経年分析!G56</f>
        <v>474</v>
      </c>
      <c r="D73" s="170">
        <f>基金残高に係る経年分析!H56</f>
        <v>413</v>
      </c>
    </row>
    <row r="74" spans="1:16" x14ac:dyDescent="0.2">
      <c r="A74" s="169" t="s">
        <v>79</v>
      </c>
      <c r="B74" s="170">
        <f>基金残高に係る経年分析!F57</f>
        <v>1168</v>
      </c>
      <c r="C74" s="170">
        <f>基金残高に係る経年分析!G57</f>
        <v>1237</v>
      </c>
      <c r="D74" s="170">
        <f>基金残高に係る経年分析!H57</f>
        <v>1519</v>
      </c>
    </row>
  </sheetData>
  <sheetProtection algorithmName="SHA-512" hashValue="8gyafLGpOVjy9wuOgOiPqxFK8OJBYRUJYUUocf+zvA53KiZrHiWBbHh29itdCRh7laZjpL1ARRIzUoS/UHj/TA==" saltValue="/eoNKVLjzLvH6s1s9VUk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211</v>
      </c>
      <c r="DI1" s="701"/>
      <c r="DJ1" s="701"/>
      <c r="DK1" s="701"/>
      <c r="DL1" s="701"/>
      <c r="DM1" s="701"/>
      <c r="DN1" s="702"/>
      <c r="DO1" s="205"/>
      <c r="DP1" s="700" t="s">
        <v>212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703" t="s">
        <v>220</v>
      </c>
      <c r="AQ4" s="703"/>
      <c r="AR4" s="703"/>
      <c r="AS4" s="703"/>
      <c r="AT4" s="703"/>
      <c r="AU4" s="703"/>
      <c r="AV4" s="703"/>
      <c r="AW4" s="703"/>
      <c r="AX4" s="703"/>
      <c r="AY4" s="703"/>
      <c r="AZ4" s="703"/>
      <c r="BA4" s="703"/>
      <c r="BB4" s="703"/>
      <c r="BC4" s="703"/>
      <c r="BD4" s="703"/>
      <c r="BE4" s="703"/>
      <c r="BF4" s="703"/>
      <c r="BG4" s="703" t="s">
        <v>221</v>
      </c>
      <c r="BH4" s="703"/>
      <c r="BI4" s="703"/>
      <c r="BJ4" s="703"/>
      <c r="BK4" s="703"/>
      <c r="BL4" s="703"/>
      <c r="BM4" s="703"/>
      <c r="BN4" s="703"/>
      <c r="BO4" s="703" t="s">
        <v>218</v>
      </c>
      <c r="BP4" s="703"/>
      <c r="BQ4" s="703"/>
      <c r="BR4" s="703"/>
      <c r="BS4" s="703" t="s">
        <v>222</v>
      </c>
      <c r="BT4" s="703"/>
      <c r="BU4" s="703"/>
      <c r="BV4" s="703"/>
      <c r="BW4" s="703"/>
      <c r="BX4" s="703"/>
      <c r="BY4" s="703"/>
      <c r="BZ4" s="703"/>
      <c r="CA4" s="703"/>
      <c r="CB4" s="703"/>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224</v>
      </c>
      <c r="C5" s="660"/>
      <c r="D5" s="660"/>
      <c r="E5" s="660"/>
      <c r="F5" s="660"/>
      <c r="G5" s="660"/>
      <c r="H5" s="660"/>
      <c r="I5" s="660"/>
      <c r="J5" s="660"/>
      <c r="K5" s="660"/>
      <c r="L5" s="660"/>
      <c r="M5" s="660"/>
      <c r="N5" s="660"/>
      <c r="O5" s="660"/>
      <c r="P5" s="660"/>
      <c r="Q5" s="661"/>
      <c r="R5" s="656">
        <v>507441</v>
      </c>
      <c r="S5" s="657"/>
      <c r="T5" s="657"/>
      <c r="U5" s="657"/>
      <c r="V5" s="657"/>
      <c r="W5" s="657"/>
      <c r="X5" s="657"/>
      <c r="Y5" s="685"/>
      <c r="Z5" s="698">
        <v>8.1999999999999993</v>
      </c>
      <c r="AA5" s="698"/>
      <c r="AB5" s="698"/>
      <c r="AC5" s="698"/>
      <c r="AD5" s="699">
        <v>507441</v>
      </c>
      <c r="AE5" s="699"/>
      <c r="AF5" s="699"/>
      <c r="AG5" s="699"/>
      <c r="AH5" s="699"/>
      <c r="AI5" s="699"/>
      <c r="AJ5" s="699"/>
      <c r="AK5" s="699"/>
      <c r="AL5" s="686">
        <v>22.1</v>
      </c>
      <c r="AM5" s="672"/>
      <c r="AN5" s="672"/>
      <c r="AO5" s="687"/>
      <c r="AP5" s="659" t="s">
        <v>225</v>
      </c>
      <c r="AQ5" s="660"/>
      <c r="AR5" s="660"/>
      <c r="AS5" s="660"/>
      <c r="AT5" s="660"/>
      <c r="AU5" s="660"/>
      <c r="AV5" s="660"/>
      <c r="AW5" s="660"/>
      <c r="AX5" s="660"/>
      <c r="AY5" s="660"/>
      <c r="AZ5" s="660"/>
      <c r="BA5" s="660"/>
      <c r="BB5" s="660"/>
      <c r="BC5" s="660"/>
      <c r="BD5" s="660"/>
      <c r="BE5" s="660"/>
      <c r="BF5" s="661"/>
      <c r="BG5" s="609">
        <v>507441</v>
      </c>
      <c r="BH5" s="610"/>
      <c r="BI5" s="610"/>
      <c r="BJ5" s="610"/>
      <c r="BK5" s="610"/>
      <c r="BL5" s="610"/>
      <c r="BM5" s="610"/>
      <c r="BN5" s="611"/>
      <c r="BO5" s="635">
        <v>100</v>
      </c>
      <c r="BP5" s="635"/>
      <c r="BQ5" s="635"/>
      <c r="BR5" s="635"/>
      <c r="BS5" s="636" t="s">
        <v>128</v>
      </c>
      <c r="BT5" s="636"/>
      <c r="BU5" s="636"/>
      <c r="BV5" s="636"/>
      <c r="BW5" s="636"/>
      <c r="BX5" s="636"/>
      <c r="BY5" s="636"/>
      <c r="BZ5" s="636"/>
      <c r="CA5" s="636"/>
      <c r="CB5" s="681"/>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2">
      <c r="B6" s="606" t="s">
        <v>229</v>
      </c>
      <c r="C6" s="607"/>
      <c r="D6" s="607"/>
      <c r="E6" s="607"/>
      <c r="F6" s="607"/>
      <c r="G6" s="607"/>
      <c r="H6" s="607"/>
      <c r="I6" s="607"/>
      <c r="J6" s="607"/>
      <c r="K6" s="607"/>
      <c r="L6" s="607"/>
      <c r="M6" s="607"/>
      <c r="N6" s="607"/>
      <c r="O6" s="607"/>
      <c r="P6" s="607"/>
      <c r="Q6" s="608"/>
      <c r="R6" s="609">
        <v>8079</v>
      </c>
      <c r="S6" s="610"/>
      <c r="T6" s="610"/>
      <c r="U6" s="610"/>
      <c r="V6" s="610"/>
      <c r="W6" s="610"/>
      <c r="X6" s="610"/>
      <c r="Y6" s="611"/>
      <c r="Z6" s="635">
        <v>0.1</v>
      </c>
      <c r="AA6" s="635"/>
      <c r="AB6" s="635"/>
      <c r="AC6" s="635"/>
      <c r="AD6" s="636">
        <v>8079</v>
      </c>
      <c r="AE6" s="636"/>
      <c r="AF6" s="636"/>
      <c r="AG6" s="636"/>
      <c r="AH6" s="636"/>
      <c r="AI6" s="636"/>
      <c r="AJ6" s="636"/>
      <c r="AK6" s="636"/>
      <c r="AL6" s="612">
        <v>0.4</v>
      </c>
      <c r="AM6" s="613"/>
      <c r="AN6" s="613"/>
      <c r="AO6" s="637"/>
      <c r="AP6" s="606" t="s">
        <v>230</v>
      </c>
      <c r="AQ6" s="607"/>
      <c r="AR6" s="607"/>
      <c r="AS6" s="607"/>
      <c r="AT6" s="607"/>
      <c r="AU6" s="607"/>
      <c r="AV6" s="607"/>
      <c r="AW6" s="607"/>
      <c r="AX6" s="607"/>
      <c r="AY6" s="607"/>
      <c r="AZ6" s="607"/>
      <c r="BA6" s="607"/>
      <c r="BB6" s="607"/>
      <c r="BC6" s="607"/>
      <c r="BD6" s="607"/>
      <c r="BE6" s="607"/>
      <c r="BF6" s="608"/>
      <c r="BG6" s="609">
        <v>507441</v>
      </c>
      <c r="BH6" s="610"/>
      <c r="BI6" s="610"/>
      <c r="BJ6" s="610"/>
      <c r="BK6" s="610"/>
      <c r="BL6" s="610"/>
      <c r="BM6" s="610"/>
      <c r="BN6" s="611"/>
      <c r="BO6" s="635">
        <v>100</v>
      </c>
      <c r="BP6" s="635"/>
      <c r="BQ6" s="635"/>
      <c r="BR6" s="635"/>
      <c r="BS6" s="636" t="s">
        <v>128</v>
      </c>
      <c r="BT6" s="636"/>
      <c r="BU6" s="636"/>
      <c r="BV6" s="636"/>
      <c r="BW6" s="636"/>
      <c r="BX6" s="636"/>
      <c r="BY6" s="636"/>
      <c r="BZ6" s="636"/>
      <c r="CA6" s="636"/>
      <c r="CB6" s="681"/>
      <c r="CD6" s="659" t="s">
        <v>231</v>
      </c>
      <c r="CE6" s="660"/>
      <c r="CF6" s="660"/>
      <c r="CG6" s="660"/>
      <c r="CH6" s="660"/>
      <c r="CI6" s="660"/>
      <c r="CJ6" s="660"/>
      <c r="CK6" s="660"/>
      <c r="CL6" s="660"/>
      <c r="CM6" s="660"/>
      <c r="CN6" s="660"/>
      <c r="CO6" s="660"/>
      <c r="CP6" s="660"/>
      <c r="CQ6" s="661"/>
      <c r="CR6" s="609">
        <v>52112</v>
      </c>
      <c r="CS6" s="610"/>
      <c r="CT6" s="610"/>
      <c r="CU6" s="610"/>
      <c r="CV6" s="610"/>
      <c r="CW6" s="610"/>
      <c r="CX6" s="610"/>
      <c r="CY6" s="611"/>
      <c r="CZ6" s="686">
        <v>0.9</v>
      </c>
      <c r="DA6" s="672"/>
      <c r="DB6" s="672"/>
      <c r="DC6" s="688"/>
      <c r="DD6" s="615" t="s">
        <v>128</v>
      </c>
      <c r="DE6" s="610"/>
      <c r="DF6" s="610"/>
      <c r="DG6" s="610"/>
      <c r="DH6" s="610"/>
      <c r="DI6" s="610"/>
      <c r="DJ6" s="610"/>
      <c r="DK6" s="610"/>
      <c r="DL6" s="610"/>
      <c r="DM6" s="610"/>
      <c r="DN6" s="610"/>
      <c r="DO6" s="610"/>
      <c r="DP6" s="611"/>
      <c r="DQ6" s="615">
        <v>50747</v>
      </c>
      <c r="DR6" s="610"/>
      <c r="DS6" s="610"/>
      <c r="DT6" s="610"/>
      <c r="DU6" s="610"/>
      <c r="DV6" s="610"/>
      <c r="DW6" s="610"/>
      <c r="DX6" s="610"/>
      <c r="DY6" s="610"/>
      <c r="DZ6" s="610"/>
      <c r="EA6" s="610"/>
      <c r="EB6" s="610"/>
      <c r="EC6" s="647"/>
    </row>
    <row r="7" spans="2:143" ht="11.25" customHeight="1" x14ac:dyDescent="0.2">
      <c r="B7" s="606" t="s">
        <v>232</v>
      </c>
      <c r="C7" s="607"/>
      <c r="D7" s="607"/>
      <c r="E7" s="607"/>
      <c r="F7" s="607"/>
      <c r="G7" s="607"/>
      <c r="H7" s="607"/>
      <c r="I7" s="607"/>
      <c r="J7" s="607"/>
      <c r="K7" s="607"/>
      <c r="L7" s="607"/>
      <c r="M7" s="607"/>
      <c r="N7" s="607"/>
      <c r="O7" s="607"/>
      <c r="P7" s="607"/>
      <c r="Q7" s="608"/>
      <c r="R7" s="609">
        <v>801</v>
      </c>
      <c r="S7" s="610"/>
      <c r="T7" s="610"/>
      <c r="U7" s="610"/>
      <c r="V7" s="610"/>
      <c r="W7" s="610"/>
      <c r="X7" s="610"/>
      <c r="Y7" s="611"/>
      <c r="Z7" s="635">
        <v>0</v>
      </c>
      <c r="AA7" s="635"/>
      <c r="AB7" s="635"/>
      <c r="AC7" s="635"/>
      <c r="AD7" s="636">
        <v>801</v>
      </c>
      <c r="AE7" s="636"/>
      <c r="AF7" s="636"/>
      <c r="AG7" s="636"/>
      <c r="AH7" s="636"/>
      <c r="AI7" s="636"/>
      <c r="AJ7" s="636"/>
      <c r="AK7" s="636"/>
      <c r="AL7" s="612">
        <v>0</v>
      </c>
      <c r="AM7" s="613"/>
      <c r="AN7" s="613"/>
      <c r="AO7" s="637"/>
      <c r="AP7" s="606" t="s">
        <v>233</v>
      </c>
      <c r="AQ7" s="607"/>
      <c r="AR7" s="607"/>
      <c r="AS7" s="607"/>
      <c r="AT7" s="607"/>
      <c r="AU7" s="607"/>
      <c r="AV7" s="607"/>
      <c r="AW7" s="607"/>
      <c r="AX7" s="607"/>
      <c r="AY7" s="607"/>
      <c r="AZ7" s="607"/>
      <c r="BA7" s="607"/>
      <c r="BB7" s="607"/>
      <c r="BC7" s="607"/>
      <c r="BD7" s="607"/>
      <c r="BE7" s="607"/>
      <c r="BF7" s="608"/>
      <c r="BG7" s="609">
        <v>323055</v>
      </c>
      <c r="BH7" s="610"/>
      <c r="BI7" s="610"/>
      <c r="BJ7" s="610"/>
      <c r="BK7" s="610"/>
      <c r="BL7" s="610"/>
      <c r="BM7" s="610"/>
      <c r="BN7" s="611"/>
      <c r="BO7" s="635">
        <v>63.7</v>
      </c>
      <c r="BP7" s="635"/>
      <c r="BQ7" s="635"/>
      <c r="BR7" s="635"/>
      <c r="BS7" s="636" t="s">
        <v>128</v>
      </c>
      <c r="BT7" s="636"/>
      <c r="BU7" s="636"/>
      <c r="BV7" s="636"/>
      <c r="BW7" s="636"/>
      <c r="BX7" s="636"/>
      <c r="BY7" s="636"/>
      <c r="BZ7" s="636"/>
      <c r="CA7" s="636"/>
      <c r="CB7" s="681"/>
      <c r="CD7" s="606" t="s">
        <v>234</v>
      </c>
      <c r="CE7" s="607"/>
      <c r="CF7" s="607"/>
      <c r="CG7" s="607"/>
      <c r="CH7" s="607"/>
      <c r="CI7" s="607"/>
      <c r="CJ7" s="607"/>
      <c r="CK7" s="607"/>
      <c r="CL7" s="607"/>
      <c r="CM7" s="607"/>
      <c r="CN7" s="607"/>
      <c r="CO7" s="607"/>
      <c r="CP7" s="607"/>
      <c r="CQ7" s="608"/>
      <c r="CR7" s="609">
        <v>1873749</v>
      </c>
      <c r="CS7" s="610"/>
      <c r="CT7" s="610"/>
      <c r="CU7" s="610"/>
      <c r="CV7" s="610"/>
      <c r="CW7" s="610"/>
      <c r="CX7" s="610"/>
      <c r="CY7" s="611"/>
      <c r="CZ7" s="635">
        <v>31.6</v>
      </c>
      <c r="DA7" s="635"/>
      <c r="DB7" s="635"/>
      <c r="DC7" s="635"/>
      <c r="DD7" s="615">
        <v>322068</v>
      </c>
      <c r="DE7" s="610"/>
      <c r="DF7" s="610"/>
      <c r="DG7" s="610"/>
      <c r="DH7" s="610"/>
      <c r="DI7" s="610"/>
      <c r="DJ7" s="610"/>
      <c r="DK7" s="610"/>
      <c r="DL7" s="610"/>
      <c r="DM7" s="610"/>
      <c r="DN7" s="610"/>
      <c r="DO7" s="610"/>
      <c r="DP7" s="611"/>
      <c r="DQ7" s="615">
        <v>1366135</v>
      </c>
      <c r="DR7" s="610"/>
      <c r="DS7" s="610"/>
      <c r="DT7" s="610"/>
      <c r="DU7" s="610"/>
      <c r="DV7" s="610"/>
      <c r="DW7" s="610"/>
      <c r="DX7" s="610"/>
      <c r="DY7" s="610"/>
      <c r="DZ7" s="610"/>
      <c r="EA7" s="610"/>
      <c r="EB7" s="610"/>
      <c r="EC7" s="647"/>
    </row>
    <row r="8" spans="2:143" ht="11.25" customHeight="1" x14ac:dyDescent="0.2">
      <c r="B8" s="606" t="s">
        <v>235</v>
      </c>
      <c r="C8" s="607"/>
      <c r="D8" s="607"/>
      <c r="E8" s="607"/>
      <c r="F8" s="607"/>
      <c r="G8" s="607"/>
      <c r="H8" s="607"/>
      <c r="I8" s="607"/>
      <c r="J8" s="607"/>
      <c r="K8" s="607"/>
      <c r="L8" s="607"/>
      <c r="M8" s="607"/>
      <c r="N8" s="607"/>
      <c r="O8" s="607"/>
      <c r="P8" s="607"/>
      <c r="Q8" s="608"/>
      <c r="R8" s="609">
        <v>5733</v>
      </c>
      <c r="S8" s="610"/>
      <c r="T8" s="610"/>
      <c r="U8" s="610"/>
      <c r="V8" s="610"/>
      <c r="W8" s="610"/>
      <c r="X8" s="610"/>
      <c r="Y8" s="611"/>
      <c r="Z8" s="635">
        <v>0.1</v>
      </c>
      <c r="AA8" s="635"/>
      <c r="AB8" s="635"/>
      <c r="AC8" s="635"/>
      <c r="AD8" s="636">
        <v>5733</v>
      </c>
      <c r="AE8" s="636"/>
      <c r="AF8" s="636"/>
      <c r="AG8" s="636"/>
      <c r="AH8" s="636"/>
      <c r="AI8" s="636"/>
      <c r="AJ8" s="636"/>
      <c r="AK8" s="636"/>
      <c r="AL8" s="612">
        <v>0.2</v>
      </c>
      <c r="AM8" s="613"/>
      <c r="AN8" s="613"/>
      <c r="AO8" s="637"/>
      <c r="AP8" s="606" t="s">
        <v>236</v>
      </c>
      <c r="AQ8" s="607"/>
      <c r="AR8" s="607"/>
      <c r="AS8" s="607"/>
      <c r="AT8" s="607"/>
      <c r="AU8" s="607"/>
      <c r="AV8" s="607"/>
      <c r="AW8" s="607"/>
      <c r="AX8" s="607"/>
      <c r="AY8" s="607"/>
      <c r="AZ8" s="607"/>
      <c r="BA8" s="607"/>
      <c r="BB8" s="607"/>
      <c r="BC8" s="607"/>
      <c r="BD8" s="607"/>
      <c r="BE8" s="607"/>
      <c r="BF8" s="608"/>
      <c r="BG8" s="609">
        <v>6684</v>
      </c>
      <c r="BH8" s="610"/>
      <c r="BI8" s="610"/>
      <c r="BJ8" s="610"/>
      <c r="BK8" s="610"/>
      <c r="BL8" s="610"/>
      <c r="BM8" s="610"/>
      <c r="BN8" s="611"/>
      <c r="BO8" s="635">
        <v>1.3</v>
      </c>
      <c r="BP8" s="635"/>
      <c r="BQ8" s="635"/>
      <c r="BR8" s="635"/>
      <c r="BS8" s="636" t="s">
        <v>128</v>
      </c>
      <c r="BT8" s="636"/>
      <c r="BU8" s="636"/>
      <c r="BV8" s="636"/>
      <c r="BW8" s="636"/>
      <c r="BX8" s="636"/>
      <c r="BY8" s="636"/>
      <c r="BZ8" s="636"/>
      <c r="CA8" s="636"/>
      <c r="CB8" s="681"/>
      <c r="CD8" s="606" t="s">
        <v>237</v>
      </c>
      <c r="CE8" s="607"/>
      <c r="CF8" s="607"/>
      <c r="CG8" s="607"/>
      <c r="CH8" s="607"/>
      <c r="CI8" s="607"/>
      <c r="CJ8" s="607"/>
      <c r="CK8" s="607"/>
      <c r="CL8" s="607"/>
      <c r="CM8" s="607"/>
      <c r="CN8" s="607"/>
      <c r="CO8" s="607"/>
      <c r="CP8" s="607"/>
      <c r="CQ8" s="608"/>
      <c r="CR8" s="609">
        <v>876008</v>
      </c>
      <c r="CS8" s="610"/>
      <c r="CT8" s="610"/>
      <c r="CU8" s="610"/>
      <c r="CV8" s="610"/>
      <c r="CW8" s="610"/>
      <c r="CX8" s="610"/>
      <c r="CY8" s="611"/>
      <c r="CZ8" s="635">
        <v>14.8</v>
      </c>
      <c r="DA8" s="635"/>
      <c r="DB8" s="635"/>
      <c r="DC8" s="635"/>
      <c r="DD8" s="615">
        <v>138726</v>
      </c>
      <c r="DE8" s="610"/>
      <c r="DF8" s="610"/>
      <c r="DG8" s="610"/>
      <c r="DH8" s="610"/>
      <c r="DI8" s="610"/>
      <c r="DJ8" s="610"/>
      <c r="DK8" s="610"/>
      <c r="DL8" s="610"/>
      <c r="DM8" s="610"/>
      <c r="DN8" s="610"/>
      <c r="DO8" s="610"/>
      <c r="DP8" s="611"/>
      <c r="DQ8" s="615">
        <v>412324</v>
      </c>
      <c r="DR8" s="610"/>
      <c r="DS8" s="610"/>
      <c r="DT8" s="610"/>
      <c r="DU8" s="610"/>
      <c r="DV8" s="610"/>
      <c r="DW8" s="610"/>
      <c r="DX8" s="610"/>
      <c r="DY8" s="610"/>
      <c r="DZ8" s="610"/>
      <c r="EA8" s="610"/>
      <c r="EB8" s="610"/>
      <c r="EC8" s="647"/>
    </row>
    <row r="9" spans="2:143" ht="11.25" customHeight="1" x14ac:dyDescent="0.2">
      <c r="B9" s="606" t="s">
        <v>238</v>
      </c>
      <c r="C9" s="607"/>
      <c r="D9" s="607"/>
      <c r="E9" s="607"/>
      <c r="F9" s="607"/>
      <c r="G9" s="607"/>
      <c r="H9" s="607"/>
      <c r="I9" s="607"/>
      <c r="J9" s="607"/>
      <c r="K9" s="607"/>
      <c r="L9" s="607"/>
      <c r="M9" s="607"/>
      <c r="N9" s="607"/>
      <c r="O9" s="607"/>
      <c r="P9" s="607"/>
      <c r="Q9" s="608"/>
      <c r="R9" s="609">
        <v>6978</v>
      </c>
      <c r="S9" s="610"/>
      <c r="T9" s="610"/>
      <c r="U9" s="610"/>
      <c r="V9" s="610"/>
      <c r="W9" s="610"/>
      <c r="X9" s="610"/>
      <c r="Y9" s="611"/>
      <c r="Z9" s="635">
        <v>0.1</v>
      </c>
      <c r="AA9" s="635"/>
      <c r="AB9" s="635"/>
      <c r="AC9" s="635"/>
      <c r="AD9" s="636">
        <v>6978</v>
      </c>
      <c r="AE9" s="636"/>
      <c r="AF9" s="636"/>
      <c r="AG9" s="636"/>
      <c r="AH9" s="636"/>
      <c r="AI9" s="636"/>
      <c r="AJ9" s="636"/>
      <c r="AK9" s="636"/>
      <c r="AL9" s="612">
        <v>0.3</v>
      </c>
      <c r="AM9" s="613"/>
      <c r="AN9" s="613"/>
      <c r="AO9" s="637"/>
      <c r="AP9" s="606" t="s">
        <v>239</v>
      </c>
      <c r="AQ9" s="607"/>
      <c r="AR9" s="607"/>
      <c r="AS9" s="607"/>
      <c r="AT9" s="607"/>
      <c r="AU9" s="607"/>
      <c r="AV9" s="607"/>
      <c r="AW9" s="607"/>
      <c r="AX9" s="607"/>
      <c r="AY9" s="607"/>
      <c r="AZ9" s="607"/>
      <c r="BA9" s="607"/>
      <c r="BB9" s="607"/>
      <c r="BC9" s="607"/>
      <c r="BD9" s="607"/>
      <c r="BE9" s="607"/>
      <c r="BF9" s="608"/>
      <c r="BG9" s="609">
        <v>294404</v>
      </c>
      <c r="BH9" s="610"/>
      <c r="BI9" s="610"/>
      <c r="BJ9" s="610"/>
      <c r="BK9" s="610"/>
      <c r="BL9" s="610"/>
      <c r="BM9" s="610"/>
      <c r="BN9" s="611"/>
      <c r="BO9" s="635">
        <v>58</v>
      </c>
      <c r="BP9" s="635"/>
      <c r="BQ9" s="635"/>
      <c r="BR9" s="635"/>
      <c r="BS9" s="636" t="s">
        <v>128</v>
      </c>
      <c r="BT9" s="636"/>
      <c r="BU9" s="636"/>
      <c r="BV9" s="636"/>
      <c r="BW9" s="636"/>
      <c r="BX9" s="636"/>
      <c r="BY9" s="636"/>
      <c r="BZ9" s="636"/>
      <c r="CA9" s="636"/>
      <c r="CB9" s="681"/>
      <c r="CD9" s="606" t="s">
        <v>240</v>
      </c>
      <c r="CE9" s="607"/>
      <c r="CF9" s="607"/>
      <c r="CG9" s="607"/>
      <c r="CH9" s="607"/>
      <c r="CI9" s="607"/>
      <c r="CJ9" s="607"/>
      <c r="CK9" s="607"/>
      <c r="CL9" s="607"/>
      <c r="CM9" s="607"/>
      <c r="CN9" s="607"/>
      <c r="CO9" s="607"/>
      <c r="CP9" s="607"/>
      <c r="CQ9" s="608"/>
      <c r="CR9" s="609">
        <v>1424843</v>
      </c>
      <c r="CS9" s="610"/>
      <c r="CT9" s="610"/>
      <c r="CU9" s="610"/>
      <c r="CV9" s="610"/>
      <c r="CW9" s="610"/>
      <c r="CX9" s="610"/>
      <c r="CY9" s="611"/>
      <c r="CZ9" s="635">
        <v>24</v>
      </c>
      <c r="DA9" s="635"/>
      <c r="DB9" s="635"/>
      <c r="DC9" s="635"/>
      <c r="DD9" s="615">
        <v>309154</v>
      </c>
      <c r="DE9" s="610"/>
      <c r="DF9" s="610"/>
      <c r="DG9" s="610"/>
      <c r="DH9" s="610"/>
      <c r="DI9" s="610"/>
      <c r="DJ9" s="610"/>
      <c r="DK9" s="610"/>
      <c r="DL9" s="610"/>
      <c r="DM9" s="610"/>
      <c r="DN9" s="610"/>
      <c r="DO9" s="610"/>
      <c r="DP9" s="611"/>
      <c r="DQ9" s="615">
        <v>456023</v>
      </c>
      <c r="DR9" s="610"/>
      <c r="DS9" s="610"/>
      <c r="DT9" s="610"/>
      <c r="DU9" s="610"/>
      <c r="DV9" s="610"/>
      <c r="DW9" s="610"/>
      <c r="DX9" s="610"/>
      <c r="DY9" s="610"/>
      <c r="DZ9" s="610"/>
      <c r="EA9" s="610"/>
      <c r="EB9" s="610"/>
      <c r="EC9" s="647"/>
    </row>
    <row r="10" spans="2:143" ht="11.25" customHeight="1" x14ac:dyDescent="0.2">
      <c r="B10" s="606" t="s">
        <v>241</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242</v>
      </c>
      <c r="AQ10" s="607"/>
      <c r="AR10" s="607"/>
      <c r="AS10" s="607"/>
      <c r="AT10" s="607"/>
      <c r="AU10" s="607"/>
      <c r="AV10" s="607"/>
      <c r="AW10" s="607"/>
      <c r="AX10" s="607"/>
      <c r="AY10" s="607"/>
      <c r="AZ10" s="607"/>
      <c r="BA10" s="607"/>
      <c r="BB10" s="607"/>
      <c r="BC10" s="607"/>
      <c r="BD10" s="607"/>
      <c r="BE10" s="607"/>
      <c r="BF10" s="608"/>
      <c r="BG10" s="609">
        <v>10171</v>
      </c>
      <c r="BH10" s="610"/>
      <c r="BI10" s="610"/>
      <c r="BJ10" s="610"/>
      <c r="BK10" s="610"/>
      <c r="BL10" s="610"/>
      <c r="BM10" s="610"/>
      <c r="BN10" s="611"/>
      <c r="BO10" s="635">
        <v>2</v>
      </c>
      <c r="BP10" s="635"/>
      <c r="BQ10" s="635"/>
      <c r="BR10" s="635"/>
      <c r="BS10" s="636" t="s">
        <v>128</v>
      </c>
      <c r="BT10" s="636"/>
      <c r="BU10" s="636"/>
      <c r="BV10" s="636"/>
      <c r="BW10" s="636"/>
      <c r="BX10" s="636"/>
      <c r="BY10" s="636"/>
      <c r="BZ10" s="636"/>
      <c r="CA10" s="636"/>
      <c r="CB10" s="681"/>
      <c r="CD10" s="606" t="s">
        <v>243</v>
      </c>
      <c r="CE10" s="607"/>
      <c r="CF10" s="607"/>
      <c r="CG10" s="607"/>
      <c r="CH10" s="607"/>
      <c r="CI10" s="607"/>
      <c r="CJ10" s="607"/>
      <c r="CK10" s="607"/>
      <c r="CL10" s="607"/>
      <c r="CM10" s="607"/>
      <c r="CN10" s="607"/>
      <c r="CO10" s="607"/>
      <c r="CP10" s="607"/>
      <c r="CQ10" s="608"/>
      <c r="CR10" s="609" t="s">
        <v>128</v>
      </c>
      <c r="CS10" s="610"/>
      <c r="CT10" s="610"/>
      <c r="CU10" s="610"/>
      <c r="CV10" s="610"/>
      <c r="CW10" s="610"/>
      <c r="CX10" s="610"/>
      <c r="CY10" s="611"/>
      <c r="CZ10" s="635" t="s">
        <v>128</v>
      </c>
      <c r="DA10" s="635"/>
      <c r="DB10" s="635"/>
      <c r="DC10" s="635"/>
      <c r="DD10" s="615" t="s">
        <v>128</v>
      </c>
      <c r="DE10" s="610"/>
      <c r="DF10" s="610"/>
      <c r="DG10" s="610"/>
      <c r="DH10" s="610"/>
      <c r="DI10" s="610"/>
      <c r="DJ10" s="610"/>
      <c r="DK10" s="610"/>
      <c r="DL10" s="610"/>
      <c r="DM10" s="610"/>
      <c r="DN10" s="610"/>
      <c r="DO10" s="610"/>
      <c r="DP10" s="611"/>
      <c r="DQ10" s="615" t="s">
        <v>128</v>
      </c>
      <c r="DR10" s="610"/>
      <c r="DS10" s="610"/>
      <c r="DT10" s="610"/>
      <c r="DU10" s="610"/>
      <c r="DV10" s="610"/>
      <c r="DW10" s="610"/>
      <c r="DX10" s="610"/>
      <c r="DY10" s="610"/>
      <c r="DZ10" s="610"/>
      <c r="EA10" s="610"/>
      <c r="EB10" s="610"/>
      <c r="EC10" s="647"/>
    </row>
    <row r="11" spans="2:143" ht="11.25" customHeight="1" x14ac:dyDescent="0.2">
      <c r="B11" s="606" t="s">
        <v>244</v>
      </c>
      <c r="C11" s="607"/>
      <c r="D11" s="607"/>
      <c r="E11" s="607"/>
      <c r="F11" s="607"/>
      <c r="G11" s="607"/>
      <c r="H11" s="607"/>
      <c r="I11" s="607"/>
      <c r="J11" s="607"/>
      <c r="K11" s="607"/>
      <c r="L11" s="607"/>
      <c r="M11" s="607"/>
      <c r="N11" s="607"/>
      <c r="O11" s="607"/>
      <c r="P11" s="607"/>
      <c r="Q11" s="608"/>
      <c r="R11" s="609">
        <v>75395</v>
      </c>
      <c r="S11" s="610"/>
      <c r="T11" s="610"/>
      <c r="U11" s="610"/>
      <c r="V11" s="610"/>
      <c r="W11" s="610"/>
      <c r="X11" s="610"/>
      <c r="Y11" s="611"/>
      <c r="Z11" s="612">
        <v>1.2</v>
      </c>
      <c r="AA11" s="613"/>
      <c r="AB11" s="613"/>
      <c r="AC11" s="614"/>
      <c r="AD11" s="615">
        <v>75395</v>
      </c>
      <c r="AE11" s="610"/>
      <c r="AF11" s="610"/>
      <c r="AG11" s="610"/>
      <c r="AH11" s="610"/>
      <c r="AI11" s="610"/>
      <c r="AJ11" s="610"/>
      <c r="AK11" s="611"/>
      <c r="AL11" s="612">
        <v>3.3</v>
      </c>
      <c r="AM11" s="613"/>
      <c r="AN11" s="613"/>
      <c r="AO11" s="637"/>
      <c r="AP11" s="606" t="s">
        <v>245</v>
      </c>
      <c r="AQ11" s="607"/>
      <c r="AR11" s="607"/>
      <c r="AS11" s="607"/>
      <c r="AT11" s="607"/>
      <c r="AU11" s="607"/>
      <c r="AV11" s="607"/>
      <c r="AW11" s="607"/>
      <c r="AX11" s="607"/>
      <c r="AY11" s="607"/>
      <c r="AZ11" s="607"/>
      <c r="BA11" s="607"/>
      <c r="BB11" s="607"/>
      <c r="BC11" s="607"/>
      <c r="BD11" s="607"/>
      <c r="BE11" s="607"/>
      <c r="BF11" s="608"/>
      <c r="BG11" s="609">
        <v>11796</v>
      </c>
      <c r="BH11" s="610"/>
      <c r="BI11" s="610"/>
      <c r="BJ11" s="610"/>
      <c r="BK11" s="610"/>
      <c r="BL11" s="610"/>
      <c r="BM11" s="610"/>
      <c r="BN11" s="611"/>
      <c r="BO11" s="635">
        <v>2.2999999999999998</v>
      </c>
      <c r="BP11" s="635"/>
      <c r="BQ11" s="635"/>
      <c r="BR11" s="635"/>
      <c r="BS11" s="636" t="s">
        <v>128</v>
      </c>
      <c r="BT11" s="636"/>
      <c r="BU11" s="636"/>
      <c r="BV11" s="636"/>
      <c r="BW11" s="636"/>
      <c r="BX11" s="636"/>
      <c r="BY11" s="636"/>
      <c r="BZ11" s="636"/>
      <c r="CA11" s="636"/>
      <c r="CB11" s="681"/>
      <c r="CD11" s="606" t="s">
        <v>246</v>
      </c>
      <c r="CE11" s="607"/>
      <c r="CF11" s="607"/>
      <c r="CG11" s="607"/>
      <c r="CH11" s="607"/>
      <c r="CI11" s="607"/>
      <c r="CJ11" s="607"/>
      <c r="CK11" s="607"/>
      <c r="CL11" s="607"/>
      <c r="CM11" s="607"/>
      <c r="CN11" s="607"/>
      <c r="CO11" s="607"/>
      <c r="CP11" s="607"/>
      <c r="CQ11" s="608"/>
      <c r="CR11" s="609">
        <v>140442</v>
      </c>
      <c r="CS11" s="610"/>
      <c r="CT11" s="610"/>
      <c r="CU11" s="610"/>
      <c r="CV11" s="610"/>
      <c r="CW11" s="610"/>
      <c r="CX11" s="610"/>
      <c r="CY11" s="611"/>
      <c r="CZ11" s="635">
        <v>2.4</v>
      </c>
      <c r="DA11" s="635"/>
      <c r="DB11" s="635"/>
      <c r="DC11" s="635"/>
      <c r="DD11" s="615">
        <v>8063</v>
      </c>
      <c r="DE11" s="610"/>
      <c r="DF11" s="610"/>
      <c r="DG11" s="610"/>
      <c r="DH11" s="610"/>
      <c r="DI11" s="610"/>
      <c r="DJ11" s="610"/>
      <c r="DK11" s="610"/>
      <c r="DL11" s="610"/>
      <c r="DM11" s="610"/>
      <c r="DN11" s="610"/>
      <c r="DO11" s="610"/>
      <c r="DP11" s="611"/>
      <c r="DQ11" s="615">
        <v>43697</v>
      </c>
      <c r="DR11" s="610"/>
      <c r="DS11" s="610"/>
      <c r="DT11" s="610"/>
      <c r="DU11" s="610"/>
      <c r="DV11" s="610"/>
      <c r="DW11" s="610"/>
      <c r="DX11" s="610"/>
      <c r="DY11" s="610"/>
      <c r="DZ11" s="610"/>
      <c r="EA11" s="610"/>
      <c r="EB11" s="610"/>
      <c r="EC11" s="647"/>
    </row>
    <row r="12" spans="2:143" ht="11.25" customHeight="1" x14ac:dyDescent="0.2">
      <c r="B12" s="606" t="s">
        <v>247</v>
      </c>
      <c r="C12" s="607"/>
      <c r="D12" s="607"/>
      <c r="E12" s="607"/>
      <c r="F12" s="607"/>
      <c r="G12" s="607"/>
      <c r="H12" s="607"/>
      <c r="I12" s="607"/>
      <c r="J12" s="607"/>
      <c r="K12" s="607"/>
      <c r="L12" s="607"/>
      <c r="M12" s="607"/>
      <c r="N12" s="607"/>
      <c r="O12" s="607"/>
      <c r="P12" s="607"/>
      <c r="Q12" s="608"/>
      <c r="R12" s="609" t="s">
        <v>128</v>
      </c>
      <c r="S12" s="610"/>
      <c r="T12" s="610"/>
      <c r="U12" s="610"/>
      <c r="V12" s="610"/>
      <c r="W12" s="610"/>
      <c r="X12" s="610"/>
      <c r="Y12" s="611"/>
      <c r="Z12" s="635" t="s">
        <v>128</v>
      </c>
      <c r="AA12" s="635"/>
      <c r="AB12" s="635"/>
      <c r="AC12" s="635"/>
      <c r="AD12" s="636" t="s">
        <v>128</v>
      </c>
      <c r="AE12" s="636"/>
      <c r="AF12" s="636"/>
      <c r="AG12" s="636"/>
      <c r="AH12" s="636"/>
      <c r="AI12" s="636"/>
      <c r="AJ12" s="636"/>
      <c r="AK12" s="636"/>
      <c r="AL12" s="612" t="s">
        <v>128</v>
      </c>
      <c r="AM12" s="613"/>
      <c r="AN12" s="613"/>
      <c r="AO12" s="637"/>
      <c r="AP12" s="606" t="s">
        <v>248</v>
      </c>
      <c r="AQ12" s="607"/>
      <c r="AR12" s="607"/>
      <c r="AS12" s="607"/>
      <c r="AT12" s="607"/>
      <c r="AU12" s="607"/>
      <c r="AV12" s="607"/>
      <c r="AW12" s="607"/>
      <c r="AX12" s="607"/>
      <c r="AY12" s="607"/>
      <c r="AZ12" s="607"/>
      <c r="BA12" s="607"/>
      <c r="BB12" s="607"/>
      <c r="BC12" s="607"/>
      <c r="BD12" s="607"/>
      <c r="BE12" s="607"/>
      <c r="BF12" s="608"/>
      <c r="BG12" s="609">
        <v>152374</v>
      </c>
      <c r="BH12" s="610"/>
      <c r="BI12" s="610"/>
      <c r="BJ12" s="610"/>
      <c r="BK12" s="610"/>
      <c r="BL12" s="610"/>
      <c r="BM12" s="610"/>
      <c r="BN12" s="611"/>
      <c r="BO12" s="635">
        <v>30</v>
      </c>
      <c r="BP12" s="635"/>
      <c r="BQ12" s="635"/>
      <c r="BR12" s="635"/>
      <c r="BS12" s="636" t="s">
        <v>128</v>
      </c>
      <c r="BT12" s="636"/>
      <c r="BU12" s="636"/>
      <c r="BV12" s="636"/>
      <c r="BW12" s="636"/>
      <c r="BX12" s="636"/>
      <c r="BY12" s="636"/>
      <c r="BZ12" s="636"/>
      <c r="CA12" s="636"/>
      <c r="CB12" s="681"/>
      <c r="CD12" s="606" t="s">
        <v>249</v>
      </c>
      <c r="CE12" s="607"/>
      <c r="CF12" s="607"/>
      <c r="CG12" s="607"/>
      <c r="CH12" s="607"/>
      <c r="CI12" s="607"/>
      <c r="CJ12" s="607"/>
      <c r="CK12" s="607"/>
      <c r="CL12" s="607"/>
      <c r="CM12" s="607"/>
      <c r="CN12" s="607"/>
      <c r="CO12" s="607"/>
      <c r="CP12" s="607"/>
      <c r="CQ12" s="608"/>
      <c r="CR12" s="609">
        <v>237043</v>
      </c>
      <c r="CS12" s="610"/>
      <c r="CT12" s="610"/>
      <c r="CU12" s="610"/>
      <c r="CV12" s="610"/>
      <c r="CW12" s="610"/>
      <c r="CX12" s="610"/>
      <c r="CY12" s="611"/>
      <c r="CZ12" s="635">
        <v>4</v>
      </c>
      <c r="DA12" s="635"/>
      <c r="DB12" s="635"/>
      <c r="DC12" s="635"/>
      <c r="DD12" s="615">
        <v>2986</v>
      </c>
      <c r="DE12" s="610"/>
      <c r="DF12" s="610"/>
      <c r="DG12" s="610"/>
      <c r="DH12" s="610"/>
      <c r="DI12" s="610"/>
      <c r="DJ12" s="610"/>
      <c r="DK12" s="610"/>
      <c r="DL12" s="610"/>
      <c r="DM12" s="610"/>
      <c r="DN12" s="610"/>
      <c r="DO12" s="610"/>
      <c r="DP12" s="611"/>
      <c r="DQ12" s="615">
        <v>165266</v>
      </c>
      <c r="DR12" s="610"/>
      <c r="DS12" s="610"/>
      <c r="DT12" s="610"/>
      <c r="DU12" s="610"/>
      <c r="DV12" s="610"/>
      <c r="DW12" s="610"/>
      <c r="DX12" s="610"/>
      <c r="DY12" s="610"/>
      <c r="DZ12" s="610"/>
      <c r="EA12" s="610"/>
      <c r="EB12" s="610"/>
      <c r="EC12" s="647"/>
    </row>
    <row r="13" spans="2:143" ht="11.25" customHeight="1" x14ac:dyDescent="0.2">
      <c r="B13" s="606" t="s">
        <v>250</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251</v>
      </c>
      <c r="AQ13" s="607"/>
      <c r="AR13" s="607"/>
      <c r="AS13" s="607"/>
      <c r="AT13" s="607"/>
      <c r="AU13" s="607"/>
      <c r="AV13" s="607"/>
      <c r="AW13" s="607"/>
      <c r="AX13" s="607"/>
      <c r="AY13" s="607"/>
      <c r="AZ13" s="607"/>
      <c r="BA13" s="607"/>
      <c r="BB13" s="607"/>
      <c r="BC13" s="607"/>
      <c r="BD13" s="607"/>
      <c r="BE13" s="607"/>
      <c r="BF13" s="608"/>
      <c r="BG13" s="609">
        <v>121602</v>
      </c>
      <c r="BH13" s="610"/>
      <c r="BI13" s="610"/>
      <c r="BJ13" s="610"/>
      <c r="BK13" s="610"/>
      <c r="BL13" s="610"/>
      <c r="BM13" s="610"/>
      <c r="BN13" s="611"/>
      <c r="BO13" s="635">
        <v>24</v>
      </c>
      <c r="BP13" s="635"/>
      <c r="BQ13" s="635"/>
      <c r="BR13" s="635"/>
      <c r="BS13" s="636" t="s">
        <v>128</v>
      </c>
      <c r="BT13" s="636"/>
      <c r="BU13" s="636"/>
      <c r="BV13" s="636"/>
      <c r="BW13" s="636"/>
      <c r="BX13" s="636"/>
      <c r="BY13" s="636"/>
      <c r="BZ13" s="636"/>
      <c r="CA13" s="636"/>
      <c r="CB13" s="681"/>
      <c r="CD13" s="606" t="s">
        <v>252</v>
      </c>
      <c r="CE13" s="607"/>
      <c r="CF13" s="607"/>
      <c r="CG13" s="607"/>
      <c r="CH13" s="607"/>
      <c r="CI13" s="607"/>
      <c r="CJ13" s="607"/>
      <c r="CK13" s="607"/>
      <c r="CL13" s="607"/>
      <c r="CM13" s="607"/>
      <c r="CN13" s="607"/>
      <c r="CO13" s="607"/>
      <c r="CP13" s="607"/>
      <c r="CQ13" s="608"/>
      <c r="CR13" s="609">
        <v>263261</v>
      </c>
      <c r="CS13" s="610"/>
      <c r="CT13" s="610"/>
      <c r="CU13" s="610"/>
      <c r="CV13" s="610"/>
      <c r="CW13" s="610"/>
      <c r="CX13" s="610"/>
      <c r="CY13" s="611"/>
      <c r="CZ13" s="635">
        <v>4.4000000000000004</v>
      </c>
      <c r="DA13" s="635"/>
      <c r="DB13" s="635"/>
      <c r="DC13" s="635"/>
      <c r="DD13" s="615">
        <v>143303</v>
      </c>
      <c r="DE13" s="610"/>
      <c r="DF13" s="610"/>
      <c r="DG13" s="610"/>
      <c r="DH13" s="610"/>
      <c r="DI13" s="610"/>
      <c r="DJ13" s="610"/>
      <c r="DK13" s="610"/>
      <c r="DL13" s="610"/>
      <c r="DM13" s="610"/>
      <c r="DN13" s="610"/>
      <c r="DO13" s="610"/>
      <c r="DP13" s="611"/>
      <c r="DQ13" s="615">
        <v>72718</v>
      </c>
      <c r="DR13" s="610"/>
      <c r="DS13" s="610"/>
      <c r="DT13" s="610"/>
      <c r="DU13" s="610"/>
      <c r="DV13" s="610"/>
      <c r="DW13" s="610"/>
      <c r="DX13" s="610"/>
      <c r="DY13" s="610"/>
      <c r="DZ13" s="610"/>
      <c r="EA13" s="610"/>
      <c r="EB13" s="610"/>
      <c r="EC13" s="647"/>
    </row>
    <row r="14" spans="2:143" ht="11.25" customHeight="1" x14ac:dyDescent="0.2">
      <c r="B14" s="606" t="s">
        <v>253</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254</v>
      </c>
      <c r="AQ14" s="607"/>
      <c r="AR14" s="607"/>
      <c r="AS14" s="607"/>
      <c r="AT14" s="607"/>
      <c r="AU14" s="607"/>
      <c r="AV14" s="607"/>
      <c r="AW14" s="607"/>
      <c r="AX14" s="607"/>
      <c r="AY14" s="607"/>
      <c r="AZ14" s="607"/>
      <c r="BA14" s="607"/>
      <c r="BB14" s="607"/>
      <c r="BC14" s="607"/>
      <c r="BD14" s="607"/>
      <c r="BE14" s="607"/>
      <c r="BF14" s="608"/>
      <c r="BG14" s="609">
        <v>10593</v>
      </c>
      <c r="BH14" s="610"/>
      <c r="BI14" s="610"/>
      <c r="BJ14" s="610"/>
      <c r="BK14" s="610"/>
      <c r="BL14" s="610"/>
      <c r="BM14" s="610"/>
      <c r="BN14" s="611"/>
      <c r="BO14" s="635">
        <v>2.1</v>
      </c>
      <c r="BP14" s="635"/>
      <c r="BQ14" s="635"/>
      <c r="BR14" s="635"/>
      <c r="BS14" s="636" t="s">
        <v>128</v>
      </c>
      <c r="BT14" s="636"/>
      <c r="BU14" s="636"/>
      <c r="BV14" s="636"/>
      <c r="BW14" s="636"/>
      <c r="BX14" s="636"/>
      <c r="BY14" s="636"/>
      <c r="BZ14" s="636"/>
      <c r="CA14" s="636"/>
      <c r="CB14" s="681"/>
      <c r="CD14" s="606" t="s">
        <v>255</v>
      </c>
      <c r="CE14" s="607"/>
      <c r="CF14" s="607"/>
      <c r="CG14" s="607"/>
      <c r="CH14" s="607"/>
      <c r="CI14" s="607"/>
      <c r="CJ14" s="607"/>
      <c r="CK14" s="607"/>
      <c r="CL14" s="607"/>
      <c r="CM14" s="607"/>
      <c r="CN14" s="607"/>
      <c r="CO14" s="607"/>
      <c r="CP14" s="607"/>
      <c r="CQ14" s="608"/>
      <c r="CR14" s="609">
        <v>66988</v>
      </c>
      <c r="CS14" s="610"/>
      <c r="CT14" s="610"/>
      <c r="CU14" s="610"/>
      <c r="CV14" s="610"/>
      <c r="CW14" s="610"/>
      <c r="CX14" s="610"/>
      <c r="CY14" s="611"/>
      <c r="CZ14" s="635">
        <v>1.1000000000000001</v>
      </c>
      <c r="DA14" s="635"/>
      <c r="DB14" s="635"/>
      <c r="DC14" s="635"/>
      <c r="DD14" s="615">
        <v>17424</v>
      </c>
      <c r="DE14" s="610"/>
      <c r="DF14" s="610"/>
      <c r="DG14" s="610"/>
      <c r="DH14" s="610"/>
      <c r="DI14" s="610"/>
      <c r="DJ14" s="610"/>
      <c r="DK14" s="610"/>
      <c r="DL14" s="610"/>
      <c r="DM14" s="610"/>
      <c r="DN14" s="610"/>
      <c r="DO14" s="610"/>
      <c r="DP14" s="611"/>
      <c r="DQ14" s="615">
        <v>31403</v>
      </c>
      <c r="DR14" s="610"/>
      <c r="DS14" s="610"/>
      <c r="DT14" s="610"/>
      <c r="DU14" s="610"/>
      <c r="DV14" s="610"/>
      <c r="DW14" s="610"/>
      <c r="DX14" s="610"/>
      <c r="DY14" s="610"/>
      <c r="DZ14" s="610"/>
      <c r="EA14" s="610"/>
      <c r="EB14" s="610"/>
      <c r="EC14" s="647"/>
    </row>
    <row r="15" spans="2:143" ht="11.25" customHeight="1" x14ac:dyDescent="0.2">
      <c r="B15" s="606" t="s">
        <v>256</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257</v>
      </c>
      <c r="AQ15" s="607"/>
      <c r="AR15" s="607"/>
      <c r="AS15" s="607"/>
      <c r="AT15" s="607"/>
      <c r="AU15" s="607"/>
      <c r="AV15" s="607"/>
      <c r="AW15" s="607"/>
      <c r="AX15" s="607"/>
      <c r="AY15" s="607"/>
      <c r="AZ15" s="607"/>
      <c r="BA15" s="607"/>
      <c r="BB15" s="607"/>
      <c r="BC15" s="607"/>
      <c r="BD15" s="607"/>
      <c r="BE15" s="607"/>
      <c r="BF15" s="608"/>
      <c r="BG15" s="609">
        <v>21419</v>
      </c>
      <c r="BH15" s="610"/>
      <c r="BI15" s="610"/>
      <c r="BJ15" s="610"/>
      <c r="BK15" s="610"/>
      <c r="BL15" s="610"/>
      <c r="BM15" s="610"/>
      <c r="BN15" s="611"/>
      <c r="BO15" s="635">
        <v>4.2</v>
      </c>
      <c r="BP15" s="635"/>
      <c r="BQ15" s="635"/>
      <c r="BR15" s="635"/>
      <c r="BS15" s="636" t="s">
        <v>128</v>
      </c>
      <c r="BT15" s="636"/>
      <c r="BU15" s="636"/>
      <c r="BV15" s="636"/>
      <c r="BW15" s="636"/>
      <c r="BX15" s="636"/>
      <c r="BY15" s="636"/>
      <c r="BZ15" s="636"/>
      <c r="CA15" s="636"/>
      <c r="CB15" s="681"/>
      <c r="CD15" s="606" t="s">
        <v>258</v>
      </c>
      <c r="CE15" s="607"/>
      <c r="CF15" s="607"/>
      <c r="CG15" s="607"/>
      <c r="CH15" s="607"/>
      <c r="CI15" s="607"/>
      <c r="CJ15" s="607"/>
      <c r="CK15" s="607"/>
      <c r="CL15" s="607"/>
      <c r="CM15" s="607"/>
      <c r="CN15" s="607"/>
      <c r="CO15" s="607"/>
      <c r="CP15" s="607"/>
      <c r="CQ15" s="608"/>
      <c r="CR15" s="609">
        <v>437129</v>
      </c>
      <c r="CS15" s="610"/>
      <c r="CT15" s="610"/>
      <c r="CU15" s="610"/>
      <c r="CV15" s="610"/>
      <c r="CW15" s="610"/>
      <c r="CX15" s="610"/>
      <c r="CY15" s="611"/>
      <c r="CZ15" s="635">
        <v>7.4</v>
      </c>
      <c r="DA15" s="635"/>
      <c r="DB15" s="635"/>
      <c r="DC15" s="635"/>
      <c r="DD15" s="615">
        <v>238041</v>
      </c>
      <c r="DE15" s="610"/>
      <c r="DF15" s="610"/>
      <c r="DG15" s="610"/>
      <c r="DH15" s="610"/>
      <c r="DI15" s="610"/>
      <c r="DJ15" s="610"/>
      <c r="DK15" s="610"/>
      <c r="DL15" s="610"/>
      <c r="DM15" s="610"/>
      <c r="DN15" s="610"/>
      <c r="DO15" s="610"/>
      <c r="DP15" s="611"/>
      <c r="DQ15" s="615">
        <v>109807</v>
      </c>
      <c r="DR15" s="610"/>
      <c r="DS15" s="610"/>
      <c r="DT15" s="610"/>
      <c r="DU15" s="610"/>
      <c r="DV15" s="610"/>
      <c r="DW15" s="610"/>
      <c r="DX15" s="610"/>
      <c r="DY15" s="610"/>
      <c r="DZ15" s="610"/>
      <c r="EA15" s="610"/>
      <c r="EB15" s="610"/>
      <c r="EC15" s="647"/>
    </row>
    <row r="16" spans="2:143" ht="11.25" customHeight="1" x14ac:dyDescent="0.2">
      <c r="B16" s="606" t="s">
        <v>259</v>
      </c>
      <c r="C16" s="607"/>
      <c r="D16" s="607"/>
      <c r="E16" s="607"/>
      <c r="F16" s="607"/>
      <c r="G16" s="607"/>
      <c r="H16" s="607"/>
      <c r="I16" s="607"/>
      <c r="J16" s="607"/>
      <c r="K16" s="607"/>
      <c r="L16" s="607"/>
      <c r="M16" s="607"/>
      <c r="N16" s="607"/>
      <c r="O16" s="607"/>
      <c r="P16" s="607"/>
      <c r="Q16" s="608"/>
      <c r="R16" s="609">
        <v>1734</v>
      </c>
      <c r="S16" s="610"/>
      <c r="T16" s="610"/>
      <c r="U16" s="610"/>
      <c r="V16" s="610"/>
      <c r="W16" s="610"/>
      <c r="X16" s="610"/>
      <c r="Y16" s="611"/>
      <c r="Z16" s="635">
        <v>0</v>
      </c>
      <c r="AA16" s="635"/>
      <c r="AB16" s="635"/>
      <c r="AC16" s="635"/>
      <c r="AD16" s="636">
        <v>1734</v>
      </c>
      <c r="AE16" s="636"/>
      <c r="AF16" s="636"/>
      <c r="AG16" s="636"/>
      <c r="AH16" s="636"/>
      <c r="AI16" s="636"/>
      <c r="AJ16" s="636"/>
      <c r="AK16" s="636"/>
      <c r="AL16" s="612">
        <v>0.1</v>
      </c>
      <c r="AM16" s="613"/>
      <c r="AN16" s="613"/>
      <c r="AO16" s="637"/>
      <c r="AP16" s="606" t="s">
        <v>260</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261</v>
      </c>
      <c r="CE16" s="607"/>
      <c r="CF16" s="607"/>
      <c r="CG16" s="607"/>
      <c r="CH16" s="607"/>
      <c r="CI16" s="607"/>
      <c r="CJ16" s="607"/>
      <c r="CK16" s="607"/>
      <c r="CL16" s="607"/>
      <c r="CM16" s="607"/>
      <c r="CN16" s="607"/>
      <c r="CO16" s="607"/>
      <c r="CP16" s="607"/>
      <c r="CQ16" s="608"/>
      <c r="CR16" s="609">
        <v>35033</v>
      </c>
      <c r="CS16" s="610"/>
      <c r="CT16" s="610"/>
      <c r="CU16" s="610"/>
      <c r="CV16" s="610"/>
      <c r="CW16" s="610"/>
      <c r="CX16" s="610"/>
      <c r="CY16" s="611"/>
      <c r="CZ16" s="635">
        <v>0.6</v>
      </c>
      <c r="DA16" s="635"/>
      <c r="DB16" s="635"/>
      <c r="DC16" s="635"/>
      <c r="DD16" s="615" t="s">
        <v>128</v>
      </c>
      <c r="DE16" s="610"/>
      <c r="DF16" s="610"/>
      <c r="DG16" s="610"/>
      <c r="DH16" s="610"/>
      <c r="DI16" s="610"/>
      <c r="DJ16" s="610"/>
      <c r="DK16" s="610"/>
      <c r="DL16" s="610"/>
      <c r="DM16" s="610"/>
      <c r="DN16" s="610"/>
      <c r="DO16" s="610"/>
      <c r="DP16" s="611"/>
      <c r="DQ16" s="615">
        <v>12972</v>
      </c>
      <c r="DR16" s="610"/>
      <c r="DS16" s="610"/>
      <c r="DT16" s="610"/>
      <c r="DU16" s="610"/>
      <c r="DV16" s="610"/>
      <c r="DW16" s="610"/>
      <c r="DX16" s="610"/>
      <c r="DY16" s="610"/>
      <c r="DZ16" s="610"/>
      <c r="EA16" s="610"/>
      <c r="EB16" s="610"/>
      <c r="EC16" s="647"/>
    </row>
    <row r="17" spans="2:133" ht="11.25" customHeight="1" x14ac:dyDescent="0.2">
      <c r="B17" s="606" t="s">
        <v>262</v>
      </c>
      <c r="C17" s="607"/>
      <c r="D17" s="607"/>
      <c r="E17" s="607"/>
      <c r="F17" s="607"/>
      <c r="G17" s="607"/>
      <c r="H17" s="607"/>
      <c r="I17" s="607"/>
      <c r="J17" s="607"/>
      <c r="K17" s="607"/>
      <c r="L17" s="607"/>
      <c r="M17" s="607"/>
      <c r="N17" s="607"/>
      <c r="O17" s="607"/>
      <c r="P17" s="607"/>
      <c r="Q17" s="608"/>
      <c r="R17" s="609">
        <v>7669</v>
      </c>
      <c r="S17" s="610"/>
      <c r="T17" s="610"/>
      <c r="U17" s="610"/>
      <c r="V17" s="610"/>
      <c r="W17" s="610"/>
      <c r="X17" s="610"/>
      <c r="Y17" s="611"/>
      <c r="Z17" s="635">
        <v>0.1</v>
      </c>
      <c r="AA17" s="635"/>
      <c r="AB17" s="635"/>
      <c r="AC17" s="635"/>
      <c r="AD17" s="636">
        <v>7669</v>
      </c>
      <c r="AE17" s="636"/>
      <c r="AF17" s="636"/>
      <c r="AG17" s="636"/>
      <c r="AH17" s="636"/>
      <c r="AI17" s="636"/>
      <c r="AJ17" s="636"/>
      <c r="AK17" s="636"/>
      <c r="AL17" s="612">
        <v>0.3</v>
      </c>
      <c r="AM17" s="613"/>
      <c r="AN17" s="613"/>
      <c r="AO17" s="637"/>
      <c r="AP17" s="606" t="s">
        <v>263</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264</v>
      </c>
      <c r="CE17" s="607"/>
      <c r="CF17" s="607"/>
      <c r="CG17" s="607"/>
      <c r="CH17" s="607"/>
      <c r="CI17" s="607"/>
      <c r="CJ17" s="607"/>
      <c r="CK17" s="607"/>
      <c r="CL17" s="607"/>
      <c r="CM17" s="607"/>
      <c r="CN17" s="607"/>
      <c r="CO17" s="607"/>
      <c r="CP17" s="607"/>
      <c r="CQ17" s="608"/>
      <c r="CR17" s="609">
        <v>522115</v>
      </c>
      <c r="CS17" s="610"/>
      <c r="CT17" s="610"/>
      <c r="CU17" s="610"/>
      <c r="CV17" s="610"/>
      <c r="CW17" s="610"/>
      <c r="CX17" s="610"/>
      <c r="CY17" s="611"/>
      <c r="CZ17" s="635">
        <v>8.8000000000000007</v>
      </c>
      <c r="DA17" s="635"/>
      <c r="DB17" s="635"/>
      <c r="DC17" s="635"/>
      <c r="DD17" s="615" t="s">
        <v>128</v>
      </c>
      <c r="DE17" s="610"/>
      <c r="DF17" s="610"/>
      <c r="DG17" s="610"/>
      <c r="DH17" s="610"/>
      <c r="DI17" s="610"/>
      <c r="DJ17" s="610"/>
      <c r="DK17" s="610"/>
      <c r="DL17" s="610"/>
      <c r="DM17" s="610"/>
      <c r="DN17" s="610"/>
      <c r="DO17" s="610"/>
      <c r="DP17" s="611"/>
      <c r="DQ17" s="615">
        <v>522115</v>
      </c>
      <c r="DR17" s="610"/>
      <c r="DS17" s="610"/>
      <c r="DT17" s="610"/>
      <c r="DU17" s="610"/>
      <c r="DV17" s="610"/>
      <c r="DW17" s="610"/>
      <c r="DX17" s="610"/>
      <c r="DY17" s="610"/>
      <c r="DZ17" s="610"/>
      <c r="EA17" s="610"/>
      <c r="EB17" s="610"/>
      <c r="EC17" s="647"/>
    </row>
    <row r="18" spans="2:133" ht="11.25" customHeight="1" x14ac:dyDescent="0.2">
      <c r="B18" s="606" t="s">
        <v>265</v>
      </c>
      <c r="C18" s="607"/>
      <c r="D18" s="607"/>
      <c r="E18" s="607"/>
      <c r="F18" s="607"/>
      <c r="G18" s="607"/>
      <c r="H18" s="607"/>
      <c r="I18" s="607"/>
      <c r="J18" s="607"/>
      <c r="K18" s="607"/>
      <c r="L18" s="607"/>
      <c r="M18" s="607"/>
      <c r="N18" s="607"/>
      <c r="O18" s="607"/>
      <c r="P18" s="607"/>
      <c r="Q18" s="608"/>
      <c r="R18" s="609">
        <v>7453</v>
      </c>
      <c r="S18" s="610"/>
      <c r="T18" s="610"/>
      <c r="U18" s="610"/>
      <c r="V18" s="610"/>
      <c r="W18" s="610"/>
      <c r="X18" s="610"/>
      <c r="Y18" s="611"/>
      <c r="Z18" s="635">
        <v>0.1</v>
      </c>
      <c r="AA18" s="635"/>
      <c r="AB18" s="635"/>
      <c r="AC18" s="635"/>
      <c r="AD18" s="636">
        <v>7453</v>
      </c>
      <c r="AE18" s="636"/>
      <c r="AF18" s="636"/>
      <c r="AG18" s="636"/>
      <c r="AH18" s="636"/>
      <c r="AI18" s="636"/>
      <c r="AJ18" s="636"/>
      <c r="AK18" s="636"/>
      <c r="AL18" s="612">
        <v>0.30000001192092896</v>
      </c>
      <c r="AM18" s="613"/>
      <c r="AN18" s="613"/>
      <c r="AO18" s="637"/>
      <c r="AP18" s="606" t="s">
        <v>266</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267</v>
      </c>
      <c r="CE18" s="607"/>
      <c r="CF18" s="607"/>
      <c r="CG18" s="607"/>
      <c r="CH18" s="607"/>
      <c r="CI18" s="607"/>
      <c r="CJ18" s="607"/>
      <c r="CK18" s="607"/>
      <c r="CL18" s="607"/>
      <c r="CM18" s="607"/>
      <c r="CN18" s="607"/>
      <c r="CO18" s="607"/>
      <c r="CP18" s="607"/>
      <c r="CQ18" s="608"/>
      <c r="CR18" s="609" t="s">
        <v>128</v>
      </c>
      <c r="CS18" s="610"/>
      <c r="CT18" s="610"/>
      <c r="CU18" s="610"/>
      <c r="CV18" s="610"/>
      <c r="CW18" s="610"/>
      <c r="CX18" s="610"/>
      <c r="CY18" s="611"/>
      <c r="CZ18" s="635" t="s">
        <v>128</v>
      </c>
      <c r="DA18" s="635"/>
      <c r="DB18" s="635"/>
      <c r="DC18" s="635"/>
      <c r="DD18" s="615" t="s">
        <v>128</v>
      </c>
      <c r="DE18" s="610"/>
      <c r="DF18" s="610"/>
      <c r="DG18" s="610"/>
      <c r="DH18" s="610"/>
      <c r="DI18" s="610"/>
      <c r="DJ18" s="610"/>
      <c r="DK18" s="610"/>
      <c r="DL18" s="610"/>
      <c r="DM18" s="610"/>
      <c r="DN18" s="610"/>
      <c r="DO18" s="610"/>
      <c r="DP18" s="611"/>
      <c r="DQ18" s="615" t="s">
        <v>128</v>
      </c>
      <c r="DR18" s="610"/>
      <c r="DS18" s="610"/>
      <c r="DT18" s="610"/>
      <c r="DU18" s="610"/>
      <c r="DV18" s="610"/>
      <c r="DW18" s="610"/>
      <c r="DX18" s="610"/>
      <c r="DY18" s="610"/>
      <c r="DZ18" s="610"/>
      <c r="EA18" s="610"/>
      <c r="EB18" s="610"/>
      <c r="EC18" s="647"/>
    </row>
    <row r="19" spans="2:133" ht="11.25" customHeight="1" x14ac:dyDescent="0.2">
      <c r="B19" s="606" t="s">
        <v>268</v>
      </c>
      <c r="C19" s="607"/>
      <c r="D19" s="607"/>
      <c r="E19" s="607"/>
      <c r="F19" s="607"/>
      <c r="G19" s="607"/>
      <c r="H19" s="607"/>
      <c r="I19" s="607"/>
      <c r="J19" s="607"/>
      <c r="K19" s="607"/>
      <c r="L19" s="607"/>
      <c r="M19" s="607"/>
      <c r="N19" s="607"/>
      <c r="O19" s="607"/>
      <c r="P19" s="607"/>
      <c r="Q19" s="608"/>
      <c r="R19" s="609">
        <v>752</v>
      </c>
      <c r="S19" s="610"/>
      <c r="T19" s="610"/>
      <c r="U19" s="610"/>
      <c r="V19" s="610"/>
      <c r="W19" s="610"/>
      <c r="X19" s="610"/>
      <c r="Y19" s="611"/>
      <c r="Z19" s="635">
        <v>0</v>
      </c>
      <c r="AA19" s="635"/>
      <c r="AB19" s="635"/>
      <c r="AC19" s="635"/>
      <c r="AD19" s="636">
        <v>752</v>
      </c>
      <c r="AE19" s="636"/>
      <c r="AF19" s="636"/>
      <c r="AG19" s="636"/>
      <c r="AH19" s="636"/>
      <c r="AI19" s="636"/>
      <c r="AJ19" s="636"/>
      <c r="AK19" s="636"/>
      <c r="AL19" s="612">
        <v>0</v>
      </c>
      <c r="AM19" s="613"/>
      <c r="AN19" s="613"/>
      <c r="AO19" s="637"/>
      <c r="AP19" s="606" t="s">
        <v>269</v>
      </c>
      <c r="AQ19" s="607"/>
      <c r="AR19" s="607"/>
      <c r="AS19" s="607"/>
      <c r="AT19" s="607"/>
      <c r="AU19" s="607"/>
      <c r="AV19" s="607"/>
      <c r="AW19" s="607"/>
      <c r="AX19" s="607"/>
      <c r="AY19" s="607"/>
      <c r="AZ19" s="607"/>
      <c r="BA19" s="607"/>
      <c r="BB19" s="607"/>
      <c r="BC19" s="607"/>
      <c r="BD19" s="607"/>
      <c r="BE19" s="607"/>
      <c r="BF19" s="608"/>
      <c r="BG19" s="609" t="s">
        <v>128</v>
      </c>
      <c r="BH19" s="610"/>
      <c r="BI19" s="610"/>
      <c r="BJ19" s="610"/>
      <c r="BK19" s="610"/>
      <c r="BL19" s="610"/>
      <c r="BM19" s="610"/>
      <c r="BN19" s="611"/>
      <c r="BO19" s="635" t="s">
        <v>128</v>
      </c>
      <c r="BP19" s="635"/>
      <c r="BQ19" s="635"/>
      <c r="BR19" s="635"/>
      <c r="BS19" s="636" t="s">
        <v>128</v>
      </c>
      <c r="BT19" s="636"/>
      <c r="BU19" s="636"/>
      <c r="BV19" s="636"/>
      <c r="BW19" s="636"/>
      <c r="BX19" s="636"/>
      <c r="BY19" s="636"/>
      <c r="BZ19" s="636"/>
      <c r="CA19" s="636"/>
      <c r="CB19" s="681"/>
      <c r="CD19" s="606" t="s">
        <v>270</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7"/>
    </row>
    <row r="20" spans="2:133" ht="11.25" customHeight="1" x14ac:dyDescent="0.2">
      <c r="B20" s="606" t="s">
        <v>271</v>
      </c>
      <c r="C20" s="607"/>
      <c r="D20" s="607"/>
      <c r="E20" s="607"/>
      <c r="F20" s="607"/>
      <c r="G20" s="607"/>
      <c r="H20" s="607"/>
      <c r="I20" s="607"/>
      <c r="J20" s="607"/>
      <c r="K20" s="607"/>
      <c r="L20" s="607"/>
      <c r="M20" s="607"/>
      <c r="N20" s="607"/>
      <c r="O20" s="607"/>
      <c r="P20" s="607"/>
      <c r="Q20" s="608"/>
      <c r="R20" s="609">
        <v>490</v>
      </c>
      <c r="S20" s="610"/>
      <c r="T20" s="610"/>
      <c r="U20" s="610"/>
      <c r="V20" s="610"/>
      <c r="W20" s="610"/>
      <c r="X20" s="610"/>
      <c r="Y20" s="611"/>
      <c r="Z20" s="635">
        <v>0</v>
      </c>
      <c r="AA20" s="635"/>
      <c r="AB20" s="635"/>
      <c r="AC20" s="635"/>
      <c r="AD20" s="636">
        <v>490</v>
      </c>
      <c r="AE20" s="636"/>
      <c r="AF20" s="636"/>
      <c r="AG20" s="636"/>
      <c r="AH20" s="636"/>
      <c r="AI20" s="636"/>
      <c r="AJ20" s="636"/>
      <c r="AK20" s="636"/>
      <c r="AL20" s="612">
        <v>0</v>
      </c>
      <c r="AM20" s="613"/>
      <c r="AN20" s="613"/>
      <c r="AO20" s="637"/>
      <c r="AP20" s="606" t="s">
        <v>272</v>
      </c>
      <c r="AQ20" s="607"/>
      <c r="AR20" s="607"/>
      <c r="AS20" s="607"/>
      <c r="AT20" s="607"/>
      <c r="AU20" s="607"/>
      <c r="AV20" s="607"/>
      <c r="AW20" s="607"/>
      <c r="AX20" s="607"/>
      <c r="AY20" s="607"/>
      <c r="AZ20" s="607"/>
      <c r="BA20" s="607"/>
      <c r="BB20" s="607"/>
      <c r="BC20" s="607"/>
      <c r="BD20" s="607"/>
      <c r="BE20" s="607"/>
      <c r="BF20" s="608"/>
      <c r="BG20" s="609" t="s">
        <v>128</v>
      </c>
      <c r="BH20" s="610"/>
      <c r="BI20" s="610"/>
      <c r="BJ20" s="610"/>
      <c r="BK20" s="610"/>
      <c r="BL20" s="610"/>
      <c r="BM20" s="610"/>
      <c r="BN20" s="611"/>
      <c r="BO20" s="635" t="s">
        <v>128</v>
      </c>
      <c r="BP20" s="635"/>
      <c r="BQ20" s="635"/>
      <c r="BR20" s="635"/>
      <c r="BS20" s="636" t="s">
        <v>128</v>
      </c>
      <c r="BT20" s="636"/>
      <c r="BU20" s="636"/>
      <c r="BV20" s="636"/>
      <c r="BW20" s="636"/>
      <c r="BX20" s="636"/>
      <c r="BY20" s="636"/>
      <c r="BZ20" s="636"/>
      <c r="CA20" s="636"/>
      <c r="CB20" s="681"/>
      <c r="CD20" s="606" t="s">
        <v>273</v>
      </c>
      <c r="CE20" s="607"/>
      <c r="CF20" s="607"/>
      <c r="CG20" s="607"/>
      <c r="CH20" s="607"/>
      <c r="CI20" s="607"/>
      <c r="CJ20" s="607"/>
      <c r="CK20" s="607"/>
      <c r="CL20" s="607"/>
      <c r="CM20" s="607"/>
      <c r="CN20" s="607"/>
      <c r="CO20" s="607"/>
      <c r="CP20" s="607"/>
      <c r="CQ20" s="608"/>
      <c r="CR20" s="609">
        <v>5928723</v>
      </c>
      <c r="CS20" s="610"/>
      <c r="CT20" s="610"/>
      <c r="CU20" s="610"/>
      <c r="CV20" s="610"/>
      <c r="CW20" s="610"/>
      <c r="CX20" s="610"/>
      <c r="CY20" s="611"/>
      <c r="CZ20" s="635">
        <v>100</v>
      </c>
      <c r="DA20" s="635"/>
      <c r="DB20" s="635"/>
      <c r="DC20" s="635"/>
      <c r="DD20" s="615">
        <v>1179765</v>
      </c>
      <c r="DE20" s="610"/>
      <c r="DF20" s="610"/>
      <c r="DG20" s="610"/>
      <c r="DH20" s="610"/>
      <c r="DI20" s="610"/>
      <c r="DJ20" s="610"/>
      <c r="DK20" s="610"/>
      <c r="DL20" s="610"/>
      <c r="DM20" s="610"/>
      <c r="DN20" s="610"/>
      <c r="DO20" s="610"/>
      <c r="DP20" s="611"/>
      <c r="DQ20" s="615">
        <v>3243207</v>
      </c>
      <c r="DR20" s="610"/>
      <c r="DS20" s="610"/>
      <c r="DT20" s="610"/>
      <c r="DU20" s="610"/>
      <c r="DV20" s="610"/>
      <c r="DW20" s="610"/>
      <c r="DX20" s="610"/>
      <c r="DY20" s="610"/>
      <c r="DZ20" s="610"/>
      <c r="EA20" s="610"/>
      <c r="EB20" s="610"/>
      <c r="EC20" s="647"/>
    </row>
    <row r="21" spans="2:133" ht="11.25" customHeight="1" x14ac:dyDescent="0.2">
      <c r="B21" s="606" t="s">
        <v>274</v>
      </c>
      <c r="C21" s="607"/>
      <c r="D21" s="607"/>
      <c r="E21" s="607"/>
      <c r="F21" s="607"/>
      <c r="G21" s="607"/>
      <c r="H21" s="607"/>
      <c r="I21" s="607"/>
      <c r="J21" s="607"/>
      <c r="K21" s="607"/>
      <c r="L21" s="607"/>
      <c r="M21" s="607"/>
      <c r="N21" s="607"/>
      <c r="O21" s="607"/>
      <c r="P21" s="607"/>
      <c r="Q21" s="608"/>
      <c r="R21" s="609">
        <v>182</v>
      </c>
      <c r="S21" s="610"/>
      <c r="T21" s="610"/>
      <c r="U21" s="610"/>
      <c r="V21" s="610"/>
      <c r="W21" s="610"/>
      <c r="X21" s="610"/>
      <c r="Y21" s="611"/>
      <c r="Z21" s="635">
        <v>0</v>
      </c>
      <c r="AA21" s="635"/>
      <c r="AB21" s="635"/>
      <c r="AC21" s="635"/>
      <c r="AD21" s="636">
        <v>182</v>
      </c>
      <c r="AE21" s="636"/>
      <c r="AF21" s="636"/>
      <c r="AG21" s="636"/>
      <c r="AH21" s="636"/>
      <c r="AI21" s="636"/>
      <c r="AJ21" s="636"/>
      <c r="AK21" s="636"/>
      <c r="AL21" s="612">
        <v>0</v>
      </c>
      <c r="AM21" s="613"/>
      <c r="AN21" s="613"/>
      <c r="AO21" s="637"/>
      <c r="AP21" s="606" t="s">
        <v>275</v>
      </c>
      <c r="AQ21" s="682"/>
      <c r="AR21" s="682"/>
      <c r="AS21" s="682"/>
      <c r="AT21" s="682"/>
      <c r="AU21" s="682"/>
      <c r="AV21" s="682"/>
      <c r="AW21" s="682"/>
      <c r="AX21" s="682"/>
      <c r="AY21" s="682"/>
      <c r="AZ21" s="682"/>
      <c r="BA21" s="682"/>
      <c r="BB21" s="682"/>
      <c r="BC21" s="682"/>
      <c r="BD21" s="682"/>
      <c r="BE21" s="682"/>
      <c r="BF21" s="683"/>
      <c r="BG21" s="609" t="s">
        <v>128</v>
      </c>
      <c r="BH21" s="610"/>
      <c r="BI21" s="610"/>
      <c r="BJ21" s="610"/>
      <c r="BK21" s="610"/>
      <c r="BL21" s="610"/>
      <c r="BM21" s="610"/>
      <c r="BN21" s="611"/>
      <c r="BO21" s="635" t="s">
        <v>128</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276</v>
      </c>
      <c r="C22" s="667"/>
      <c r="D22" s="667"/>
      <c r="E22" s="667"/>
      <c r="F22" s="667"/>
      <c r="G22" s="667"/>
      <c r="H22" s="667"/>
      <c r="I22" s="667"/>
      <c r="J22" s="667"/>
      <c r="K22" s="667"/>
      <c r="L22" s="667"/>
      <c r="M22" s="667"/>
      <c r="N22" s="667"/>
      <c r="O22" s="667"/>
      <c r="P22" s="667"/>
      <c r="Q22" s="668"/>
      <c r="R22" s="609">
        <v>6029</v>
      </c>
      <c r="S22" s="610"/>
      <c r="T22" s="610"/>
      <c r="U22" s="610"/>
      <c r="V22" s="610"/>
      <c r="W22" s="610"/>
      <c r="X22" s="610"/>
      <c r="Y22" s="611"/>
      <c r="Z22" s="635">
        <v>0.1</v>
      </c>
      <c r="AA22" s="635"/>
      <c r="AB22" s="635"/>
      <c r="AC22" s="635"/>
      <c r="AD22" s="636">
        <v>6029</v>
      </c>
      <c r="AE22" s="636"/>
      <c r="AF22" s="636"/>
      <c r="AG22" s="636"/>
      <c r="AH22" s="636"/>
      <c r="AI22" s="636"/>
      <c r="AJ22" s="636"/>
      <c r="AK22" s="636"/>
      <c r="AL22" s="612">
        <v>0.30000001192092896</v>
      </c>
      <c r="AM22" s="613"/>
      <c r="AN22" s="613"/>
      <c r="AO22" s="637"/>
      <c r="AP22" s="606" t="s">
        <v>277</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279</v>
      </c>
      <c r="C23" s="607"/>
      <c r="D23" s="607"/>
      <c r="E23" s="607"/>
      <c r="F23" s="607"/>
      <c r="G23" s="607"/>
      <c r="H23" s="607"/>
      <c r="I23" s="607"/>
      <c r="J23" s="607"/>
      <c r="K23" s="607"/>
      <c r="L23" s="607"/>
      <c r="M23" s="607"/>
      <c r="N23" s="607"/>
      <c r="O23" s="607"/>
      <c r="P23" s="607"/>
      <c r="Q23" s="608"/>
      <c r="R23" s="609">
        <v>1805623</v>
      </c>
      <c r="S23" s="610"/>
      <c r="T23" s="610"/>
      <c r="U23" s="610"/>
      <c r="V23" s="610"/>
      <c r="W23" s="610"/>
      <c r="X23" s="610"/>
      <c r="Y23" s="611"/>
      <c r="Z23" s="635">
        <v>29.2</v>
      </c>
      <c r="AA23" s="635"/>
      <c r="AB23" s="635"/>
      <c r="AC23" s="635"/>
      <c r="AD23" s="636">
        <v>1503076</v>
      </c>
      <c r="AE23" s="636"/>
      <c r="AF23" s="636"/>
      <c r="AG23" s="636"/>
      <c r="AH23" s="636"/>
      <c r="AI23" s="636"/>
      <c r="AJ23" s="636"/>
      <c r="AK23" s="636"/>
      <c r="AL23" s="612">
        <v>65.400000000000006</v>
      </c>
      <c r="AM23" s="613"/>
      <c r="AN23" s="613"/>
      <c r="AO23" s="637"/>
      <c r="AP23" s="606" t="s">
        <v>280</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220</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694" t="s">
        <v>284</v>
      </c>
      <c r="DM23" s="695"/>
      <c r="DN23" s="695"/>
      <c r="DO23" s="695"/>
      <c r="DP23" s="695"/>
      <c r="DQ23" s="695"/>
      <c r="DR23" s="695"/>
      <c r="DS23" s="695"/>
      <c r="DT23" s="695"/>
      <c r="DU23" s="695"/>
      <c r="DV23" s="696"/>
      <c r="DW23" s="662" t="s">
        <v>285</v>
      </c>
      <c r="DX23" s="663"/>
      <c r="DY23" s="663"/>
      <c r="DZ23" s="663"/>
      <c r="EA23" s="663"/>
      <c r="EB23" s="663"/>
      <c r="EC23" s="664"/>
    </row>
    <row r="24" spans="2:133" ht="11.25" customHeight="1" x14ac:dyDescent="0.2">
      <c r="B24" s="606" t="s">
        <v>286</v>
      </c>
      <c r="C24" s="607"/>
      <c r="D24" s="607"/>
      <c r="E24" s="607"/>
      <c r="F24" s="607"/>
      <c r="G24" s="607"/>
      <c r="H24" s="607"/>
      <c r="I24" s="607"/>
      <c r="J24" s="607"/>
      <c r="K24" s="607"/>
      <c r="L24" s="607"/>
      <c r="M24" s="607"/>
      <c r="N24" s="607"/>
      <c r="O24" s="607"/>
      <c r="P24" s="607"/>
      <c r="Q24" s="608"/>
      <c r="R24" s="609">
        <v>1503076</v>
      </c>
      <c r="S24" s="610"/>
      <c r="T24" s="610"/>
      <c r="U24" s="610"/>
      <c r="V24" s="610"/>
      <c r="W24" s="610"/>
      <c r="X24" s="610"/>
      <c r="Y24" s="611"/>
      <c r="Z24" s="635">
        <v>24.3</v>
      </c>
      <c r="AA24" s="635"/>
      <c r="AB24" s="635"/>
      <c r="AC24" s="635"/>
      <c r="AD24" s="636">
        <v>1503076</v>
      </c>
      <c r="AE24" s="636"/>
      <c r="AF24" s="636"/>
      <c r="AG24" s="636"/>
      <c r="AH24" s="636"/>
      <c r="AI24" s="636"/>
      <c r="AJ24" s="636"/>
      <c r="AK24" s="636"/>
      <c r="AL24" s="612">
        <v>65.400000000000006</v>
      </c>
      <c r="AM24" s="613"/>
      <c r="AN24" s="613"/>
      <c r="AO24" s="637"/>
      <c r="AP24" s="606" t="s">
        <v>287</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288</v>
      </c>
      <c r="CE24" s="660"/>
      <c r="CF24" s="660"/>
      <c r="CG24" s="660"/>
      <c r="CH24" s="660"/>
      <c r="CI24" s="660"/>
      <c r="CJ24" s="660"/>
      <c r="CK24" s="660"/>
      <c r="CL24" s="660"/>
      <c r="CM24" s="660"/>
      <c r="CN24" s="660"/>
      <c r="CO24" s="660"/>
      <c r="CP24" s="660"/>
      <c r="CQ24" s="661"/>
      <c r="CR24" s="656">
        <v>1709568</v>
      </c>
      <c r="CS24" s="657"/>
      <c r="CT24" s="657"/>
      <c r="CU24" s="657"/>
      <c r="CV24" s="657"/>
      <c r="CW24" s="657"/>
      <c r="CX24" s="657"/>
      <c r="CY24" s="685"/>
      <c r="CZ24" s="686">
        <v>28.8</v>
      </c>
      <c r="DA24" s="672"/>
      <c r="DB24" s="672"/>
      <c r="DC24" s="688"/>
      <c r="DD24" s="684">
        <v>1278026</v>
      </c>
      <c r="DE24" s="657"/>
      <c r="DF24" s="657"/>
      <c r="DG24" s="657"/>
      <c r="DH24" s="657"/>
      <c r="DI24" s="657"/>
      <c r="DJ24" s="657"/>
      <c r="DK24" s="685"/>
      <c r="DL24" s="684">
        <v>919938</v>
      </c>
      <c r="DM24" s="657"/>
      <c r="DN24" s="657"/>
      <c r="DO24" s="657"/>
      <c r="DP24" s="657"/>
      <c r="DQ24" s="657"/>
      <c r="DR24" s="657"/>
      <c r="DS24" s="657"/>
      <c r="DT24" s="657"/>
      <c r="DU24" s="657"/>
      <c r="DV24" s="685"/>
      <c r="DW24" s="686">
        <v>39.1</v>
      </c>
      <c r="DX24" s="672"/>
      <c r="DY24" s="672"/>
      <c r="DZ24" s="672"/>
      <c r="EA24" s="672"/>
      <c r="EB24" s="672"/>
      <c r="EC24" s="687"/>
    </row>
    <row r="25" spans="2:133" ht="11.25" customHeight="1" x14ac:dyDescent="0.2">
      <c r="B25" s="606" t="s">
        <v>289</v>
      </c>
      <c r="C25" s="607"/>
      <c r="D25" s="607"/>
      <c r="E25" s="607"/>
      <c r="F25" s="607"/>
      <c r="G25" s="607"/>
      <c r="H25" s="607"/>
      <c r="I25" s="607"/>
      <c r="J25" s="607"/>
      <c r="K25" s="607"/>
      <c r="L25" s="607"/>
      <c r="M25" s="607"/>
      <c r="N25" s="607"/>
      <c r="O25" s="607"/>
      <c r="P25" s="607"/>
      <c r="Q25" s="608"/>
      <c r="R25" s="609">
        <v>302547</v>
      </c>
      <c r="S25" s="610"/>
      <c r="T25" s="610"/>
      <c r="U25" s="610"/>
      <c r="V25" s="610"/>
      <c r="W25" s="610"/>
      <c r="X25" s="610"/>
      <c r="Y25" s="611"/>
      <c r="Z25" s="635">
        <v>4.9000000000000004</v>
      </c>
      <c r="AA25" s="635"/>
      <c r="AB25" s="635"/>
      <c r="AC25" s="635"/>
      <c r="AD25" s="636" t="s">
        <v>128</v>
      </c>
      <c r="AE25" s="636"/>
      <c r="AF25" s="636"/>
      <c r="AG25" s="636"/>
      <c r="AH25" s="636"/>
      <c r="AI25" s="636"/>
      <c r="AJ25" s="636"/>
      <c r="AK25" s="636"/>
      <c r="AL25" s="612" t="s">
        <v>128</v>
      </c>
      <c r="AM25" s="613"/>
      <c r="AN25" s="613"/>
      <c r="AO25" s="637"/>
      <c r="AP25" s="606" t="s">
        <v>290</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291</v>
      </c>
      <c r="CE25" s="607"/>
      <c r="CF25" s="607"/>
      <c r="CG25" s="607"/>
      <c r="CH25" s="607"/>
      <c r="CI25" s="607"/>
      <c r="CJ25" s="607"/>
      <c r="CK25" s="607"/>
      <c r="CL25" s="607"/>
      <c r="CM25" s="607"/>
      <c r="CN25" s="607"/>
      <c r="CO25" s="607"/>
      <c r="CP25" s="607"/>
      <c r="CQ25" s="608"/>
      <c r="CR25" s="609">
        <v>1039713</v>
      </c>
      <c r="CS25" s="619"/>
      <c r="CT25" s="619"/>
      <c r="CU25" s="619"/>
      <c r="CV25" s="619"/>
      <c r="CW25" s="619"/>
      <c r="CX25" s="619"/>
      <c r="CY25" s="620"/>
      <c r="CZ25" s="612">
        <v>17.5</v>
      </c>
      <c r="DA25" s="621"/>
      <c r="DB25" s="621"/>
      <c r="DC25" s="622"/>
      <c r="DD25" s="615">
        <v>726298</v>
      </c>
      <c r="DE25" s="619"/>
      <c r="DF25" s="619"/>
      <c r="DG25" s="619"/>
      <c r="DH25" s="619"/>
      <c r="DI25" s="619"/>
      <c r="DJ25" s="619"/>
      <c r="DK25" s="620"/>
      <c r="DL25" s="615">
        <v>681766</v>
      </c>
      <c r="DM25" s="619"/>
      <c r="DN25" s="619"/>
      <c r="DO25" s="619"/>
      <c r="DP25" s="619"/>
      <c r="DQ25" s="619"/>
      <c r="DR25" s="619"/>
      <c r="DS25" s="619"/>
      <c r="DT25" s="619"/>
      <c r="DU25" s="619"/>
      <c r="DV25" s="620"/>
      <c r="DW25" s="612">
        <v>29</v>
      </c>
      <c r="DX25" s="621"/>
      <c r="DY25" s="621"/>
      <c r="DZ25" s="621"/>
      <c r="EA25" s="621"/>
      <c r="EB25" s="621"/>
      <c r="EC25" s="648"/>
    </row>
    <row r="26" spans="2:133" ht="11.25" customHeight="1" x14ac:dyDescent="0.2">
      <c r="B26" s="606" t="s">
        <v>292</v>
      </c>
      <c r="C26" s="607"/>
      <c r="D26" s="607"/>
      <c r="E26" s="607"/>
      <c r="F26" s="607"/>
      <c r="G26" s="607"/>
      <c r="H26" s="607"/>
      <c r="I26" s="607"/>
      <c r="J26" s="607"/>
      <c r="K26" s="607"/>
      <c r="L26" s="607"/>
      <c r="M26" s="607"/>
      <c r="N26" s="607"/>
      <c r="O26" s="607"/>
      <c r="P26" s="607"/>
      <c r="Q26" s="608"/>
      <c r="R26" s="609" t="s">
        <v>128</v>
      </c>
      <c r="S26" s="610"/>
      <c r="T26" s="610"/>
      <c r="U26" s="610"/>
      <c r="V26" s="610"/>
      <c r="W26" s="610"/>
      <c r="X26" s="610"/>
      <c r="Y26" s="611"/>
      <c r="Z26" s="635" t="s">
        <v>128</v>
      </c>
      <c r="AA26" s="635"/>
      <c r="AB26" s="635"/>
      <c r="AC26" s="635"/>
      <c r="AD26" s="636" t="s">
        <v>128</v>
      </c>
      <c r="AE26" s="636"/>
      <c r="AF26" s="636"/>
      <c r="AG26" s="636"/>
      <c r="AH26" s="636"/>
      <c r="AI26" s="636"/>
      <c r="AJ26" s="636"/>
      <c r="AK26" s="636"/>
      <c r="AL26" s="612" t="s">
        <v>128</v>
      </c>
      <c r="AM26" s="613"/>
      <c r="AN26" s="613"/>
      <c r="AO26" s="637"/>
      <c r="AP26" s="606" t="s">
        <v>293</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294</v>
      </c>
      <c r="CE26" s="607"/>
      <c r="CF26" s="607"/>
      <c r="CG26" s="607"/>
      <c r="CH26" s="607"/>
      <c r="CI26" s="607"/>
      <c r="CJ26" s="607"/>
      <c r="CK26" s="607"/>
      <c r="CL26" s="607"/>
      <c r="CM26" s="607"/>
      <c r="CN26" s="607"/>
      <c r="CO26" s="607"/>
      <c r="CP26" s="607"/>
      <c r="CQ26" s="608"/>
      <c r="CR26" s="609">
        <v>738683</v>
      </c>
      <c r="CS26" s="610"/>
      <c r="CT26" s="610"/>
      <c r="CU26" s="610"/>
      <c r="CV26" s="610"/>
      <c r="CW26" s="610"/>
      <c r="CX26" s="610"/>
      <c r="CY26" s="611"/>
      <c r="CZ26" s="612">
        <v>12.5</v>
      </c>
      <c r="DA26" s="621"/>
      <c r="DB26" s="621"/>
      <c r="DC26" s="622"/>
      <c r="DD26" s="615">
        <v>438411</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8"/>
    </row>
    <row r="27" spans="2:133" ht="11.25" customHeight="1" x14ac:dyDescent="0.2">
      <c r="B27" s="606" t="s">
        <v>295</v>
      </c>
      <c r="C27" s="607"/>
      <c r="D27" s="607"/>
      <c r="E27" s="607"/>
      <c r="F27" s="607"/>
      <c r="G27" s="607"/>
      <c r="H27" s="607"/>
      <c r="I27" s="607"/>
      <c r="J27" s="607"/>
      <c r="K27" s="607"/>
      <c r="L27" s="607"/>
      <c r="M27" s="607"/>
      <c r="N27" s="607"/>
      <c r="O27" s="607"/>
      <c r="P27" s="607"/>
      <c r="Q27" s="608"/>
      <c r="R27" s="609">
        <v>2426906</v>
      </c>
      <c r="S27" s="610"/>
      <c r="T27" s="610"/>
      <c r="U27" s="610"/>
      <c r="V27" s="610"/>
      <c r="W27" s="610"/>
      <c r="X27" s="610"/>
      <c r="Y27" s="611"/>
      <c r="Z27" s="635">
        <v>39.299999999999997</v>
      </c>
      <c r="AA27" s="635"/>
      <c r="AB27" s="635"/>
      <c r="AC27" s="635"/>
      <c r="AD27" s="636">
        <v>2124359</v>
      </c>
      <c r="AE27" s="636"/>
      <c r="AF27" s="636"/>
      <c r="AG27" s="636"/>
      <c r="AH27" s="636"/>
      <c r="AI27" s="636"/>
      <c r="AJ27" s="636"/>
      <c r="AK27" s="636"/>
      <c r="AL27" s="612">
        <v>92.5</v>
      </c>
      <c r="AM27" s="613"/>
      <c r="AN27" s="613"/>
      <c r="AO27" s="637"/>
      <c r="AP27" s="606" t="s">
        <v>296</v>
      </c>
      <c r="AQ27" s="607"/>
      <c r="AR27" s="607"/>
      <c r="AS27" s="607"/>
      <c r="AT27" s="607"/>
      <c r="AU27" s="607"/>
      <c r="AV27" s="607"/>
      <c r="AW27" s="607"/>
      <c r="AX27" s="607"/>
      <c r="AY27" s="607"/>
      <c r="AZ27" s="607"/>
      <c r="BA27" s="607"/>
      <c r="BB27" s="607"/>
      <c r="BC27" s="607"/>
      <c r="BD27" s="607"/>
      <c r="BE27" s="607"/>
      <c r="BF27" s="608"/>
      <c r="BG27" s="609">
        <v>507441</v>
      </c>
      <c r="BH27" s="610"/>
      <c r="BI27" s="610"/>
      <c r="BJ27" s="610"/>
      <c r="BK27" s="610"/>
      <c r="BL27" s="610"/>
      <c r="BM27" s="610"/>
      <c r="BN27" s="611"/>
      <c r="BO27" s="635">
        <v>100</v>
      </c>
      <c r="BP27" s="635"/>
      <c r="BQ27" s="635"/>
      <c r="BR27" s="635"/>
      <c r="BS27" s="636" t="s">
        <v>128</v>
      </c>
      <c r="BT27" s="636"/>
      <c r="BU27" s="636"/>
      <c r="BV27" s="636"/>
      <c r="BW27" s="636"/>
      <c r="BX27" s="636"/>
      <c r="BY27" s="636"/>
      <c r="BZ27" s="636"/>
      <c r="CA27" s="636"/>
      <c r="CB27" s="681"/>
      <c r="CD27" s="606" t="s">
        <v>297</v>
      </c>
      <c r="CE27" s="607"/>
      <c r="CF27" s="607"/>
      <c r="CG27" s="607"/>
      <c r="CH27" s="607"/>
      <c r="CI27" s="607"/>
      <c r="CJ27" s="607"/>
      <c r="CK27" s="607"/>
      <c r="CL27" s="607"/>
      <c r="CM27" s="607"/>
      <c r="CN27" s="607"/>
      <c r="CO27" s="607"/>
      <c r="CP27" s="607"/>
      <c r="CQ27" s="608"/>
      <c r="CR27" s="609">
        <v>147740</v>
      </c>
      <c r="CS27" s="619"/>
      <c r="CT27" s="619"/>
      <c r="CU27" s="619"/>
      <c r="CV27" s="619"/>
      <c r="CW27" s="619"/>
      <c r="CX27" s="619"/>
      <c r="CY27" s="620"/>
      <c r="CZ27" s="612">
        <v>2.5</v>
      </c>
      <c r="DA27" s="621"/>
      <c r="DB27" s="621"/>
      <c r="DC27" s="622"/>
      <c r="DD27" s="615">
        <v>29613</v>
      </c>
      <c r="DE27" s="619"/>
      <c r="DF27" s="619"/>
      <c r="DG27" s="619"/>
      <c r="DH27" s="619"/>
      <c r="DI27" s="619"/>
      <c r="DJ27" s="619"/>
      <c r="DK27" s="620"/>
      <c r="DL27" s="615">
        <v>27713</v>
      </c>
      <c r="DM27" s="619"/>
      <c r="DN27" s="619"/>
      <c r="DO27" s="619"/>
      <c r="DP27" s="619"/>
      <c r="DQ27" s="619"/>
      <c r="DR27" s="619"/>
      <c r="DS27" s="619"/>
      <c r="DT27" s="619"/>
      <c r="DU27" s="619"/>
      <c r="DV27" s="620"/>
      <c r="DW27" s="612">
        <v>1.2</v>
      </c>
      <c r="DX27" s="621"/>
      <c r="DY27" s="621"/>
      <c r="DZ27" s="621"/>
      <c r="EA27" s="621"/>
      <c r="EB27" s="621"/>
      <c r="EC27" s="648"/>
    </row>
    <row r="28" spans="2:133" ht="11.25" customHeight="1" x14ac:dyDescent="0.2">
      <c r="B28" s="606" t="s">
        <v>298</v>
      </c>
      <c r="C28" s="607"/>
      <c r="D28" s="607"/>
      <c r="E28" s="607"/>
      <c r="F28" s="607"/>
      <c r="G28" s="607"/>
      <c r="H28" s="607"/>
      <c r="I28" s="607"/>
      <c r="J28" s="607"/>
      <c r="K28" s="607"/>
      <c r="L28" s="607"/>
      <c r="M28" s="607"/>
      <c r="N28" s="607"/>
      <c r="O28" s="607"/>
      <c r="P28" s="607"/>
      <c r="Q28" s="608"/>
      <c r="R28" s="609" t="s">
        <v>128</v>
      </c>
      <c r="S28" s="610"/>
      <c r="T28" s="610"/>
      <c r="U28" s="610"/>
      <c r="V28" s="610"/>
      <c r="W28" s="610"/>
      <c r="X28" s="610"/>
      <c r="Y28" s="611"/>
      <c r="Z28" s="635" t="s">
        <v>128</v>
      </c>
      <c r="AA28" s="635"/>
      <c r="AB28" s="635"/>
      <c r="AC28" s="635"/>
      <c r="AD28" s="636" t="s">
        <v>128</v>
      </c>
      <c r="AE28" s="636"/>
      <c r="AF28" s="636"/>
      <c r="AG28" s="636"/>
      <c r="AH28" s="636"/>
      <c r="AI28" s="636"/>
      <c r="AJ28" s="636"/>
      <c r="AK28" s="636"/>
      <c r="AL28" s="612" t="s">
        <v>128</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299</v>
      </c>
      <c r="CE28" s="607"/>
      <c r="CF28" s="607"/>
      <c r="CG28" s="607"/>
      <c r="CH28" s="607"/>
      <c r="CI28" s="607"/>
      <c r="CJ28" s="607"/>
      <c r="CK28" s="607"/>
      <c r="CL28" s="607"/>
      <c r="CM28" s="607"/>
      <c r="CN28" s="607"/>
      <c r="CO28" s="607"/>
      <c r="CP28" s="607"/>
      <c r="CQ28" s="608"/>
      <c r="CR28" s="609">
        <v>522115</v>
      </c>
      <c r="CS28" s="610"/>
      <c r="CT28" s="610"/>
      <c r="CU28" s="610"/>
      <c r="CV28" s="610"/>
      <c r="CW28" s="610"/>
      <c r="CX28" s="610"/>
      <c r="CY28" s="611"/>
      <c r="CZ28" s="612">
        <v>8.8000000000000007</v>
      </c>
      <c r="DA28" s="621"/>
      <c r="DB28" s="621"/>
      <c r="DC28" s="622"/>
      <c r="DD28" s="615">
        <v>522115</v>
      </c>
      <c r="DE28" s="610"/>
      <c r="DF28" s="610"/>
      <c r="DG28" s="610"/>
      <c r="DH28" s="610"/>
      <c r="DI28" s="610"/>
      <c r="DJ28" s="610"/>
      <c r="DK28" s="611"/>
      <c r="DL28" s="615">
        <v>210459</v>
      </c>
      <c r="DM28" s="610"/>
      <c r="DN28" s="610"/>
      <c r="DO28" s="610"/>
      <c r="DP28" s="610"/>
      <c r="DQ28" s="610"/>
      <c r="DR28" s="610"/>
      <c r="DS28" s="610"/>
      <c r="DT28" s="610"/>
      <c r="DU28" s="610"/>
      <c r="DV28" s="611"/>
      <c r="DW28" s="612">
        <v>8.9</v>
      </c>
      <c r="DX28" s="621"/>
      <c r="DY28" s="621"/>
      <c r="DZ28" s="621"/>
      <c r="EA28" s="621"/>
      <c r="EB28" s="621"/>
      <c r="EC28" s="648"/>
    </row>
    <row r="29" spans="2:133" ht="11.25" customHeight="1" x14ac:dyDescent="0.2">
      <c r="B29" s="606" t="s">
        <v>300</v>
      </c>
      <c r="C29" s="607"/>
      <c r="D29" s="607"/>
      <c r="E29" s="607"/>
      <c r="F29" s="607"/>
      <c r="G29" s="607"/>
      <c r="H29" s="607"/>
      <c r="I29" s="607"/>
      <c r="J29" s="607"/>
      <c r="K29" s="607"/>
      <c r="L29" s="607"/>
      <c r="M29" s="607"/>
      <c r="N29" s="607"/>
      <c r="O29" s="607"/>
      <c r="P29" s="607"/>
      <c r="Q29" s="608"/>
      <c r="R29" s="609">
        <v>9836</v>
      </c>
      <c r="S29" s="610"/>
      <c r="T29" s="610"/>
      <c r="U29" s="610"/>
      <c r="V29" s="610"/>
      <c r="W29" s="610"/>
      <c r="X29" s="610"/>
      <c r="Y29" s="611"/>
      <c r="Z29" s="635">
        <v>0.2</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301</v>
      </c>
      <c r="CE29" s="630"/>
      <c r="CF29" s="606" t="s">
        <v>70</v>
      </c>
      <c r="CG29" s="607"/>
      <c r="CH29" s="607"/>
      <c r="CI29" s="607"/>
      <c r="CJ29" s="607"/>
      <c r="CK29" s="607"/>
      <c r="CL29" s="607"/>
      <c r="CM29" s="607"/>
      <c r="CN29" s="607"/>
      <c r="CO29" s="607"/>
      <c r="CP29" s="607"/>
      <c r="CQ29" s="608"/>
      <c r="CR29" s="609">
        <v>522115</v>
      </c>
      <c r="CS29" s="619"/>
      <c r="CT29" s="619"/>
      <c r="CU29" s="619"/>
      <c r="CV29" s="619"/>
      <c r="CW29" s="619"/>
      <c r="CX29" s="619"/>
      <c r="CY29" s="620"/>
      <c r="CZ29" s="612">
        <v>8.8000000000000007</v>
      </c>
      <c r="DA29" s="621"/>
      <c r="DB29" s="621"/>
      <c r="DC29" s="622"/>
      <c r="DD29" s="615">
        <v>522115</v>
      </c>
      <c r="DE29" s="619"/>
      <c r="DF29" s="619"/>
      <c r="DG29" s="619"/>
      <c r="DH29" s="619"/>
      <c r="DI29" s="619"/>
      <c r="DJ29" s="619"/>
      <c r="DK29" s="620"/>
      <c r="DL29" s="615">
        <v>210459</v>
      </c>
      <c r="DM29" s="619"/>
      <c r="DN29" s="619"/>
      <c r="DO29" s="619"/>
      <c r="DP29" s="619"/>
      <c r="DQ29" s="619"/>
      <c r="DR29" s="619"/>
      <c r="DS29" s="619"/>
      <c r="DT29" s="619"/>
      <c r="DU29" s="619"/>
      <c r="DV29" s="620"/>
      <c r="DW29" s="612">
        <v>8.9</v>
      </c>
      <c r="DX29" s="621"/>
      <c r="DY29" s="621"/>
      <c r="DZ29" s="621"/>
      <c r="EA29" s="621"/>
      <c r="EB29" s="621"/>
      <c r="EC29" s="648"/>
    </row>
    <row r="30" spans="2:133" ht="11.25" customHeight="1" x14ac:dyDescent="0.2">
      <c r="B30" s="606" t="s">
        <v>302</v>
      </c>
      <c r="C30" s="607"/>
      <c r="D30" s="607"/>
      <c r="E30" s="607"/>
      <c r="F30" s="607"/>
      <c r="G30" s="607"/>
      <c r="H30" s="607"/>
      <c r="I30" s="607"/>
      <c r="J30" s="607"/>
      <c r="K30" s="607"/>
      <c r="L30" s="607"/>
      <c r="M30" s="607"/>
      <c r="N30" s="607"/>
      <c r="O30" s="607"/>
      <c r="P30" s="607"/>
      <c r="Q30" s="608"/>
      <c r="R30" s="609">
        <v>227918</v>
      </c>
      <c r="S30" s="610"/>
      <c r="T30" s="610"/>
      <c r="U30" s="610"/>
      <c r="V30" s="610"/>
      <c r="W30" s="610"/>
      <c r="X30" s="610"/>
      <c r="Y30" s="611"/>
      <c r="Z30" s="635">
        <v>3.7</v>
      </c>
      <c r="AA30" s="635"/>
      <c r="AB30" s="635"/>
      <c r="AC30" s="635"/>
      <c r="AD30" s="636">
        <v>1264</v>
      </c>
      <c r="AE30" s="636"/>
      <c r="AF30" s="636"/>
      <c r="AG30" s="636"/>
      <c r="AH30" s="636"/>
      <c r="AI30" s="636"/>
      <c r="AJ30" s="636"/>
      <c r="AK30" s="636"/>
      <c r="AL30" s="612">
        <v>0.1</v>
      </c>
      <c r="AM30" s="613"/>
      <c r="AN30" s="613"/>
      <c r="AO30" s="637"/>
      <c r="AP30" s="662" t="s">
        <v>220</v>
      </c>
      <c r="AQ30" s="663"/>
      <c r="AR30" s="663"/>
      <c r="AS30" s="663"/>
      <c r="AT30" s="663"/>
      <c r="AU30" s="663"/>
      <c r="AV30" s="663"/>
      <c r="AW30" s="663"/>
      <c r="AX30" s="663"/>
      <c r="AY30" s="663"/>
      <c r="AZ30" s="663"/>
      <c r="BA30" s="663"/>
      <c r="BB30" s="663"/>
      <c r="BC30" s="663"/>
      <c r="BD30" s="663"/>
      <c r="BE30" s="663"/>
      <c r="BF30" s="664"/>
      <c r="BG30" s="662" t="s">
        <v>303</v>
      </c>
      <c r="BH30" s="679"/>
      <c r="BI30" s="679"/>
      <c r="BJ30" s="679"/>
      <c r="BK30" s="679"/>
      <c r="BL30" s="679"/>
      <c r="BM30" s="679"/>
      <c r="BN30" s="679"/>
      <c r="BO30" s="679"/>
      <c r="BP30" s="679"/>
      <c r="BQ30" s="680"/>
      <c r="BR30" s="662" t="s">
        <v>304</v>
      </c>
      <c r="BS30" s="679"/>
      <c r="BT30" s="679"/>
      <c r="BU30" s="679"/>
      <c r="BV30" s="679"/>
      <c r="BW30" s="679"/>
      <c r="BX30" s="679"/>
      <c r="BY30" s="679"/>
      <c r="BZ30" s="679"/>
      <c r="CA30" s="679"/>
      <c r="CB30" s="680"/>
      <c r="CD30" s="631"/>
      <c r="CE30" s="632"/>
      <c r="CF30" s="606" t="s">
        <v>305</v>
      </c>
      <c r="CG30" s="607"/>
      <c r="CH30" s="607"/>
      <c r="CI30" s="607"/>
      <c r="CJ30" s="607"/>
      <c r="CK30" s="607"/>
      <c r="CL30" s="607"/>
      <c r="CM30" s="607"/>
      <c r="CN30" s="607"/>
      <c r="CO30" s="607"/>
      <c r="CP30" s="607"/>
      <c r="CQ30" s="608"/>
      <c r="CR30" s="609">
        <v>510168</v>
      </c>
      <c r="CS30" s="610"/>
      <c r="CT30" s="610"/>
      <c r="CU30" s="610"/>
      <c r="CV30" s="610"/>
      <c r="CW30" s="610"/>
      <c r="CX30" s="610"/>
      <c r="CY30" s="611"/>
      <c r="CZ30" s="612">
        <v>8.6</v>
      </c>
      <c r="DA30" s="621"/>
      <c r="DB30" s="621"/>
      <c r="DC30" s="622"/>
      <c r="DD30" s="615">
        <v>510168</v>
      </c>
      <c r="DE30" s="610"/>
      <c r="DF30" s="610"/>
      <c r="DG30" s="610"/>
      <c r="DH30" s="610"/>
      <c r="DI30" s="610"/>
      <c r="DJ30" s="610"/>
      <c r="DK30" s="611"/>
      <c r="DL30" s="615">
        <v>201539</v>
      </c>
      <c r="DM30" s="610"/>
      <c r="DN30" s="610"/>
      <c r="DO30" s="610"/>
      <c r="DP30" s="610"/>
      <c r="DQ30" s="610"/>
      <c r="DR30" s="610"/>
      <c r="DS30" s="610"/>
      <c r="DT30" s="610"/>
      <c r="DU30" s="610"/>
      <c r="DV30" s="611"/>
      <c r="DW30" s="612">
        <v>8.6</v>
      </c>
      <c r="DX30" s="621"/>
      <c r="DY30" s="621"/>
      <c r="DZ30" s="621"/>
      <c r="EA30" s="621"/>
      <c r="EB30" s="621"/>
      <c r="EC30" s="648"/>
    </row>
    <row r="31" spans="2:133" ht="11.25" customHeight="1" x14ac:dyDescent="0.2">
      <c r="B31" s="606" t="s">
        <v>306</v>
      </c>
      <c r="C31" s="607"/>
      <c r="D31" s="607"/>
      <c r="E31" s="607"/>
      <c r="F31" s="607"/>
      <c r="G31" s="607"/>
      <c r="H31" s="607"/>
      <c r="I31" s="607"/>
      <c r="J31" s="607"/>
      <c r="K31" s="607"/>
      <c r="L31" s="607"/>
      <c r="M31" s="607"/>
      <c r="N31" s="607"/>
      <c r="O31" s="607"/>
      <c r="P31" s="607"/>
      <c r="Q31" s="608"/>
      <c r="R31" s="609">
        <v>33860</v>
      </c>
      <c r="S31" s="610"/>
      <c r="T31" s="610"/>
      <c r="U31" s="610"/>
      <c r="V31" s="610"/>
      <c r="W31" s="610"/>
      <c r="X31" s="610"/>
      <c r="Y31" s="611"/>
      <c r="Z31" s="635">
        <v>0.5</v>
      </c>
      <c r="AA31" s="635"/>
      <c r="AB31" s="635"/>
      <c r="AC31" s="635"/>
      <c r="AD31" s="636" t="s">
        <v>128</v>
      </c>
      <c r="AE31" s="636"/>
      <c r="AF31" s="636"/>
      <c r="AG31" s="636"/>
      <c r="AH31" s="636"/>
      <c r="AI31" s="636"/>
      <c r="AJ31" s="636"/>
      <c r="AK31" s="636"/>
      <c r="AL31" s="612" t="s">
        <v>128</v>
      </c>
      <c r="AM31" s="613"/>
      <c r="AN31" s="613"/>
      <c r="AO31" s="637"/>
      <c r="AP31" s="674" t="s">
        <v>307</v>
      </c>
      <c r="AQ31" s="675"/>
      <c r="AR31" s="675"/>
      <c r="AS31" s="675"/>
      <c r="AT31" s="676" t="s">
        <v>308</v>
      </c>
      <c r="AU31" s="209"/>
      <c r="AV31" s="209"/>
      <c r="AW31" s="209"/>
      <c r="AX31" s="659" t="s">
        <v>187</v>
      </c>
      <c r="AY31" s="660"/>
      <c r="AZ31" s="660"/>
      <c r="BA31" s="660"/>
      <c r="BB31" s="660"/>
      <c r="BC31" s="660"/>
      <c r="BD31" s="660"/>
      <c r="BE31" s="660"/>
      <c r="BF31" s="661"/>
      <c r="BG31" s="670">
        <v>99.5</v>
      </c>
      <c r="BH31" s="671"/>
      <c r="BI31" s="671"/>
      <c r="BJ31" s="671"/>
      <c r="BK31" s="671"/>
      <c r="BL31" s="671"/>
      <c r="BM31" s="672">
        <v>99</v>
      </c>
      <c r="BN31" s="671"/>
      <c r="BO31" s="671"/>
      <c r="BP31" s="671"/>
      <c r="BQ31" s="673"/>
      <c r="BR31" s="670">
        <v>98.3</v>
      </c>
      <c r="BS31" s="671"/>
      <c r="BT31" s="671"/>
      <c r="BU31" s="671"/>
      <c r="BV31" s="671"/>
      <c r="BW31" s="671"/>
      <c r="BX31" s="672">
        <v>97.8</v>
      </c>
      <c r="BY31" s="671"/>
      <c r="BZ31" s="671"/>
      <c r="CA31" s="671"/>
      <c r="CB31" s="673"/>
      <c r="CD31" s="631"/>
      <c r="CE31" s="632"/>
      <c r="CF31" s="606" t="s">
        <v>309</v>
      </c>
      <c r="CG31" s="607"/>
      <c r="CH31" s="607"/>
      <c r="CI31" s="607"/>
      <c r="CJ31" s="607"/>
      <c r="CK31" s="607"/>
      <c r="CL31" s="607"/>
      <c r="CM31" s="607"/>
      <c r="CN31" s="607"/>
      <c r="CO31" s="607"/>
      <c r="CP31" s="607"/>
      <c r="CQ31" s="608"/>
      <c r="CR31" s="609">
        <v>11947</v>
      </c>
      <c r="CS31" s="619"/>
      <c r="CT31" s="619"/>
      <c r="CU31" s="619"/>
      <c r="CV31" s="619"/>
      <c r="CW31" s="619"/>
      <c r="CX31" s="619"/>
      <c r="CY31" s="620"/>
      <c r="CZ31" s="612">
        <v>0.2</v>
      </c>
      <c r="DA31" s="621"/>
      <c r="DB31" s="621"/>
      <c r="DC31" s="622"/>
      <c r="DD31" s="615">
        <v>11947</v>
      </c>
      <c r="DE31" s="619"/>
      <c r="DF31" s="619"/>
      <c r="DG31" s="619"/>
      <c r="DH31" s="619"/>
      <c r="DI31" s="619"/>
      <c r="DJ31" s="619"/>
      <c r="DK31" s="620"/>
      <c r="DL31" s="615">
        <v>8920</v>
      </c>
      <c r="DM31" s="619"/>
      <c r="DN31" s="619"/>
      <c r="DO31" s="619"/>
      <c r="DP31" s="619"/>
      <c r="DQ31" s="619"/>
      <c r="DR31" s="619"/>
      <c r="DS31" s="619"/>
      <c r="DT31" s="619"/>
      <c r="DU31" s="619"/>
      <c r="DV31" s="620"/>
      <c r="DW31" s="612">
        <v>0.4</v>
      </c>
      <c r="DX31" s="621"/>
      <c r="DY31" s="621"/>
      <c r="DZ31" s="621"/>
      <c r="EA31" s="621"/>
      <c r="EB31" s="621"/>
      <c r="EC31" s="648"/>
    </row>
    <row r="32" spans="2:133" ht="11.25" customHeight="1" x14ac:dyDescent="0.2">
      <c r="B32" s="606" t="s">
        <v>310</v>
      </c>
      <c r="C32" s="607"/>
      <c r="D32" s="607"/>
      <c r="E32" s="607"/>
      <c r="F32" s="607"/>
      <c r="G32" s="607"/>
      <c r="H32" s="607"/>
      <c r="I32" s="607"/>
      <c r="J32" s="607"/>
      <c r="K32" s="607"/>
      <c r="L32" s="607"/>
      <c r="M32" s="607"/>
      <c r="N32" s="607"/>
      <c r="O32" s="607"/>
      <c r="P32" s="607"/>
      <c r="Q32" s="608"/>
      <c r="R32" s="609">
        <v>773189</v>
      </c>
      <c r="S32" s="610"/>
      <c r="T32" s="610"/>
      <c r="U32" s="610"/>
      <c r="V32" s="610"/>
      <c r="W32" s="610"/>
      <c r="X32" s="610"/>
      <c r="Y32" s="611"/>
      <c r="Z32" s="635">
        <v>12.5</v>
      </c>
      <c r="AA32" s="635"/>
      <c r="AB32" s="635"/>
      <c r="AC32" s="635"/>
      <c r="AD32" s="636" t="s">
        <v>128</v>
      </c>
      <c r="AE32" s="636"/>
      <c r="AF32" s="636"/>
      <c r="AG32" s="636"/>
      <c r="AH32" s="636"/>
      <c r="AI32" s="636"/>
      <c r="AJ32" s="636"/>
      <c r="AK32" s="636"/>
      <c r="AL32" s="612" t="s">
        <v>128</v>
      </c>
      <c r="AM32" s="613"/>
      <c r="AN32" s="613"/>
      <c r="AO32" s="637"/>
      <c r="AP32" s="649"/>
      <c r="AQ32" s="650"/>
      <c r="AR32" s="650"/>
      <c r="AS32" s="650"/>
      <c r="AT32" s="677"/>
      <c r="AU32" s="205" t="s">
        <v>311</v>
      </c>
      <c r="AX32" s="606" t="s">
        <v>312</v>
      </c>
      <c r="AY32" s="607"/>
      <c r="AZ32" s="607"/>
      <c r="BA32" s="607"/>
      <c r="BB32" s="607"/>
      <c r="BC32" s="607"/>
      <c r="BD32" s="607"/>
      <c r="BE32" s="607"/>
      <c r="BF32" s="608"/>
      <c r="BG32" s="669">
        <v>99.4</v>
      </c>
      <c r="BH32" s="619"/>
      <c r="BI32" s="619"/>
      <c r="BJ32" s="619"/>
      <c r="BK32" s="619"/>
      <c r="BL32" s="619"/>
      <c r="BM32" s="613">
        <v>98.9</v>
      </c>
      <c r="BN32" s="619"/>
      <c r="BO32" s="619"/>
      <c r="BP32" s="619"/>
      <c r="BQ32" s="646"/>
      <c r="BR32" s="669">
        <v>97.4</v>
      </c>
      <c r="BS32" s="619"/>
      <c r="BT32" s="619"/>
      <c r="BU32" s="619"/>
      <c r="BV32" s="619"/>
      <c r="BW32" s="619"/>
      <c r="BX32" s="613">
        <v>96.9</v>
      </c>
      <c r="BY32" s="619"/>
      <c r="BZ32" s="619"/>
      <c r="CA32" s="619"/>
      <c r="CB32" s="646"/>
      <c r="CD32" s="633"/>
      <c r="CE32" s="634"/>
      <c r="CF32" s="606" t="s">
        <v>313</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8"/>
    </row>
    <row r="33" spans="2:133" ht="11.25" customHeight="1" x14ac:dyDescent="0.2">
      <c r="B33" s="666" t="s">
        <v>314</v>
      </c>
      <c r="C33" s="667"/>
      <c r="D33" s="667"/>
      <c r="E33" s="667"/>
      <c r="F33" s="667"/>
      <c r="G33" s="667"/>
      <c r="H33" s="667"/>
      <c r="I33" s="667"/>
      <c r="J33" s="667"/>
      <c r="K33" s="667"/>
      <c r="L33" s="667"/>
      <c r="M33" s="667"/>
      <c r="N33" s="667"/>
      <c r="O33" s="667"/>
      <c r="P33" s="667"/>
      <c r="Q33" s="668"/>
      <c r="R33" s="609">
        <v>121850</v>
      </c>
      <c r="S33" s="610"/>
      <c r="T33" s="610"/>
      <c r="U33" s="610"/>
      <c r="V33" s="610"/>
      <c r="W33" s="610"/>
      <c r="X33" s="610"/>
      <c r="Y33" s="611"/>
      <c r="Z33" s="635">
        <v>2</v>
      </c>
      <c r="AA33" s="635"/>
      <c r="AB33" s="635"/>
      <c r="AC33" s="635"/>
      <c r="AD33" s="636">
        <v>121850</v>
      </c>
      <c r="AE33" s="636"/>
      <c r="AF33" s="636"/>
      <c r="AG33" s="636"/>
      <c r="AH33" s="636"/>
      <c r="AI33" s="636"/>
      <c r="AJ33" s="636"/>
      <c r="AK33" s="636"/>
      <c r="AL33" s="612">
        <v>5.3</v>
      </c>
      <c r="AM33" s="613"/>
      <c r="AN33" s="613"/>
      <c r="AO33" s="637"/>
      <c r="AP33" s="651"/>
      <c r="AQ33" s="652"/>
      <c r="AR33" s="652"/>
      <c r="AS33" s="652"/>
      <c r="AT33" s="678"/>
      <c r="AU33" s="210"/>
      <c r="AV33" s="210"/>
      <c r="AW33" s="210"/>
      <c r="AX33" s="586" t="s">
        <v>315</v>
      </c>
      <c r="AY33" s="587"/>
      <c r="AZ33" s="587"/>
      <c r="BA33" s="587"/>
      <c r="BB33" s="587"/>
      <c r="BC33" s="587"/>
      <c r="BD33" s="587"/>
      <c r="BE33" s="587"/>
      <c r="BF33" s="588"/>
      <c r="BG33" s="665">
        <v>99.4</v>
      </c>
      <c r="BH33" s="590"/>
      <c r="BI33" s="590"/>
      <c r="BJ33" s="590"/>
      <c r="BK33" s="590"/>
      <c r="BL33" s="590"/>
      <c r="BM33" s="627">
        <v>98.7</v>
      </c>
      <c r="BN33" s="590"/>
      <c r="BO33" s="590"/>
      <c r="BP33" s="590"/>
      <c r="BQ33" s="638"/>
      <c r="BR33" s="665">
        <v>99.6</v>
      </c>
      <c r="BS33" s="590"/>
      <c r="BT33" s="590"/>
      <c r="BU33" s="590"/>
      <c r="BV33" s="590"/>
      <c r="BW33" s="590"/>
      <c r="BX33" s="627">
        <v>99</v>
      </c>
      <c r="BY33" s="590"/>
      <c r="BZ33" s="590"/>
      <c r="CA33" s="590"/>
      <c r="CB33" s="638"/>
      <c r="CD33" s="606" t="s">
        <v>316</v>
      </c>
      <c r="CE33" s="607"/>
      <c r="CF33" s="607"/>
      <c r="CG33" s="607"/>
      <c r="CH33" s="607"/>
      <c r="CI33" s="607"/>
      <c r="CJ33" s="607"/>
      <c r="CK33" s="607"/>
      <c r="CL33" s="607"/>
      <c r="CM33" s="607"/>
      <c r="CN33" s="607"/>
      <c r="CO33" s="607"/>
      <c r="CP33" s="607"/>
      <c r="CQ33" s="608"/>
      <c r="CR33" s="609">
        <v>3004357</v>
      </c>
      <c r="CS33" s="619"/>
      <c r="CT33" s="619"/>
      <c r="CU33" s="619"/>
      <c r="CV33" s="619"/>
      <c r="CW33" s="619"/>
      <c r="CX33" s="619"/>
      <c r="CY33" s="620"/>
      <c r="CZ33" s="612">
        <v>50.7</v>
      </c>
      <c r="DA33" s="621"/>
      <c r="DB33" s="621"/>
      <c r="DC33" s="622"/>
      <c r="DD33" s="615">
        <v>1833877</v>
      </c>
      <c r="DE33" s="619"/>
      <c r="DF33" s="619"/>
      <c r="DG33" s="619"/>
      <c r="DH33" s="619"/>
      <c r="DI33" s="619"/>
      <c r="DJ33" s="619"/>
      <c r="DK33" s="620"/>
      <c r="DL33" s="615">
        <v>725362</v>
      </c>
      <c r="DM33" s="619"/>
      <c r="DN33" s="619"/>
      <c r="DO33" s="619"/>
      <c r="DP33" s="619"/>
      <c r="DQ33" s="619"/>
      <c r="DR33" s="619"/>
      <c r="DS33" s="619"/>
      <c r="DT33" s="619"/>
      <c r="DU33" s="619"/>
      <c r="DV33" s="620"/>
      <c r="DW33" s="612">
        <v>30.8</v>
      </c>
      <c r="DX33" s="621"/>
      <c r="DY33" s="621"/>
      <c r="DZ33" s="621"/>
      <c r="EA33" s="621"/>
      <c r="EB33" s="621"/>
      <c r="EC33" s="648"/>
    </row>
    <row r="34" spans="2:133" ht="11.25" customHeight="1" x14ac:dyDescent="0.2">
      <c r="B34" s="606" t="s">
        <v>317</v>
      </c>
      <c r="C34" s="607"/>
      <c r="D34" s="607"/>
      <c r="E34" s="607"/>
      <c r="F34" s="607"/>
      <c r="G34" s="607"/>
      <c r="H34" s="607"/>
      <c r="I34" s="607"/>
      <c r="J34" s="607"/>
      <c r="K34" s="607"/>
      <c r="L34" s="607"/>
      <c r="M34" s="607"/>
      <c r="N34" s="607"/>
      <c r="O34" s="607"/>
      <c r="P34" s="607"/>
      <c r="Q34" s="608"/>
      <c r="R34" s="609">
        <v>1053966</v>
      </c>
      <c r="S34" s="610"/>
      <c r="T34" s="610"/>
      <c r="U34" s="610"/>
      <c r="V34" s="610"/>
      <c r="W34" s="610"/>
      <c r="X34" s="610"/>
      <c r="Y34" s="611"/>
      <c r="Z34" s="635">
        <v>17.100000000000001</v>
      </c>
      <c r="AA34" s="635"/>
      <c r="AB34" s="635"/>
      <c r="AC34" s="635"/>
      <c r="AD34" s="636" t="s">
        <v>128</v>
      </c>
      <c r="AE34" s="636"/>
      <c r="AF34" s="636"/>
      <c r="AG34" s="636"/>
      <c r="AH34" s="636"/>
      <c r="AI34" s="636"/>
      <c r="AJ34" s="636"/>
      <c r="AK34" s="636"/>
      <c r="AL34" s="612" t="s">
        <v>128</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318</v>
      </c>
      <c r="CE34" s="607"/>
      <c r="CF34" s="607"/>
      <c r="CG34" s="607"/>
      <c r="CH34" s="607"/>
      <c r="CI34" s="607"/>
      <c r="CJ34" s="607"/>
      <c r="CK34" s="607"/>
      <c r="CL34" s="607"/>
      <c r="CM34" s="607"/>
      <c r="CN34" s="607"/>
      <c r="CO34" s="607"/>
      <c r="CP34" s="607"/>
      <c r="CQ34" s="608"/>
      <c r="CR34" s="609">
        <v>1441815</v>
      </c>
      <c r="CS34" s="610"/>
      <c r="CT34" s="610"/>
      <c r="CU34" s="610"/>
      <c r="CV34" s="610"/>
      <c r="CW34" s="610"/>
      <c r="CX34" s="610"/>
      <c r="CY34" s="611"/>
      <c r="CZ34" s="612">
        <v>24.3</v>
      </c>
      <c r="DA34" s="621"/>
      <c r="DB34" s="621"/>
      <c r="DC34" s="622"/>
      <c r="DD34" s="615">
        <v>581600</v>
      </c>
      <c r="DE34" s="610"/>
      <c r="DF34" s="610"/>
      <c r="DG34" s="610"/>
      <c r="DH34" s="610"/>
      <c r="DI34" s="610"/>
      <c r="DJ34" s="610"/>
      <c r="DK34" s="611"/>
      <c r="DL34" s="615">
        <v>474192</v>
      </c>
      <c r="DM34" s="610"/>
      <c r="DN34" s="610"/>
      <c r="DO34" s="610"/>
      <c r="DP34" s="610"/>
      <c r="DQ34" s="610"/>
      <c r="DR34" s="610"/>
      <c r="DS34" s="610"/>
      <c r="DT34" s="610"/>
      <c r="DU34" s="610"/>
      <c r="DV34" s="611"/>
      <c r="DW34" s="612">
        <v>20.100000000000001</v>
      </c>
      <c r="DX34" s="621"/>
      <c r="DY34" s="621"/>
      <c r="DZ34" s="621"/>
      <c r="EA34" s="621"/>
      <c r="EB34" s="621"/>
      <c r="EC34" s="648"/>
    </row>
    <row r="35" spans="2:133" ht="11.25" customHeight="1" x14ac:dyDescent="0.2">
      <c r="B35" s="606" t="s">
        <v>319</v>
      </c>
      <c r="C35" s="607"/>
      <c r="D35" s="607"/>
      <c r="E35" s="607"/>
      <c r="F35" s="607"/>
      <c r="G35" s="607"/>
      <c r="H35" s="607"/>
      <c r="I35" s="607"/>
      <c r="J35" s="607"/>
      <c r="K35" s="607"/>
      <c r="L35" s="607"/>
      <c r="M35" s="607"/>
      <c r="N35" s="607"/>
      <c r="O35" s="607"/>
      <c r="P35" s="607"/>
      <c r="Q35" s="608"/>
      <c r="R35" s="609">
        <v>73434</v>
      </c>
      <c r="S35" s="610"/>
      <c r="T35" s="610"/>
      <c r="U35" s="610"/>
      <c r="V35" s="610"/>
      <c r="W35" s="610"/>
      <c r="X35" s="610"/>
      <c r="Y35" s="611"/>
      <c r="Z35" s="635">
        <v>1.2</v>
      </c>
      <c r="AA35" s="635"/>
      <c r="AB35" s="635"/>
      <c r="AC35" s="635"/>
      <c r="AD35" s="636">
        <v>49485</v>
      </c>
      <c r="AE35" s="636"/>
      <c r="AF35" s="636"/>
      <c r="AG35" s="636"/>
      <c r="AH35" s="636"/>
      <c r="AI35" s="636"/>
      <c r="AJ35" s="636"/>
      <c r="AK35" s="636"/>
      <c r="AL35" s="612">
        <v>2.2000000000000002</v>
      </c>
      <c r="AM35" s="613"/>
      <c r="AN35" s="613"/>
      <c r="AO35" s="637"/>
      <c r="AP35" s="21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322</v>
      </c>
      <c r="CE35" s="607"/>
      <c r="CF35" s="607"/>
      <c r="CG35" s="607"/>
      <c r="CH35" s="607"/>
      <c r="CI35" s="607"/>
      <c r="CJ35" s="607"/>
      <c r="CK35" s="607"/>
      <c r="CL35" s="607"/>
      <c r="CM35" s="607"/>
      <c r="CN35" s="607"/>
      <c r="CO35" s="607"/>
      <c r="CP35" s="607"/>
      <c r="CQ35" s="608"/>
      <c r="CR35" s="609">
        <v>54097</v>
      </c>
      <c r="CS35" s="619"/>
      <c r="CT35" s="619"/>
      <c r="CU35" s="619"/>
      <c r="CV35" s="619"/>
      <c r="CW35" s="619"/>
      <c r="CX35" s="619"/>
      <c r="CY35" s="620"/>
      <c r="CZ35" s="612">
        <v>0.9</v>
      </c>
      <c r="DA35" s="621"/>
      <c r="DB35" s="621"/>
      <c r="DC35" s="622"/>
      <c r="DD35" s="615">
        <v>34771</v>
      </c>
      <c r="DE35" s="619"/>
      <c r="DF35" s="619"/>
      <c r="DG35" s="619"/>
      <c r="DH35" s="619"/>
      <c r="DI35" s="619"/>
      <c r="DJ35" s="619"/>
      <c r="DK35" s="620"/>
      <c r="DL35" s="615">
        <v>34771</v>
      </c>
      <c r="DM35" s="619"/>
      <c r="DN35" s="619"/>
      <c r="DO35" s="619"/>
      <c r="DP35" s="619"/>
      <c r="DQ35" s="619"/>
      <c r="DR35" s="619"/>
      <c r="DS35" s="619"/>
      <c r="DT35" s="619"/>
      <c r="DU35" s="619"/>
      <c r="DV35" s="620"/>
      <c r="DW35" s="612">
        <v>1.5</v>
      </c>
      <c r="DX35" s="621"/>
      <c r="DY35" s="621"/>
      <c r="DZ35" s="621"/>
      <c r="EA35" s="621"/>
      <c r="EB35" s="621"/>
      <c r="EC35" s="648"/>
    </row>
    <row r="36" spans="2:133" ht="11.25" customHeight="1" x14ac:dyDescent="0.2">
      <c r="B36" s="606" t="s">
        <v>323</v>
      </c>
      <c r="C36" s="607"/>
      <c r="D36" s="607"/>
      <c r="E36" s="607"/>
      <c r="F36" s="607"/>
      <c r="G36" s="607"/>
      <c r="H36" s="607"/>
      <c r="I36" s="607"/>
      <c r="J36" s="607"/>
      <c r="K36" s="607"/>
      <c r="L36" s="607"/>
      <c r="M36" s="607"/>
      <c r="N36" s="607"/>
      <c r="O36" s="607"/>
      <c r="P36" s="607"/>
      <c r="Q36" s="608"/>
      <c r="R36" s="609">
        <v>32268</v>
      </c>
      <c r="S36" s="610"/>
      <c r="T36" s="610"/>
      <c r="U36" s="610"/>
      <c r="V36" s="610"/>
      <c r="W36" s="610"/>
      <c r="X36" s="610"/>
      <c r="Y36" s="611"/>
      <c r="Z36" s="635">
        <v>0.5</v>
      </c>
      <c r="AA36" s="635"/>
      <c r="AB36" s="635"/>
      <c r="AC36" s="635"/>
      <c r="AD36" s="636" t="s">
        <v>128</v>
      </c>
      <c r="AE36" s="636"/>
      <c r="AF36" s="636"/>
      <c r="AG36" s="636"/>
      <c r="AH36" s="636"/>
      <c r="AI36" s="636"/>
      <c r="AJ36" s="636"/>
      <c r="AK36" s="636"/>
      <c r="AL36" s="612" t="s">
        <v>128</v>
      </c>
      <c r="AM36" s="613"/>
      <c r="AN36" s="613"/>
      <c r="AO36" s="637"/>
      <c r="AP36" s="215"/>
      <c r="AQ36" s="653" t="s">
        <v>324</v>
      </c>
      <c r="AR36" s="654"/>
      <c r="AS36" s="654"/>
      <c r="AT36" s="654"/>
      <c r="AU36" s="654"/>
      <c r="AV36" s="654"/>
      <c r="AW36" s="654"/>
      <c r="AX36" s="654"/>
      <c r="AY36" s="655"/>
      <c r="AZ36" s="656">
        <v>391078</v>
      </c>
      <c r="BA36" s="657"/>
      <c r="BB36" s="657"/>
      <c r="BC36" s="657"/>
      <c r="BD36" s="657"/>
      <c r="BE36" s="657"/>
      <c r="BF36" s="658"/>
      <c r="BG36" s="659" t="s">
        <v>325</v>
      </c>
      <c r="BH36" s="660"/>
      <c r="BI36" s="660"/>
      <c r="BJ36" s="660"/>
      <c r="BK36" s="660"/>
      <c r="BL36" s="660"/>
      <c r="BM36" s="660"/>
      <c r="BN36" s="660"/>
      <c r="BO36" s="660"/>
      <c r="BP36" s="660"/>
      <c r="BQ36" s="660"/>
      <c r="BR36" s="660"/>
      <c r="BS36" s="660"/>
      <c r="BT36" s="660"/>
      <c r="BU36" s="661"/>
      <c r="BV36" s="656" t="s">
        <v>128</v>
      </c>
      <c r="BW36" s="657"/>
      <c r="BX36" s="657"/>
      <c r="BY36" s="657"/>
      <c r="BZ36" s="657"/>
      <c r="CA36" s="657"/>
      <c r="CB36" s="658"/>
      <c r="CD36" s="606" t="s">
        <v>326</v>
      </c>
      <c r="CE36" s="607"/>
      <c r="CF36" s="607"/>
      <c r="CG36" s="607"/>
      <c r="CH36" s="607"/>
      <c r="CI36" s="607"/>
      <c r="CJ36" s="607"/>
      <c r="CK36" s="607"/>
      <c r="CL36" s="607"/>
      <c r="CM36" s="607"/>
      <c r="CN36" s="607"/>
      <c r="CO36" s="607"/>
      <c r="CP36" s="607"/>
      <c r="CQ36" s="608"/>
      <c r="CR36" s="609">
        <v>337481</v>
      </c>
      <c r="CS36" s="610"/>
      <c r="CT36" s="610"/>
      <c r="CU36" s="610"/>
      <c r="CV36" s="610"/>
      <c r="CW36" s="610"/>
      <c r="CX36" s="610"/>
      <c r="CY36" s="611"/>
      <c r="CZ36" s="612">
        <v>5.7</v>
      </c>
      <c r="DA36" s="621"/>
      <c r="DB36" s="621"/>
      <c r="DC36" s="622"/>
      <c r="DD36" s="615">
        <v>181658</v>
      </c>
      <c r="DE36" s="610"/>
      <c r="DF36" s="610"/>
      <c r="DG36" s="610"/>
      <c r="DH36" s="610"/>
      <c r="DI36" s="610"/>
      <c r="DJ36" s="610"/>
      <c r="DK36" s="611"/>
      <c r="DL36" s="615">
        <v>117694</v>
      </c>
      <c r="DM36" s="610"/>
      <c r="DN36" s="610"/>
      <c r="DO36" s="610"/>
      <c r="DP36" s="610"/>
      <c r="DQ36" s="610"/>
      <c r="DR36" s="610"/>
      <c r="DS36" s="610"/>
      <c r="DT36" s="610"/>
      <c r="DU36" s="610"/>
      <c r="DV36" s="611"/>
      <c r="DW36" s="612">
        <v>5</v>
      </c>
      <c r="DX36" s="621"/>
      <c r="DY36" s="621"/>
      <c r="DZ36" s="621"/>
      <c r="EA36" s="621"/>
      <c r="EB36" s="621"/>
      <c r="EC36" s="648"/>
    </row>
    <row r="37" spans="2:133" ht="11.25" customHeight="1" x14ac:dyDescent="0.2">
      <c r="B37" s="606" t="s">
        <v>327</v>
      </c>
      <c r="C37" s="607"/>
      <c r="D37" s="607"/>
      <c r="E37" s="607"/>
      <c r="F37" s="607"/>
      <c r="G37" s="607"/>
      <c r="H37" s="607"/>
      <c r="I37" s="607"/>
      <c r="J37" s="607"/>
      <c r="K37" s="607"/>
      <c r="L37" s="607"/>
      <c r="M37" s="607"/>
      <c r="N37" s="607"/>
      <c r="O37" s="607"/>
      <c r="P37" s="607"/>
      <c r="Q37" s="608"/>
      <c r="R37" s="609">
        <v>521622</v>
      </c>
      <c r="S37" s="610"/>
      <c r="T37" s="610"/>
      <c r="U37" s="610"/>
      <c r="V37" s="610"/>
      <c r="W37" s="610"/>
      <c r="X37" s="610"/>
      <c r="Y37" s="611"/>
      <c r="Z37" s="635">
        <v>8.4</v>
      </c>
      <c r="AA37" s="635"/>
      <c r="AB37" s="635"/>
      <c r="AC37" s="635"/>
      <c r="AD37" s="636" t="s">
        <v>128</v>
      </c>
      <c r="AE37" s="636"/>
      <c r="AF37" s="636"/>
      <c r="AG37" s="636"/>
      <c r="AH37" s="636"/>
      <c r="AI37" s="636"/>
      <c r="AJ37" s="636"/>
      <c r="AK37" s="636"/>
      <c r="AL37" s="612" t="s">
        <v>128</v>
      </c>
      <c r="AM37" s="613"/>
      <c r="AN37" s="613"/>
      <c r="AO37" s="637"/>
      <c r="AQ37" s="643" t="s">
        <v>328</v>
      </c>
      <c r="AR37" s="644"/>
      <c r="AS37" s="644"/>
      <c r="AT37" s="644"/>
      <c r="AU37" s="644"/>
      <c r="AV37" s="644"/>
      <c r="AW37" s="644"/>
      <c r="AX37" s="644"/>
      <c r="AY37" s="645"/>
      <c r="AZ37" s="609">
        <v>150254</v>
      </c>
      <c r="BA37" s="610"/>
      <c r="BB37" s="610"/>
      <c r="BC37" s="610"/>
      <c r="BD37" s="619"/>
      <c r="BE37" s="619"/>
      <c r="BF37" s="646"/>
      <c r="BG37" s="606" t="s">
        <v>329</v>
      </c>
      <c r="BH37" s="607"/>
      <c r="BI37" s="607"/>
      <c r="BJ37" s="607"/>
      <c r="BK37" s="607"/>
      <c r="BL37" s="607"/>
      <c r="BM37" s="607"/>
      <c r="BN37" s="607"/>
      <c r="BO37" s="607"/>
      <c r="BP37" s="607"/>
      <c r="BQ37" s="607"/>
      <c r="BR37" s="607"/>
      <c r="BS37" s="607"/>
      <c r="BT37" s="607"/>
      <c r="BU37" s="608"/>
      <c r="BV37" s="609">
        <v>-32981</v>
      </c>
      <c r="BW37" s="610"/>
      <c r="BX37" s="610"/>
      <c r="BY37" s="610"/>
      <c r="BZ37" s="610"/>
      <c r="CA37" s="610"/>
      <c r="CB37" s="647"/>
      <c r="CD37" s="606" t="s">
        <v>330</v>
      </c>
      <c r="CE37" s="607"/>
      <c r="CF37" s="607"/>
      <c r="CG37" s="607"/>
      <c r="CH37" s="607"/>
      <c r="CI37" s="607"/>
      <c r="CJ37" s="607"/>
      <c r="CK37" s="607"/>
      <c r="CL37" s="607"/>
      <c r="CM37" s="607"/>
      <c r="CN37" s="607"/>
      <c r="CO37" s="607"/>
      <c r="CP37" s="607"/>
      <c r="CQ37" s="608"/>
      <c r="CR37" s="609">
        <v>2955</v>
      </c>
      <c r="CS37" s="619"/>
      <c r="CT37" s="619"/>
      <c r="CU37" s="619"/>
      <c r="CV37" s="619"/>
      <c r="CW37" s="619"/>
      <c r="CX37" s="619"/>
      <c r="CY37" s="620"/>
      <c r="CZ37" s="612">
        <v>0</v>
      </c>
      <c r="DA37" s="621"/>
      <c r="DB37" s="621"/>
      <c r="DC37" s="622"/>
      <c r="DD37" s="615">
        <v>2955</v>
      </c>
      <c r="DE37" s="619"/>
      <c r="DF37" s="619"/>
      <c r="DG37" s="619"/>
      <c r="DH37" s="619"/>
      <c r="DI37" s="619"/>
      <c r="DJ37" s="619"/>
      <c r="DK37" s="620"/>
      <c r="DL37" s="615">
        <v>2911</v>
      </c>
      <c r="DM37" s="619"/>
      <c r="DN37" s="619"/>
      <c r="DO37" s="619"/>
      <c r="DP37" s="619"/>
      <c r="DQ37" s="619"/>
      <c r="DR37" s="619"/>
      <c r="DS37" s="619"/>
      <c r="DT37" s="619"/>
      <c r="DU37" s="619"/>
      <c r="DV37" s="620"/>
      <c r="DW37" s="612">
        <v>0.1</v>
      </c>
      <c r="DX37" s="621"/>
      <c r="DY37" s="621"/>
      <c r="DZ37" s="621"/>
      <c r="EA37" s="621"/>
      <c r="EB37" s="621"/>
      <c r="EC37" s="648"/>
    </row>
    <row r="38" spans="2:133" ht="11.25" customHeight="1" x14ac:dyDescent="0.2">
      <c r="B38" s="606" t="s">
        <v>331</v>
      </c>
      <c r="C38" s="607"/>
      <c r="D38" s="607"/>
      <c r="E38" s="607"/>
      <c r="F38" s="607"/>
      <c r="G38" s="607"/>
      <c r="H38" s="607"/>
      <c r="I38" s="607"/>
      <c r="J38" s="607"/>
      <c r="K38" s="607"/>
      <c r="L38" s="607"/>
      <c r="M38" s="607"/>
      <c r="N38" s="607"/>
      <c r="O38" s="607"/>
      <c r="P38" s="607"/>
      <c r="Q38" s="608"/>
      <c r="R38" s="609">
        <v>310754</v>
      </c>
      <c r="S38" s="610"/>
      <c r="T38" s="610"/>
      <c r="U38" s="610"/>
      <c r="V38" s="610"/>
      <c r="W38" s="610"/>
      <c r="X38" s="610"/>
      <c r="Y38" s="611"/>
      <c r="Z38" s="635">
        <v>5</v>
      </c>
      <c r="AA38" s="635"/>
      <c r="AB38" s="635"/>
      <c r="AC38" s="635"/>
      <c r="AD38" s="636" t="s">
        <v>128</v>
      </c>
      <c r="AE38" s="636"/>
      <c r="AF38" s="636"/>
      <c r="AG38" s="636"/>
      <c r="AH38" s="636"/>
      <c r="AI38" s="636"/>
      <c r="AJ38" s="636"/>
      <c r="AK38" s="636"/>
      <c r="AL38" s="612" t="s">
        <v>128</v>
      </c>
      <c r="AM38" s="613"/>
      <c r="AN38" s="613"/>
      <c r="AO38" s="637"/>
      <c r="AQ38" s="643" t="s">
        <v>332</v>
      </c>
      <c r="AR38" s="644"/>
      <c r="AS38" s="644"/>
      <c r="AT38" s="644"/>
      <c r="AU38" s="644"/>
      <c r="AV38" s="644"/>
      <c r="AW38" s="644"/>
      <c r="AX38" s="644"/>
      <c r="AY38" s="645"/>
      <c r="AZ38" s="609">
        <v>8367</v>
      </c>
      <c r="BA38" s="610"/>
      <c r="BB38" s="610"/>
      <c r="BC38" s="610"/>
      <c r="BD38" s="619"/>
      <c r="BE38" s="619"/>
      <c r="BF38" s="646"/>
      <c r="BG38" s="606" t="s">
        <v>333</v>
      </c>
      <c r="BH38" s="607"/>
      <c r="BI38" s="607"/>
      <c r="BJ38" s="607"/>
      <c r="BK38" s="607"/>
      <c r="BL38" s="607"/>
      <c r="BM38" s="607"/>
      <c r="BN38" s="607"/>
      <c r="BO38" s="607"/>
      <c r="BP38" s="607"/>
      <c r="BQ38" s="607"/>
      <c r="BR38" s="607"/>
      <c r="BS38" s="607"/>
      <c r="BT38" s="607"/>
      <c r="BU38" s="608"/>
      <c r="BV38" s="609">
        <v>528</v>
      </c>
      <c r="BW38" s="610"/>
      <c r="BX38" s="610"/>
      <c r="BY38" s="610"/>
      <c r="BZ38" s="610"/>
      <c r="CA38" s="610"/>
      <c r="CB38" s="647"/>
      <c r="CD38" s="606" t="s">
        <v>334</v>
      </c>
      <c r="CE38" s="607"/>
      <c r="CF38" s="607"/>
      <c r="CG38" s="607"/>
      <c r="CH38" s="607"/>
      <c r="CI38" s="607"/>
      <c r="CJ38" s="607"/>
      <c r="CK38" s="607"/>
      <c r="CL38" s="607"/>
      <c r="CM38" s="607"/>
      <c r="CN38" s="607"/>
      <c r="CO38" s="607"/>
      <c r="CP38" s="607"/>
      <c r="CQ38" s="608"/>
      <c r="CR38" s="609">
        <v>391078</v>
      </c>
      <c r="CS38" s="610"/>
      <c r="CT38" s="610"/>
      <c r="CU38" s="610"/>
      <c r="CV38" s="610"/>
      <c r="CW38" s="610"/>
      <c r="CX38" s="610"/>
      <c r="CY38" s="611"/>
      <c r="CZ38" s="612">
        <v>6.6</v>
      </c>
      <c r="DA38" s="621"/>
      <c r="DB38" s="621"/>
      <c r="DC38" s="622"/>
      <c r="DD38" s="615">
        <v>305147</v>
      </c>
      <c r="DE38" s="610"/>
      <c r="DF38" s="610"/>
      <c r="DG38" s="610"/>
      <c r="DH38" s="610"/>
      <c r="DI38" s="610"/>
      <c r="DJ38" s="610"/>
      <c r="DK38" s="611"/>
      <c r="DL38" s="615">
        <v>98705</v>
      </c>
      <c r="DM38" s="610"/>
      <c r="DN38" s="610"/>
      <c r="DO38" s="610"/>
      <c r="DP38" s="610"/>
      <c r="DQ38" s="610"/>
      <c r="DR38" s="610"/>
      <c r="DS38" s="610"/>
      <c r="DT38" s="610"/>
      <c r="DU38" s="610"/>
      <c r="DV38" s="611"/>
      <c r="DW38" s="612">
        <v>4.2</v>
      </c>
      <c r="DX38" s="621"/>
      <c r="DY38" s="621"/>
      <c r="DZ38" s="621"/>
      <c r="EA38" s="621"/>
      <c r="EB38" s="621"/>
      <c r="EC38" s="648"/>
    </row>
    <row r="39" spans="2:133" ht="11.25" customHeight="1" x14ac:dyDescent="0.2">
      <c r="B39" s="606" t="s">
        <v>335</v>
      </c>
      <c r="C39" s="607"/>
      <c r="D39" s="607"/>
      <c r="E39" s="607"/>
      <c r="F39" s="607"/>
      <c r="G39" s="607"/>
      <c r="H39" s="607"/>
      <c r="I39" s="607"/>
      <c r="J39" s="607"/>
      <c r="K39" s="607"/>
      <c r="L39" s="607"/>
      <c r="M39" s="607"/>
      <c r="N39" s="607"/>
      <c r="O39" s="607"/>
      <c r="P39" s="607"/>
      <c r="Q39" s="608"/>
      <c r="R39" s="609">
        <v>125144</v>
      </c>
      <c r="S39" s="610"/>
      <c r="T39" s="610"/>
      <c r="U39" s="610"/>
      <c r="V39" s="610"/>
      <c r="W39" s="610"/>
      <c r="X39" s="610"/>
      <c r="Y39" s="611"/>
      <c r="Z39" s="635">
        <v>2</v>
      </c>
      <c r="AA39" s="635"/>
      <c r="AB39" s="635"/>
      <c r="AC39" s="635"/>
      <c r="AD39" s="636">
        <v>63</v>
      </c>
      <c r="AE39" s="636"/>
      <c r="AF39" s="636"/>
      <c r="AG39" s="636"/>
      <c r="AH39" s="636"/>
      <c r="AI39" s="636"/>
      <c r="AJ39" s="636"/>
      <c r="AK39" s="636"/>
      <c r="AL39" s="612">
        <v>0</v>
      </c>
      <c r="AM39" s="613"/>
      <c r="AN39" s="613"/>
      <c r="AO39" s="637"/>
      <c r="AQ39" s="643" t="s">
        <v>336</v>
      </c>
      <c r="AR39" s="644"/>
      <c r="AS39" s="644"/>
      <c r="AT39" s="644"/>
      <c r="AU39" s="644"/>
      <c r="AV39" s="644"/>
      <c r="AW39" s="644"/>
      <c r="AX39" s="644"/>
      <c r="AY39" s="645"/>
      <c r="AZ39" s="609" t="s">
        <v>128</v>
      </c>
      <c r="BA39" s="610"/>
      <c r="BB39" s="610"/>
      <c r="BC39" s="610"/>
      <c r="BD39" s="619"/>
      <c r="BE39" s="619"/>
      <c r="BF39" s="646"/>
      <c r="BG39" s="606" t="s">
        <v>337</v>
      </c>
      <c r="BH39" s="607"/>
      <c r="BI39" s="607"/>
      <c r="BJ39" s="607"/>
      <c r="BK39" s="607"/>
      <c r="BL39" s="607"/>
      <c r="BM39" s="607"/>
      <c r="BN39" s="607"/>
      <c r="BO39" s="607"/>
      <c r="BP39" s="607"/>
      <c r="BQ39" s="607"/>
      <c r="BR39" s="607"/>
      <c r="BS39" s="607"/>
      <c r="BT39" s="607"/>
      <c r="BU39" s="608"/>
      <c r="BV39" s="609">
        <v>908</v>
      </c>
      <c r="BW39" s="610"/>
      <c r="BX39" s="610"/>
      <c r="BY39" s="610"/>
      <c r="BZ39" s="610"/>
      <c r="CA39" s="610"/>
      <c r="CB39" s="647"/>
      <c r="CD39" s="606" t="s">
        <v>338</v>
      </c>
      <c r="CE39" s="607"/>
      <c r="CF39" s="607"/>
      <c r="CG39" s="607"/>
      <c r="CH39" s="607"/>
      <c r="CI39" s="607"/>
      <c r="CJ39" s="607"/>
      <c r="CK39" s="607"/>
      <c r="CL39" s="607"/>
      <c r="CM39" s="607"/>
      <c r="CN39" s="607"/>
      <c r="CO39" s="607"/>
      <c r="CP39" s="607"/>
      <c r="CQ39" s="608"/>
      <c r="CR39" s="609">
        <v>741586</v>
      </c>
      <c r="CS39" s="619"/>
      <c r="CT39" s="619"/>
      <c r="CU39" s="619"/>
      <c r="CV39" s="619"/>
      <c r="CW39" s="619"/>
      <c r="CX39" s="619"/>
      <c r="CY39" s="620"/>
      <c r="CZ39" s="612">
        <v>12.5</v>
      </c>
      <c r="DA39" s="621"/>
      <c r="DB39" s="621"/>
      <c r="DC39" s="622"/>
      <c r="DD39" s="615">
        <v>730701</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8"/>
    </row>
    <row r="40" spans="2:133" ht="11.25" customHeight="1" x14ac:dyDescent="0.2">
      <c r="B40" s="606" t="s">
        <v>339</v>
      </c>
      <c r="C40" s="607"/>
      <c r="D40" s="607"/>
      <c r="E40" s="607"/>
      <c r="F40" s="607"/>
      <c r="G40" s="607"/>
      <c r="H40" s="607"/>
      <c r="I40" s="607"/>
      <c r="J40" s="607"/>
      <c r="K40" s="607"/>
      <c r="L40" s="607"/>
      <c r="M40" s="607"/>
      <c r="N40" s="607"/>
      <c r="O40" s="607"/>
      <c r="P40" s="607"/>
      <c r="Q40" s="608"/>
      <c r="R40" s="609">
        <v>463000</v>
      </c>
      <c r="S40" s="610"/>
      <c r="T40" s="610"/>
      <c r="U40" s="610"/>
      <c r="V40" s="610"/>
      <c r="W40" s="610"/>
      <c r="X40" s="610"/>
      <c r="Y40" s="611"/>
      <c r="Z40" s="635">
        <v>7.5</v>
      </c>
      <c r="AA40" s="635"/>
      <c r="AB40" s="635"/>
      <c r="AC40" s="635"/>
      <c r="AD40" s="636" t="s">
        <v>128</v>
      </c>
      <c r="AE40" s="636"/>
      <c r="AF40" s="636"/>
      <c r="AG40" s="636"/>
      <c r="AH40" s="636"/>
      <c r="AI40" s="636"/>
      <c r="AJ40" s="636"/>
      <c r="AK40" s="636"/>
      <c r="AL40" s="612" t="s">
        <v>128</v>
      </c>
      <c r="AM40" s="613"/>
      <c r="AN40" s="613"/>
      <c r="AO40" s="637"/>
      <c r="AQ40" s="643" t="s">
        <v>340</v>
      </c>
      <c r="AR40" s="644"/>
      <c r="AS40" s="644"/>
      <c r="AT40" s="644"/>
      <c r="AU40" s="644"/>
      <c r="AV40" s="644"/>
      <c r="AW40" s="644"/>
      <c r="AX40" s="644"/>
      <c r="AY40" s="645"/>
      <c r="AZ40" s="609" t="s">
        <v>128</v>
      </c>
      <c r="BA40" s="610"/>
      <c r="BB40" s="610"/>
      <c r="BC40" s="610"/>
      <c r="BD40" s="619"/>
      <c r="BE40" s="619"/>
      <c r="BF40" s="646"/>
      <c r="BG40" s="649" t="s">
        <v>341</v>
      </c>
      <c r="BH40" s="650"/>
      <c r="BI40" s="650"/>
      <c r="BJ40" s="650"/>
      <c r="BK40" s="650"/>
      <c r="BL40" s="211"/>
      <c r="BM40" s="607" t="s">
        <v>342</v>
      </c>
      <c r="BN40" s="607"/>
      <c r="BO40" s="607"/>
      <c r="BP40" s="607"/>
      <c r="BQ40" s="607"/>
      <c r="BR40" s="607"/>
      <c r="BS40" s="607"/>
      <c r="BT40" s="607"/>
      <c r="BU40" s="608"/>
      <c r="BV40" s="609">
        <v>94</v>
      </c>
      <c r="BW40" s="610"/>
      <c r="BX40" s="610"/>
      <c r="BY40" s="610"/>
      <c r="BZ40" s="610"/>
      <c r="CA40" s="610"/>
      <c r="CB40" s="647"/>
      <c r="CD40" s="606" t="s">
        <v>343</v>
      </c>
      <c r="CE40" s="607"/>
      <c r="CF40" s="607"/>
      <c r="CG40" s="607"/>
      <c r="CH40" s="607"/>
      <c r="CI40" s="607"/>
      <c r="CJ40" s="607"/>
      <c r="CK40" s="607"/>
      <c r="CL40" s="607"/>
      <c r="CM40" s="607"/>
      <c r="CN40" s="607"/>
      <c r="CO40" s="607"/>
      <c r="CP40" s="607"/>
      <c r="CQ40" s="608"/>
      <c r="CR40" s="609">
        <v>38300</v>
      </c>
      <c r="CS40" s="610"/>
      <c r="CT40" s="610"/>
      <c r="CU40" s="610"/>
      <c r="CV40" s="610"/>
      <c r="CW40" s="610"/>
      <c r="CX40" s="610"/>
      <c r="CY40" s="611"/>
      <c r="CZ40" s="612">
        <v>0.6</v>
      </c>
      <c r="DA40" s="621"/>
      <c r="DB40" s="621"/>
      <c r="DC40" s="622"/>
      <c r="DD40" s="615" t="s">
        <v>128</v>
      </c>
      <c r="DE40" s="610"/>
      <c r="DF40" s="610"/>
      <c r="DG40" s="610"/>
      <c r="DH40" s="610"/>
      <c r="DI40" s="610"/>
      <c r="DJ40" s="610"/>
      <c r="DK40" s="611"/>
      <c r="DL40" s="615" t="s">
        <v>128</v>
      </c>
      <c r="DM40" s="610"/>
      <c r="DN40" s="610"/>
      <c r="DO40" s="610"/>
      <c r="DP40" s="610"/>
      <c r="DQ40" s="610"/>
      <c r="DR40" s="610"/>
      <c r="DS40" s="610"/>
      <c r="DT40" s="610"/>
      <c r="DU40" s="610"/>
      <c r="DV40" s="611"/>
      <c r="DW40" s="612" t="s">
        <v>128</v>
      </c>
      <c r="DX40" s="621"/>
      <c r="DY40" s="621"/>
      <c r="DZ40" s="621"/>
      <c r="EA40" s="621"/>
      <c r="EB40" s="621"/>
      <c r="EC40" s="648"/>
    </row>
    <row r="41" spans="2:133" ht="11.25" customHeight="1" x14ac:dyDescent="0.2">
      <c r="B41" s="606" t="s">
        <v>344</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3" t="s">
        <v>345</v>
      </c>
      <c r="AR41" s="644"/>
      <c r="AS41" s="644"/>
      <c r="AT41" s="644"/>
      <c r="AU41" s="644"/>
      <c r="AV41" s="644"/>
      <c r="AW41" s="644"/>
      <c r="AX41" s="644"/>
      <c r="AY41" s="645"/>
      <c r="AZ41" s="609">
        <v>57327</v>
      </c>
      <c r="BA41" s="610"/>
      <c r="BB41" s="610"/>
      <c r="BC41" s="610"/>
      <c r="BD41" s="619"/>
      <c r="BE41" s="619"/>
      <c r="BF41" s="646"/>
      <c r="BG41" s="649"/>
      <c r="BH41" s="650"/>
      <c r="BI41" s="650"/>
      <c r="BJ41" s="650"/>
      <c r="BK41" s="650"/>
      <c r="BL41" s="211"/>
      <c r="BM41" s="607" t="s">
        <v>346</v>
      </c>
      <c r="BN41" s="607"/>
      <c r="BO41" s="607"/>
      <c r="BP41" s="607"/>
      <c r="BQ41" s="607"/>
      <c r="BR41" s="607"/>
      <c r="BS41" s="607"/>
      <c r="BT41" s="607"/>
      <c r="BU41" s="608"/>
      <c r="BV41" s="609">
        <v>1</v>
      </c>
      <c r="BW41" s="610"/>
      <c r="BX41" s="610"/>
      <c r="BY41" s="610"/>
      <c r="BZ41" s="610"/>
      <c r="CA41" s="610"/>
      <c r="CB41" s="647"/>
      <c r="CD41" s="606" t="s">
        <v>347</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348</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40" t="s">
        <v>349</v>
      </c>
      <c r="AR42" s="641"/>
      <c r="AS42" s="641"/>
      <c r="AT42" s="641"/>
      <c r="AU42" s="641"/>
      <c r="AV42" s="641"/>
      <c r="AW42" s="641"/>
      <c r="AX42" s="641"/>
      <c r="AY42" s="642"/>
      <c r="AZ42" s="589">
        <v>175130</v>
      </c>
      <c r="BA42" s="623"/>
      <c r="BB42" s="623"/>
      <c r="BC42" s="623"/>
      <c r="BD42" s="590"/>
      <c r="BE42" s="590"/>
      <c r="BF42" s="638"/>
      <c r="BG42" s="651"/>
      <c r="BH42" s="652"/>
      <c r="BI42" s="652"/>
      <c r="BJ42" s="652"/>
      <c r="BK42" s="652"/>
      <c r="BL42" s="212"/>
      <c r="BM42" s="587" t="s">
        <v>350</v>
      </c>
      <c r="BN42" s="587"/>
      <c r="BO42" s="587"/>
      <c r="BP42" s="587"/>
      <c r="BQ42" s="587"/>
      <c r="BR42" s="587"/>
      <c r="BS42" s="587"/>
      <c r="BT42" s="587"/>
      <c r="BU42" s="588"/>
      <c r="BV42" s="589">
        <v>189</v>
      </c>
      <c r="BW42" s="623"/>
      <c r="BX42" s="623"/>
      <c r="BY42" s="623"/>
      <c r="BZ42" s="623"/>
      <c r="CA42" s="623"/>
      <c r="CB42" s="639"/>
      <c r="CD42" s="606" t="s">
        <v>351</v>
      </c>
      <c r="CE42" s="607"/>
      <c r="CF42" s="607"/>
      <c r="CG42" s="607"/>
      <c r="CH42" s="607"/>
      <c r="CI42" s="607"/>
      <c r="CJ42" s="607"/>
      <c r="CK42" s="607"/>
      <c r="CL42" s="607"/>
      <c r="CM42" s="607"/>
      <c r="CN42" s="607"/>
      <c r="CO42" s="607"/>
      <c r="CP42" s="607"/>
      <c r="CQ42" s="608"/>
      <c r="CR42" s="609">
        <v>1214798</v>
      </c>
      <c r="CS42" s="619"/>
      <c r="CT42" s="619"/>
      <c r="CU42" s="619"/>
      <c r="CV42" s="619"/>
      <c r="CW42" s="619"/>
      <c r="CX42" s="619"/>
      <c r="CY42" s="620"/>
      <c r="CZ42" s="612">
        <v>20.5</v>
      </c>
      <c r="DA42" s="621"/>
      <c r="DB42" s="621"/>
      <c r="DC42" s="622"/>
      <c r="DD42" s="615">
        <v>131304</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352</v>
      </c>
      <c r="C43" s="607"/>
      <c r="D43" s="607"/>
      <c r="E43" s="607"/>
      <c r="F43" s="607"/>
      <c r="G43" s="607"/>
      <c r="H43" s="607"/>
      <c r="I43" s="607"/>
      <c r="J43" s="607"/>
      <c r="K43" s="607"/>
      <c r="L43" s="607"/>
      <c r="M43" s="607"/>
      <c r="N43" s="607"/>
      <c r="O43" s="607"/>
      <c r="P43" s="607"/>
      <c r="Q43" s="608"/>
      <c r="R43" s="609">
        <v>56600</v>
      </c>
      <c r="S43" s="610"/>
      <c r="T43" s="610"/>
      <c r="U43" s="610"/>
      <c r="V43" s="610"/>
      <c r="W43" s="610"/>
      <c r="X43" s="610"/>
      <c r="Y43" s="611"/>
      <c r="Z43" s="635">
        <v>0.9</v>
      </c>
      <c r="AA43" s="635"/>
      <c r="AB43" s="635"/>
      <c r="AC43" s="635"/>
      <c r="AD43" s="636" t="s">
        <v>128</v>
      </c>
      <c r="AE43" s="636"/>
      <c r="AF43" s="636"/>
      <c r="AG43" s="636"/>
      <c r="AH43" s="636"/>
      <c r="AI43" s="636"/>
      <c r="AJ43" s="636"/>
      <c r="AK43" s="636"/>
      <c r="AL43" s="612" t="s">
        <v>128</v>
      </c>
      <c r="AM43" s="613"/>
      <c r="AN43" s="613"/>
      <c r="AO43" s="637"/>
      <c r="CD43" s="606" t="s">
        <v>353</v>
      </c>
      <c r="CE43" s="607"/>
      <c r="CF43" s="607"/>
      <c r="CG43" s="607"/>
      <c r="CH43" s="607"/>
      <c r="CI43" s="607"/>
      <c r="CJ43" s="607"/>
      <c r="CK43" s="607"/>
      <c r="CL43" s="607"/>
      <c r="CM43" s="607"/>
      <c r="CN43" s="607"/>
      <c r="CO43" s="607"/>
      <c r="CP43" s="607"/>
      <c r="CQ43" s="608"/>
      <c r="CR43" s="609">
        <v>4179</v>
      </c>
      <c r="CS43" s="619"/>
      <c r="CT43" s="619"/>
      <c r="CU43" s="619"/>
      <c r="CV43" s="619"/>
      <c r="CW43" s="619"/>
      <c r="CX43" s="619"/>
      <c r="CY43" s="620"/>
      <c r="CZ43" s="612">
        <v>0.1</v>
      </c>
      <c r="DA43" s="621"/>
      <c r="DB43" s="621"/>
      <c r="DC43" s="622"/>
      <c r="DD43" s="615">
        <v>4179</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354</v>
      </c>
      <c r="C44" s="587"/>
      <c r="D44" s="587"/>
      <c r="E44" s="587"/>
      <c r="F44" s="587"/>
      <c r="G44" s="587"/>
      <c r="H44" s="587"/>
      <c r="I44" s="587"/>
      <c r="J44" s="587"/>
      <c r="K44" s="587"/>
      <c r="L44" s="587"/>
      <c r="M44" s="587"/>
      <c r="N44" s="587"/>
      <c r="O44" s="587"/>
      <c r="P44" s="587"/>
      <c r="Q44" s="588"/>
      <c r="R44" s="589">
        <v>6173747</v>
      </c>
      <c r="S44" s="623"/>
      <c r="T44" s="623"/>
      <c r="U44" s="623"/>
      <c r="V44" s="623"/>
      <c r="W44" s="623"/>
      <c r="X44" s="623"/>
      <c r="Y44" s="624"/>
      <c r="Z44" s="625">
        <v>100</v>
      </c>
      <c r="AA44" s="625"/>
      <c r="AB44" s="625"/>
      <c r="AC44" s="625"/>
      <c r="AD44" s="626">
        <v>2297021</v>
      </c>
      <c r="AE44" s="626"/>
      <c r="AF44" s="626"/>
      <c r="AG44" s="626"/>
      <c r="AH44" s="626"/>
      <c r="AI44" s="626"/>
      <c r="AJ44" s="626"/>
      <c r="AK44" s="626"/>
      <c r="AL44" s="592">
        <v>100</v>
      </c>
      <c r="AM44" s="627"/>
      <c r="AN44" s="627"/>
      <c r="AO44" s="628"/>
      <c r="CD44" s="629" t="s">
        <v>301</v>
      </c>
      <c r="CE44" s="630"/>
      <c r="CF44" s="606" t="s">
        <v>355</v>
      </c>
      <c r="CG44" s="607"/>
      <c r="CH44" s="607"/>
      <c r="CI44" s="607"/>
      <c r="CJ44" s="607"/>
      <c r="CK44" s="607"/>
      <c r="CL44" s="607"/>
      <c r="CM44" s="607"/>
      <c r="CN44" s="607"/>
      <c r="CO44" s="607"/>
      <c r="CP44" s="607"/>
      <c r="CQ44" s="608"/>
      <c r="CR44" s="609">
        <v>1179765</v>
      </c>
      <c r="CS44" s="610"/>
      <c r="CT44" s="610"/>
      <c r="CU44" s="610"/>
      <c r="CV44" s="610"/>
      <c r="CW44" s="610"/>
      <c r="CX44" s="610"/>
      <c r="CY44" s="611"/>
      <c r="CZ44" s="612">
        <v>19.899999999999999</v>
      </c>
      <c r="DA44" s="613"/>
      <c r="DB44" s="613"/>
      <c r="DC44" s="614"/>
      <c r="DD44" s="615">
        <v>118332</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356</v>
      </c>
      <c r="CG45" s="607"/>
      <c r="CH45" s="607"/>
      <c r="CI45" s="607"/>
      <c r="CJ45" s="607"/>
      <c r="CK45" s="607"/>
      <c r="CL45" s="607"/>
      <c r="CM45" s="607"/>
      <c r="CN45" s="607"/>
      <c r="CO45" s="607"/>
      <c r="CP45" s="607"/>
      <c r="CQ45" s="608"/>
      <c r="CR45" s="609">
        <v>530669</v>
      </c>
      <c r="CS45" s="619"/>
      <c r="CT45" s="619"/>
      <c r="CU45" s="619"/>
      <c r="CV45" s="619"/>
      <c r="CW45" s="619"/>
      <c r="CX45" s="619"/>
      <c r="CY45" s="620"/>
      <c r="CZ45" s="612">
        <v>9</v>
      </c>
      <c r="DA45" s="621"/>
      <c r="DB45" s="621"/>
      <c r="DC45" s="622"/>
      <c r="DD45" s="615">
        <v>1256</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357</v>
      </c>
      <c r="CD46" s="631"/>
      <c r="CE46" s="632"/>
      <c r="CF46" s="606" t="s">
        <v>358</v>
      </c>
      <c r="CG46" s="607"/>
      <c r="CH46" s="607"/>
      <c r="CI46" s="607"/>
      <c r="CJ46" s="607"/>
      <c r="CK46" s="607"/>
      <c r="CL46" s="607"/>
      <c r="CM46" s="607"/>
      <c r="CN46" s="607"/>
      <c r="CO46" s="607"/>
      <c r="CP46" s="607"/>
      <c r="CQ46" s="608"/>
      <c r="CR46" s="609">
        <v>649096</v>
      </c>
      <c r="CS46" s="610"/>
      <c r="CT46" s="610"/>
      <c r="CU46" s="610"/>
      <c r="CV46" s="610"/>
      <c r="CW46" s="610"/>
      <c r="CX46" s="610"/>
      <c r="CY46" s="611"/>
      <c r="CZ46" s="612">
        <v>10.9</v>
      </c>
      <c r="DA46" s="613"/>
      <c r="DB46" s="613"/>
      <c r="DC46" s="614"/>
      <c r="DD46" s="615">
        <v>117076</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359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360</v>
      </c>
      <c r="CG47" s="607"/>
      <c r="CH47" s="607"/>
      <c r="CI47" s="607"/>
      <c r="CJ47" s="607"/>
      <c r="CK47" s="607"/>
      <c r="CL47" s="607"/>
      <c r="CM47" s="607"/>
      <c r="CN47" s="607"/>
      <c r="CO47" s="607"/>
      <c r="CP47" s="607"/>
      <c r="CQ47" s="608"/>
      <c r="CR47" s="609">
        <v>35033</v>
      </c>
      <c r="CS47" s="619"/>
      <c r="CT47" s="619"/>
      <c r="CU47" s="619"/>
      <c r="CV47" s="619"/>
      <c r="CW47" s="619"/>
      <c r="CX47" s="619"/>
      <c r="CY47" s="620"/>
      <c r="CZ47" s="612">
        <v>0.6</v>
      </c>
      <c r="DA47" s="621"/>
      <c r="DB47" s="621"/>
      <c r="DC47" s="622"/>
      <c r="DD47" s="615">
        <v>12972</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362</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216"/>
      <c r="CD49" s="586" t="s">
        <v>363</v>
      </c>
      <c r="CE49" s="587"/>
      <c r="CF49" s="587"/>
      <c r="CG49" s="587"/>
      <c r="CH49" s="587"/>
      <c r="CI49" s="587"/>
      <c r="CJ49" s="587"/>
      <c r="CK49" s="587"/>
      <c r="CL49" s="587"/>
      <c r="CM49" s="587"/>
      <c r="CN49" s="587"/>
      <c r="CO49" s="587"/>
      <c r="CP49" s="587"/>
      <c r="CQ49" s="588"/>
      <c r="CR49" s="589">
        <v>5928723</v>
      </c>
      <c r="CS49" s="590"/>
      <c r="CT49" s="590"/>
      <c r="CU49" s="590"/>
      <c r="CV49" s="590"/>
      <c r="CW49" s="590"/>
      <c r="CX49" s="590"/>
      <c r="CY49" s="591"/>
      <c r="CZ49" s="592">
        <v>100</v>
      </c>
      <c r="DA49" s="593"/>
      <c r="DB49" s="593"/>
      <c r="DC49" s="594"/>
      <c r="DD49" s="595">
        <v>3243207</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216"/>
    </row>
  </sheetData>
  <sheetProtection algorithmName="SHA-512" hashValue="W4MkpOAqkvskmIDargWfCt7IfRrB9KYIG0GZK8yyeSvTdUvQOuB1VRMIHH3i5yoMDdEn5D3/CgBhcbB+uLhSaw==" saltValue="wGdRkCArO50str3Mr9HJM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365</v>
      </c>
      <c r="DK2" s="706"/>
      <c r="DL2" s="706"/>
      <c r="DM2" s="706"/>
      <c r="DN2" s="706"/>
      <c r="DO2" s="707"/>
      <c r="DP2" s="219"/>
      <c r="DQ2" s="705" t="s">
        <v>366</v>
      </c>
      <c r="DR2" s="706"/>
      <c r="DS2" s="706"/>
      <c r="DT2" s="706"/>
      <c r="DU2" s="706"/>
      <c r="DV2" s="706"/>
      <c r="DW2" s="706"/>
      <c r="DX2" s="706"/>
      <c r="DY2" s="706"/>
      <c r="DZ2" s="707"/>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6"/>
    </row>
    <row r="5" spans="1:131" s="227" customFormat="1" ht="26.25" customHeight="1" x14ac:dyDescent="0.2">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23"/>
      <c r="BA5" s="223"/>
      <c r="BB5" s="223"/>
      <c r="BC5" s="223"/>
      <c r="BD5" s="223"/>
      <c r="BE5" s="224"/>
      <c r="BF5" s="224"/>
      <c r="BG5" s="224"/>
      <c r="BH5" s="224"/>
      <c r="BI5" s="224"/>
      <c r="BJ5" s="224"/>
      <c r="BK5" s="224"/>
      <c r="BL5" s="224"/>
      <c r="BM5" s="224"/>
      <c r="BN5" s="224"/>
      <c r="BO5" s="224"/>
      <c r="BP5" s="224"/>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6" t="s">
        <v>383</v>
      </c>
      <c r="DH5" s="747"/>
      <c r="DI5" s="747"/>
      <c r="DJ5" s="747"/>
      <c r="DK5" s="748"/>
      <c r="DL5" s="746" t="s">
        <v>384</v>
      </c>
      <c r="DM5" s="747"/>
      <c r="DN5" s="747"/>
      <c r="DO5" s="747"/>
      <c r="DP5" s="748"/>
      <c r="DQ5" s="716" t="s">
        <v>385</v>
      </c>
      <c r="DR5" s="717"/>
      <c r="DS5" s="717"/>
      <c r="DT5" s="717"/>
      <c r="DU5" s="718"/>
      <c r="DV5" s="716" t="s">
        <v>376</v>
      </c>
      <c r="DW5" s="717"/>
      <c r="DX5" s="717"/>
      <c r="DY5" s="717"/>
      <c r="DZ5" s="723"/>
      <c r="EA5" s="226"/>
    </row>
    <row r="6" spans="1:131" s="227"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6"/>
    </row>
    <row r="7" spans="1:131" s="227" customFormat="1" ht="26.25" customHeight="1" thickTop="1" x14ac:dyDescent="0.2">
      <c r="A7" s="228">
        <v>1</v>
      </c>
      <c r="B7" s="732" t="s">
        <v>386</v>
      </c>
      <c r="C7" s="733"/>
      <c r="D7" s="733"/>
      <c r="E7" s="733"/>
      <c r="F7" s="733"/>
      <c r="G7" s="733"/>
      <c r="H7" s="733"/>
      <c r="I7" s="733"/>
      <c r="J7" s="733"/>
      <c r="K7" s="733"/>
      <c r="L7" s="733"/>
      <c r="M7" s="733"/>
      <c r="N7" s="733"/>
      <c r="O7" s="733"/>
      <c r="P7" s="734"/>
      <c r="Q7" s="735">
        <v>6022</v>
      </c>
      <c r="R7" s="736"/>
      <c r="S7" s="736"/>
      <c r="T7" s="736"/>
      <c r="U7" s="736"/>
      <c r="V7" s="736">
        <v>5777</v>
      </c>
      <c r="W7" s="736"/>
      <c r="X7" s="736"/>
      <c r="Y7" s="736"/>
      <c r="Z7" s="736"/>
      <c r="AA7" s="736">
        <f>Q7-V7</f>
        <v>245</v>
      </c>
      <c r="AB7" s="736"/>
      <c r="AC7" s="736"/>
      <c r="AD7" s="736"/>
      <c r="AE7" s="737"/>
      <c r="AF7" s="738">
        <v>245</v>
      </c>
      <c r="AG7" s="739"/>
      <c r="AH7" s="739"/>
      <c r="AI7" s="739"/>
      <c r="AJ7" s="740"/>
      <c r="AK7" s="741" t="s">
        <v>602</v>
      </c>
      <c r="AL7" s="742"/>
      <c r="AM7" s="742"/>
      <c r="AN7" s="742"/>
      <c r="AO7" s="742"/>
      <c r="AP7" s="742">
        <v>2003</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8">
        <v>1</v>
      </c>
      <c r="BR7" s="229"/>
      <c r="BS7" s="729" t="s">
        <v>603</v>
      </c>
      <c r="BT7" s="730"/>
      <c r="BU7" s="730"/>
      <c r="BV7" s="730"/>
      <c r="BW7" s="730"/>
      <c r="BX7" s="730"/>
      <c r="BY7" s="730"/>
      <c r="BZ7" s="730"/>
      <c r="CA7" s="730"/>
      <c r="CB7" s="730"/>
      <c r="CC7" s="730"/>
      <c r="CD7" s="730"/>
      <c r="CE7" s="730"/>
      <c r="CF7" s="730"/>
      <c r="CG7" s="745"/>
      <c r="CH7" s="726">
        <v>1</v>
      </c>
      <c r="CI7" s="727"/>
      <c r="CJ7" s="727"/>
      <c r="CK7" s="727"/>
      <c r="CL7" s="728"/>
      <c r="CM7" s="726">
        <v>17</v>
      </c>
      <c r="CN7" s="727"/>
      <c r="CO7" s="727"/>
      <c r="CP7" s="727"/>
      <c r="CQ7" s="728"/>
      <c r="CR7" s="726">
        <v>19</v>
      </c>
      <c r="CS7" s="727"/>
      <c r="CT7" s="727"/>
      <c r="CU7" s="727"/>
      <c r="CV7" s="728"/>
      <c r="CW7" s="726" t="s">
        <v>602</v>
      </c>
      <c r="CX7" s="727"/>
      <c r="CY7" s="727"/>
      <c r="CZ7" s="727"/>
      <c r="DA7" s="728"/>
      <c r="DB7" s="726" t="s">
        <v>602</v>
      </c>
      <c r="DC7" s="727"/>
      <c r="DD7" s="727"/>
      <c r="DE7" s="727"/>
      <c r="DF7" s="728"/>
      <c r="DG7" s="726" t="s">
        <v>602</v>
      </c>
      <c r="DH7" s="727"/>
      <c r="DI7" s="727"/>
      <c r="DJ7" s="727"/>
      <c r="DK7" s="728"/>
      <c r="DL7" s="726" t="s">
        <v>602</v>
      </c>
      <c r="DM7" s="727"/>
      <c r="DN7" s="727"/>
      <c r="DO7" s="727"/>
      <c r="DP7" s="728"/>
      <c r="DQ7" s="726" t="s">
        <v>602</v>
      </c>
      <c r="DR7" s="727"/>
      <c r="DS7" s="727"/>
      <c r="DT7" s="727"/>
      <c r="DU7" s="728"/>
      <c r="DV7" s="729"/>
      <c r="DW7" s="730"/>
      <c r="DX7" s="730"/>
      <c r="DY7" s="730"/>
      <c r="DZ7" s="731"/>
      <c r="EA7" s="226"/>
    </row>
    <row r="8" spans="1:131" s="227" customFormat="1" ht="26.25" customHeight="1" x14ac:dyDescent="0.2">
      <c r="A8" s="230">
        <v>2</v>
      </c>
      <c r="B8" s="763" t="s">
        <v>387</v>
      </c>
      <c r="C8" s="764"/>
      <c r="D8" s="764"/>
      <c r="E8" s="764"/>
      <c r="F8" s="764"/>
      <c r="G8" s="764"/>
      <c r="H8" s="764"/>
      <c r="I8" s="764"/>
      <c r="J8" s="764"/>
      <c r="K8" s="764"/>
      <c r="L8" s="764"/>
      <c r="M8" s="764"/>
      <c r="N8" s="764"/>
      <c r="O8" s="764"/>
      <c r="P8" s="765"/>
      <c r="Q8" s="766">
        <v>8</v>
      </c>
      <c r="R8" s="767"/>
      <c r="S8" s="767"/>
      <c r="T8" s="767"/>
      <c r="U8" s="767"/>
      <c r="V8" s="767">
        <v>8</v>
      </c>
      <c r="W8" s="767"/>
      <c r="X8" s="767"/>
      <c r="Y8" s="767"/>
      <c r="Z8" s="767"/>
      <c r="AA8" s="767" t="s">
        <v>602</v>
      </c>
      <c r="AB8" s="767"/>
      <c r="AC8" s="767"/>
      <c r="AD8" s="767"/>
      <c r="AE8" s="768"/>
      <c r="AF8" s="769" t="s">
        <v>388</v>
      </c>
      <c r="AG8" s="770"/>
      <c r="AH8" s="770"/>
      <c r="AI8" s="770"/>
      <c r="AJ8" s="771"/>
      <c r="AK8" s="752">
        <v>8</v>
      </c>
      <c r="AL8" s="753"/>
      <c r="AM8" s="753"/>
      <c r="AN8" s="753"/>
      <c r="AO8" s="753"/>
      <c r="AP8" s="753" t="s">
        <v>602</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30">
        <v>2</v>
      </c>
      <c r="BR8" s="231"/>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6"/>
    </row>
    <row r="9" spans="1:131" s="227" customFormat="1" ht="26.25" customHeight="1" x14ac:dyDescent="0.2">
      <c r="A9" s="230">
        <v>3</v>
      </c>
      <c r="B9" s="763" t="s">
        <v>389</v>
      </c>
      <c r="C9" s="764"/>
      <c r="D9" s="764"/>
      <c r="E9" s="764"/>
      <c r="F9" s="764"/>
      <c r="G9" s="764"/>
      <c r="H9" s="764"/>
      <c r="I9" s="764"/>
      <c r="J9" s="764"/>
      <c r="K9" s="764"/>
      <c r="L9" s="764"/>
      <c r="M9" s="764"/>
      <c r="N9" s="764"/>
      <c r="O9" s="764"/>
      <c r="P9" s="765"/>
      <c r="Q9" s="766">
        <v>229</v>
      </c>
      <c r="R9" s="767"/>
      <c r="S9" s="767"/>
      <c r="T9" s="767"/>
      <c r="U9" s="767"/>
      <c r="V9" s="767">
        <v>229</v>
      </c>
      <c r="W9" s="767"/>
      <c r="X9" s="767"/>
      <c r="Y9" s="767"/>
      <c r="Z9" s="767"/>
      <c r="AA9" s="767" t="s">
        <v>602</v>
      </c>
      <c r="AB9" s="767"/>
      <c r="AC9" s="767"/>
      <c r="AD9" s="767"/>
      <c r="AE9" s="768"/>
      <c r="AF9" s="769" t="s">
        <v>602</v>
      </c>
      <c r="AG9" s="770"/>
      <c r="AH9" s="770"/>
      <c r="AI9" s="770"/>
      <c r="AJ9" s="771"/>
      <c r="AK9" s="752">
        <v>79</v>
      </c>
      <c r="AL9" s="753"/>
      <c r="AM9" s="753"/>
      <c r="AN9" s="753"/>
      <c r="AO9" s="753"/>
      <c r="AP9" s="753">
        <v>488</v>
      </c>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30">
        <v>3</v>
      </c>
      <c r="BR9" s="231"/>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6"/>
    </row>
    <row r="10" spans="1:131" s="227" customFormat="1" ht="26.25" customHeight="1" x14ac:dyDescent="0.2">
      <c r="A10" s="230">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30">
        <v>4</v>
      </c>
      <c r="BR10" s="231"/>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6"/>
    </row>
    <row r="11" spans="1:131" s="227" customFormat="1" ht="26.25" customHeight="1" x14ac:dyDescent="0.2">
      <c r="A11" s="230">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30">
        <v>5</v>
      </c>
      <c r="BR11" s="231"/>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6"/>
    </row>
    <row r="12" spans="1:131" s="227" customFormat="1" ht="26.25" customHeight="1" x14ac:dyDescent="0.2">
      <c r="A12" s="230">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30">
        <v>6</v>
      </c>
      <c r="BR12" s="231"/>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6"/>
    </row>
    <row r="13" spans="1:131" s="227" customFormat="1" ht="26.25" customHeight="1" x14ac:dyDescent="0.2">
      <c r="A13" s="230">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30">
        <v>7</v>
      </c>
      <c r="BR13" s="231"/>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6"/>
    </row>
    <row r="14" spans="1:131" s="227" customFormat="1" ht="26.25" customHeight="1" x14ac:dyDescent="0.2">
      <c r="A14" s="230">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30">
        <v>8</v>
      </c>
      <c r="BR14" s="231"/>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6"/>
    </row>
    <row r="15" spans="1:131" s="227" customFormat="1" ht="26.25" customHeight="1" x14ac:dyDescent="0.2">
      <c r="A15" s="230">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30">
        <v>9</v>
      </c>
      <c r="BR15" s="231"/>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6"/>
    </row>
    <row r="16" spans="1:131" s="227" customFormat="1" ht="26.25" customHeight="1" x14ac:dyDescent="0.2">
      <c r="A16" s="230">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30">
        <v>10</v>
      </c>
      <c r="BR16" s="231"/>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6"/>
    </row>
    <row r="17" spans="1:131" s="227" customFormat="1" ht="26.25" customHeight="1" x14ac:dyDescent="0.2">
      <c r="A17" s="230">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30">
        <v>11</v>
      </c>
      <c r="BR17" s="231"/>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6"/>
    </row>
    <row r="18" spans="1:131" s="227" customFormat="1" ht="26.25" customHeight="1" x14ac:dyDescent="0.2">
      <c r="A18" s="230">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30">
        <v>12</v>
      </c>
      <c r="BR18" s="231"/>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6"/>
    </row>
    <row r="19" spans="1:131" s="227" customFormat="1" ht="26.25" customHeight="1" x14ac:dyDescent="0.2">
      <c r="A19" s="230">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30">
        <v>13</v>
      </c>
      <c r="BR19" s="231"/>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6"/>
    </row>
    <row r="20" spans="1:131" s="227" customFormat="1" ht="26.25" customHeight="1" x14ac:dyDescent="0.2">
      <c r="A20" s="230">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30">
        <v>14</v>
      </c>
      <c r="BR20" s="231"/>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6"/>
    </row>
    <row r="21" spans="1:131" s="227" customFormat="1" ht="26.25" customHeight="1" thickBot="1" x14ac:dyDescent="0.25">
      <c r="A21" s="230">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30">
        <v>15</v>
      </c>
      <c r="BR21" s="231"/>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6"/>
    </row>
    <row r="22" spans="1:131" s="227" customFormat="1" ht="26.25" customHeight="1" x14ac:dyDescent="0.2">
      <c r="A22" s="230">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390</v>
      </c>
      <c r="BA22" s="789"/>
      <c r="BB22" s="789"/>
      <c r="BC22" s="789"/>
      <c r="BD22" s="790"/>
      <c r="BE22" s="224"/>
      <c r="BF22" s="224"/>
      <c r="BG22" s="224"/>
      <c r="BH22" s="224"/>
      <c r="BI22" s="224"/>
      <c r="BJ22" s="224"/>
      <c r="BK22" s="224"/>
      <c r="BL22" s="224"/>
      <c r="BM22" s="224"/>
      <c r="BN22" s="224"/>
      <c r="BO22" s="224"/>
      <c r="BP22" s="224"/>
      <c r="BQ22" s="230">
        <v>16</v>
      </c>
      <c r="BR22" s="231"/>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6"/>
    </row>
    <row r="23" spans="1:131" s="227" customFormat="1" ht="26.25" customHeight="1" thickBot="1" x14ac:dyDescent="0.25">
      <c r="A23" s="232" t="s">
        <v>391</v>
      </c>
      <c r="B23" s="772" t="s">
        <v>392</v>
      </c>
      <c r="C23" s="773"/>
      <c r="D23" s="773"/>
      <c r="E23" s="773"/>
      <c r="F23" s="773"/>
      <c r="G23" s="773"/>
      <c r="H23" s="773"/>
      <c r="I23" s="773"/>
      <c r="J23" s="773"/>
      <c r="K23" s="773"/>
      <c r="L23" s="773"/>
      <c r="M23" s="773"/>
      <c r="N23" s="773"/>
      <c r="O23" s="773"/>
      <c r="P23" s="774"/>
      <c r="Q23" s="775">
        <v>6174</v>
      </c>
      <c r="R23" s="776"/>
      <c r="S23" s="776"/>
      <c r="T23" s="776"/>
      <c r="U23" s="776"/>
      <c r="V23" s="776">
        <v>5929</v>
      </c>
      <c r="W23" s="776"/>
      <c r="X23" s="776"/>
      <c r="Y23" s="776"/>
      <c r="Z23" s="776"/>
      <c r="AA23" s="776">
        <v>245</v>
      </c>
      <c r="AB23" s="776"/>
      <c r="AC23" s="776"/>
      <c r="AD23" s="776"/>
      <c r="AE23" s="777"/>
      <c r="AF23" s="778">
        <v>245</v>
      </c>
      <c r="AG23" s="776"/>
      <c r="AH23" s="776"/>
      <c r="AI23" s="776"/>
      <c r="AJ23" s="779"/>
      <c r="AK23" s="780"/>
      <c r="AL23" s="781"/>
      <c r="AM23" s="781"/>
      <c r="AN23" s="781"/>
      <c r="AO23" s="781"/>
      <c r="AP23" s="776">
        <v>2491</v>
      </c>
      <c r="AQ23" s="776"/>
      <c r="AR23" s="776"/>
      <c r="AS23" s="776"/>
      <c r="AT23" s="776"/>
      <c r="AU23" s="792"/>
      <c r="AV23" s="792"/>
      <c r="AW23" s="792"/>
      <c r="AX23" s="792"/>
      <c r="AY23" s="793"/>
      <c r="AZ23" s="794" t="s">
        <v>137</v>
      </c>
      <c r="BA23" s="795"/>
      <c r="BB23" s="795"/>
      <c r="BC23" s="795"/>
      <c r="BD23" s="796"/>
      <c r="BE23" s="224"/>
      <c r="BF23" s="224"/>
      <c r="BG23" s="224"/>
      <c r="BH23" s="224"/>
      <c r="BI23" s="224"/>
      <c r="BJ23" s="224"/>
      <c r="BK23" s="224"/>
      <c r="BL23" s="224"/>
      <c r="BM23" s="224"/>
      <c r="BN23" s="224"/>
      <c r="BO23" s="224"/>
      <c r="BP23" s="224"/>
      <c r="BQ23" s="230">
        <v>17</v>
      </c>
      <c r="BR23" s="231"/>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6"/>
    </row>
    <row r="24" spans="1:131" s="227" customFormat="1" ht="26.25" customHeight="1" x14ac:dyDescent="0.2">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30">
        <v>18</v>
      </c>
      <c r="BR24" s="231"/>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6"/>
    </row>
    <row r="25" spans="1:131" ht="26.25" customHeight="1" thickBot="1" x14ac:dyDescent="0.25">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3"/>
      <c r="BP25" s="233"/>
      <c r="BQ25" s="230">
        <v>19</v>
      </c>
      <c r="BR25" s="231"/>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x14ac:dyDescent="0.2">
      <c r="A26" s="710" t="s">
        <v>369</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376</v>
      </c>
      <c r="BF26" s="717"/>
      <c r="BG26" s="717"/>
      <c r="BH26" s="717"/>
      <c r="BI26" s="723"/>
      <c r="BJ26" s="223"/>
      <c r="BK26" s="223"/>
      <c r="BL26" s="223"/>
      <c r="BM26" s="223"/>
      <c r="BN26" s="223"/>
      <c r="BO26" s="233"/>
      <c r="BP26" s="233"/>
      <c r="BQ26" s="230">
        <v>20</v>
      </c>
      <c r="BR26" s="231"/>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3"/>
      <c r="BP27" s="233"/>
      <c r="BQ27" s="230">
        <v>21</v>
      </c>
      <c r="BR27" s="231"/>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x14ac:dyDescent="0.2">
      <c r="A28" s="234">
        <v>1</v>
      </c>
      <c r="B28" s="732" t="s">
        <v>403</v>
      </c>
      <c r="C28" s="733"/>
      <c r="D28" s="733"/>
      <c r="E28" s="733"/>
      <c r="F28" s="733"/>
      <c r="G28" s="733"/>
      <c r="H28" s="733"/>
      <c r="I28" s="733"/>
      <c r="J28" s="733"/>
      <c r="K28" s="733"/>
      <c r="L28" s="733"/>
      <c r="M28" s="733"/>
      <c r="N28" s="733"/>
      <c r="O28" s="733"/>
      <c r="P28" s="734"/>
      <c r="Q28" s="805">
        <v>349</v>
      </c>
      <c r="R28" s="806"/>
      <c r="S28" s="806"/>
      <c r="T28" s="806"/>
      <c r="U28" s="806"/>
      <c r="V28" s="806">
        <v>349</v>
      </c>
      <c r="W28" s="806"/>
      <c r="X28" s="806"/>
      <c r="Y28" s="806"/>
      <c r="Z28" s="806"/>
      <c r="AA28" s="806" t="s">
        <v>602</v>
      </c>
      <c r="AB28" s="806"/>
      <c r="AC28" s="806"/>
      <c r="AD28" s="806"/>
      <c r="AE28" s="807"/>
      <c r="AF28" s="808" t="s">
        <v>404</v>
      </c>
      <c r="AG28" s="806"/>
      <c r="AH28" s="806"/>
      <c r="AI28" s="806"/>
      <c r="AJ28" s="809"/>
      <c r="AK28" s="810">
        <v>57</v>
      </c>
      <c r="AL28" s="811"/>
      <c r="AM28" s="811"/>
      <c r="AN28" s="811"/>
      <c r="AO28" s="811"/>
      <c r="AP28" s="811" t="s">
        <v>602</v>
      </c>
      <c r="AQ28" s="811"/>
      <c r="AR28" s="811"/>
      <c r="AS28" s="811"/>
      <c r="AT28" s="811"/>
      <c r="AU28" s="811" t="s">
        <v>602</v>
      </c>
      <c r="AV28" s="811"/>
      <c r="AW28" s="811"/>
      <c r="AX28" s="811"/>
      <c r="AY28" s="811"/>
      <c r="AZ28" s="812" t="s">
        <v>602</v>
      </c>
      <c r="BA28" s="812"/>
      <c r="BB28" s="812"/>
      <c r="BC28" s="812"/>
      <c r="BD28" s="812"/>
      <c r="BE28" s="803"/>
      <c r="BF28" s="803"/>
      <c r="BG28" s="803"/>
      <c r="BH28" s="803"/>
      <c r="BI28" s="804"/>
      <c r="BJ28" s="223"/>
      <c r="BK28" s="223"/>
      <c r="BL28" s="223"/>
      <c r="BM28" s="223"/>
      <c r="BN28" s="223"/>
      <c r="BO28" s="233"/>
      <c r="BP28" s="233"/>
      <c r="BQ28" s="230">
        <v>22</v>
      </c>
      <c r="BR28" s="231"/>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x14ac:dyDescent="0.2">
      <c r="A29" s="234">
        <v>2</v>
      </c>
      <c r="B29" s="763" t="s">
        <v>405</v>
      </c>
      <c r="C29" s="764"/>
      <c r="D29" s="764"/>
      <c r="E29" s="764"/>
      <c r="F29" s="764"/>
      <c r="G29" s="764"/>
      <c r="H29" s="764"/>
      <c r="I29" s="764"/>
      <c r="J29" s="764"/>
      <c r="K29" s="764"/>
      <c r="L29" s="764"/>
      <c r="M29" s="764"/>
      <c r="N29" s="764"/>
      <c r="O29" s="764"/>
      <c r="P29" s="765"/>
      <c r="Q29" s="766">
        <v>93</v>
      </c>
      <c r="R29" s="767"/>
      <c r="S29" s="767"/>
      <c r="T29" s="767"/>
      <c r="U29" s="767"/>
      <c r="V29" s="767">
        <v>93</v>
      </c>
      <c r="W29" s="767"/>
      <c r="X29" s="767"/>
      <c r="Y29" s="767"/>
      <c r="Z29" s="767"/>
      <c r="AA29" s="767" t="s">
        <v>602</v>
      </c>
      <c r="AB29" s="767"/>
      <c r="AC29" s="767"/>
      <c r="AD29" s="767"/>
      <c r="AE29" s="768"/>
      <c r="AF29" s="769" t="s">
        <v>602</v>
      </c>
      <c r="AG29" s="770"/>
      <c r="AH29" s="770"/>
      <c r="AI29" s="770"/>
      <c r="AJ29" s="771"/>
      <c r="AK29" s="817">
        <v>32</v>
      </c>
      <c r="AL29" s="813"/>
      <c r="AM29" s="813"/>
      <c r="AN29" s="813"/>
      <c r="AO29" s="813"/>
      <c r="AP29" s="813" t="s">
        <v>602</v>
      </c>
      <c r="AQ29" s="813"/>
      <c r="AR29" s="813"/>
      <c r="AS29" s="813"/>
      <c r="AT29" s="813"/>
      <c r="AU29" s="813" t="s">
        <v>602</v>
      </c>
      <c r="AV29" s="813"/>
      <c r="AW29" s="813"/>
      <c r="AX29" s="813"/>
      <c r="AY29" s="813"/>
      <c r="AZ29" s="814" t="s">
        <v>602</v>
      </c>
      <c r="BA29" s="814"/>
      <c r="BB29" s="814"/>
      <c r="BC29" s="814"/>
      <c r="BD29" s="814"/>
      <c r="BE29" s="815"/>
      <c r="BF29" s="815"/>
      <c r="BG29" s="815"/>
      <c r="BH29" s="815"/>
      <c r="BI29" s="816"/>
      <c r="BJ29" s="223"/>
      <c r="BK29" s="223"/>
      <c r="BL29" s="223"/>
      <c r="BM29" s="223"/>
      <c r="BN29" s="223"/>
      <c r="BO29" s="233"/>
      <c r="BP29" s="233"/>
      <c r="BQ29" s="230">
        <v>23</v>
      </c>
      <c r="BR29" s="231"/>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x14ac:dyDescent="0.2">
      <c r="A30" s="234">
        <v>3</v>
      </c>
      <c r="B30" s="763" t="s">
        <v>406</v>
      </c>
      <c r="C30" s="764"/>
      <c r="D30" s="764"/>
      <c r="E30" s="764"/>
      <c r="F30" s="764"/>
      <c r="G30" s="764"/>
      <c r="H30" s="764"/>
      <c r="I30" s="764"/>
      <c r="J30" s="764"/>
      <c r="K30" s="764"/>
      <c r="L30" s="764"/>
      <c r="M30" s="764"/>
      <c r="N30" s="764"/>
      <c r="O30" s="764"/>
      <c r="P30" s="765"/>
      <c r="Q30" s="766">
        <v>170</v>
      </c>
      <c r="R30" s="767"/>
      <c r="S30" s="767"/>
      <c r="T30" s="767"/>
      <c r="U30" s="767"/>
      <c r="V30" s="767">
        <v>170</v>
      </c>
      <c r="W30" s="767"/>
      <c r="X30" s="767"/>
      <c r="Y30" s="767"/>
      <c r="Z30" s="767"/>
      <c r="AA30" s="767" t="s">
        <v>602</v>
      </c>
      <c r="AB30" s="767"/>
      <c r="AC30" s="767"/>
      <c r="AD30" s="767"/>
      <c r="AE30" s="768"/>
      <c r="AF30" s="769" t="s">
        <v>407</v>
      </c>
      <c r="AG30" s="770"/>
      <c r="AH30" s="770"/>
      <c r="AI30" s="770"/>
      <c r="AJ30" s="771"/>
      <c r="AK30" s="817">
        <v>136</v>
      </c>
      <c r="AL30" s="813"/>
      <c r="AM30" s="813"/>
      <c r="AN30" s="813"/>
      <c r="AO30" s="813"/>
      <c r="AP30" s="813" t="s">
        <v>602</v>
      </c>
      <c r="AQ30" s="813"/>
      <c r="AR30" s="813"/>
      <c r="AS30" s="813"/>
      <c r="AT30" s="813"/>
      <c r="AU30" s="813" t="s">
        <v>602</v>
      </c>
      <c r="AV30" s="813"/>
      <c r="AW30" s="813"/>
      <c r="AX30" s="813"/>
      <c r="AY30" s="813"/>
      <c r="AZ30" s="814" t="s">
        <v>602</v>
      </c>
      <c r="BA30" s="814"/>
      <c r="BB30" s="814"/>
      <c r="BC30" s="814"/>
      <c r="BD30" s="814"/>
      <c r="BE30" s="815"/>
      <c r="BF30" s="815"/>
      <c r="BG30" s="815"/>
      <c r="BH30" s="815"/>
      <c r="BI30" s="816"/>
      <c r="BJ30" s="223"/>
      <c r="BK30" s="223"/>
      <c r="BL30" s="223"/>
      <c r="BM30" s="223"/>
      <c r="BN30" s="223"/>
      <c r="BO30" s="233"/>
      <c r="BP30" s="233"/>
      <c r="BQ30" s="230">
        <v>24</v>
      </c>
      <c r="BR30" s="231"/>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x14ac:dyDescent="0.2">
      <c r="A31" s="234">
        <v>4</v>
      </c>
      <c r="B31" s="763" t="s">
        <v>408</v>
      </c>
      <c r="C31" s="764"/>
      <c r="D31" s="764"/>
      <c r="E31" s="764"/>
      <c r="F31" s="764"/>
      <c r="G31" s="764"/>
      <c r="H31" s="764"/>
      <c r="I31" s="764"/>
      <c r="J31" s="764"/>
      <c r="K31" s="764"/>
      <c r="L31" s="764"/>
      <c r="M31" s="764"/>
      <c r="N31" s="764"/>
      <c r="O31" s="764"/>
      <c r="P31" s="765"/>
      <c r="Q31" s="766">
        <v>30</v>
      </c>
      <c r="R31" s="767"/>
      <c r="S31" s="767"/>
      <c r="T31" s="767"/>
      <c r="U31" s="767"/>
      <c r="V31" s="767">
        <v>30</v>
      </c>
      <c r="W31" s="767"/>
      <c r="X31" s="767"/>
      <c r="Y31" s="767"/>
      <c r="Z31" s="767"/>
      <c r="AA31" s="767" t="s">
        <v>602</v>
      </c>
      <c r="AB31" s="767"/>
      <c r="AC31" s="767"/>
      <c r="AD31" s="767"/>
      <c r="AE31" s="768"/>
      <c r="AF31" s="769" t="s">
        <v>409</v>
      </c>
      <c r="AG31" s="770"/>
      <c r="AH31" s="770"/>
      <c r="AI31" s="770"/>
      <c r="AJ31" s="771"/>
      <c r="AK31" s="817">
        <v>13</v>
      </c>
      <c r="AL31" s="813"/>
      <c r="AM31" s="813"/>
      <c r="AN31" s="813"/>
      <c r="AO31" s="813"/>
      <c r="AP31" s="813" t="s">
        <v>602</v>
      </c>
      <c r="AQ31" s="813"/>
      <c r="AR31" s="813"/>
      <c r="AS31" s="813"/>
      <c r="AT31" s="813"/>
      <c r="AU31" s="813" t="s">
        <v>602</v>
      </c>
      <c r="AV31" s="813"/>
      <c r="AW31" s="813"/>
      <c r="AX31" s="813"/>
      <c r="AY31" s="813"/>
      <c r="AZ31" s="814" t="s">
        <v>602</v>
      </c>
      <c r="BA31" s="814"/>
      <c r="BB31" s="814"/>
      <c r="BC31" s="814"/>
      <c r="BD31" s="814"/>
      <c r="BE31" s="815"/>
      <c r="BF31" s="815"/>
      <c r="BG31" s="815"/>
      <c r="BH31" s="815"/>
      <c r="BI31" s="816"/>
      <c r="BJ31" s="223"/>
      <c r="BK31" s="223"/>
      <c r="BL31" s="223"/>
      <c r="BM31" s="223"/>
      <c r="BN31" s="223"/>
      <c r="BO31" s="233"/>
      <c r="BP31" s="233"/>
      <c r="BQ31" s="230">
        <v>25</v>
      </c>
      <c r="BR31" s="231"/>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x14ac:dyDescent="0.2">
      <c r="A32" s="234">
        <v>5</v>
      </c>
      <c r="B32" s="763" t="s">
        <v>410</v>
      </c>
      <c r="C32" s="764"/>
      <c r="D32" s="764"/>
      <c r="E32" s="764"/>
      <c r="F32" s="764"/>
      <c r="G32" s="764"/>
      <c r="H32" s="764"/>
      <c r="I32" s="764"/>
      <c r="J32" s="764"/>
      <c r="K32" s="764"/>
      <c r="L32" s="764"/>
      <c r="M32" s="764"/>
      <c r="N32" s="764"/>
      <c r="O32" s="764"/>
      <c r="P32" s="765"/>
      <c r="Q32" s="766">
        <v>481</v>
      </c>
      <c r="R32" s="767"/>
      <c r="S32" s="767"/>
      <c r="T32" s="767"/>
      <c r="U32" s="767"/>
      <c r="V32" s="767">
        <v>481</v>
      </c>
      <c r="W32" s="767"/>
      <c r="X32" s="767"/>
      <c r="Y32" s="767"/>
      <c r="Z32" s="767"/>
      <c r="AA32" s="767" t="s">
        <v>602</v>
      </c>
      <c r="AB32" s="767"/>
      <c r="AC32" s="767"/>
      <c r="AD32" s="767"/>
      <c r="AE32" s="768"/>
      <c r="AF32" s="769" t="s">
        <v>602</v>
      </c>
      <c r="AG32" s="770"/>
      <c r="AH32" s="770"/>
      <c r="AI32" s="770"/>
      <c r="AJ32" s="771"/>
      <c r="AK32" s="817">
        <v>150</v>
      </c>
      <c r="AL32" s="813"/>
      <c r="AM32" s="813"/>
      <c r="AN32" s="813"/>
      <c r="AO32" s="813"/>
      <c r="AP32" s="813">
        <v>1214</v>
      </c>
      <c r="AQ32" s="813"/>
      <c r="AR32" s="813"/>
      <c r="AS32" s="813"/>
      <c r="AT32" s="813"/>
      <c r="AU32" s="813">
        <v>880</v>
      </c>
      <c r="AV32" s="813"/>
      <c r="AW32" s="813"/>
      <c r="AX32" s="813"/>
      <c r="AY32" s="813"/>
      <c r="AZ32" s="814" t="s">
        <v>602</v>
      </c>
      <c r="BA32" s="814"/>
      <c r="BB32" s="814"/>
      <c r="BC32" s="814"/>
      <c r="BD32" s="814"/>
      <c r="BE32" s="815" t="s">
        <v>411</v>
      </c>
      <c r="BF32" s="815"/>
      <c r="BG32" s="815"/>
      <c r="BH32" s="815"/>
      <c r="BI32" s="816"/>
      <c r="BJ32" s="223"/>
      <c r="BK32" s="223"/>
      <c r="BL32" s="223"/>
      <c r="BM32" s="223"/>
      <c r="BN32" s="223"/>
      <c r="BO32" s="233"/>
      <c r="BP32" s="233"/>
      <c r="BQ32" s="230">
        <v>26</v>
      </c>
      <c r="BR32" s="231"/>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x14ac:dyDescent="0.2">
      <c r="A33" s="234">
        <v>6</v>
      </c>
      <c r="B33" s="763" t="s">
        <v>412</v>
      </c>
      <c r="C33" s="764"/>
      <c r="D33" s="764"/>
      <c r="E33" s="764"/>
      <c r="F33" s="764"/>
      <c r="G33" s="764"/>
      <c r="H33" s="764"/>
      <c r="I33" s="764"/>
      <c r="J33" s="764"/>
      <c r="K33" s="764"/>
      <c r="L33" s="764"/>
      <c r="M33" s="764"/>
      <c r="N33" s="764"/>
      <c r="O33" s="764"/>
      <c r="P33" s="765"/>
      <c r="Q33" s="766">
        <v>19</v>
      </c>
      <c r="R33" s="767"/>
      <c r="S33" s="767"/>
      <c r="T33" s="767"/>
      <c r="U33" s="767"/>
      <c r="V33" s="767">
        <v>19</v>
      </c>
      <c r="W33" s="767"/>
      <c r="X33" s="767"/>
      <c r="Y33" s="767"/>
      <c r="Z33" s="767"/>
      <c r="AA33" s="767" t="s">
        <v>602</v>
      </c>
      <c r="AB33" s="767"/>
      <c r="AC33" s="767"/>
      <c r="AD33" s="767"/>
      <c r="AE33" s="768"/>
      <c r="AF33" s="769" t="s">
        <v>602</v>
      </c>
      <c r="AG33" s="770"/>
      <c r="AH33" s="770"/>
      <c r="AI33" s="770"/>
      <c r="AJ33" s="771"/>
      <c r="AK33" s="817">
        <v>8</v>
      </c>
      <c r="AL33" s="813"/>
      <c r="AM33" s="813"/>
      <c r="AN33" s="813"/>
      <c r="AO33" s="813"/>
      <c r="AP33" s="813">
        <v>39</v>
      </c>
      <c r="AQ33" s="813"/>
      <c r="AR33" s="813"/>
      <c r="AS33" s="813"/>
      <c r="AT33" s="813"/>
      <c r="AU33" s="813">
        <v>29</v>
      </c>
      <c r="AV33" s="813"/>
      <c r="AW33" s="813"/>
      <c r="AX33" s="813"/>
      <c r="AY33" s="813"/>
      <c r="AZ33" s="814" t="s">
        <v>602</v>
      </c>
      <c r="BA33" s="814"/>
      <c r="BB33" s="814"/>
      <c r="BC33" s="814"/>
      <c r="BD33" s="814"/>
      <c r="BE33" s="815" t="s">
        <v>413</v>
      </c>
      <c r="BF33" s="815"/>
      <c r="BG33" s="815"/>
      <c r="BH33" s="815"/>
      <c r="BI33" s="816"/>
      <c r="BJ33" s="223"/>
      <c r="BK33" s="223"/>
      <c r="BL33" s="223"/>
      <c r="BM33" s="223"/>
      <c r="BN33" s="223"/>
      <c r="BO33" s="233"/>
      <c r="BP33" s="233"/>
      <c r="BQ33" s="230">
        <v>27</v>
      </c>
      <c r="BR33" s="231"/>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x14ac:dyDescent="0.2">
      <c r="A34" s="234">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23"/>
      <c r="BK34" s="223"/>
      <c r="BL34" s="223"/>
      <c r="BM34" s="223"/>
      <c r="BN34" s="223"/>
      <c r="BO34" s="233"/>
      <c r="BP34" s="233"/>
      <c r="BQ34" s="230">
        <v>28</v>
      </c>
      <c r="BR34" s="231"/>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x14ac:dyDescent="0.2">
      <c r="A35" s="234">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3"/>
      <c r="BP35" s="233"/>
      <c r="BQ35" s="230">
        <v>29</v>
      </c>
      <c r="BR35" s="231"/>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x14ac:dyDescent="0.2">
      <c r="A36" s="234">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3"/>
      <c r="BP36" s="233"/>
      <c r="BQ36" s="230">
        <v>30</v>
      </c>
      <c r="BR36" s="231"/>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x14ac:dyDescent="0.2">
      <c r="A37" s="234">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3"/>
      <c r="BP37" s="233"/>
      <c r="BQ37" s="230">
        <v>31</v>
      </c>
      <c r="BR37" s="231"/>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x14ac:dyDescent="0.2">
      <c r="A38" s="234">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3"/>
      <c r="BP38" s="233"/>
      <c r="BQ38" s="230">
        <v>32</v>
      </c>
      <c r="BR38" s="231"/>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x14ac:dyDescent="0.2">
      <c r="A39" s="234">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3"/>
      <c r="BP39" s="233"/>
      <c r="BQ39" s="230">
        <v>33</v>
      </c>
      <c r="BR39" s="231"/>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x14ac:dyDescent="0.2">
      <c r="A40" s="230">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3"/>
      <c r="BP40" s="233"/>
      <c r="BQ40" s="230">
        <v>34</v>
      </c>
      <c r="BR40" s="231"/>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x14ac:dyDescent="0.2">
      <c r="A41" s="230">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3"/>
      <c r="BP41" s="233"/>
      <c r="BQ41" s="230">
        <v>35</v>
      </c>
      <c r="BR41" s="231"/>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x14ac:dyDescent="0.2">
      <c r="A42" s="230">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3"/>
      <c r="BP42" s="233"/>
      <c r="BQ42" s="230">
        <v>36</v>
      </c>
      <c r="BR42" s="231"/>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x14ac:dyDescent="0.2">
      <c r="A43" s="230">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3"/>
      <c r="BP43" s="233"/>
      <c r="BQ43" s="230">
        <v>37</v>
      </c>
      <c r="BR43" s="231"/>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x14ac:dyDescent="0.2">
      <c r="A44" s="230">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3"/>
      <c r="BP44" s="233"/>
      <c r="BQ44" s="230">
        <v>38</v>
      </c>
      <c r="BR44" s="231"/>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x14ac:dyDescent="0.2">
      <c r="A45" s="230">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3"/>
      <c r="BP45" s="233"/>
      <c r="BQ45" s="230">
        <v>39</v>
      </c>
      <c r="BR45" s="231"/>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x14ac:dyDescent="0.2">
      <c r="A46" s="230">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3"/>
      <c r="BP46" s="233"/>
      <c r="BQ46" s="230">
        <v>40</v>
      </c>
      <c r="BR46" s="231"/>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x14ac:dyDescent="0.2">
      <c r="A47" s="230">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3"/>
      <c r="BP47" s="233"/>
      <c r="BQ47" s="230">
        <v>41</v>
      </c>
      <c r="BR47" s="231"/>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x14ac:dyDescent="0.2">
      <c r="A48" s="230">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3"/>
      <c r="BP48" s="233"/>
      <c r="BQ48" s="230">
        <v>42</v>
      </c>
      <c r="BR48" s="231"/>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x14ac:dyDescent="0.2">
      <c r="A49" s="230">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3"/>
      <c r="BP49" s="233"/>
      <c r="BQ49" s="230">
        <v>43</v>
      </c>
      <c r="BR49" s="231"/>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x14ac:dyDescent="0.2">
      <c r="A50" s="230">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3"/>
      <c r="BP50" s="233"/>
      <c r="BQ50" s="230">
        <v>44</v>
      </c>
      <c r="BR50" s="231"/>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x14ac:dyDescent="0.2">
      <c r="A51" s="230">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3"/>
      <c r="BP51" s="233"/>
      <c r="BQ51" s="230">
        <v>45</v>
      </c>
      <c r="BR51" s="231"/>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x14ac:dyDescent="0.2">
      <c r="A52" s="230">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3"/>
      <c r="BP52" s="233"/>
      <c r="BQ52" s="230">
        <v>46</v>
      </c>
      <c r="BR52" s="231"/>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x14ac:dyDescent="0.2">
      <c r="A53" s="230">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3"/>
      <c r="BP53" s="233"/>
      <c r="BQ53" s="230">
        <v>47</v>
      </c>
      <c r="BR53" s="231"/>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x14ac:dyDescent="0.2">
      <c r="A54" s="230">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3"/>
      <c r="BP54" s="233"/>
      <c r="BQ54" s="230">
        <v>48</v>
      </c>
      <c r="BR54" s="231"/>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x14ac:dyDescent="0.2">
      <c r="A55" s="230">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3"/>
      <c r="BP55" s="233"/>
      <c r="BQ55" s="230">
        <v>49</v>
      </c>
      <c r="BR55" s="231"/>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x14ac:dyDescent="0.2">
      <c r="A56" s="230">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3"/>
      <c r="BP56" s="233"/>
      <c r="BQ56" s="230">
        <v>50</v>
      </c>
      <c r="BR56" s="231"/>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x14ac:dyDescent="0.2">
      <c r="A57" s="230">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3"/>
      <c r="BP57" s="233"/>
      <c r="BQ57" s="230">
        <v>51</v>
      </c>
      <c r="BR57" s="231"/>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x14ac:dyDescent="0.2">
      <c r="A58" s="230">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3"/>
      <c r="BP58" s="233"/>
      <c r="BQ58" s="230">
        <v>52</v>
      </c>
      <c r="BR58" s="231"/>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x14ac:dyDescent="0.2">
      <c r="A59" s="230">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3"/>
      <c r="BP59" s="233"/>
      <c r="BQ59" s="230">
        <v>53</v>
      </c>
      <c r="BR59" s="231"/>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x14ac:dyDescent="0.2">
      <c r="A60" s="230">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3"/>
      <c r="BP60" s="233"/>
      <c r="BQ60" s="230">
        <v>54</v>
      </c>
      <c r="BR60" s="231"/>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x14ac:dyDescent="0.25">
      <c r="A61" s="230">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3"/>
      <c r="BP61" s="233"/>
      <c r="BQ61" s="230">
        <v>55</v>
      </c>
      <c r="BR61" s="231"/>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x14ac:dyDescent="0.2">
      <c r="A62" s="230">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414</v>
      </c>
      <c r="BK62" s="789"/>
      <c r="BL62" s="789"/>
      <c r="BM62" s="789"/>
      <c r="BN62" s="790"/>
      <c r="BO62" s="233"/>
      <c r="BP62" s="233"/>
      <c r="BQ62" s="230">
        <v>56</v>
      </c>
      <c r="BR62" s="231"/>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x14ac:dyDescent="0.25">
      <c r="A63" s="232" t="s">
        <v>391</v>
      </c>
      <c r="B63" s="772" t="s">
        <v>415</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0</v>
      </c>
      <c r="AG63" s="827"/>
      <c r="AH63" s="827"/>
      <c r="AI63" s="827"/>
      <c r="AJ63" s="828"/>
      <c r="AK63" s="829"/>
      <c r="AL63" s="824"/>
      <c r="AM63" s="824"/>
      <c r="AN63" s="824"/>
      <c r="AO63" s="824"/>
      <c r="AP63" s="827">
        <v>1253</v>
      </c>
      <c r="AQ63" s="827"/>
      <c r="AR63" s="827"/>
      <c r="AS63" s="827"/>
      <c r="AT63" s="827"/>
      <c r="AU63" s="827">
        <v>909</v>
      </c>
      <c r="AV63" s="827"/>
      <c r="AW63" s="827"/>
      <c r="AX63" s="827"/>
      <c r="AY63" s="827"/>
      <c r="AZ63" s="831"/>
      <c r="BA63" s="831"/>
      <c r="BB63" s="831"/>
      <c r="BC63" s="831"/>
      <c r="BD63" s="831"/>
      <c r="BE63" s="832"/>
      <c r="BF63" s="832"/>
      <c r="BG63" s="832"/>
      <c r="BH63" s="832"/>
      <c r="BI63" s="833"/>
      <c r="BJ63" s="834" t="s">
        <v>416</v>
      </c>
      <c r="BK63" s="835"/>
      <c r="BL63" s="835"/>
      <c r="BM63" s="835"/>
      <c r="BN63" s="836"/>
      <c r="BO63" s="233"/>
      <c r="BP63" s="233"/>
      <c r="BQ63" s="230">
        <v>57</v>
      </c>
      <c r="BR63" s="231"/>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x14ac:dyDescent="0.2">
      <c r="A66" s="710" t="s">
        <v>418</v>
      </c>
      <c r="B66" s="711"/>
      <c r="C66" s="711"/>
      <c r="D66" s="711"/>
      <c r="E66" s="711"/>
      <c r="F66" s="711"/>
      <c r="G66" s="711"/>
      <c r="H66" s="711"/>
      <c r="I66" s="711"/>
      <c r="J66" s="711"/>
      <c r="K66" s="711"/>
      <c r="L66" s="711"/>
      <c r="M66" s="711"/>
      <c r="N66" s="711"/>
      <c r="O66" s="711"/>
      <c r="P66" s="712"/>
      <c r="Q66" s="716" t="s">
        <v>419</v>
      </c>
      <c r="R66" s="717"/>
      <c r="S66" s="717"/>
      <c r="T66" s="717"/>
      <c r="U66" s="718"/>
      <c r="V66" s="716" t="s">
        <v>420</v>
      </c>
      <c r="W66" s="717"/>
      <c r="X66" s="717"/>
      <c r="Y66" s="717"/>
      <c r="Z66" s="718"/>
      <c r="AA66" s="716" t="s">
        <v>421</v>
      </c>
      <c r="AB66" s="717"/>
      <c r="AC66" s="717"/>
      <c r="AD66" s="717"/>
      <c r="AE66" s="718"/>
      <c r="AF66" s="837" t="s">
        <v>422</v>
      </c>
      <c r="AG66" s="798"/>
      <c r="AH66" s="798"/>
      <c r="AI66" s="798"/>
      <c r="AJ66" s="838"/>
      <c r="AK66" s="716" t="s">
        <v>423</v>
      </c>
      <c r="AL66" s="711"/>
      <c r="AM66" s="711"/>
      <c r="AN66" s="711"/>
      <c r="AO66" s="712"/>
      <c r="AP66" s="716" t="s">
        <v>400</v>
      </c>
      <c r="AQ66" s="717"/>
      <c r="AR66" s="717"/>
      <c r="AS66" s="717"/>
      <c r="AT66" s="718"/>
      <c r="AU66" s="716" t="s">
        <v>424</v>
      </c>
      <c r="AV66" s="717"/>
      <c r="AW66" s="717"/>
      <c r="AX66" s="717"/>
      <c r="AY66" s="718"/>
      <c r="AZ66" s="716" t="s">
        <v>376</v>
      </c>
      <c r="BA66" s="717"/>
      <c r="BB66" s="717"/>
      <c r="BC66" s="717"/>
      <c r="BD66" s="723"/>
      <c r="BE66" s="233"/>
      <c r="BF66" s="233"/>
      <c r="BG66" s="233"/>
      <c r="BH66" s="233"/>
      <c r="BI66" s="233"/>
      <c r="BJ66" s="233"/>
      <c r="BK66" s="233"/>
      <c r="BL66" s="233"/>
      <c r="BM66" s="233"/>
      <c r="BN66" s="233"/>
      <c r="BO66" s="233"/>
      <c r="BP66" s="233"/>
      <c r="BQ66" s="230">
        <v>60</v>
      </c>
      <c r="BR66" s="235"/>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21"/>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33"/>
      <c r="BF67" s="233"/>
      <c r="BG67" s="233"/>
      <c r="BH67" s="233"/>
      <c r="BI67" s="233"/>
      <c r="BJ67" s="233"/>
      <c r="BK67" s="233"/>
      <c r="BL67" s="233"/>
      <c r="BM67" s="233"/>
      <c r="BN67" s="233"/>
      <c r="BO67" s="233"/>
      <c r="BP67" s="233"/>
      <c r="BQ67" s="230">
        <v>61</v>
      </c>
      <c r="BR67" s="235"/>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21"/>
    </row>
    <row r="68" spans="1:131" ht="26.25" customHeight="1" thickTop="1" x14ac:dyDescent="0.2">
      <c r="A68" s="228">
        <v>1</v>
      </c>
      <c r="B68" s="852" t="s">
        <v>595</v>
      </c>
      <c r="C68" s="853"/>
      <c r="D68" s="853"/>
      <c r="E68" s="853"/>
      <c r="F68" s="853"/>
      <c r="G68" s="853"/>
      <c r="H68" s="853"/>
      <c r="I68" s="853"/>
      <c r="J68" s="853"/>
      <c r="K68" s="853"/>
      <c r="L68" s="853"/>
      <c r="M68" s="853"/>
      <c r="N68" s="853"/>
      <c r="O68" s="853"/>
      <c r="P68" s="854"/>
      <c r="Q68" s="855">
        <v>521</v>
      </c>
      <c r="R68" s="849"/>
      <c r="S68" s="849"/>
      <c r="T68" s="849"/>
      <c r="U68" s="849"/>
      <c r="V68" s="849">
        <v>515</v>
      </c>
      <c r="W68" s="849"/>
      <c r="X68" s="849"/>
      <c r="Y68" s="849"/>
      <c r="Z68" s="849"/>
      <c r="AA68" s="849">
        <v>5</v>
      </c>
      <c r="AB68" s="849"/>
      <c r="AC68" s="849"/>
      <c r="AD68" s="849"/>
      <c r="AE68" s="849"/>
      <c r="AF68" s="849">
        <v>5</v>
      </c>
      <c r="AG68" s="849"/>
      <c r="AH68" s="849"/>
      <c r="AI68" s="849"/>
      <c r="AJ68" s="849"/>
      <c r="AK68" s="849">
        <v>50</v>
      </c>
      <c r="AL68" s="849"/>
      <c r="AM68" s="849"/>
      <c r="AN68" s="849"/>
      <c r="AO68" s="849"/>
      <c r="AP68" s="849">
        <v>558</v>
      </c>
      <c r="AQ68" s="849"/>
      <c r="AR68" s="849"/>
      <c r="AS68" s="849"/>
      <c r="AT68" s="849"/>
      <c r="AU68" s="849" t="s">
        <v>602</v>
      </c>
      <c r="AV68" s="849"/>
      <c r="AW68" s="849"/>
      <c r="AX68" s="849"/>
      <c r="AY68" s="849"/>
      <c r="AZ68" s="850"/>
      <c r="BA68" s="850"/>
      <c r="BB68" s="850"/>
      <c r="BC68" s="850"/>
      <c r="BD68" s="851"/>
      <c r="BE68" s="233"/>
      <c r="BF68" s="233"/>
      <c r="BG68" s="233"/>
      <c r="BH68" s="233"/>
      <c r="BI68" s="233"/>
      <c r="BJ68" s="233"/>
      <c r="BK68" s="233"/>
      <c r="BL68" s="233"/>
      <c r="BM68" s="233"/>
      <c r="BN68" s="233"/>
      <c r="BO68" s="233"/>
      <c r="BP68" s="233"/>
      <c r="BQ68" s="230">
        <v>62</v>
      </c>
      <c r="BR68" s="235"/>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21"/>
    </row>
    <row r="69" spans="1:131" ht="26.25" customHeight="1" x14ac:dyDescent="0.2">
      <c r="A69" s="230">
        <v>2</v>
      </c>
      <c r="B69" s="856" t="s">
        <v>596</v>
      </c>
      <c r="C69" s="857"/>
      <c r="D69" s="857"/>
      <c r="E69" s="857"/>
      <c r="F69" s="857"/>
      <c r="G69" s="857"/>
      <c r="H69" s="857"/>
      <c r="I69" s="857"/>
      <c r="J69" s="857"/>
      <c r="K69" s="857"/>
      <c r="L69" s="857"/>
      <c r="M69" s="857"/>
      <c r="N69" s="857"/>
      <c r="O69" s="857"/>
      <c r="P69" s="858"/>
      <c r="Q69" s="859">
        <v>5106</v>
      </c>
      <c r="R69" s="813"/>
      <c r="S69" s="813"/>
      <c r="T69" s="813"/>
      <c r="U69" s="813"/>
      <c r="V69" s="813">
        <v>4706</v>
      </c>
      <c r="W69" s="813"/>
      <c r="X69" s="813"/>
      <c r="Y69" s="813"/>
      <c r="Z69" s="813"/>
      <c r="AA69" s="813">
        <v>400</v>
      </c>
      <c r="AB69" s="813"/>
      <c r="AC69" s="813"/>
      <c r="AD69" s="813"/>
      <c r="AE69" s="813"/>
      <c r="AF69" s="813">
        <v>400</v>
      </c>
      <c r="AG69" s="813"/>
      <c r="AH69" s="813"/>
      <c r="AI69" s="813"/>
      <c r="AJ69" s="813"/>
      <c r="AK69" s="813">
        <v>250</v>
      </c>
      <c r="AL69" s="813"/>
      <c r="AM69" s="813"/>
      <c r="AN69" s="813"/>
      <c r="AO69" s="813"/>
      <c r="AP69" s="813" t="s">
        <v>602</v>
      </c>
      <c r="AQ69" s="813"/>
      <c r="AR69" s="813"/>
      <c r="AS69" s="813"/>
      <c r="AT69" s="813"/>
      <c r="AU69" s="813" t="s">
        <v>602</v>
      </c>
      <c r="AV69" s="813"/>
      <c r="AW69" s="813"/>
      <c r="AX69" s="813"/>
      <c r="AY69" s="813"/>
      <c r="AZ69" s="815"/>
      <c r="BA69" s="815"/>
      <c r="BB69" s="815"/>
      <c r="BC69" s="815"/>
      <c r="BD69" s="816"/>
      <c r="BE69" s="233"/>
      <c r="BF69" s="233"/>
      <c r="BG69" s="233"/>
      <c r="BH69" s="233"/>
      <c r="BI69" s="233"/>
      <c r="BJ69" s="233"/>
      <c r="BK69" s="233"/>
      <c r="BL69" s="233"/>
      <c r="BM69" s="233"/>
      <c r="BN69" s="233"/>
      <c r="BO69" s="233"/>
      <c r="BP69" s="233"/>
      <c r="BQ69" s="230">
        <v>63</v>
      </c>
      <c r="BR69" s="235"/>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21"/>
    </row>
    <row r="70" spans="1:131" ht="26.25" customHeight="1" x14ac:dyDescent="0.2">
      <c r="A70" s="230">
        <v>3</v>
      </c>
      <c r="B70" s="856" t="s">
        <v>597</v>
      </c>
      <c r="C70" s="857"/>
      <c r="D70" s="857"/>
      <c r="E70" s="857"/>
      <c r="F70" s="857"/>
      <c r="G70" s="857"/>
      <c r="H70" s="857"/>
      <c r="I70" s="857"/>
      <c r="J70" s="857"/>
      <c r="K70" s="857"/>
      <c r="L70" s="857"/>
      <c r="M70" s="857"/>
      <c r="N70" s="857"/>
      <c r="O70" s="857"/>
      <c r="P70" s="858"/>
      <c r="Q70" s="859">
        <v>4</v>
      </c>
      <c r="R70" s="813"/>
      <c r="S70" s="813"/>
      <c r="T70" s="813"/>
      <c r="U70" s="813"/>
      <c r="V70" s="813">
        <v>3</v>
      </c>
      <c r="W70" s="813"/>
      <c r="X70" s="813"/>
      <c r="Y70" s="813"/>
      <c r="Z70" s="813"/>
      <c r="AA70" s="813">
        <v>1</v>
      </c>
      <c r="AB70" s="813"/>
      <c r="AC70" s="813"/>
      <c r="AD70" s="813"/>
      <c r="AE70" s="813"/>
      <c r="AF70" s="813">
        <v>1</v>
      </c>
      <c r="AG70" s="813"/>
      <c r="AH70" s="813"/>
      <c r="AI70" s="813"/>
      <c r="AJ70" s="813"/>
      <c r="AK70" s="813" t="s">
        <v>602</v>
      </c>
      <c r="AL70" s="813"/>
      <c r="AM70" s="813"/>
      <c r="AN70" s="813"/>
      <c r="AO70" s="813"/>
      <c r="AP70" s="813" t="s">
        <v>602</v>
      </c>
      <c r="AQ70" s="813"/>
      <c r="AR70" s="813"/>
      <c r="AS70" s="813"/>
      <c r="AT70" s="813"/>
      <c r="AU70" s="813" t="s">
        <v>602</v>
      </c>
      <c r="AV70" s="813"/>
      <c r="AW70" s="813"/>
      <c r="AX70" s="813"/>
      <c r="AY70" s="813"/>
      <c r="AZ70" s="815"/>
      <c r="BA70" s="815"/>
      <c r="BB70" s="815"/>
      <c r="BC70" s="815"/>
      <c r="BD70" s="816"/>
      <c r="BE70" s="233"/>
      <c r="BF70" s="233"/>
      <c r="BG70" s="233"/>
      <c r="BH70" s="233"/>
      <c r="BI70" s="233"/>
      <c r="BJ70" s="233"/>
      <c r="BK70" s="233"/>
      <c r="BL70" s="233"/>
      <c r="BM70" s="233"/>
      <c r="BN70" s="233"/>
      <c r="BO70" s="233"/>
      <c r="BP70" s="233"/>
      <c r="BQ70" s="230">
        <v>64</v>
      </c>
      <c r="BR70" s="235"/>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21"/>
    </row>
    <row r="71" spans="1:131" ht="26.25" customHeight="1" x14ac:dyDescent="0.2">
      <c r="A71" s="230">
        <v>4</v>
      </c>
      <c r="B71" s="856" t="s">
        <v>598</v>
      </c>
      <c r="C71" s="857"/>
      <c r="D71" s="857"/>
      <c r="E71" s="857"/>
      <c r="F71" s="857"/>
      <c r="G71" s="857"/>
      <c r="H71" s="857"/>
      <c r="I71" s="857"/>
      <c r="J71" s="857"/>
      <c r="K71" s="857"/>
      <c r="L71" s="857"/>
      <c r="M71" s="857"/>
      <c r="N71" s="857"/>
      <c r="O71" s="857"/>
      <c r="P71" s="858"/>
      <c r="Q71" s="859">
        <v>978</v>
      </c>
      <c r="R71" s="813"/>
      <c r="S71" s="813"/>
      <c r="T71" s="813"/>
      <c r="U71" s="813"/>
      <c r="V71" s="813">
        <v>948</v>
      </c>
      <c r="W71" s="813"/>
      <c r="X71" s="813"/>
      <c r="Y71" s="813"/>
      <c r="Z71" s="813"/>
      <c r="AA71" s="813">
        <v>30</v>
      </c>
      <c r="AB71" s="813"/>
      <c r="AC71" s="813"/>
      <c r="AD71" s="813"/>
      <c r="AE71" s="813"/>
      <c r="AF71" s="813">
        <v>30</v>
      </c>
      <c r="AG71" s="813"/>
      <c r="AH71" s="813"/>
      <c r="AI71" s="813"/>
      <c r="AJ71" s="813"/>
      <c r="AK71" s="813">
        <v>66</v>
      </c>
      <c r="AL71" s="813"/>
      <c r="AM71" s="813"/>
      <c r="AN71" s="813"/>
      <c r="AO71" s="813"/>
      <c r="AP71" s="813" t="s">
        <v>602</v>
      </c>
      <c r="AQ71" s="813"/>
      <c r="AR71" s="813"/>
      <c r="AS71" s="813"/>
      <c r="AT71" s="813"/>
      <c r="AU71" s="813" t="s">
        <v>602</v>
      </c>
      <c r="AV71" s="813"/>
      <c r="AW71" s="813"/>
      <c r="AX71" s="813"/>
      <c r="AY71" s="813"/>
      <c r="AZ71" s="815"/>
      <c r="BA71" s="815"/>
      <c r="BB71" s="815"/>
      <c r="BC71" s="815"/>
      <c r="BD71" s="816"/>
      <c r="BE71" s="233"/>
      <c r="BF71" s="233"/>
      <c r="BG71" s="233"/>
      <c r="BH71" s="233"/>
      <c r="BI71" s="233"/>
      <c r="BJ71" s="233"/>
      <c r="BK71" s="233"/>
      <c r="BL71" s="233"/>
      <c r="BM71" s="233"/>
      <c r="BN71" s="233"/>
      <c r="BO71" s="233"/>
      <c r="BP71" s="233"/>
      <c r="BQ71" s="230">
        <v>65</v>
      </c>
      <c r="BR71" s="235"/>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21"/>
    </row>
    <row r="72" spans="1:131" ht="26.25" customHeight="1" x14ac:dyDescent="0.2">
      <c r="A72" s="230">
        <v>5</v>
      </c>
      <c r="B72" s="856" t="s">
        <v>599</v>
      </c>
      <c r="C72" s="857"/>
      <c r="D72" s="857"/>
      <c r="E72" s="857"/>
      <c r="F72" s="857"/>
      <c r="G72" s="857"/>
      <c r="H72" s="857"/>
      <c r="I72" s="857"/>
      <c r="J72" s="857"/>
      <c r="K72" s="857"/>
      <c r="L72" s="857"/>
      <c r="M72" s="857"/>
      <c r="N72" s="857"/>
      <c r="O72" s="857"/>
      <c r="P72" s="858"/>
      <c r="Q72" s="859">
        <v>296</v>
      </c>
      <c r="R72" s="813"/>
      <c r="S72" s="813"/>
      <c r="T72" s="813"/>
      <c r="U72" s="813"/>
      <c r="V72" s="813">
        <v>182</v>
      </c>
      <c r="W72" s="813"/>
      <c r="X72" s="813"/>
      <c r="Y72" s="813"/>
      <c r="Z72" s="813"/>
      <c r="AA72" s="813">
        <v>114</v>
      </c>
      <c r="AB72" s="813"/>
      <c r="AC72" s="813"/>
      <c r="AD72" s="813"/>
      <c r="AE72" s="813"/>
      <c r="AF72" s="813">
        <v>114</v>
      </c>
      <c r="AG72" s="813"/>
      <c r="AH72" s="813"/>
      <c r="AI72" s="813"/>
      <c r="AJ72" s="813"/>
      <c r="AK72" s="813">
        <v>15</v>
      </c>
      <c r="AL72" s="813"/>
      <c r="AM72" s="813"/>
      <c r="AN72" s="813"/>
      <c r="AO72" s="813"/>
      <c r="AP72" s="813" t="s">
        <v>602</v>
      </c>
      <c r="AQ72" s="813"/>
      <c r="AR72" s="813"/>
      <c r="AS72" s="813"/>
      <c r="AT72" s="813"/>
      <c r="AU72" s="813" t="s">
        <v>602</v>
      </c>
      <c r="AV72" s="813"/>
      <c r="AW72" s="813"/>
      <c r="AX72" s="813"/>
      <c r="AY72" s="813"/>
      <c r="AZ72" s="815"/>
      <c r="BA72" s="815"/>
      <c r="BB72" s="815"/>
      <c r="BC72" s="815"/>
      <c r="BD72" s="816"/>
      <c r="BE72" s="233"/>
      <c r="BF72" s="233"/>
      <c r="BG72" s="233"/>
      <c r="BH72" s="233"/>
      <c r="BI72" s="233"/>
      <c r="BJ72" s="233"/>
      <c r="BK72" s="233"/>
      <c r="BL72" s="233"/>
      <c r="BM72" s="233"/>
      <c r="BN72" s="233"/>
      <c r="BO72" s="233"/>
      <c r="BP72" s="233"/>
      <c r="BQ72" s="230">
        <v>66</v>
      </c>
      <c r="BR72" s="235"/>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21"/>
    </row>
    <row r="73" spans="1:131" ht="26.25" customHeight="1" x14ac:dyDescent="0.2">
      <c r="A73" s="230">
        <v>6</v>
      </c>
      <c r="B73" s="856" t="s">
        <v>600</v>
      </c>
      <c r="C73" s="857"/>
      <c r="D73" s="857"/>
      <c r="E73" s="857"/>
      <c r="F73" s="857"/>
      <c r="G73" s="857"/>
      <c r="H73" s="857"/>
      <c r="I73" s="857"/>
      <c r="J73" s="857"/>
      <c r="K73" s="857"/>
      <c r="L73" s="857"/>
      <c r="M73" s="857"/>
      <c r="N73" s="857"/>
      <c r="O73" s="857"/>
      <c r="P73" s="858"/>
      <c r="Q73" s="859">
        <v>6282</v>
      </c>
      <c r="R73" s="813"/>
      <c r="S73" s="813"/>
      <c r="T73" s="813"/>
      <c r="U73" s="813"/>
      <c r="V73" s="813">
        <v>6206</v>
      </c>
      <c r="W73" s="813"/>
      <c r="X73" s="813"/>
      <c r="Y73" s="813"/>
      <c r="Z73" s="813"/>
      <c r="AA73" s="813">
        <v>76</v>
      </c>
      <c r="AB73" s="813"/>
      <c r="AC73" s="813"/>
      <c r="AD73" s="813"/>
      <c r="AE73" s="813"/>
      <c r="AF73" s="813">
        <v>76</v>
      </c>
      <c r="AG73" s="813"/>
      <c r="AH73" s="813"/>
      <c r="AI73" s="813"/>
      <c r="AJ73" s="813"/>
      <c r="AK73" s="813">
        <v>1908</v>
      </c>
      <c r="AL73" s="813"/>
      <c r="AM73" s="813"/>
      <c r="AN73" s="813"/>
      <c r="AO73" s="813"/>
      <c r="AP73" s="813" t="s">
        <v>527</v>
      </c>
      <c r="AQ73" s="813"/>
      <c r="AR73" s="813"/>
      <c r="AS73" s="813"/>
      <c r="AT73" s="813"/>
      <c r="AU73" s="813" t="s">
        <v>527</v>
      </c>
      <c r="AV73" s="813"/>
      <c r="AW73" s="813"/>
      <c r="AX73" s="813"/>
      <c r="AY73" s="813"/>
      <c r="AZ73" s="815"/>
      <c r="BA73" s="815"/>
      <c r="BB73" s="815"/>
      <c r="BC73" s="815"/>
      <c r="BD73" s="816"/>
      <c r="BE73" s="233"/>
      <c r="BF73" s="233"/>
      <c r="BG73" s="233"/>
      <c r="BH73" s="233"/>
      <c r="BI73" s="233"/>
      <c r="BJ73" s="233"/>
      <c r="BK73" s="233"/>
      <c r="BL73" s="233"/>
      <c r="BM73" s="233"/>
      <c r="BN73" s="233"/>
      <c r="BO73" s="233"/>
      <c r="BP73" s="233"/>
      <c r="BQ73" s="230">
        <v>67</v>
      </c>
      <c r="BR73" s="235"/>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21"/>
    </row>
    <row r="74" spans="1:131" ht="26.25" customHeight="1" x14ac:dyDescent="0.2">
      <c r="A74" s="230">
        <v>7</v>
      </c>
      <c r="B74" s="856" t="s">
        <v>601</v>
      </c>
      <c r="C74" s="857"/>
      <c r="D74" s="857"/>
      <c r="E74" s="857"/>
      <c r="F74" s="857"/>
      <c r="G74" s="857"/>
      <c r="H74" s="857"/>
      <c r="I74" s="857"/>
      <c r="J74" s="857"/>
      <c r="K74" s="857"/>
      <c r="L74" s="857"/>
      <c r="M74" s="857"/>
      <c r="N74" s="857"/>
      <c r="O74" s="857"/>
      <c r="P74" s="858"/>
      <c r="Q74" s="859">
        <v>1478091</v>
      </c>
      <c r="R74" s="813"/>
      <c r="S74" s="813"/>
      <c r="T74" s="813"/>
      <c r="U74" s="813"/>
      <c r="V74" s="813">
        <v>1440066</v>
      </c>
      <c r="W74" s="813"/>
      <c r="X74" s="813"/>
      <c r="Y74" s="813"/>
      <c r="Z74" s="813"/>
      <c r="AA74" s="813">
        <v>38025</v>
      </c>
      <c r="AB74" s="813"/>
      <c r="AC74" s="813"/>
      <c r="AD74" s="813"/>
      <c r="AE74" s="813"/>
      <c r="AF74" s="813">
        <v>38025</v>
      </c>
      <c r="AG74" s="813"/>
      <c r="AH74" s="813"/>
      <c r="AI74" s="813"/>
      <c r="AJ74" s="813"/>
      <c r="AK74" s="813">
        <v>17867</v>
      </c>
      <c r="AL74" s="813"/>
      <c r="AM74" s="813"/>
      <c r="AN74" s="813"/>
      <c r="AO74" s="813"/>
      <c r="AP74" s="813" t="s">
        <v>527</v>
      </c>
      <c r="AQ74" s="813"/>
      <c r="AR74" s="813"/>
      <c r="AS74" s="813"/>
      <c r="AT74" s="813"/>
      <c r="AU74" s="813" t="s">
        <v>527</v>
      </c>
      <c r="AV74" s="813"/>
      <c r="AW74" s="813"/>
      <c r="AX74" s="813"/>
      <c r="AY74" s="813"/>
      <c r="AZ74" s="815"/>
      <c r="BA74" s="815"/>
      <c r="BB74" s="815"/>
      <c r="BC74" s="815"/>
      <c r="BD74" s="816"/>
      <c r="BE74" s="233"/>
      <c r="BF74" s="233"/>
      <c r="BG74" s="233"/>
      <c r="BH74" s="233"/>
      <c r="BI74" s="233"/>
      <c r="BJ74" s="233"/>
      <c r="BK74" s="233"/>
      <c r="BL74" s="233"/>
      <c r="BM74" s="233"/>
      <c r="BN74" s="233"/>
      <c r="BO74" s="233"/>
      <c r="BP74" s="233"/>
      <c r="BQ74" s="230">
        <v>68</v>
      </c>
      <c r="BR74" s="235"/>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21"/>
    </row>
    <row r="75" spans="1:131" ht="26.25" customHeight="1" x14ac:dyDescent="0.2">
      <c r="A75" s="230">
        <v>8</v>
      </c>
      <c r="B75" s="856"/>
      <c r="C75" s="857"/>
      <c r="D75" s="857"/>
      <c r="E75" s="857"/>
      <c r="F75" s="857"/>
      <c r="G75" s="857"/>
      <c r="H75" s="857"/>
      <c r="I75" s="857"/>
      <c r="J75" s="857"/>
      <c r="K75" s="857"/>
      <c r="L75" s="857"/>
      <c r="M75" s="857"/>
      <c r="N75" s="857"/>
      <c r="O75" s="857"/>
      <c r="P75" s="858"/>
      <c r="Q75" s="860"/>
      <c r="R75" s="861"/>
      <c r="S75" s="861"/>
      <c r="T75" s="861"/>
      <c r="U75" s="817"/>
      <c r="V75" s="862"/>
      <c r="W75" s="861"/>
      <c r="X75" s="861"/>
      <c r="Y75" s="861"/>
      <c r="Z75" s="817"/>
      <c r="AA75" s="862"/>
      <c r="AB75" s="861"/>
      <c r="AC75" s="861"/>
      <c r="AD75" s="861"/>
      <c r="AE75" s="817"/>
      <c r="AF75" s="862"/>
      <c r="AG75" s="861"/>
      <c r="AH75" s="861"/>
      <c r="AI75" s="861"/>
      <c r="AJ75" s="817"/>
      <c r="AK75" s="862"/>
      <c r="AL75" s="861"/>
      <c r="AM75" s="861"/>
      <c r="AN75" s="861"/>
      <c r="AO75" s="817"/>
      <c r="AP75" s="862"/>
      <c r="AQ75" s="861"/>
      <c r="AR75" s="861"/>
      <c r="AS75" s="861"/>
      <c r="AT75" s="817"/>
      <c r="AU75" s="862"/>
      <c r="AV75" s="861"/>
      <c r="AW75" s="861"/>
      <c r="AX75" s="861"/>
      <c r="AY75" s="817"/>
      <c r="AZ75" s="815"/>
      <c r="BA75" s="815"/>
      <c r="BB75" s="815"/>
      <c r="BC75" s="815"/>
      <c r="BD75" s="816"/>
      <c r="BE75" s="233"/>
      <c r="BF75" s="233"/>
      <c r="BG75" s="233"/>
      <c r="BH75" s="233"/>
      <c r="BI75" s="233"/>
      <c r="BJ75" s="233"/>
      <c r="BK75" s="233"/>
      <c r="BL75" s="233"/>
      <c r="BM75" s="233"/>
      <c r="BN75" s="233"/>
      <c r="BO75" s="233"/>
      <c r="BP75" s="233"/>
      <c r="BQ75" s="230">
        <v>69</v>
      </c>
      <c r="BR75" s="235"/>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21"/>
    </row>
    <row r="76" spans="1:131" ht="26.25" customHeight="1" x14ac:dyDescent="0.2">
      <c r="A76" s="230">
        <v>9</v>
      </c>
      <c r="B76" s="856"/>
      <c r="C76" s="857"/>
      <c r="D76" s="857"/>
      <c r="E76" s="857"/>
      <c r="F76" s="857"/>
      <c r="G76" s="857"/>
      <c r="H76" s="857"/>
      <c r="I76" s="857"/>
      <c r="J76" s="857"/>
      <c r="K76" s="857"/>
      <c r="L76" s="857"/>
      <c r="M76" s="857"/>
      <c r="N76" s="857"/>
      <c r="O76" s="857"/>
      <c r="P76" s="858"/>
      <c r="Q76" s="860"/>
      <c r="R76" s="861"/>
      <c r="S76" s="861"/>
      <c r="T76" s="861"/>
      <c r="U76" s="817"/>
      <c r="V76" s="862"/>
      <c r="W76" s="861"/>
      <c r="X76" s="861"/>
      <c r="Y76" s="861"/>
      <c r="Z76" s="817"/>
      <c r="AA76" s="862"/>
      <c r="AB76" s="861"/>
      <c r="AC76" s="861"/>
      <c r="AD76" s="861"/>
      <c r="AE76" s="817"/>
      <c r="AF76" s="862"/>
      <c r="AG76" s="861"/>
      <c r="AH76" s="861"/>
      <c r="AI76" s="861"/>
      <c r="AJ76" s="817"/>
      <c r="AK76" s="862"/>
      <c r="AL76" s="861"/>
      <c r="AM76" s="861"/>
      <c r="AN76" s="861"/>
      <c r="AO76" s="817"/>
      <c r="AP76" s="862"/>
      <c r="AQ76" s="861"/>
      <c r="AR76" s="861"/>
      <c r="AS76" s="861"/>
      <c r="AT76" s="817"/>
      <c r="AU76" s="862"/>
      <c r="AV76" s="861"/>
      <c r="AW76" s="861"/>
      <c r="AX76" s="861"/>
      <c r="AY76" s="817"/>
      <c r="AZ76" s="815"/>
      <c r="BA76" s="815"/>
      <c r="BB76" s="815"/>
      <c r="BC76" s="815"/>
      <c r="BD76" s="816"/>
      <c r="BE76" s="233"/>
      <c r="BF76" s="233"/>
      <c r="BG76" s="233"/>
      <c r="BH76" s="233"/>
      <c r="BI76" s="233"/>
      <c r="BJ76" s="233"/>
      <c r="BK76" s="233"/>
      <c r="BL76" s="233"/>
      <c r="BM76" s="233"/>
      <c r="BN76" s="233"/>
      <c r="BO76" s="233"/>
      <c r="BP76" s="233"/>
      <c r="BQ76" s="230">
        <v>70</v>
      </c>
      <c r="BR76" s="235"/>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21"/>
    </row>
    <row r="77" spans="1:131" ht="26.25" customHeight="1" x14ac:dyDescent="0.2">
      <c r="A77" s="230">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33"/>
      <c r="BF77" s="233"/>
      <c r="BG77" s="233"/>
      <c r="BH77" s="233"/>
      <c r="BI77" s="233"/>
      <c r="BJ77" s="233"/>
      <c r="BK77" s="233"/>
      <c r="BL77" s="233"/>
      <c r="BM77" s="233"/>
      <c r="BN77" s="233"/>
      <c r="BO77" s="233"/>
      <c r="BP77" s="233"/>
      <c r="BQ77" s="230">
        <v>71</v>
      </c>
      <c r="BR77" s="235"/>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21"/>
    </row>
    <row r="78" spans="1:131" ht="26.25" customHeight="1" x14ac:dyDescent="0.2">
      <c r="A78" s="230">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3"/>
      <c r="BF78" s="233"/>
      <c r="BG78" s="233"/>
      <c r="BH78" s="233"/>
      <c r="BI78" s="233"/>
      <c r="BJ78" s="221"/>
      <c r="BK78" s="221"/>
      <c r="BL78" s="221"/>
      <c r="BM78" s="221"/>
      <c r="BN78" s="221"/>
      <c r="BO78" s="233"/>
      <c r="BP78" s="233"/>
      <c r="BQ78" s="230">
        <v>72</v>
      </c>
      <c r="BR78" s="235"/>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21"/>
    </row>
    <row r="79" spans="1:131" ht="26.25" customHeight="1" x14ac:dyDescent="0.2">
      <c r="A79" s="230">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3"/>
      <c r="BF79" s="233"/>
      <c r="BG79" s="233"/>
      <c r="BH79" s="233"/>
      <c r="BI79" s="233"/>
      <c r="BJ79" s="221"/>
      <c r="BK79" s="221"/>
      <c r="BL79" s="221"/>
      <c r="BM79" s="221"/>
      <c r="BN79" s="221"/>
      <c r="BO79" s="233"/>
      <c r="BP79" s="233"/>
      <c r="BQ79" s="230">
        <v>73</v>
      </c>
      <c r="BR79" s="235"/>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21"/>
    </row>
    <row r="80" spans="1:131" ht="26.25" customHeight="1" x14ac:dyDescent="0.2">
      <c r="A80" s="230">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3"/>
      <c r="BF80" s="233"/>
      <c r="BG80" s="233"/>
      <c r="BH80" s="233"/>
      <c r="BI80" s="233"/>
      <c r="BJ80" s="233"/>
      <c r="BK80" s="233"/>
      <c r="BL80" s="233"/>
      <c r="BM80" s="233"/>
      <c r="BN80" s="233"/>
      <c r="BO80" s="233"/>
      <c r="BP80" s="233"/>
      <c r="BQ80" s="230">
        <v>74</v>
      </c>
      <c r="BR80" s="235"/>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21"/>
    </row>
    <row r="81" spans="1:131" ht="26.25" customHeight="1" x14ac:dyDescent="0.2">
      <c r="A81" s="230">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3"/>
      <c r="BF81" s="233"/>
      <c r="BG81" s="233"/>
      <c r="BH81" s="233"/>
      <c r="BI81" s="233"/>
      <c r="BJ81" s="233"/>
      <c r="BK81" s="233"/>
      <c r="BL81" s="233"/>
      <c r="BM81" s="233"/>
      <c r="BN81" s="233"/>
      <c r="BO81" s="233"/>
      <c r="BP81" s="233"/>
      <c r="BQ81" s="230">
        <v>75</v>
      </c>
      <c r="BR81" s="235"/>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21"/>
    </row>
    <row r="82" spans="1:131" ht="26.25" customHeight="1" x14ac:dyDescent="0.2">
      <c r="A82" s="230">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3"/>
      <c r="BF82" s="233"/>
      <c r="BG82" s="233"/>
      <c r="BH82" s="233"/>
      <c r="BI82" s="233"/>
      <c r="BJ82" s="233"/>
      <c r="BK82" s="233"/>
      <c r="BL82" s="233"/>
      <c r="BM82" s="233"/>
      <c r="BN82" s="233"/>
      <c r="BO82" s="233"/>
      <c r="BP82" s="233"/>
      <c r="BQ82" s="230">
        <v>76</v>
      </c>
      <c r="BR82" s="235"/>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21"/>
    </row>
    <row r="83" spans="1:131" ht="26.25" customHeight="1" x14ac:dyDescent="0.2">
      <c r="A83" s="230">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3"/>
      <c r="BF83" s="233"/>
      <c r="BG83" s="233"/>
      <c r="BH83" s="233"/>
      <c r="BI83" s="233"/>
      <c r="BJ83" s="233"/>
      <c r="BK83" s="233"/>
      <c r="BL83" s="233"/>
      <c r="BM83" s="233"/>
      <c r="BN83" s="233"/>
      <c r="BO83" s="233"/>
      <c r="BP83" s="233"/>
      <c r="BQ83" s="230">
        <v>77</v>
      </c>
      <c r="BR83" s="235"/>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21"/>
    </row>
    <row r="84" spans="1:131" ht="26.25" customHeight="1" x14ac:dyDescent="0.2">
      <c r="A84" s="230">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3"/>
      <c r="BF84" s="233"/>
      <c r="BG84" s="233"/>
      <c r="BH84" s="233"/>
      <c r="BI84" s="233"/>
      <c r="BJ84" s="233"/>
      <c r="BK84" s="233"/>
      <c r="BL84" s="233"/>
      <c r="BM84" s="233"/>
      <c r="BN84" s="233"/>
      <c r="BO84" s="233"/>
      <c r="BP84" s="233"/>
      <c r="BQ84" s="230">
        <v>78</v>
      </c>
      <c r="BR84" s="235"/>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21"/>
    </row>
    <row r="85" spans="1:131" ht="26.25" customHeight="1" x14ac:dyDescent="0.2">
      <c r="A85" s="230">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3"/>
      <c r="BF85" s="233"/>
      <c r="BG85" s="233"/>
      <c r="BH85" s="233"/>
      <c r="BI85" s="233"/>
      <c r="BJ85" s="233"/>
      <c r="BK85" s="233"/>
      <c r="BL85" s="233"/>
      <c r="BM85" s="233"/>
      <c r="BN85" s="233"/>
      <c r="BO85" s="233"/>
      <c r="BP85" s="233"/>
      <c r="BQ85" s="230">
        <v>79</v>
      </c>
      <c r="BR85" s="235"/>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21"/>
    </row>
    <row r="86" spans="1:131" ht="26.25" customHeight="1" x14ac:dyDescent="0.2">
      <c r="A86" s="230">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3"/>
      <c r="BF86" s="233"/>
      <c r="BG86" s="233"/>
      <c r="BH86" s="233"/>
      <c r="BI86" s="233"/>
      <c r="BJ86" s="233"/>
      <c r="BK86" s="233"/>
      <c r="BL86" s="233"/>
      <c r="BM86" s="233"/>
      <c r="BN86" s="233"/>
      <c r="BO86" s="233"/>
      <c r="BP86" s="233"/>
      <c r="BQ86" s="230">
        <v>80</v>
      </c>
      <c r="BR86" s="235"/>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21"/>
    </row>
    <row r="87" spans="1:131" ht="26.25" customHeight="1" x14ac:dyDescent="0.2">
      <c r="A87" s="236">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33"/>
      <c r="BF87" s="233"/>
      <c r="BG87" s="233"/>
      <c r="BH87" s="233"/>
      <c r="BI87" s="233"/>
      <c r="BJ87" s="233"/>
      <c r="BK87" s="233"/>
      <c r="BL87" s="233"/>
      <c r="BM87" s="233"/>
      <c r="BN87" s="233"/>
      <c r="BO87" s="233"/>
      <c r="BP87" s="233"/>
      <c r="BQ87" s="230">
        <v>81</v>
      </c>
      <c r="BR87" s="235"/>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21"/>
    </row>
    <row r="88" spans="1:131" ht="26.25" customHeight="1" thickBot="1" x14ac:dyDescent="0.25">
      <c r="A88" s="232" t="s">
        <v>391</v>
      </c>
      <c r="B88" s="772" t="s">
        <v>425</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38651</v>
      </c>
      <c r="AG88" s="827"/>
      <c r="AH88" s="827"/>
      <c r="AI88" s="827"/>
      <c r="AJ88" s="827"/>
      <c r="AK88" s="824"/>
      <c r="AL88" s="824"/>
      <c r="AM88" s="824"/>
      <c r="AN88" s="824"/>
      <c r="AO88" s="824"/>
      <c r="AP88" s="827">
        <v>558</v>
      </c>
      <c r="AQ88" s="827"/>
      <c r="AR88" s="827"/>
      <c r="AS88" s="827"/>
      <c r="AT88" s="827"/>
      <c r="AU88" s="827" t="s">
        <v>602</v>
      </c>
      <c r="AV88" s="827"/>
      <c r="AW88" s="827"/>
      <c r="AX88" s="827"/>
      <c r="AY88" s="827"/>
      <c r="AZ88" s="832"/>
      <c r="BA88" s="832"/>
      <c r="BB88" s="832"/>
      <c r="BC88" s="832"/>
      <c r="BD88" s="833"/>
      <c r="BE88" s="233"/>
      <c r="BF88" s="233"/>
      <c r="BG88" s="233"/>
      <c r="BH88" s="233"/>
      <c r="BI88" s="233"/>
      <c r="BJ88" s="233"/>
      <c r="BK88" s="233"/>
      <c r="BL88" s="233"/>
      <c r="BM88" s="233"/>
      <c r="BN88" s="233"/>
      <c r="BO88" s="233"/>
      <c r="BP88" s="233"/>
      <c r="BQ88" s="230">
        <v>82</v>
      </c>
      <c r="BR88" s="235"/>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391</v>
      </c>
      <c r="BR102" s="772" t="s">
        <v>426</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19</v>
      </c>
      <c r="CS102" s="835"/>
      <c r="CT102" s="835"/>
      <c r="CU102" s="835"/>
      <c r="CV102" s="874"/>
      <c r="CW102" s="873" t="s">
        <v>527</v>
      </c>
      <c r="CX102" s="835"/>
      <c r="CY102" s="835"/>
      <c r="CZ102" s="835"/>
      <c r="DA102" s="874"/>
      <c r="DB102" s="873" t="s">
        <v>527</v>
      </c>
      <c r="DC102" s="835"/>
      <c r="DD102" s="835"/>
      <c r="DE102" s="835"/>
      <c r="DF102" s="874"/>
      <c r="DG102" s="873" t="s">
        <v>527</v>
      </c>
      <c r="DH102" s="835"/>
      <c r="DI102" s="835"/>
      <c r="DJ102" s="835"/>
      <c r="DK102" s="874"/>
      <c r="DL102" s="873" t="s">
        <v>527</v>
      </c>
      <c r="DM102" s="835"/>
      <c r="DN102" s="835"/>
      <c r="DO102" s="835"/>
      <c r="DP102" s="874"/>
      <c r="DQ102" s="873" t="s">
        <v>527</v>
      </c>
      <c r="DR102" s="835"/>
      <c r="DS102" s="835"/>
      <c r="DT102" s="835"/>
      <c r="DU102" s="874"/>
      <c r="DV102" s="772"/>
      <c r="DW102" s="773"/>
      <c r="DX102" s="773"/>
      <c r="DY102" s="773"/>
      <c r="DZ102" s="897"/>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8" t="s">
        <v>427</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899" t="s">
        <v>428</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00" t="s">
        <v>431</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432</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21" customFormat="1" ht="26.25" customHeight="1" x14ac:dyDescent="0.2">
      <c r="A109" s="895" t="s">
        <v>433</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434</v>
      </c>
      <c r="AB109" s="876"/>
      <c r="AC109" s="876"/>
      <c r="AD109" s="876"/>
      <c r="AE109" s="877"/>
      <c r="AF109" s="875" t="s">
        <v>435</v>
      </c>
      <c r="AG109" s="876"/>
      <c r="AH109" s="876"/>
      <c r="AI109" s="876"/>
      <c r="AJ109" s="877"/>
      <c r="AK109" s="875" t="s">
        <v>303</v>
      </c>
      <c r="AL109" s="876"/>
      <c r="AM109" s="876"/>
      <c r="AN109" s="876"/>
      <c r="AO109" s="877"/>
      <c r="AP109" s="875" t="s">
        <v>436</v>
      </c>
      <c r="AQ109" s="876"/>
      <c r="AR109" s="876"/>
      <c r="AS109" s="876"/>
      <c r="AT109" s="878"/>
      <c r="AU109" s="895" t="s">
        <v>433</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434</v>
      </c>
      <c r="BR109" s="876"/>
      <c r="BS109" s="876"/>
      <c r="BT109" s="876"/>
      <c r="BU109" s="877"/>
      <c r="BV109" s="875" t="s">
        <v>435</v>
      </c>
      <c r="BW109" s="876"/>
      <c r="BX109" s="876"/>
      <c r="BY109" s="876"/>
      <c r="BZ109" s="877"/>
      <c r="CA109" s="875" t="s">
        <v>303</v>
      </c>
      <c r="CB109" s="876"/>
      <c r="CC109" s="876"/>
      <c r="CD109" s="876"/>
      <c r="CE109" s="877"/>
      <c r="CF109" s="896" t="s">
        <v>436</v>
      </c>
      <c r="CG109" s="896"/>
      <c r="CH109" s="896"/>
      <c r="CI109" s="896"/>
      <c r="CJ109" s="896"/>
      <c r="CK109" s="875" t="s">
        <v>437</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434</v>
      </c>
      <c r="DH109" s="876"/>
      <c r="DI109" s="876"/>
      <c r="DJ109" s="876"/>
      <c r="DK109" s="877"/>
      <c r="DL109" s="875" t="s">
        <v>435</v>
      </c>
      <c r="DM109" s="876"/>
      <c r="DN109" s="876"/>
      <c r="DO109" s="876"/>
      <c r="DP109" s="877"/>
      <c r="DQ109" s="875" t="s">
        <v>303</v>
      </c>
      <c r="DR109" s="876"/>
      <c r="DS109" s="876"/>
      <c r="DT109" s="876"/>
      <c r="DU109" s="877"/>
      <c r="DV109" s="875" t="s">
        <v>436</v>
      </c>
      <c r="DW109" s="876"/>
      <c r="DX109" s="876"/>
      <c r="DY109" s="876"/>
      <c r="DZ109" s="878"/>
    </row>
    <row r="110" spans="1:131" s="221" customFormat="1" ht="26.25" customHeight="1" x14ac:dyDescent="0.2">
      <c r="A110" s="879" t="s">
        <v>438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291118</v>
      </c>
      <c r="AB110" s="883"/>
      <c r="AC110" s="883"/>
      <c r="AD110" s="883"/>
      <c r="AE110" s="884"/>
      <c r="AF110" s="885">
        <v>223115</v>
      </c>
      <c r="AG110" s="883"/>
      <c r="AH110" s="883"/>
      <c r="AI110" s="883"/>
      <c r="AJ110" s="884"/>
      <c r="AK110" s="885">
        <v>210459</v>
      </c>
      <c r="AL110" s="883"/>
      <c r="AM110" s="883"/>
      <c r="AN110" s="883"/>
      <c r="AO110" s="884"/>
      <c r="AP110" s="886">
        <v>10.9</v>
      </c>
      <c r="AQ110" s="887"/>
      <c r="AR110" s="887"/>
      <c r="AS110" s="887"/>
      <c r="AT110" s="888"/>
      <c r="AU110" s="889" t="s">
        <v>73</v>
      </c>
      <c r="AV110" s="890"/>
      <c r="AW110" s="890"/>
      <c r="AX110" s="890"/>
      <c r="AY110" s="890"/>
      <c r="AZ110" s="912" t="s">
        <v>439</v>
      </c>
      <c r="BA110" s="880"/>
      <c r="BB110" s="880"/>
      <c r="BC110" s="880"/>
      <c r="BD110" s="880"/>
      <c r="BE110" s="880"/>
      <c r="BF110" s="880"/>
      <c r="BG110" s="880"/>
      <c r="BH110" s="880"/>
      <c r="BI110" s="880"/>
      <c r="BJ110" s="880"/>
      <c r="BK110" s="880"/>
      <c r="BL110" s="880"/>
      <c r="BM110" s="880"/>
      <c r="BN110" s="880"/>
      <c r="BO110" s="880"/>
      <c r="BP110" s="881"/>
      <c r="BQ110" s="913">
        <v>2253501</v>
      </c>
      <c r="BR110" s="914"/>
      <c r="BS110" s="914"/>
      <c r="BT110" s="914"/>
      <c r="BU110" s="914"/>
      <c r="BV110" s="914">
        <v>2538440</v>
      </c>
      <c r="BW110" s="914"/>
      <c r="BX110" s="914"/>
      <c r="BY110" s="914"/>
      <c r="BZ110" s="914"/>
      <c r="CA110" s="914">
        <v>2491273</v>
      </c>
      <c r="CB110" s="914"/>
      <c r="CC110" s="914"/>
      <c r="CD110" s="914"/>
      <c r="CE110" s="914"/>
      <c r="CF110" s="927">
        <v>129</v>
      </c>
      <c r="CG110" s="928"/>
      <c r="CH110" s="928"/>
      <c r="CI110" s="928"/>
      <c r="CJ110" s="928"/>
      <c r="CK110" s="929" t="s">
        <v>440</v>
      </c>
      <c r="CL110" s="930"/>
      <c r="CM110" s="912" t="s">
        <v>441</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442</v>
      </c>
      <c r="DH110" s="914"/>
      <c r="DI110" s="914"/>
      <c r="DJ110" s="914"/>
      <c r="DK110" s="914"/>
      <c r="DL110" s="914" t="s">
        <v>443</v>
      </c>
      <c r="DM110" s="914"/>
      <c r="DN110" s="914"/>
      <c r="DO110" s="914"/>
      <c r="DP110" s="914"/>
      <c r="DQ110" s="914" t="s">
        <v>388</v>
      </c>
      <c r="DR110" s="914"/>
      <c r="DS110" s="914"/>
      <c r="DT110" s="914"/>
      <c r="DU110" s="914"/>
      <c r="DV110" s="915" t="s">
        <v>444</v>
      </c>
      <c r="DW110" s="915"/>
      <c r="DX110" s="915"/>
      <c r="DY110" s="915"/>
      <c r="DZ110" s="916"/>
    </row>
    <row r="111" spans="1:131" s="221" customFormat="1" ht="26.25" customHeight="1" x14ac:dyDescent="0.2">
      <c r="A111" s="917" t="s">
        <v>445</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404</v>
      </c>
      <c r="AB111" s="921"/>
      <c r="AC111" s="921"/>
      <c r="AD111" s="921"/>
      <c r="AE111" s="922"/>
      <c r="AF111" s="923" t="s">
        <v>442</v>
      </c>
      <c r="AG111" s="921"/>
      <c r="AH111" s="921"/>
      <c r="AI111" s="921"/>
      <c r="AJ111" s="922"/>
      <c r="AK111" s="923" t="s">
        <v>446</v>
      </c>
      <c r="AL111" s="921"/>
      <c r="AM111" s="921"/>
      <c r="AN111" s="921"/>
      <c r="AO111" s="922"/>
      <c r="AP111" s="924" t="s">
        <v>404</v>
      </c>
      <c r="AQ111" s="925"/>
      <c r="AR111" s="925"/>
      <c r="AS111" s="925"/>
      <c r="AT111" s="926"/>
      <c r="AU111" s="891"/>
      <c r="AV111" s="892"/>
      <c r="AW111" s="892"/>
      <c r="AX111" s="892"/>
      <c r="AY111" s="892"/>
      <c r="AZ111" s="905" t="s">
        <v>447</v>
      </c>
      <c r="BA111" s="906"/>
      <c r="BB111" s="906"/>
      <c r="BC111" s="906"/>
      <c r="BD111" s="906"/>
      <c r="BE111" s="906"/>
      <c r="BF111" s="906"/>
      <c r="BG111" s="906"/>
      <c r="BH111" s="906"/>
      <c r="BI111" s="906"/>
      <c r="BJ111" s="906"/>
      <c r="BK111" s="906"/>
      <c r="BL111" s="906"/>
      <c r="BM111" s="906"/>
      <c r="BN111" s="906"/>
      <c r="BO111" s="906"/>
      <c r="BP111" s="907"/>
      <c r="BQ111" s="908" t="s">
        <v>448</v>
      </c>
      <c r="BR111" s="909"/>
      <c r="BS111" s="909"/>
      <c r="BT111" s="909"/>
      <c r="BU111" s="909"/>
      <c r="BV111" s="909" t="s">
        <v>449</v>
      </c>
      <c r="BW111" s="909"/>
      <c r="BX111" s="909"/>
      <c r="BY111" s="909"/>
      <c r="BZ111" s="909"/>
      <c r="CA111" s="909" t="s">
        <v>448</v>
      </c>
      <c r="CB111" s="909"/>
      <c r="CC111" s="909"/>
      <c r="CD111" s="909"/>
      <c r="CE111" s="909"/>
      <c r="CF111" s="903" t="s">
        <v>404</v>
      </c>
      <c r="CG111" s="904"/>
      <c r="CH111" s="904"/>
      <c r="CI111" s="904"/>
      <c r="CJ111" s="904"/>
      <c r="CK111" s="931"/>
      <c r="CL111" s="932"/>
      <c r="CM111" s="905" t="s">
        <v>450</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451</v>
      </c>
      <c r="DH111" s="909"/>
      <c r="DI111" s="909"/>
      <c r="DJ111" s="909"/>
      <c r="DK111" s="909"/>
      <c r="DL111" s="909" t="s">
        <v>451</v>
      </c>
      <c r="DM111" s="909"/>
      <c r="DN111" s="909"/>
      <c r="DO111" s="909"/>
      <c r="DP111" s="909"/>
      <c r="DQ111" s="909" t="s">
        <v>442</v>
      </c>
      <c r="DR111" s="909"/>
      <c r="DS111" s="909"/>
      <c r="DT111" s="909"/>
      <c r="DU111" s="909"/>
      <c r="DV111" s="910" t="s">
        <v>407</v>
      </c>
      <c r="DW111" s="910"/>
      <c r="DX111" s="910"/>
      <c r="DY111" s="910"/>
      <c r="DZ111" s="911"/>
    </row>
    <row r="112" spans="1:131" s="221" customFormat="1" ht="26.25" customHeight="1" x14ac:dyDescent="0.2">
      <c r="A112" s="935" t="s">
        <v>452</v>
      </c>
      <c r="B112" s="936"/>
      <c r="C112" s="906" t="s">
        <v>453</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454</v>
      </c>
      <c r="AB112" s="942"/>
      <c r="AC112" s="942"/>
      <c r="AD112" s="942"/>
      <c r="AE112" s="943"/>
      <c r="AF112" s="944" t="s">
        <v>444</v>
      </c>
      <c r="AG112" s="942"/>
      <c r="AH112" s="942"/>
      <c r="AI112" s="942"/>
      <c r="AJ112" s="943"/>
      <c r="AK112" s="944" t="s">
        <v>442</v>
      </c>
      <c r="AL112" s="942"/>
      <c r="AM112" s="942"/>
      <c r="AN112" s="942"/>
      <c r="AO112" s="943"/>
      <c r="AP112" s="945" t="s">
        <v>407</v>
      </c>
      <c r="AQ112" s="946"/>
      <c r="AR112" s="946"/>
      <c r="AS112" s="946"/>
      <c r="AT112" s="947"/>
      <c r="AU112" s="891"/>
      <c r="AV112" s="892"/>
      <c r="AW112" s="892"/>
      <c r="AX112" s="892"/>
      <c r="AY112" s="892"/>
      <c r="AZ112" s="905" t="s">
        <v>455</v>
      </c>
      <c r="BA112" s="906"/>
      <c r="BB112" s="906"/>
      <c r="BC112" s="906"/>
      <c r="BD112" s="906"/>
      <c r="BE112" s="906"/>
      <c r="BF112" s="906"/>
      <c r="BG112" s="906"/>
      <c r="BH112" s="906"/>
      <c r="BI112" s="906"/>
      <c r="BJ112" s="906"/>
      <c r="BK112" s="906"/>
      <c r="BL112" s="906"/>
      <c r="BM112" s="906"/>
      <c r="BN112" s="906"/>
      <c r="BO112" s="906"/>
      <c r="BP112" s="907"/>
      <c r="BQ112" s="908">
        <v>1037100</v>
      </c>
      <c r="BR112" s="909"/>
      <c r="BS112" s="909"/>
      <c r="BT112" s="909"/>
      <c r="BU112" s="909"/>
      <c r="BV112" s="909">
        <v>1006370</v>
      </c>
      <c r="BW112" s="909"/>
      <c r="BX112" s="909"/>
      <c r="BY112" s="909"/>
      <c r="BZ112" s="909"/>
      <c r="CA112" s="909">
        <v>909212</v>
      </c>
      <c r="CB112" s="909"/>
      <c r="CC112" s="909"/>
      <c r="CD112" s="909"/>
      <c r="CE112" s="909"/>
      <c r="CF112" s="903">
        <v>47.1</v>
      </c>
      <c r="CG112" s="904"/>
      <c r="CH112" s="904"/>
      <c r="CI112" s="904"/>
      <c r="CJ112" s="904"/>
      <c r="CK112" s="931"/>
      <c r="CL112" s="932"/>
      <c r="CM112" s="905" t="s">
        <v>456</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404</v>
      </c>
      <c r="DH112" s="909"/>
      <c r="DI112" s="909"/>
      <c r="DJ112" s="909"/>
      <c r="DK112" s="909"/>
      <c r="DL112" s="909" t="s">
        <v>407</v>
      </c>
      <c r="DM112" s="909"/>
      <c r="DN112" s="909"/>
      <c r="DO112" s="909"/>
      <c r="DP112" s="909"/>
      <c r="DQ112" s="909" t="s">
        <v>442</v>
      </c>
      <c r="DR112" s="909"/>
      <c r="DS112" s="909"/>
      <c r="DT112" s="909"/>
      <c r="DU112" s="909"/>
      <c r="DV112" s="910" t="s">
        <v>449</v>
      </c>
      <c r="DW112" s="910"/>
      <c r="DX112" s="910"/>
      <c r="DY112" s="910"/>
      <c r="DZ112" s="911"/>
    </row>
    <row r="113" spans="1:130" s="221" customFormat="1" ht="26.25" customHeight="1" x14ac:dyDescent="0.2">
      <c r="A113" s="937"/>
      <c r="B113" s="938"/>
      <c r="C113" s="906" t="s">
        <v>457</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62827</v>
      </c>
      <c r="AB113" s="921"/>
      <c r="AC113" s="921"/>
      <c r="AD113" s="921"/>
      <c r="AE113" s="922"/>
      <c r="AF113" s="923">
        <v>68816</v>
      </c>
      <c r="AG113" s="921"/>
      <c r="AH113" s="921"/>
      <c r="AI113" s="921"/>
      <c r="AJ113" s="922"/>
      <c r="AK113" s="923">
        <v>74094</v>
      </c>
      <c r="AL113" s="921"/>
      <c r="AM113" s="921"/>
      <c r="AN113" s="921"/>
      <c r="AO113" s="922"/>
      <c r="AP113" s="924">
        <v>3.8</v>
      </c>
      <c r="AQ113" s="925"/>
      <c r="AR113" s="925"/>
      <c r="AS113" s="925"/>
      <c r="AT113" s="926"/>
      <c r="AU113" s="891"/>
      <c r="AV113" s="892"/>
      <c r="AW113" s="892"/>
      <c r="AX113" s="892"/>
      <c r="AY113" s="892"/>
      <c r="AZ113" s="905" t="s">
        <v>458</v>
      </c>
      <c r="BA113" s="906"/>
      <c r="BB113" s="906"/>
      <c r="BC113" s="906"/>
      <c r="BD113" s="906"/>
      <c r="BE113" s="906"/>
      <c r="BF113" s="906"/>
      <c r="BG113" s="906"/>
      <c r="BH113" s="906"/>
      <c r="BI113" s="906"/>
      <c r="BJ113" s="906"/>
      <c r="BK113" s="906"/>
      <c r="BL113" s="906"/>
      <c r="BM113" s="906"/>
      <c r="BN113" s="906"/>
      <c r="BO113" s="906"/>
      <c r="BP113" s="907"/>
      <c r="BQ113" s="908" t="s">
        <v>404</v>
      </c>
      <c r="BR113" s="909"/>
      <c r="BS113" s="909"/>
      <c r="BT113" s="909"/>
      <c r="BU113" s="909"/>
      <c r="BV113" s="909" t="s">
        <v>459</v>
      </c>
      <c r="BW113" s="909"/>
      <c r="BX113" s="909"/>
      <c r="BY113" s="909"/>
      <c r="BZ113" s="909"/>
      <c r="CA113" s="909" t="s">
        <v>407</v>
      </c>
      <c r="CB113" s="909"/>
      <c r="CC113" s="909"/>
      <c r="CD113" s="909"/>
      <c r="CE113" s="909"/>
      <c r="CF113" s="903" t="s">
        <v>454</v>
      </c>
      <c r="CG113" s="904"/>
      <c r="CH113" s="904"/>
      <c r="CI113" s="904"/>
      <c r="CJ113" s="904"/>
      <c r="CK113" s="931"/>
      <c r="CL113" s="932"/>
      <c r="CM113" s="905" t="s">
        <v>460</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446</v>
      </c>
      <c r="DH113" s="942"/>
      <c r="DI113" s="942"/>
      <c r="DJ113" s="942"/>
      <c r="DK113" s="943"/>
      <c r="DL113" s="944" t="s">
        <v>449</v>
      </c>
      <c r="DM113" s="942"/>
      <c r="DN113" s="942"/>
      <c r="DO113" s="942"/>
      <c r="DP113" s="943"/>
      <c r="DQ113" s="944" t="s">
        <v>404</v>
      </c>
      <c r="DR113" s="942"/>
      <c r="DS113" s="942"/>
      <c r="DT113" s="942"/>
      <c r="DU113" s="943"/>
      <c r="DV113" s="945" t="s">
        <v>442</v>
      </c>
      <c r="DW113" s="946"/>
      <c r="DX113" s="946"/>
      <c r="DY113" s="946"/>
      <c r="DZ113" s="947"/>
    </row>
    <row r="114" spans="1:130" s="221" customFormat="1" ht="26.25" customHeight="1" x14ac:dyDescent="0.2">
      <c r="A114" s="937"/>
      <c r="B114" s="938"/>
      <c r="C114" s="906" t="s">
        <v>461</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t="s">
        <v>442</v>
      </c>
      <c r="AB114" s="942"/>
      <c r="AC114" s="942"/>
      <c r="AD114" s="942"/>
      <c r="AE114" s="943"/>
      <c r="AF114" s="944" t="s">
        <v>459</v>
      </c>
      <c r="AG114" s="942"/>
      <c r="AH114" s="942"/>
      <c r="AI114" s="942"/>
      <c r="AJ114" s="943"/>
      <c r="AK114" s="944" t="s">
        <v>454</v>
      </c>
      <c r="AL114" s="942"/>
      <c r="AM114" s="942"/>
      <c r="AN114" s="942"/>
      <c r="AO114" s="943"/>
      <c r="AP114" s="945" t="s">
        <v>407</v>
      </c>
      <c r="AQ114" s="946"/>
      <c r="AR114" s="946"/>
      <c r="AS114" s="946"/>
      <c r="AT114" s="947"/>
      <c r="AU114" s="891"/>
      <c r="AV114" s="892"/>
      <c r="AW114" s="892"/>
      <c r="AX114" s="892"/>
      <c r="AY114" s="892"/>
      <c r="AZ114" s="905" t="s">
        <v>462</v>
      </c>
      <c r="BA114" s="906"/>
      <c r="BB114" s="906"/>
      <c r="BC114" s="906"/>
      <c r="BD114" s="906"/>
      <c r="BE114" s="906"/>
      <c r="BF114" s="906"/>
      <c r="BG114" s="906"/>
      <c r="BH114" s="906"/>
      <c r="BI114" s="906"/>
      <c r="BJ114" s="906"/>
      <c r="BK114" s="906"/>
      <c r="BL114" s="906"/>
      <c r="BM114" s="906"/>
      <c r="BN114" s="906"/>
      <c r="BO114" s="906"/>
      <c r="BP114" s="907"/>
      <c r="BQ114" s="908" t="s">
        <v>407</v>
      </c>
      <c r="BR114" s="909"/>
      <c r="BS114" s="909"/>
      <c r="BT114" s="909"/>
      <c r="BU114" s="909"/>
      <c r="BV114" s="909" t="s">
        <v>404</v>
      </c>
      <c r="BW114" s="909"/>
      <c r="BX114" s="909"/>
      <c r="BY114" s="909"/>
      <c r="BZ114" s="909"/>
      <c r="CA114" s="909" t="s">
        <v>404</v>
      </c>
      <c r="CB114" s="909"/>
      <c r="CC114" s="909"/>
      <c r="CD114" s="909"/>
      <c r="CE114" s="909"/>
      <c r="CF114" s="903" t="s">
        <v>407</v>
      </c>
      <c r="CG114" s="904"/>
      <c r="CH114" s="904"/>
      <c r="CI114" s="904"/>
      <c r="CJ114" s="904"/>
      <c r="CK114" s="931"/>
      <c r="CL114" s="932"/>
      <c r="CM114" s="905" t="s">
        <v>463</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404</v>
      </c>
      <c r="DH114" s="942"/>
      <c r="DI114" s="942"/>
      <c r="DJ114" s="942"/>
      <c r="DK114" s="943"/>
      <c r="DL114" s="944" t="s">
        <v>454</v>
      </c>
      <c r="DM114" s="942"/>
      <c r="DN114" s="942"/>
      <c r="DO114" s="942"/>
      <c r="DP114" s="943"/>
      <c r="DQ114" s="944" t="s">
        <v>444</v>
      </c>
      <c r="DR114" s="942"/>
      <c r="DS114" s="942"/>
      <c r="DT114" s="942"/>
      <c r="DU114" s="943"/>
      <c r="DV114" s="945" t="s">
        <v>404</v>
      </c>
      <c r="DW114" s="946"/>
      <c r="DX114" s="946"/>
      <c r="DY114" s="946"/>
      <c r="DZ114" s="947"/>
    </row>
    <row r="115" spans="1:130" s="221" customFormat="1" ht="26.25" customHeight="1" x14ac:dyDescent="0.2">
      <c r="A115" s="937"/>
      <c r="B115" s="938"/>
      <c r="C115" s="906" t="s">
        <v>464</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404</v>
      </c>
      <c r="AB115" s="921"/>
      <c r="AC115" s="921"/>
      <c r="AD115" s="921"/>
      <c r="AE115" s="922"/>
      <c r="AF115" s="923" t="s">
        <v>454</v>
      </c>
      <c r="AG115" s="921"/>
      <c r="AH115" s="921"/>
      <c r="AI115" s="921"/>
      <c r="AJ115" s="922"/>
      <c r="AK115" s="923" t="s">
        <v>404</v>
      </c>
      <c r="AL115" s="921"/>
      <c r="AM115" s="921"/>
      <c r="AN115" s="921"/>
      <c r="AO115" s="922"/>
      <c r="AP115" s="924" t="s">
        <v>404</v>
      </c>
      <c r="AQ115" s="925"/>
      <c r="AR115" s="925"/>
      <c r="AS115" s="925"/>
      <c r="AT115" s="926"/>
      <c r="AU115" s="891"/>
      <c r="AV115" s="892"/>
      <c r="AW115" s="892"/>
      <c r="AX115" s="892"/>
      <c r="AY115" s="892"/>
      <c r="AZ115" s="905" t="s">
        <v>465</v>
      </c>
      <c r="BA115" s="906"/>
      <c r="BB115" s="906"/>
      <c r="BC115" s="906"/>
      <c r="BD115" s="906"/>
      <c r="BE115" s="906"/>
      <c r="BF115" s="906"/>
      <c r="BG115" s="906"/>
      <c r="BH115" s="906"/>
      <c r="BI115" s="906"/>
      <c r="BJ115" s="906"/>
      <c r="BK115" s="906"/>
      <c r="BL115" s="906"/>
      <c r="BM115" s="906"/>
      <c r="BN115" s="906"/>
      <c r="BO115" s="906"/>
      <c r="BP115" s="907"/>
      <c r="BQ115" s="908" t="s">
        <v>459</v>
      </c>
      <c r="BR115" s="909"/>
      <c r="BS115" s="909"/>
      <c r="BT115" s="909"/>
      <c r="BU115" s="909"/>
      <c r="BV115" s="909" t="s">
        <v>451</v>
      </c>
      <c r="BW115" s="909"/>
      <c r="BX115" s="909"/>
      <c r="BY115" s="909"/>
      <c r="BZ115" s="909"/>
      <c r="CA115" s="909" t="s">
        <v>444</v>
      </c>
      <c r="CB115" s="909"/>
      <c r="CC115" s="909"/>
      <c r="CD115" s="909"/>
      <c r="CE115" s="909"/>
      <c r="CF115" s="903" t="s">
        <v>451</v>
      </c>
      <c r="CG115" s="904"/>
      <c r="CH115" s="904"/>
      <c r="CI115" s="904"/>
      <c r="CJ115" s="904"/>
      <c r="CK115" s="931"/>
      <c r="CL115" s="932"/>
      <c r="CM115" s="905" t="s">
        <v>466</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404</v>
      </c>
      <c r="DH115" s="942"/>
      <c r="DI115" s="942"/>
      <c r="DJ115" s="942"/>
      <c r="DK115" s="943"/>
      <c r="DL115" s="944" t="s">
        <v>404</v>
      </c>
      <c r="DM115" s="942"/>
      <c r="DN115" s="942"/>
      <c r="DO115" s="942"/>
      <c r="DP115" s="943"/>
      <c r="DQ115" s="944" t="s">
        <v>404</v>
      </c>
      <c r="DR115" s="942"/>
      <c r="DS115" s="942"/>
      <c r="DT115" s="942"/>
      <c r="DU115" s="943"/>
      <c r="DV115" s="945" t="s">
        <v>459</v>
      </c>
      <c r="DW115" s="946"/>
      <c r="DX115" s="946"/>
      <c r="DY115" s="946"/>
      <c r="DZ115" s="947"/>
    </row>
    <row r="116" spans="1:130" s="221" customFormat="1" ht="26.25" customHeight="1" x14ac:dyDescent="0.2">
      <c r="A116" s="939"/>
      <c r="B116" s="940"/>
      <c r="C116" s="948" t="s">
        <v>467</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442</v>
      </c>
      <c r="AB116" s="942"/>
      <c r="AC116" s="942"/>
      <c r="AD116" s="942"/>
      <c r="AE116" s="943"/>
      <c r="AF116" s="944" t="s">
        <v>459</v>
      </c>
      <c r="AG116" s="942"/>
      <c r="AH116" s="942"/>
      <c r="AI116" s="942"/>
      <c r="AJ116" s="943"/>
      <c r="AK116" s="944" t="s">
        <v>442</v>
      </c>
      <c r="AL116" s="942"/>
      <c r="AM116" s="942"/>
      <c r="AN116" s="942"/>
      <c r="AO116" s="943"/>
      <c r="AP116" s="945" t="s">
        <v>442</v>
      </c>
      <c r="AQ116" s="946"/>
      <c r="AR116" s="946"/>
      <c r="AS116" s="946"/>
      <c r="AT116" s="947"/>
      <c r="AU116" s="891"/>
      <c r="AV116" s="892"/>
      <c r="AW116" s="892"/>
      <c r="AX116" s="892"/>
      <c r="AY116" s="892"/>
      <c r="AZ116" s="950" t="s">
        <v>468</v>
      </c>
      <c r="BA116" s="951"/>
      <c r="BB116" s="951"/>
      <c r="BC116" s="951"/>
      <c r="BD116" s="951"/>
      <c r="BE116" s="951"/>
      <c r="BF116" s="951"/>
      <c r="BG116" s="951"/>
      <c r="BH116" s="951"/>
      <c r="BI116" s="951"/>
      <c r="BJ116" s="951"/>
      <c r="BK116" s="951"/>
      <c r="BL116" s="951"/>
      <c r="BM116" s="951"/>
      <c r="BN116" s="951"/>
      <c r="BO116" s="951"/>
      <c r="BP116" s="952"/>
      <c r="BQ116" s="908" t="s">
        <v>454</v>
      </c>
      <c r="BR116" s="909"/>
      <c r="BS116" s="909"/>
      <c r="BT116" s="909"/>
      <c r="BU116" s="909"/>
      <c r="BV116" s="909" t="s">
        <v>449</v>
      </c>
      <c r="BW116" s="909"/>
      <c r="BX116" s="909"/>
      <c r="BY116" s="909"/>
      <c r="BZ116" s="909"/>
      <c r="CA116" s="909" t="s">
        <v>448</v>
      </c>
      <c r="CB116" s="909"/>
      <c r="CC116" s="909"/>
      <c r="CD116" s="909"/>
      <c r="CE116" s="909"/>
      <c r="CF116" s="903" t="s">
        <v>444</v>
      </c>
      <c r="CG116" s="904"/>
      <c r="CH116" s="904"/>
      <c r="CI116" s="904"/>
      <c r="CJ116" s="904"/>
      <c r="CK116" s="931"/>
      <c r="CL116" s="932"/>
      <c r="CM116" s="905" t="s">
        <v>469</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407</v>
      </c>
      <c r="DH116" s="942"/>
      <c r="DI116" s="942"/>
      <c r="DJ116" s="942"/>
      <c r="DK116" s="943"/>
      <c r="DL116" s="944" t="s">
        <v>448</v>
      </c>
      <c r="DM116" s="942"/>
      <c r="DN116" s="942"/>
      <c r="DO116" s="942"/>
      <c r="DP116" s="943"/>
      <c r="DQ116" s="944" t="s">
        <v>404</v>
      </c>
      <c r="DR116" s="942"/>
      <c r="DS116" s="942"/>
      <c r="DT116" s="942"/>
      <c r="DU116" s="943"/>
      <c r="DV116" s="945" t="s">
        <v>404</v>
      </c>
      <c r="DW116" s="946"/>
      <c r="DX116" s="946"/>
      <c r="DY116" s="946"/>
      <c r="DZ116" s="947"/>
    </row>
    <row r="117" spans="1:130" s="221" customFormat="1" ht="26.25" customHeight="1" x14ac:dyDescent="0.2">
      <c r="A117" s="895" t="s">
        <v>187</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470</v>
      </c>
      <c r="Z117" s="877"/>
      <c r="AA117" s="961">
        <v>353945</v>
      </c>
      <c r="AB117" s="962"/>
      <c r="AC117" s="962"/>
      <c r="AD117" s="962"/>
      <c r="AE117" s="963"/>
      <c r="AF117" s="964">
        <v>291931</v>
      </c>
      <c r="AG117" s="962"/>
      <c r="AH117" s="962"/>
      <c r="AI117" s="962"/>
      <c r="AJ117" s="963"/>
      <c r="AK117" s="964">
        <v>284553</v>
      </c>
      <c r="AL117" s="962"/>
      <c r="AM117" s="962"/>
      <c r="AN117" s="962"/>
      <c r="AO117" s="963"/>
      <c r="AP117" s="965"/>
      <c r="AQ117" s="966"/>
      <c r="AR117" s="966"/>
      <c r="AS117" s="966"/>
      <c r="AT117" s="967"/>
      <c r="AU117" s="891"/>
      <c r="AV117" s="892"/>
      <c r="AW117" s="892"/>
      <c r="AX117" s="892"/>
      <c r="AY117" s="892"/>
      <c r="AZ117" s="957" t="s">
        <v>471</v>
      </c>
      <c r="BA117" s="958"/>
      <c r="BB117" s="958"/>
      <c r="BC117" s="958"/>
      <c r="BD117" s="958"/>
      <c r="BE117" s="958"/>
      <c r="BF117" s="958"/>
      <c r="BG117" s="958"/>
      <c r="BH117" s="958"/>
      <c r="BI117" s="958"/>
      <c r="BJ117" s="958"/>
      <c r="BK117" s="958"/>
      <c r="BL117" s="958"/>
      <c r="BM117" s="958"/>
      <c r="BN117" s="958"/>
      <c r="BO117" s="958"/>
      <c r="BP117" s="959"/>
      <c r="BQ117" s="908" t="s">
        <v>442</v>
      </c>
      <c r="BR117" s="909"/>
      <c r="BS117" s="909"/>
      <c r="BT117" s="909"/>
      <c r="BU117" s="909"/>
      <c r="BV117" s="909" t="s">
        <v>449</v>
      </c>
      <c r="BW117" s="909"/>
      <c r="BX117" s="909"/>
      <c r="BY117" s="909"/>
      <c r="BZ117" s="909"/>
      <c r="CA117" s="909" t="s">
        <v>448</v>
      </c>
      <c r="CB117" s="909"/>
      <c r="CC117" s="909"/>
      <c r="CD117" s="909"/>
      <c r="CE117" s="909"/>
      <c r="CF117" s="903" t="s">
        <v>404</v>
      </c>
      <c r="CG117" s="904"/>
      <c r="CH117" s="904"/>
      <c r="CI117" s="904"/>
      <c r="CJ117" s="904"/>
      <c r="CK117" s="931"/>
      <c r="CL117" s="932"/>
      <c r="CM117" s="905" t="s">
        <v>472</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459</v>
      </c>
      <c r="DH117" s="942"/>
      <c r="DI117" s="942"/>
      <c r="DJ117" s="942"/>
      <c r="DK117" s="943"/>
      <c r="DL117" s="944" t="s">
        <v>444</v>
      </c>
      <c r="DM117" s="942"/>
      <c r="DN117" s="942"/>
      <c r="DO117" s="942"/>
      <c r="DP117" s="943"/>
      <c r="DQ117" s="944" t="s">
        <v>444</v>
      </c>
      <c r="DR117" s="942"/>
      <c r="DS117" s="942"/>
      <c r="DT117" s="942"/>
      <c r="DU117" s="943"/>
      <c r="DV117" s="945" t="s">
        <v>459</v>
      </c>
      <c r="DW117" s="946"/>
      <c r="DX117" s="946"/>
      <c r="DY117" s="946"/>
      <c r="DZ117" s="947"/>
    </row>
    <row r="118" spans="1:130" s="221" customFormat="1" ht="26.25" customHeight="1" x14ac:dyDescent="0.2">
      <c r="A118" s="895" t="s">
        <v>437</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434</v>
      </c>
      <c r="AB118" s="876"/>
      <c r="AC118" s="876"/>
      <c r="AD118" s="876"/>
      <c r="AE118" s="877"/>
      <c r="AF118" s="875" t="s">
        <v>435</v>
      </c>
      <c r="AG118" s="876"/>
      <c r="AH118" s="876"/>
      <c r="AI118" s="876"/>
      <c r="AJ118" s="877"/>
      <c r="AK118" s="875" t="s">
        <v>303</v>
      </c>
      <c r="AL118" s="876"/>
      <c r="AM118" s="876"/>
      <c r="AN118" s="876"/>
      <c r="AO118" s="877"/>
      <c r="AP118" s="953" t="s">
        <v>436</v>
      </c>
      <c r="AQ118" s="954"/>
      <c r="AR118" s="954"/>
      <c r="AS118" s="954"/>
      <c r="AT118" s="955"/>
      <c r="AU118" s="891"/>
      <c r="AV118" s="892"/>
      <c r="AW118" s="892"/>
      <c r="AX118" s="892"/>
      <c r="AY118" s="892"/>
      <c r="AZ118" s="956" t="s">
        <v>473</v>
      </c>
      <c r="BA118" s="948"/>
      <c r="BB118" s="948"/>
      <c r="BC118" s="948"/>
      <c r="BD118" s="948"/>
      <c r="BE118" s="948"/>
      <c r="BF118" s="948"/>
      <c r="BG118" s="948"/>
      <c r="BH118" s="948"/>
      <c r="BI118" s="948"/>
      <c r="BJ118" s="948"/>
      <c r="BK118" s="948"/>
      <c r="BL118" s="948"/>
      <c r="BM118" s="948"/>
      <c r="BN118" s="948"/>
      <c r="BO118" s="948"/>
      <c r="BP118" s="949"/>
      <c r="BQ118" s="982" t="s">
        <v>444</v>
      </c>
      <c r="BR118" s="983"/>
      <c r="BS118" s="983"/>
      <c r="BT118" s="983"/>
      <c r="BU118" s="983"/>
      <c r="BV118" s="983" t="s">
        <v>459</v>
      </c>
      <c r="BW118" s="983"/>
      <c r="BX118" s="983"/>
      <c r="BY118" s="983"/>
      <c r="BZ118" s="983"/>
      <c r="CA118" s="983" t="s">
        <v>444</v>
      </c>
      <c r="CB118" s="983"/>
      <c r="CC118" s="983"/>
      <c r="CD118" s="983"/>
      <c r="CE118" s="983"/>
      <c r="CF118" s="903" t="s">
        <v>404</v>
      </c>
      <c r="CG118" s="904"/>
      <c r="CH118" s="904"/>
      <c r="CI118" s="904"/>
      <c r="CJ118" s="904"/>
      <c r="CK118" s="931"/>
      <c r="CL118" s="932"/>
      <c r="CM118" s="905" t="s">
        <v>474</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404</v>
      </c>
      <c r="DH118" s="942"/>
      <c r="DI118" s="942"/>
      <c r="DJ118" s="942"/>
      <c r="DK118" s="943"/>
      <c r="DL118" s="944" t="s">
        <v>404</v>
      </c>
      <c r="DM118" s="942"/>
      <c r="DN118" s="942"/>
      <c r="DO118" s="942"/>
      <c r="DP118" s="943"/>
      <c r="DQ118" s="944" t="s">
        <v>459</v>
      </c>
      <c r="DR118" s="942"/>
      <c r="DS118" s="942"/>
      <c r="DT118" s="942"/>
      <c r="DU118" s="943"/>
      <c r="DV118" s="945" t="s">
        <v>459</v>
      </c>
      <c r="DW118" s="946"/>
      <c r="DX118" s="946"/>
      <c r="DY118" s="946"/>
      <c r="DZ118" s="947"/>
    </row>
    <row r="119" spans="1:130" s="221" customFormat="1" ht="26.25" customHeight="1" x14ac:dyDescent="0.2">
      <c r="A119" s="1039" t="s">
        <v>440</v>
      </c>
      <c r="B119" s="930"/>
      <c r="C119" s="912" t="s">
        <v>441</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459</v>
      </c>
      <c r="AB119" s="883"/>
      <c r="AC119" s="883"/>
      <c r="AD119" s="883"/>
      <c r="AE119" s="884"/>
      <c r="AF119" s="885" t="s">
        <v>459</v>
      </c>
      <c r="AG119" s="883"/>
      <c r="AH119" s="883"/>
      <c r="AI119" s="883"/>
      <c r="AJ119" s="884"/>
      <c r="AK119" s="885" t="s">
        <v>454</v>
      </c>
      <c r="AL119" s="883"/>
      <c r="AM119" s="883"/>
      <c r="AN119" s="883"/>
      <c r="AO119" s="884"/>
      <c r="AP119" s="886" t="s">
        <v>404</v>
      </c>
      <c r="AQ119" s="887"/>
      <c r="AR119" s="887"/>
      <c r="AS119" s="887"/>
      <c r="AT119" s="888"/>
      <c r="AU119" s="893"/>
      <c r="AV119" s="894"/>
      <c r="AW119" s="894"/>
      <c r="AX119" s="894"/>
      <c r="AY119" s="894"/>
      <c r="AZ119" s="244" t="s">
        <v>187</v>
      </c>
      <c r="BA119" s="244"/>
      <c r="BB119" s="244"/>
      <c r="BC119" s="244"/>
      <c r="BD119" s="244"/>
      <c r="BE119" s="244"/>
      <c r="BF119" s="244"/>
      <c r="BG119" s="244"/>
      <c r="BH119" s="244"/>
      <c r="BI119" s="244"/>
      <c r="BJ119" s="244"/>
      <c r="BK119" s="244"/>
      <c r="BL119" s="244"/>
      <c r="BM119" s="244"/>
      <c r="BN119" s="244"/>
      <c r="BO119" s="960" t="s">
        <v>475</v>
      </c>
      <c r="BP119" s="988"/>
      <c r="BQ119" s="982">
        <v>3290601</v>
      </c>
      <c r="BR119" s="983"/>
      <c r="BS119" s="983"/>
      <c r="BT119" s="983"/>
      <c r="BU119" s="983"/>
      <c r="BV119" s="983">
        <v>3544810</v>
      </c>
      <c r="BW119" s="983"/>
      <c r="BX119" s="983"/>
      <c r="BY119" s="983"/>
      <c r="BZ119" s="983"/>
      <c r="CA119" s="983">
        <v>3400485</v>
      </c>
      <c r="CB119" s="983"/>
      <c r="CC119" s="983"/>
      <c r="CD119" s="983"/>
      <c r="CE119" s="983"/>
      <c r="CF119" s="984"/>
      <c r="CG119" s="985"/>
      <c r="CH119" s="985"/>
      <c r="CI119" s="985"/>
      <c r="CJ119" s="986"/>
      <c r="CK119" s="933"/>
      <c r="CL119" s="934"/>
      <c r="CM119" s="956" t="s">
        <v>476</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442</v>
      </c>
      <c r="DH119" s="969"/>
      <c r="DI119" s="969"/>
      <c r="DJ119" s="969"/>
      <c r="DK119" s="970"/>
      <c r="DL119" s="968" t="s">
        <v>404</v>
      </c>
      <c r="DM119" s="969"/>
      <c r="DN119" s="969"/>
      <c r="DO119" s="969"/>
      <c r="DP119" s="970"/>
      <c r="DQ119" s="968" t="s">
        <v>443</v>
      </c>
      <c r="DR119" s="969"/>
      <c r="DS119" s="969"/>
      <c r="DT119" s="969"/>
      <c r="DU119" s="970"/>
      <c r="DV119" s="971" t="s">
        <v>459</v>
      </c>
      <c r="DW119" s="972"/>
      <c r="DX119" s="972"/>
      <c r="DY119" s="972"/>
      <c r="DZ119" s="973"/>
    </row>
    <row r="120" spans="1:130" s="221" customFormat="1" ht="26.25" customHeight="1" x14ac:dyDescent="0.2">
      <c r="A120" s="1040"/>
      <c r="B120" s="932"/>
      <c r="C120" s="905" t="s">
        <v>450</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444</v>
      </c>
      <c r="AB120" s="942"/>
      <c r="AC120" s="942"/>
      <c r="AD120" s="942"/>
      <c r="AE120" s="943"/>
      <c r="AF120" s="944" t="s">
        <v>459</v>
      </c>
      <c r="AG120" s="942"/>
      <c r="AH120" s="942"/>
      <c r="AI120" s="942"/>
      <c r="AJ120" s="943"/>
      <c r="AK120" s="944" t="s">
        <v>459</v>
      </c>
      <c r="AL120" s="942"/>
      <c r="AM120" s="942"/>
      <c r="AN120" s="942"/>
      <c r="AO120" s="943"/>
      <c r="AP120" s="945" t="s">
        <v>459</v>
      </c>
      <c r="AQ120" s="946"/>
      <c r="AR120" s="946"/>
      <c r="AS120" s="946"/>
      <c r="AT120" s="947"/>
      <c r="AU120" s="974" t="s">
        <v>477</v>
      </c>
      <c r="AV120" s="975"/>
      <c r="AW120" s="975"/>
      <c r="AX120" s="975"/>
      <c r="AY120" s="976"/>
      <c r="AZ120" s="912" t="s">
        <v>478</v>
      </c>
      <c r="BA120" s="880"/>
      <c r="BB120" s="880"/>
      <c r="BC120" s="880"/>
      <c r="BD120" s="880"/>
      <c r="BE120" s="880"/>
      <c r="BF120" s="880"/>
      <c r="BG120" s="880"/>
      <c r="BH120" s="880"/>
      <c r="BI120" s="880"/>
      <c r="BJ120" s="880"/>
      <c r="BK120" s="880"/>
      <c r="BL120" s="880"/>
      <c r="BM120" s="880"/>
      <c r="BN120" s="880"/>
      <c r="BO120" s="880"/>
      <c r="BP120" s="881"/>
      <c r="BQ120" s="913">
        <v>2547661</v>
      </c>
      <c r="BR120" s="914"/>
      <c r="BS120" s="914"/>
      <c r="BT120" s="914"/>
      <c r="BU120" s="914"/>
      <c r="BV120" s="914">
        <v>2670444</v>
      </c>
      <c r="BW120" s="914"/>
      <c r="BX120" s="914"/>
      <c r="BY120" s="914"/>
      <c r="BZ120" s="914"/>
      <c r="CA120" s="914">
        <v>2926525</v>
      </c>
      <c r="CB120" s="914"/>
      <c r="CC120" s="914"/>
      <c r="CD120" s="914"/>
      <c r="CE120" s="914"/>
      <c r="CF120" s="927">
        <v>151.5</v>
      </c>
      <c r="CG120" s="928"/>
      <c r="CH120" s="928"/>
      <c r="CI120" s="928"/>
      <c r="CJ120" s="928"/>
      <c r="CK120" s="989" t="s">
        <v>479</v>
      </c>
      <c r="CL120" s="990"/>
      <c r="CM120" s="990"/>
      <c r="CN120" s="990"/>
      <c r="CO120" s="991"/>
      <c r="CP120" s="997" t="s">
        <v>480</v>
      </c>
      <c r="CQ120" s="998"/>
      <c r="CR120" s="998"/>
      <c r="CS120" s="998"/>
      <c r="CT120" s="998"/>
      <c r="CU120" s="998"/>
      <c r="CV120" s="998"/>
      <c r="CW120" s="998"/>
      <c r="CX120" s="998"/>
      <c r="CY120" s="998"/>
      <c r="CZ120" s="998"/>
      <c r="DA120" s="998"/>
      <c r="DB120" s="998"/>
      <c r="DC120" s="998"/>
      <c r="DD120" s="998"/>
      <c r="DE120" s="998"/>
      <c r="DF120" s="999"/>
      <c r="DG120" s="913">
        <v>1006426</v>
      </c>
      <c r="DH120" s="914"/>
      <c r="DI120" s="914"/>
      <c r="DJ120" s="914"/>
      <c r="DK120" s="914"/>
      <c r="DL120" s="914">
        <v>975413</v>
      </c>
      <c r="DM120" s="914"/>
      <c r="DN120" s="914"/>
      <c r="DO120" s="914"/>
      <c r="DP120" s="914"/>
      <c r="DQ120" s="914">
        <v>880216</v>
      </c>
      <c r="DR120" s="914"/>
      <c r="DS120" s="914"/>
      <c r="DT120" s="914"/>
      <c r="DU120" s="914"/>
      <c r="DV120" s="915">
        <v>45.6</v>
      </c>
      <c r="DW120" s="915"/>
      <c r="DX120" s="915"/>
      <c r="DY120" s="915"/>
      <c r="DZ120" s="916"/>
    </row>
    <row r="121" spans="1:130" s="221" customFormat="1" ht="26.25" customHeight="1" x14ac:dyDescent="0.2">
      <c r="A121" s="1040"/>
      <c r="B121" s="932"/>
      <c r="C121" s="957" t="s">
        <v>481</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459</v>
      </c>
      <c r="AB121" s="942"/>
      <c r="AC121" s="942"/>
      <c r="AD121" s="942"/>
      <c r="AE121" s="943"/>
      <c r="AF121" s="944" t="s">
        <v>407</v>
      </c>
      <c r="AG121" s="942"/>
      <c r="AH121" s="942"/>
      <c r="AI121" s="942"/>
      <c r="AJ121" s="943"/>
      <c r="AK121" s="944" t="s">
        <v>459</v>
      </c>
      <c r="AL121" s="942"/>
      <c r="AM121" s="942"/>
      <c r="AN121" s="942"/>
      <c r="AO121" s="943"/>
      <c r="AP121" s="945" t="s">
        <v>404</v>
      </c>
      <c r="AQ121" s="946"/>
      <c r="AR121" s="946"/>
      <c r="AS121" s="946"/>
      <c r="AT121" s="947"/>
      <c r="AU121" s="977"/>
      <c r="AV121" s="978"/>
      <c r="AW121" s="978"/>
      <c r="AX121" s="978"/>
      <c r="AY121" s="979"/>
      <c r="AZ121" s="905" t="s">
        <v>482</v>
      </c>
      <c r="BA121" s="906"/>
      <c r="BB121" s="906"/>
      <c r="BC121" s="906"/>
      <c r="BD121" s="906"/>
      <c r="BE121" s="906"/>
      <c r="BF121" s="906"/>
      <c r="BG121" s="906"/>
      <c r="BH121" s="906"/>
      <c r="BI121" s="906"/>
      <c r="BJ121" s="906"/>
      <c r="BK121" s="906"/>
      <c r="BL121" s="906"/>
      <c r="BM121" s="906"/>
      <c r="BN121" s="906"/>
      <c r="BO121" s="906"/>
      <c r="BP121" s="907"/>
      <c r="BQ121" s="908" t="s">
        <v>442</v>
      </c>
      <c r="BR121" s="909"/>
      <c r="BS121" s="909"/>
      <c r="BT121" s="909"/>
      <c r="BU121" s="909"/>
      <c r="BV121" s="909" t="s">
        <v>448</v>
      </c>
      <c r="BW121" s="909"/>
      <c r="BX121" s="909"/>
      <c r="BY121" s="909"/>
      <c r="BZ121" s="909"/>
      <c r="CA121" s="909" t="s">
        <v>443</v>
      </c>
      <c r="CB121" s="909"/>
      <c r="CC121" s="909"/>
      <c r="CD121" s="909"/>
      <c r="CE121" s="909"/>
      <c r="CF121" s="903" t="s">
        <v>404</v>
      </c>
      <c r="CG121" s="904"/>
      <c r="CH121" s="904"/>
      <c r="CI121" s="904"/>
      <c r="CJ121" s="904"/>
      <c r="CK121" s="992"/>
      <c r="CL121" s="993"/>
      <c r="CM121" s="993"/>
      <c r="CN121" s="993"/>
      <c r="CO121" s="994"/>
      <c r="CP121" s="1002" t="s">
        <v>483</v>
      </c>
      <c r="CQ121" s="1003"/>
      <c r="CR121" s="1003"/>
      <c r="CS121" s="1003"/>
      <c r="CT121" s="1003"/>
      <c r="CU121" s="1003"/>
      <c r="CV121" s="1003"/>
      <c r="CW121" s="1003"/>
      <c r="CX121" s="1003"/>
      <c r="CY121" s="1003"/>
      <c r="CZ121" s="1003"/>
      <c r="DA121" s="1003"/>
      <c r="DB121" s="1003"/>
      <c r="DC121" s="1003"/>
      <c r="DD121" s="1003"/>
      <c r="DE121" s="1003"/>
      <c r="DF121" s="1004"/>
      <c r="DG121" s="908">
        <v>30674</v>
      </c>
      <c r="DH121" s="909"/>
      <c r="DI121" s="909"/>
      <c r="DJ121" s="909"/>
      <c r="DK121" s="909"/>
      <c r="DL121" s="909">
        <v>30957</v>
      </c>
      <c r="DM121" s="909"/>
      <c r="DN121" s="909"/>
      <c r="DO121" s="909"/>
      <c r="DP121" s="909"/>
      <c r="DQ121" s="909">
        <v>28996</v>
      </c>
      <c r="DR121" s="909"/>
      <c r="DS121" s="909"/>
      <c r="DT121" s="909"/>
      <c r="DU121" s="909"/>
      <c r="DV121" s="910">
        <v>1.5</v>
      </c>
      <c r="DW121" s="910"/>
      <c r="DX121" s="910"/>
      <c r="DY121" s="910"/>
      <c r="DZ121" s="911"/>
    </row>
    <row r="122" spans="1:130" s="221" customFormat="1" ht="26.25" customHeight="1" x14ac:dyDescent="0.2">
      <c r="A122" s="1040"/>
      <c r="B122" s="932"/>
      <c r="C122" s="905" t="s">
        <v>463</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442</v>
      </c>
      <c r="AB122" s="942"/>
      <c r="AC122" s="942"/>
      <c r="AD122" s="942"/>
      <c r="AE122" s="943"/>
      <c r="AF122" s="944" t="s">
        <v>404</v>
      </c>
      <c r="AG122" s="942"/>
      <c r="AH122" s="942"/>
      <c r="AI122" s="942"/>
      <c r="AJ122" s="943"/>
      <c r="AK122" s="944" t="s">
        <v>404</v>
      </c>
      <c r="AL122" s="942"/>
      <c r="AM122" s="942"/>
      <c r="AN122" s="942"/>
      <c r="AO122" s="943"/>
      <c r="AP122" s="945" t="s">
        <v>448</v>
      </c>
      <c r="AQ122" s="946"/>
      <c r="AR122" s="946"/>
      <c r="AS122" s="946"/>
      <c r="AT122" s="947"/>
      <c r="AU122" s="977"/>
      <c r="AV122" s="978"/>
      <c r="AW122" s="978"/>
      <c r="AX122" s="978"/>
      <c r="AY122" s="979"/>
      <c r="AZ122" s="956" t="s">
        <v>484</v>
      </c>
      <c r="BA122" s="948"/>
      <c r="BB122" s="948"/>
      <c r="BC122" s="948"/>
      <c r="BD122" s="948"/>
      <c r="BE122" s="948"/>
      <c r="BF122" s="948"/>
      <c r="BG122" s="948"/>
      <c r="BH122" s="948"/>
      <c r="BI122" s="948"/>
      <c r="BJ122" s="948"/>
      <c r="BK122" s="948"/>
      <c r="BL122" s="948"/>
      <c r="BM122" s="948"/>
      <c r="BN122" s="948"/>
      <c r="BO122" s="948"/>
      <c r="BP122" s="949"/>
      <c r="BQ122" s="982">
        <v>2563727</v>
      </c>
      <c r="BR122" s="983"/>
      <c r="BS122" s="983"/>
      <c r="BT122" s="983"/>
      <c r="BU122" s="983"/>
      <c r="BV122" s="983">
        <v>2559358</v>
      </c>
      <c r="BW122" s="983"/>
      <c r="BX122" s="983"/>
      <c r="BY122" s="983"/>
      <c r="BZ122" s="983"/>
      <c r="CA122" s="983">
        <v>2548448</v>
      </c>
      <c r="CB122" s="983"/>
      <c r="CC122" s="983"/>
      <c r="CD122" s="983"/>
      <c r="CE122" s="983"/>
      <c r="CF122" s="1000">
        <v>132</v>
      </c>
      <c r="CG122" s="1001"/>
      <c r="CH122" s="1001"/>
      <c r="CI122" s="1001"/>
      <c r="CJ122" s="1001"/>
      <c r="CK122" s="992"/>
      <c r="CL122" s="993"/>
      <c r="CM122" s="993"/>
      <c r="CN122" s="993"/>
      <c r="CO122" s="994"/>
      <c r="CP122" s="1002" t="s">
        <v>485</v>
      </c>
      <c r="CQ122" s="1003"/>
      <c r="CR122" s="1003"/>
      <c r="CS122" s="1003"/>
      <c r="CT122" s="1003"/>
      <c r="CU122" s="1003"/>
      <c r="CV122" s="1003"/>
      <c r="CW122" s="1003"/>
      <c r="CX122" s="1003"/>
      <c r="CY122" s="1003"/>
      <c r="CZ122" s="1003"/>
      <c r="DA122" s="1003"/>
      <c r="DB122" s="1003"/>
      <c r="DC122" s="1003"/>
      <c r="DD122" s="1003"/>
      <c r="DE122" s="1003"/>
      <c r="DF122" s="1004"/>
      <c r="DG122" s="908" t="s">
        <v>459</v>
      </c>
      <c r="DH122" s="909"/>
      <c r="DI122" s="909"/>
      <c r="DJ122" s="909"/>
      <c r="DK122" s="909"/>
      <c r="DL122" s="909" t="s">
        <v>459</v>
      </c>
      <c r="DM122" s="909"/>
      <c r="DN122" s="909"/>
      <c r="DO122" s="909"/>
      <c r="DP122" s="909"/>
      <c r="DQ122" s="909" t="s">
        <v>459</v>
      </c>
      <c r="DR122" s="909"/>
      <c r="DS122" s="909"/>
      <c r="DT122" s="909"/>
      <c r="DU122" s="909"/>
      <c r="DV122" s="910" t="s">
        <v>459</v>
      </c>
      <c r="DW122" s="910"/>
      <c r="DX122" s="910"/>
      <c r="DY122" s="910"/>
      <c r="DZ122" s="911"/>
    </row>
    <row r="123" spans="1:130" s="221" customFormat="1" ht="26.25" customHeight="1" x14ac:dyDescent="0.2">
      <c r="A123" s="1040"/>
      <c r="B123" s="932"/>
      <c r="C123" s="905" t="s">
        <v>469</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459</v>
      </c>
      <c r="AB123" s="942"/>
      <c r="AC123" s="942"/>
      <c r="AD123" s="942"/>
      <c r="AE123" s="943"/>
      <c r="AF123" s="944" t="s">
        <v>404</v>
      </c>
      <c r="AG123" s="942"/>
      <c r="AH123" s="942"/>
      <c r="AI123" s="942"/>
      <c r="AJ123" s="943"/>
      <c r="AK123" s="944" t="s">
        <v>459</v>
      </c>
      <c r="AL123" s="942"/>
      <c r="AM123" s="942"/>
      <c r="AN123" s="942"/>
      <c r="AO123" s="943"/>
      <c r="AP123" s="945" t="s">
        <v>459</v>
      </c>
      <c r="AQ123" s="946"/>
      <c r="AR123" s="946"/>
      <c r="AS123" s="946"/>
      <c r="AT123" s="947"/>
      <c r="AU123" s="980"/>
      <c r="AV123" s="981"/>
      <c r="AW123" s="981"/>
      <c r="AX123" s="981"/>
      <c r="AY123" s="981"/>
      <c r="AZ123" s="244" t="s">
        <v>187</v>
      </c>
      <c r="BA123" s="244"/>
      <c r="BB123" s="244"/>
      <c r="BC123" s="244"/>
      <c r="BD123" s="244"/>
      <c r="BE123" s="244"/>
      <c r="BF123" s="244"/>
      <c r="BG123" s="244"/>
      <c r="BH123" s="244"/>
      <c r="BI123" s="244"/>
      <c r="BJ123" s="244"/>
      <c r="BK123" s="244"/>
      <c r="BL123" s="244"/>
      <c r="BM123" s="244"/>
      <c r="BN123" s="244"/>
      <c r="BO123" s="960" t="s">
        <v>486</v>
      </c>
      <c r="BP123" s="988"/>
      <c r="BQ123" s="1046">
        <v>5111388</v>
      </c>
      <c r="BR123" s="1047"/>
      <c r="BS123" s="1047"/>
      <c r="BT123" s="1047"/>
      <c r="BU123" s="1047"/>
      <c r="BV123" s="1047">
        <v>5229802</v>
      </c>
      <c r="BW123" s="1047"/>
      <c r="BX123" s="1047"/>
      <c r="BY123" s="1047"/>
      <c r="BZ123" s="1047"/>
      <c r="CA123" s="1047">
        <v>5474973</v>
      </c>
      <c r="CB123" s="1047"/>
      <c r="CC123" s="1047"/>
      <c r="CD123" s="1047"/>
      <c r="CE123" s="1047"/>
      <c r="CF123" s="984"/>
      <c r="CG123" s="985"/>
      <c r="CH123" s="985"/>
      <c r="CI123" s="985"/>
      <c r="CJ123" s="986"/>
      <c r="CK123" s="992"/>
      <c r="CL123" s="993"/>
      <c r="CM123" s="993"/>
      <c r="CN123" s="993"/>
      <c r="CO123" s="994"/>
      <c r="CP123" s="1002" t="s">
        <v>487</v>
      </c>
      <c r="CQ123" s="1003"/>
      <c r="CR123" s="1003"/>
      <c r="CS123" s="1003"/>
      <c r="CT123" s="1003"/>
      <c r="CU123" s="1003"/>
      <c r="CV123" s="1003"/>
      <c r="CW123" s="1003"/>
      <c r="CX123" s="1003"/>
      <c r="CY123" s="1003"/>
      <c r="CZ123" s="1003"/>
      <c r="DA123" s="1003"/>
      <c r="DB123" s="1003"/>
      <c r="DC123" s="1003"/>
      <c r="DD123" s="1003"/>
      <c r="DE123" s="1003"/>
      <c r="DF123" s="1004"/>
      <c r="DG123" s="941" t="s">
        <v>404</v>
      </c>
      <c r="DH123" s="942"/>
      <c r="DI123" s="942"/>
      <c r="DJ123" s="942"/>
      <c r="DK123" s="943"/>
      <c r="DL123" s="944" t="s">
        <v>459</v>
      </c>
      <c r="DM123" s="942"/>
      <c r="DN123" s="942"/>
      <c r="DO123" s="942"/>
      <c r="DP123" s="943"/>
      <c r="DQ123" s="944" t="s">
        <v>459</v>
      </c>
      <c r="DR123" s="942"/>
      <c r="DS123" s="942"/>
      <c r="DT123" s="942"/>
      <c r="DU123" s="943"/>
      <c r="DV123" s="945" t="s">
        <v>459</v>
      </c>
      <c r="DW123" s="946"/>
      <c r="DX123" s="946"/>
      <c r="DY123" s="946"/>
      <c r="DZ123" s="947"/>
    </row>
    <row r="124" spans="1:130" s="221" customFormat="1" ht="26.25" customHeight="1" thickBot="1" x14ac:dyDescent="0.25">
      <c r="A124" s="1040"/>
      <c r="B124" s="932"/>
      <c r="C124" s="905" t="s">
        <v>472</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404</v>
      </c>
      <c r="AB124" s="942"/>
      <c r="AC124" s="942"/>
      <c r="AD124" s="942"/>
      <c r="AE124" s="943"/>
      <c r="AF124" s="944" t="s">
        <v>404</v>
      </c>
      <c r="AG124" s="942"/>
      <c r="AH124" s="942"/>
      <c r="AI124" s="942"/>
      <c r="AJ124" s="943"/>
      <c r="AK124" s="944" t="s">
        <v>404</v>
      </c>
      <c r="AL124" s="942"/>
      <c r="AM124" s="942"/>
      <c r="AN124" s="942"/>
      <c r="AO124" s="943"/>
      <c r="AP124" s="945" t="s">
        <v>448</v>
      </c>
      <c r="AQ124" s="946"/>
      <c r="AR124" s="946"/>
      <c r="AS124" s="946"/>
      <c r="AT124" s="947"/>
      <c r="AU124" s="1042" t="s">
        <v>488</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t="s">
        <v>404</v>
      </c>
      <c r="BR124" s="1010"/>
      <c r="BS124" s="1010"/>
      <c r="BT124" s="1010"/>
      <c r="BU124" s="1010"/>
      <c r="BV124" s="1010" t="s">
        <v>443</v>
      </c>
      <c r="BW124" s="1010"/>
      <c r="BX124" s="1010"/>
      <c r="BY124" s="1010"/>
      <c r="BZ124" s="1010"/>
      <c r="CA124" s="1010" t="s">
        <v>404</v>
      </c>
      <c r="CB124" s="1010"/>
      <c r="CC124" s="1010"/>
      <c r="CD124" s="1010"/>
      <c r="CE124" s="1010"/>
      <c r="CF124" s="1011"/>
      <c r="CG124" s="1012"/>
      <c r="CH124" s="1012"/>
      <c r="CI124" s="1012"/>
      <c r="CJ124" s="1013"/>
      <c r="CK124" s="995"/>
      <c r="CL124" s="995"/>
      <c r="CM124" s="995"/>
      <c r="CN124" s="995"/>
      <c r="CO124" s="996"/>
      <c r="CP124" s="1002" t="s">
        <v>489</v>
      </c>
      <c r="CQ124" s="1003"/>
      <c r="CR124" s="1003"/>
      <c r="CS124" s="1003"/>
      <c r="CT124" s="1003"/>
      <c r="CU124" s="1003"/>
      <c r="CV124" s="1003"/>
      <c r="CW124" s="1003"/>
      <c r="CX124" s="1003"/>
      <c r="CY124" s="1003"/>
      <c r="CZ124" s="1003"/>
      <c r="DA124" s="1003"/>
      <c r="DB124" s="1003"/>
      <c r="DC124" s="1003"/>
      <c r="DD124" s="1003"/>
      <c r="DE124" s="1003"/>
      <c r="DF124" s="1004"/>
      <c r="DG124" s="987" t="s">
        <v>459</v>
      </c>
      <c r="DH124" s="969"/>
      <c r="DI124" s="969"/>
      <c r="DJ124" s="969"/>
      <c r="DK124" s="970"/>
      <c r="DL124" s="968" t="s">
        <v>443</v>
      </c>
      <c r="DM124" s="969"/>
      <c r="DN124" s="969"/>
      <c r="DO124" s="969"/>
      <c r="DP124" s="970"/>
      <c r="DQ124" s="968" t="s">
        <v>443</v>
      </c>
      <c r="DR124" s="969"/>
      <c r="DS124" s="969"/>
      <c r="DT124" s="969"/>
      <c r="DU124" s="970"/>
      <c r="DV124" s="971" t="s">
        <v>404</v>
      </c>
      <c r="DW124" s="972"/>
      <c r="DX124" s="972"/>
      <c r="DY124" s="972"/>
      <c r="DZ124" s="973"/>
    </row>
    <row r="125" spans="1:130" s="221" customFormat="1" ht="26.25" customHeight="1" x14ac:dyDescent="0.2">
      <c r="A125" s="1040"/>
      <c r="B125" s="932"/>
      <c r="C125" s="905" t="s">
        <v>474</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404</v>
      </c>
      <c r="AB125" s="942"/>
      <c r="AC125" s="942"/>
      <c r="AD125" s="942"/>
      <c r="AE125" s="943"/>
      <c r="AF125" s="944" t="s">
        <v>404</v>
      </c>
      <c r="AG125" s="942"/>
      <c r="AH125" s="942"/>
      <c r="AI125" s="942"/>
      <c r="AJ125" s="943"/>
      <c r="AK125" s="944" t="s">
        <v>454</v>
      </c>
      <c r="AL125" s="942"/>
      <c r="AM125" s="942"/>
      <c r="AN125" s="942"/>
      <c r="AO125" s="943"/>
      <c r="AP125" s="945" t="s">
        <v>443</v>
      </c>
      <c r="AQ125" s="946"/>
      <c r="AR125" s="946"/>
      <c r="AS125" s="946"/>
      <c r="AT125" s="947"/>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5" t="s">
        <v>490</v>
      </c>
      <c r="CL125" s="990"/>
      <c r="CM125" s="990"/>
      <c r="CN125" s="990"/>
      <c r="CO125" s="991"/>
      <c r="CP125" s="912" t="s">
        <v>491</v>
      </c>
      <c r="CQ125" s="880"/>
      <c r="CR125" s="880"/>
      <c r="CS125" s="880"/>
      <c r="CT125" s="880"/>
      <c r="CU125" s="880"/>
      <c r="CV125" s="880"/>
      <c r="CW125" s="880"/>
      <c r="CX125" s="880"/>
      <c r="CY125" s="880"/>
      <c r="CZ125" s="880"/>
      <c r="DA125" s="880"/>
      <c r="DB125" s="880"/>
      <c r="DC125" s="880"/>
      <c r="DD125" s="880"/>
      <c r="DE125" s="880"/>
      <c r="DF125" s="881"/>
      <c r="DG125" s="913" t="s">
        <v>404</v>
      </c>
      <c r="DH125" s="914"/>
      <c r="DI125" s="914"/>
      <c r="DJ125" s="914"/>
      <c r="DK125" s="914"/>
      <c r="DL125" s="914" t="s">
        <v>443</v>
      </c>
      <c r="DM125" s="914"/>
      <c r="DN125" s="914"/>
      <c r="DO125" s="914"/>
      <c r="DP125" s="914"/>
      <c r="DQ125" s="914" t="s">
        <v>454</v>
      </c>
      <c r="DR125" s="914"/>
      <c r="DS125" s="914"/>
      <c r="DT125" s="914"/>
      <c r="DU125" s="914"/>
      <c r="DV125" s="915" t="s">
        <v>404</v>
      </c>
      <c r="DW125" s="915"/>
      <c r="DX125" s="915"/>
      <c r="DY125" s="915"/>
      <c r="DZ125" s="916"/>
    </row>
    <row r="126" spans="1:130" s="221" customFormat="1" ht="26.25" customHeight="1" thickBot="1" x14ac:dyDescent="0.25">
      <c r="A126" s="1040"/>
      <c r="B126" s="932"/>
      <c r="C126" s="905" t="s">
        <v>476</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404</v>
      </c>
      <c r="AB126" s="942"/>
      <c r="AC126" s="942"/>
      <c r="AD126" s="942"/>
      <c r="AE126" s="943"/>
      <c r="AF126" s="944" t="s">
        <v>459</v>
      </c>
      <c r="AG126" s="942"/>
      <c r="AH126" s="942"/>
      <c r="AI126" s="942"/>
      <c r="AJ126" s="943"/>
      <c r="AK126" s="944" t="s">
        <v>443</v>
      </c>
      <c r="AL126" s="942"/>
      <c r="AM126" s="942"/>
      <c r="AN126" s="942"/>
      <c r="AO126" s="943"/>
      <c r="AP126" s="945" t="s">
        <v>404</v>
      </c>
      <c r="AQ126" s="946"/>
      <c r="AR126" s="946"/>
      <c r="AS126" s="946"/>
      <c r="AT126" s="94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6"/>
      <c r="CL126" s="993"/>
      <c r="CM126" s="993"/>
      <c r="CN126" s="993"/>
      <c r="CO126" s="994"/>
      <c r="CP126" s="905" t="s">
        <v>492</v>
      </c>
      <c r="CQ126" s="906"/>
      <c r="CR126" s="906"/>
      <c r="CS126" s="906"/>
      <c r="CT126" s="906"/>
      <c r="CU126" s="906"/>
      <c r="CV126" s="906"/>
      <c r="CW126" s="906"/>
      <c r="CX126" s="906"/>
      <c r="CY126" s="906"/>
      <c r="CZ126" s="906"/>
      <c r="DA126" s="906"/>
      <c r="DB126" s="906"/>
      <c r="DC126" s="906"/>
      <c r="DD126" s="906"/>
      <c r="DE126" s="906"/>
      <c r="DF126" s="907"/>
      <c r="DG126" s="908" t="s">
        <v>459</v>
      </c>
      <c r="DH126" s="909"/>
      <c r="DI126" s="909"/>
      <c r="DJ126" s="909"/>
      <c r="DK126" s="909"/>
      <c r="DL126" s="909" t="s">
        <v>404</v>
      </c>
      <c r="DM126" s="909"/>
      <c r="DN126" s="909"/>
      <c r="DO126" s="909"/>
      <c r="DP126" s="909"/>
      <c r="DQ126" s="909" t="s">
        <v>459</v>
      </c>
      <c r="DR126" s="909"/>
      <c r="DS126" s="909"/>
      <c r="DT126" s="909"/>
      <c r="DU126" s="909"/>
      <c r="DV126" s="910" t="s">
        <v>459</v>
      </c>
      <c r="DW126" s="910"/>
      <c r="DX126" s="910"/>
      <c r="DY126" s="910"/>
      <c r="DZ126" s="911"/>
    </row>
    <row r="127" spans="1:130" s="221" customFormat="1" ht="26.25" customHeight="1" x14ac:dyDescent="0.2">
      <c r="A127" s="1041"/>
      <c r="B127" s="934"/>
      <c r="C127" s="956" t="s">
        <v>493</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459</v>
      </c>
      <c r="AB127" s="942"/>
      <c r="AC127" s="942"/>
      <c r="AD127" s="942"/>
      <c r="AE127" s="943"/>
      <c r="AF127" s="944" t="s">
        <v>404</v>
      </c>
      <c r="AG127" s="942"/>
      <c r="AH127" s="942"/>
      <c r="AI127" s="942"/>
      <c r="AJ127" s="943"/>
      <c r="AK127" s="944" t="s">
        <v>404</v>
      </c>
      <c r="AL127" s="942"/>
      <c r="AM127" s="942"/>
      <c r="AN127" s="942"/>
      <c r="AO127" s="943"/>
      <c r="AP127" s="945" t="s">
        <v>459</v>
      </c>
      <c r="AQ127" s="946"/>
      <c r="AR127" s="946"/>
      <c r="AS127" s="946"/>
      <c r="AT127" s="947"/>
      <c r="AU127" s="223"/>
      <c r="AV127" s="223"/>
      <c r="AW127" s="223"/>
      <c r="AX127" s="1014" t="s">
        <v>494</v>
      </c>
      <c r="AY127" s="1015"/>
      <c r="AZ127" s="1015"/>
      <c r="BA127" s="1015"/>
      <c r="BB127" s="1015"/>
      <c r="BC127" s="1015"/>
      <c r="BD127" s="1015"/>
      <c r="BE127" s="1016"/>
      <c r="BF127" s="1017" t="s">
        <v>495</v>
      </c>
      <c r="BG127" s="1015"/>
      <c r="BH127" s="1015"/>
      <c r="BI127" s="1015"/>
      <c r="BJ127" s="1015"/>
      <c r="BK127" s="1015"/>
      <c r="BL127" s="1016"/>
      <c r="BM127" s="1017" t="s">
        <v>496</v>
      </c>
      <c r="BN127" s="1015"/>
      <c r="BO127" s="1015"/>
      <c r="BP127" s="1015"/>
      <c r="BQ127" s="1015"/>
      <c r="BR127" s="1015"/>
      <c r="BS127" s="1016"/>
      <c r="BT127" s="1017" t="s">
        <v>497</v>
      </c>
      <c r="BU127" s="1015"/>
      <c r="BV127" s="1015"/>
      <c r="BW127" s="1015"/>
      <c r="BX127" s="1015"/>
      <c r="BY127" s="1015"/>
      <c r="BZ127" s="1038"/>
      <c r="CA127" s="223"/>
      <c r="CB127" s="223"/>
      <c r="CC127" s="223"/>
      <c r="CD127" s="246"/>
      <c r="CE127" s="246"/>
      <c r="CF127" s="246"/>
      <c r="CG127" s="223"/>
      <c r="CH127" s="223"/>
      <c r="CI127" s="223"/>
      <c r="CJ127" s="245"/>
      <c r="CK127" s="1006"/>
      <c r="CL127" s="993"/>
      <c r="CM127" s="993"/>
      <c r="CN127" s="993"/>
      <c r="CO127" s="994"/>
      <c r="CP127" s="905" t="s">
        <v>498</v>
      </c>
      <c r="CQ127" s="906"/>
      <c r="CR127" s="906"/>
      <c r="CS127" s="906"/>
      <c r="CT127" s="906"/>
      <c r="CU127" s="906"/>
      <c r="CV127" s="906"/>
      <c r="CW127" s="906"/>
      <c r="CX127" s="906"/>
      <c r="CY127" s="906"/>
      <c r="CZ127" s="906"/>
      <c r="DA127" s="906"/>
      <c r="DB127" s="906"/>
      <c r="DC127" s="906"/>
      <c r="DD127" s="906"/>
      <c r="DE127" s="906"/>
      <c r="DF127" s="907"/>
      <c r="DG127" s="908" t="s">
        <v>459</v>
      </c>
      <c r="DH127" s="909"/>
      <c r="DI127" s="909"/>
      <c r="DJ127" s="909"/>
      <c r="DK127" s="909"/>
      <c r="DL127" s="909" t="s">
        <v>404</v>
      </c>
      <c r="DM127" s="909"/>
      <c r="DN127" s="909"/>
      <c r="DO127" s="909"/>
      <c r="DP127" s="909"/>
      <c r="DQ127" s="909" t="s">
        <v>404</v>
      </c>
      <c r="DR127" s="909"/>
      <c r="DS127" s="909"/>
      <c r="DT127" s="909"/>
      <c r="DU127" s="909"/>
      <c r="DV127" s="910" t="s">
        <v>404</v>
      </c>
      <c r="DW127" s="910"/>
      <c r="DX127" s="910"/>
      <c r="DY127" s="910"/>
      <c r="DZ127" s="911"/>
    </row>
    <row r="128" spans="1:130" s="221" customFormat="1" ht="26.25" customHeight="1" thickBot="1" x14ac:dyDescent="0.25">
      <c r="A128" s="1024" t="s">
        <v>499</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500</v>
      </c>
      <c r="X128" s="1026"/>
      <c r="Y128" s="1026"/>
      <c r="Z128" s="1027"/>
      <c r="AA128" s="1028" t="s">
        <v>459</v>
      </c>
      <c r="AB128" s="1029"/>
      <c r="AC128" s="1029"/>
      <c r="AD128" s="1029"/>
      <c r="AE128" s="1030"/>
      <c r="AF128" s="1031" t="s">
        <v>404</v>
      </c>
      <c r="AG128" s="1029"/>
      <c r="AH128" s="1029"/>
      <c r="AI128" s="1029"/>
      <c r="AJ128" s="1030"/>
      <c r="AK128" s="1031" t="s">
        <v>404</v>
      </c>
      <c r="AL128" s="1029"/>
      <c r="AM128" s="1029"/>
      <c r="AN128" s="1029"/>
      <c r="AO128" s="1030"/>
      <c r="AP128" s="1032"/>
      <c r="AQ128" s="1033"/>
      <c r="AR128" s="1033"/>
      <c r="AS128" s="1033"/>
      <c r="AT128" s="1034"/>
      <c r="AU128" s="223"/>
      <c r="AV128" s="223"/>
      <c r="AW128" s="223"/>
      <c r="AX128" s="879" t="s">
        <v>501</v>
      </c>
      <c r="AY128" s="880"/>
      <c r="AZ128" s="880"/>
      <c r="BA128" s="880"/>
      <c r="BB128" s="880"/>
      <c r="BC128" s="880"/>
      <c r="BD128" s="880"/>
      <c r="BE128" s="881"/>
      <c r="BF128" s="1035" t="s">
        <v>446</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6"/>
      <c r="CB128" s="246"/>
      <c r="CC128" s="246"/>
      <c r="CD128" s="246"/>
      <c r="CE128" s="246"/>
      <c r="CF128" s="246"/>
      <c r="CG128" s="223"/>
      <c r="CH128" s="223"/>
      <c r="CI128" s="223"/>
      <c r="CJ128" s="245"/>
      <c r="CK128" s="1007"/>
      <c r="CL128" s="1008"/>
      <c r="CM128" s="1008"/>
      <c r="CN128" s="1008"/>
      <c r="CO128" s="1009"/>
      <c r="CP128" s="1018" t="s">
        <v>502</v>
      </c>
      <c r="CQ128" s="709"/>
      <c r="CR128" s="709"/>
      <c r="CS128" s="709"/>
      <c r="CT128" s="709"/>
      <c r="CU128" s="709"/>
      <c r="CV128" s="709"/>
      <c r="CW128" s="709"/>
      <c r="CX128" s="709"/>
      <c r="CY128" s="709"/>
      <c r="CZ128" s="709"/>
      <c r="DA128" s="709"/>
      <c r="DB128" s="709"/>
      <c r="DC128" s="709"/>
      <c r="DD128" s="709"/>
      <c r="DE128" s="709"/>
      <c r="DF128" s="1019"/>
      <c r="DG128" s="1020" t="s">
        <v>404</v>
      </c>
      <c r="DH128" s="1021"/>
      <c r="DI128" s="1021"/>
      <c r="DJ128" s="1021"/>
      <c r="DK128" s="1021"/>
      <c r="DL128" s="1021" t="s">
        <v>137</v>
      </c>
      <c r="DM128" s="1021"/>
      <c r="DN128" s="1021"/>
      <c r="DO128" s="1021"/>
      <c r="DP128" s="1021"/>
      <c r="DQ128" s="1021" t="s">
        <v>137</v>
      </c>
      <c r="DR128" s="1021"/>
      <c r="DS128" s="1021"/>
      <c r="DT128" s="1021"/>
      <c r="DU128" s="1021"/>
      <c r="DV128" s="1022" t="s">
        <v>503</v>
      </c>
      <c r="DW128" s="1022"/>
      <c r="DX128" s="1022"/>
      <c r="DY128" s="1022"/>
      <c r="DZ128" s="1023"/>
    </row>
    <row r="129" spans="1:131" s="221" customFormat="1" ht="26.25" customHeight="1" x14ac:dyDescent="0.2">
      <c r="A129" s="917" t="s">
        <v>107</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504</v>
      </c>
      <c r="X129" s="1054"/>
      <c r="Y129" s="1054"/>
      <c r="Z129" s="1055"/>
      <c r="AA129" s="941">
        <v>1906520</v>
      </c>
      <c r="AB129" s="942"/>
      <c r="AC129" s="942"/>
      <c r="AD129" s="942"/>
      <c r="AE129" s="943"/>
      <c r="AF129" s="944">
        <v>1917450</v>
      </c>
      <c r="AG129" s="942"/>
      <c r="AH129" s="942"/>
      <c r="AI129" s="942"/>
      <c r="AJ129" s="943"/>
      <c r="AK129" s="944">
        <v>2164013</v>
      </c>
      <c r="AL129" s="942"/>
      <c r="AM129" s="942"/>
      <c r="AN129" s="942"/>
      <c r="AO129" s="943"/>
      <c r="AP129" s="1056"/>
      <c r="AQ129" s="1057"/>
      <c r="AR129" s="1057"/>
      <c r="AS129" s="1057"/>
      <c r="AT129" s="1058"/>
      <c r="AU129" s="224"/>
      <c r="AV129" s="224"/>
      <c r="AW129" s="224"/>
      <c r="AX129" s="1048" t="s">
        <v>505</v>
      </c>
      <c r="AY129" s="906"/>
      <c r="AZ129" s="906"/>
      <c r="BA129" s="906"/>
      <c r="BB129" s="906"/>
      <c r="BC129" s="906"/>
      <c r="BD129" s="906"/>
      <c r="BE129" s="907"/>
      <c r="BF129" s="1049" t="s">
        <v>506</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17" t="s">
        <v>507</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508</v>
      </c>
      <c r="X130" s="1054"/>
      <c r="Y130" s="1054"/>
      <c r="Z130" s="1055"/>
      <c r="AA130" s="941">
        <v>266815</v>
      </c>
      <c r="AB130" s="942"/>
      <c r="AC130" s="942"/>
      <c r="AD130" s="942"/>
      <c r="AE130" s="943"/>
      <c r="AF130" s="944">
        <v>215343</v>
      </c>
      <c r="AG130" s="942"/>
      <c r="AH130" s="942"/>
      <c r="AI130" s="942"/>
      <c r="AJ130" s="943"/>
      <c r="AK130" s="944">
        <v>232860</v>
      </c>
      <c r="AL130" s="942"/>
      <c r="AM130" s="942"/>
      <c r="AN130" s="942"/>
      <c r="AO130" s="943"/>
      <c r="AP130" s="1056"/>
      <c r="AQ130" s="1057"/>
      <c r="AR130" s="1057"/>
      <c r="AS130" s="1057"/>
      <c r="AT130" s="1058"/>
      <c r="AU130" s="224"/>
      <c r="AV130" s="224"/>
      <c r="AW130" s="224"/>
      <c r="AX130" s="1048" t="s">
        <v>509</v>
      </c>
      <c r="AY130" s="906"/>
      <c r="AZ130" s="906"/>
      <c r="BA130" s="906"/>
      <c r="BB130" s="906"/>
      <c r="BC130" s="906"/>
      <c r="BD130" s="906"/>
      <c r="BE130" s="907"/>
      <c r="BF130" s="1084">
        <v>4.0999999999999996</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510</v>
      </c>
      <c r="X131" s="1091"/>
      <c r="Y131" s="1091"/>
      <c r="Z131" s="1092"/>
      <c r="AA131" s="987">
        <v>1639705</v>
      </c>
      <c r="AB131" s="969"/>
      <c r="AC131" s="969"/>
      <c r="AD131" s="969"/>
      <c r="AE131" s="970"/>
      <c r="AF131" s="968">
        <v>1702107</v>
      </c>
      <c r="AG131" s="969"/>
      <c r="AH131" s="969"/>
      <c r="AI131" s="969"/>
      <c r="AJ131" s="970"/>
      <c r="AK131" s="968">
        <v>1931153</v>
      </c>
      <c r="AL131" s="969"/>
      <c r="AM131" s="969"/>
      <c r="AN131" s="969"/>
      <c r="AO131" s="970"/>
      <c r="AP131" s="1093"/>
      <c r="AQ131" s="1094"/>
      <c r="AR131" s="1094"/>
      <c r="AS131" s="1094"/>
      <c r="AT131" s="1095"/>
      <c r="AU131" s="224"/>
      <c r="AV131" s="224"/>
      <c r="AW131" s="224"/>
      <c r="AX131" s="1066" t="s">
        <v>511</v>
      </c>
      <c r="AY131" s="709"/>
      <c r="AZ131" s="709"/>
      <c r="BA131" s="709"/>
      <c r="BB131" s="709"/>
      <c r="BC131" s="709"/>
      <c r="BD131" s="709"/>
      <c r="BE131" s="1019"/>
      <c r="BF131" s="1067" t="s">
        <v>512</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073" t="s">
        <v>513</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514</v>
      </c>
      <c r="W132" s="1077"/>
      <c r="X132" s="1077"/>
      <c r="Y132" s="1077"/>
      <c r="Z132" s="1078"/>
      <c r="AA132" s="1079">
        <v>5.3137607070000001</v>
      </c>
      <c r="AB132" s="1080"/>
      <c r="AC132" s="1080"/>
      <c r="AD132" s="1080"/>
      <c r="AE132" s="1081"/>
      <c r="AF132" s="1082">
        <v>4.4995996140000001</v>
      </c>
      <c r="AG132" s="1080"/>
      <c r="AH132" s="1080"/>
      <c r="AI132" s="1080"/>
      <c r="AJ132" s="1081"/>
      <c r="AK132" s="1082">
        <v>2.6767946399999998</v>
      </c>
      <c r="AL132" s="1080"/>
      <c r="AM132" s="1080"/>
      <c r="AN132" s="1080"/>
      <c r="AO132" s="1081"/>
      <c r="AP132" s="984"/>
      <c r="AQ132" s="985"/>
      <c r="AR132" s="985"/>
      <c r="AS132" s="985"/>
      <c r="AT132" s="10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515</v>
      </c>
      <c r="W133" s="1060"/>
      <c r="X133" s="1060"/>
      <c r="Y133" s="1060"/>
      <c r="Z133" s="1061"/>
      <c r="AA133" s="1062">
        <v>6.9</v>
      </c>
      <c r="AB133" s="1063"/>
      <c r="AC133" s="1063"/>
      <c r="AD133" s="1063"/>
      <c r="AE133" s="1064"/>
      <c r="AF133" s="1062">
        <v>5.4</v>
      </c>
      <c r="AG133" s="1063"/>
      <c r="AH133" s="1063"/>
      <c r="AI133" s="1063"/>
      <c r="AJ133" s="1064"/>
      <c r="AK133" s="1062">
        <v>4.0999999999999996</v>
      </c>
      <c r="AL133" s="1063"/>
      <c r="AM133" s="1063"/>
      <c r="AN133" s="1063"/>
      <c r="AO133" s="1064"/>
      <c r="AP133" s="1011"/>
      <c r="AQ133" s="1012"/>
      <c r="AR133" s="1012"/>
      <c r="AS133" s="1012"/>
      <c r="AT133" s="106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01kFy7koLxV4ByRe8qVCBeSVmHcLaDnDL0ktwfZ30SwDMO8BuOL04ToYmetTYN8ijZKv08KaAlTo94AyNfQbmg==" saltValue="oW8mOxh5VFALnIVU5FHy2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516</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DvBdwqOYpbdgQi7xRJyeD39D/u+V1CVCRnN/M1VE3qVzijzjcrx3gMKWQ6aYiefTfT6k7yR6kgLGiGENHk041g==" saltValue="omvMElLBNQjWGbyreWZ3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2bCJBt8c3KAju1WzXKIlyH8zWhP+Y6S00ttZK3jGmi/s6oAPFVn4xk+jux5X+hgJMZr8XggMbc8lFSHoCtng==" saltValue="Dg1Ps4wbWhdAo3GQHPUj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517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518</v>
      </c>
      <c r="AL6" s="257"/>
      <c r="AM6" s="257"/>
      <c r="AN6" s="257"/>
    </row>
    <row r="7" spans="1:46" ht="13.5" customHeight="1" x14ac:dyDescent="0.2">
      <c r="A7" s="256"/>
      <c r="AK7" s="259"/>
      <c r="AL7" s="260"/>
      <c r="AM7" s="260"/>
      <c r="AN7" s="261"/>
      <c r="AO7" s="1097" t="s">
        <v>519</v>
      </c>
      <c r="AP7" s="262"/>
      <c r="AQ7" s="263" t="s">
        <v>520</v>
      </c>
      <c r="AR7" s="264"/>
    </row>
    <row r="8" spans="1:46" ht="13.2" x14ac:dyDescent="0.2">
      <c r="A8" s="256"/>
      <c r="AK8" s="265"/>
      <c r="AL8" s="266"/>
      <c r="AM8" s="266"/>
      <c r="AN8" s="267"/>
      <c r="AO8" s="1098"/>
      <c r="AP8" s="268" t="s">
        <v>521</v>
      </c>
      <c r="AQ8" s="269" t="s">
        <v>522</v>
      </c>
      <c r="AR8" s="270" t="s">
        <v>523</v>
      </c>
    </row>
    <row r="9" spans="1:46" ht="13.2" x14ac:dyDescent="0.2">
      <c r="A9" s="256"/>
      <c r="AK9" s="1099" t="s">
        <v>524</v>
      </c>
      <c r="AL9" s="1100"/>
      <c r="AM9" s="1100"/>
      <c r="AN9" s="1101"/>
      <c r="AO9" s="271">
        <v>1039713</v>
      </c>
      <c r="AP9" s="271">
        <v>403772</v>
      </c>
      <c r="AQ9" s="272">
        <v>242692</v>
      </c>
      <c r="AR9" s="273">
        <v>66.400000000000006</v>
      </c>
    </row>
    <row r="10" spans="1:46" ht="13.5" customHeight="1" x14ac:dyDescent="0.2">
      <c r="A10" s="256"/>
      <c r="AK10" s="1099" t="s">
        <v>525</v>
      </c>
      <c r="AL10" s="1100"/>
      <c r="AM10" s="1100"/>
      <c r="AN10" s="1101"/>
      <c r="AO10" s="274">
        <v>1784</v>
      </c>
      <c r="AP10" s="274">
        <v>693</v>
      </c>
      <c r="AQ10" s="275">
        <v>27094</v>
      </c>
      <c r="AR10" s="276">
        <v>-97.4</v>
      </c>
    </row>
    <row r="11" spans="1:46" ht="13.5" customHeight="1" x14ac:dyDescent="0.2">
      <c r="A11" s="256"/>
      <c r="AK11" s="1099" t="s">
        <v>526</v>
      </c>
      <c r="AL11" s="1100"/>
      <c r="AM11" s="1100"/>
      <c r="AN11" s="1101"/>
      <c r="AO11" s="274" t="s">
        <v>527</v>
      </c>
      <c r="AP11" s="274" t="s">
        <v>527</v>
      </c>
      <c r="AQ11" s="275">
        <v>4163</v>
      </c>
      <c r="AR11" s="276" t="s">
        <v>527</v>
      </c>
    </row>
    <row r="12" spans="1:46" ht="13.5" customHeight="1" x14ac:dyDescent="0.2">
      <c r="A12" s="256"/>
      <c r="AK12" s="1099" t="s">
        <v>528</v>
      </c>
      <c r="AL12" s="1100"/>
      <c r="AM12" s="1100"/>
      <c r="AN12" s="1101"/>
      <c r="AO12" s="274" t="s">
        <v>527</v>
      </c>
      <c r="AP12" s="274" t="s">
        <v>527</v>
      </c>
      <c r="AQ12" s="275" t="s">
        <v>527</v>
      </c>
      <c r="AR12" s="276" t="s">
        <v>527</v>
      </c>
    </row>
    <row r="13" spans="1:46" ht="13.5" customHeight="1" x14ac:dyDescent="0.2">
      <c r="A13" s="256"/>
      <c r="AK13" s="1099" t="s">
        <v>529</v>
      </c>
      <c r="AL13" s="1100"/>
      <c r="AM13" s="1100"/>
      <c r="AN13" s="1101"/>
      <c r="AO13" s="274">
        <v>24720</v>
      </c>
      <c r="AP13" s="274">
        <v>9600</v>
      </c>
      <c r="AQ13" s="275">
        <v>8881</v>
      </c>
      <c r="AR13" s="276">
        <v>8.1</v>
      </c>
    </row>
    <row r="14" spans="1:46" ht="13.5" customHeight="1" x14ac:dyDescent="0.2">
      <c r="A14" s="256"/>
      <c r="AK14" s="1099" t="s">
        <v>530</v>
      </c>
      <c r="AL14" s="1100"/>
      <c r="AM14" s="1100"/>
      <c r="AN14" s="1101"/>
      <c r="AO14" s="274">
        <v>4179</v>
      </c>
      <c r="AP14" s="274">
        <v>1623</v>
      </c>
      <c r="AQ14" s="275">
        <v>5165</v>
      </c>
      <c r="AR14" s="276">
        <v>-68.599999999999994</v>
      </c>
    </row>
    <row r="15" spans="1:46" ht="13.5" customHeight="1" x14ac:dyDescent="0.2">
      <c r="A15" s="256"/>
      <c r="AK15" s="1102" t="s">
        <v>531</v>
      </c>
      <c r="AL15" s="1103"/>
      <c r="AM15" s="1103"/>
      <c r="AN15" s="1104"/>
      <c r="AO15" s="274">
        <v>-39578</v>
      </c>
      <c r="AP15" s="274">
        <v>-15370</v>
      </c>
      <c r="AQ15" s="275">
        <v>-18870</v>
      </c>
      <c r="AR15" s="276">
        <v>-18.5</v>
      </c>
    </row>
    <row r="16" spans="1:46" ht="13.2" x14ac:dyDescent="0.2">
      <c r="A16" s="256"/>
      <c r="AK16" s="1102" t="s">
        <v>187</v>
      </c>
      <c r="AL16" s="1103"/>
      <c r="AM16" s="1103"/>
      <c r="AN16" s="1104"/>
      <c r="AO16" s="274">
        <v>1030818</v>
      </c>
      <c r="AP16" s="274">
        <v>400318</v>
      </c>
      <c r="AQ16" s="275">
        <v>269124</v>
      </c>
      <c r="AR16" s="276">
        <v>48.7</v>
      </c>
    </row>
    <row r="17" spans="1:46" ht="13.2" x14ac:dyDescent="0.2">
      <c r="A17" s="256"/>
    </row>
    <row r="18" spans="1:46" ht="13.2" x14ac:dyDescent="0.2">
      <c r="A18" s="256"/>
      <c r="AQ18" s="277"/>
      <c r="AR18" s="277"/>
    </row>
    <row r="19" spans="1:46" ht="13.2" x14ac:dyDescent="0.2">
      <c r="A19" s="256"/>
      <c r="AK19" s="252" t="s">
        <v>532</v>
      </c>
    </row>
    <row r="20" spans="1:46" ht="13.2" x14ac:dyDescent="0.2">
      <c r="A20" s="256"/>
      <c r="AK20" s="278"/>
      <c r="AL20" s="279"/>
      <c r="AM20" s="279"/>
      <c r="AN20" s="280"/>
      <c r="AO20" s="281" t="s">
        <v>533</v>
      </c>
      <c r="AP20" s="282" t="s">
        <v>534</v>
      </c>
      <c r="AQ20" s="283" t="s">
        <v>535</v>
      </c>
      <c r="AR20" s="284"/>
    </row>
    <row r="21" spans="1:46" s="257" customFormat="1" ht="13.2" x14ac:dyDescent="0.2">
      <c r="A21" s="285"/>
      <c r="AK21" s="1105" t="s">
        <v>536</v>
      </c>
      <c r="AL21" s="1106"/>
      <c r="AM21" s="1106"/>
      <c r="AN21" s="1107"/>
      <c r="AO21" s="286">
        <v>45.44</v>
      </c>
      <c r="AP21" s="287">
        <v>24.07</v>
      </c>
      <c r="AQ21" s="288">
        <v>21.37</v>
      </c>
      <c r="AS21" s="289"/>
      <c r="AT21" s="285"/>
    </row>
    <row r="22" spans="1:46" s="257" customFormat="1" ht="13.2" x14ac:dyDescent="0.2">
      <c r="A22" s="285"/>
      <c r="AK22" s="1105" t="s">
        <v>537</v>
      </c>
      <c r="AL22" s="1106"/>
      <c r="AM22" s="1106"/>
      <c r="AN22" s="1107"/>
      <c r="AO22" s="290">
        <v>93.9</v>
      </c>
      <c r="AP22" s="291">
        <v>94.6</v>
      </c>
      <c r="AQ22" s="292">
        <v>-0.7</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096" t="s">
        <v>538</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7"/>
      <c r="AS27" s="252"/>
      <c r="AT27" s="252"/>
    </row>
    <row r="28" spans="1:46" ht="16.2" x14ac:dyDescent="0.2">
      <c r="A28" s="253" t="s">
        <v>539</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540</v>
      </c>
      <c r="AL29" s="257"/>
      <c r="AM29" s="257"/>
      <c r="AN29" s="257"/>
      <c r="AS29" s="299"/>
    </row>
    <row r="30" spans="1:46" ht="13.5" customHeight="1" x14ac:dyDescent="0.2">
      <c r="A30" s="256"/>
      <c r="AK30" s="259"/>
      <c r="AL30" s="260"/>
      <c r="AM30" s="260"/>
      <c r="AN30" s="261"/>
      <c r="AO30" s="1097" t="s">
        <v>519</v>
      </c>
      <c r="AP30" s="262"/>
      <c r="AQ30" s="263" t="s">
        <v>520</v>
      </c>
      <c r="AR30" s="264"/>
    </row>
    <row r="31" spans="1:46" ht="13.2" x14ac:dyDescent="0.2">
      <c r="A31" s="256"/>
      <c r="AK31" s="265"/>
      <c r="AL31" s="266"/>
      <c r="AM31" s="266"/>
      <c r="AN31" s="267"/>
      <c r="AO31" s="1098"/>
      <c r="AP31" s="268" t="s">
        <v>521</v>
      </c>
      <c r="AQ31" s="269" t="s">
        <v>522</v>
      </c>
      <c r="AR31" s="270" t="s">
        <v>523</v>
      </c>
    </row>
    <row r="32" spans="1:46" ht="27" customHeight="1" x14ac:dyDescent="0.2">
      <c r="A32" s="256"/>
      <c r="AK32" s="1113" t="s">
        <v>541</v>
      </c>
      <c r="AL32" s="1114"/>
      <c r="AM32" s="1114"/>
      <c r="AN32" s="1115"/>
      <c r="AO32" s="300">
        <v>210459</v>
      </c>
      <c r="AP32" s="300">
        <v>81732</v>
      </c>
      <c r="AQ32" s="301">
        <v>141234</v>
      </c>
      <c r="AR32" s="302">
        <v>-42.1</v>
      </c>
    </row>
    <row r="33" spans="1:46" ht="13.5" customHeight="1" x14ac:dyDescent="0.2">
      <c r="A33" s="256"/>
      <c r="AK33" s="1113" t="s">
        <v>542</v>
      </c>
      <c r="AL33" s="1114"/>
      <c r="AM33" s="1114"/>
      <c r="AN33" s="1115"/>
      <c r="AO33" s="300" t="s">
        <v>527</v>
      </c>
      <c r="AP33" s="300" t="s">
        <v>527</v>
      </c>
      <c r="AQ33" s="301" t="s">
        <v>527</v>
      </c>
      <c r="AR33" s="302" t="s">
        <v>527</v>
      </c>
    </row>
    <row r="34" spans="1:46" ht="27" customHeight="1" x14ac:dyDescent="0.2">
      <c r="A34" s="256"/>
      <c r="AK34" s="1113" t="s">
        <v>543</v>
      </c>
      <c r="AL34" s="1114"/>
      <c r="AM34" s="1114"/>
      <c r="AN34" s="1115"/>
      <c r="AO34" s="300" t="s">
        <v>527</v>
      </c>
      <c r="AP34" s="300" t="s">
        <v>527</v>
      </c>
      <c r="AQ34" s="301" t="s">
        <v>527</v>
      </c>
      <c r="AR34" s="302" t="s">
        <v>527</v>
      </c>
    </row>
    <row r="35" spans="1:46" ht="27" customHeight="1" x14ac:dyDescent="0.2">
      <c r="A35" s="256"/>
      <c r="AK35" s="1113" t="s">
        <v>544</v>
      </c>
      <c r="AL35" s="1114"/>
      <c r="AM35" s="1114"/>
      <c r="AN35" s="1115"/>
      <c r="AO35" s="300">
        <v>74094</v>
      </c>
      <c r="AP35" s="300">
        <v>28774</v>
      </c>
      <c r="AQ35" s="301">
        <v>30523</v>
      </c>
      <c r="AR35" s="302">
        <v>-5.7</v>
      </c>
    </row>
    <row r="36" spans="1:46" ht="27" customHeight="1" x14ac:dyDescent="0.2">
      <c r="A36" s="256"/>
      <c r="AK36" s="1113" t="s">
        <v>545</v>
      </c>
      <c r="AL36" s="1114"/>
      <c r="AM36" s="1114"/>
      <c r="AN36" s="1115"/>
      <c r="AO36" s="300" t="s">
        <v>527</v>
      </c>
      <c r="AP36" s="300" t="s">
        <v>527</v>
      </c>
      <c r="AQ36" s="301">
        <v>4602</v>
      </c>
      <c r="AR36" s="302" t="s">
        <v>527</v>
      </c>
    </row>
    <row r="37" spans="1:46" ht="13.5" customHeight="1" x14ac:dyDescent="0.2">
      <c r="A37" s="256"/>
      <c r="AK37" s="1113" t="s">
        <v>546</v>
      </c>
      <c r="AL37" s="1114"/>
      <c r="AM37" s="1114"/>
      <c r="AN37" s="1115"/>
      <c r="AO37" s="300" t="s">
        <v>527</v>
      </c>
      <c r="AP37" s="300" t="s">
        <v>527</v>
      </c>
      <c r="AQ37" s="301">
        <v>937</v>
      </c>
      <c r="AR37" s="302" t="s">
        <v>527</v>
      </c>
    </row>
    <row r="38" spans="1:46" ht="27" customHeight="1" x14ac:dyDescent="0.2">
      <c r="A38" s="256"/>
      <c r="AK38" s="1116" t="s">
        <v>547</v>
      </c>
      <c r="AL38" s="1117"/>
      <c r="AM38" s="1117"/>
      <c r="AN38" s="1118"/>
      <c r="AO38" s="303" t="s">
        <v>527</v>
      </c>
      <c r="AP38" s="303" t="s">
        <v>527</v>
      </c>
      <c r="AQ38" s="304">
        <v>14</v>
      </c>
      <c r="AR38" s="292" t="s">
        <v>527</v>
      </c>
      <c r="AS38" s="299"/>
    </row>
    <row r="39" spans="1:46" ht="13.2" x14ac:dyDescent="0.2">
      <c r="A39" s="256"/>
      <c r="AK39" s="1116" t="s">
        <v>548</v>
      </c>
      <c r="AL39" s="1117"/>
      <c r="AM39" s="1117"/>
      <c r="AN39" s="1118"/>
      <c r="AO39" s="300" t="s">
        <v>527</v>
      </c>
      <c r="AP39" s="300" t="s">
        <v>527</v>
      </c>
      <c r="AQ39" s="301">
        <v>-6455</v>
      </c>
      <c r="AR39" s="302" t="s">
        <v>527</v>
      </c>
      <c r="AS39" s="299"/>
    </row>
    <row r="40" spans="1:46" ht="27" customHeight="1" x14ac:dyDescent="0.2">
      <c r="A40" s="256"/>
      <c r="AK40" s="1113" t="s">
        <v>549</v>
      </c>
      <c r="AL40" s="1114"/>
      <c r="AM40" s="1114"/>
      <c r="AN40" s="1115"/>
      <c r="AO40" s="300">
        <v>-232860</v>
      </c>
      <c r="AP40" s="300">
        <v>-90431</v>
      </c>
      <c r="AQ40" s="301">
        <v>-126702</v>
      </c>
      <c r="AR40" s="302">
        <v>-28.6</v>
      </c>
      <c r="AS40" s="299"/>
    </row>
    <row r="41" spans="1:46" ht="13.2" x14ac:dyDescent="0.2">
      <c r="A41" s="256"/>
      <c r="AK41" s="1119" t="s">
        <v>296</v>
      </c>
      <c r="AL41" s="1120"/>
      <c r="AM41" s="1120"/>
      <c r="AN41" s="1121"/>
      <c r="AO41" s="300">
        <v>51693</v>
      </c>
      <c r="AP41" s="300">
        <v>20075</v>
      </c>
      <c r="AQ41" s="301">
        <v>44155</v>
      </c>
      <c r="AR41" s="302">
        <v>-54.5</v>
      </c>
      <c r="AS41" s="299"/>
    </row>
    <row r="42" spans="1:46" ht="13.2" x14ac:dyDescent="0.2">
      <c r="A42" s="256"/>
      <c r="AK42" s="305" t="s">
        <v>550</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551</v>
      </c>
    </row>
    <row r="48" spans="1:46" ht="13.2" x14ac:dyDescent="0.2">
      <c r="A48" s="256"/>
      <c r="AK48" s="310" t="s">
        <v>552</v>
      </c>
      <c r="AL48" s="310"/>
      <c r="AM48" s="310"/>
      <c r="AN48" s="310"/>
      <c r="AO48" s="310"/>
      <c r="AP48" s="310"/>
      <c r="AQ48" s="311"/>
      <c r="AR48" s="310"/>
    </row>
    <row r="49" spans="1:44" ht="13.5" customHeight="1" x14ac:dyDescent="0.2">
      <c r="A49" s="256"/>
      <c r="AK49" s="312"/>
      <c r="AL49" s="313"/>
      <c r="AM49" s="1108" t="s">
        <v>519</v>
      </c>
      <c r="AN49" s="1110" t="s">
        <v>553</v>
      </c>
      <c r="AO49" s="1111"/>
      <c r="AP49" s="1111"/>
      <c r="AQ49" s="1111"/>
      <c r="AR49" s="1112"/>
    </row>
    <row r="50" spans="1:44" ht="13.2" x14ac:dyDescent="0.2">
      <c r="A50" s="256"/>
      <c r="AK50" s="314"/>
      <c r="AL50" s="315"/>
      <c r="AM50" s="1109"/>
      <c r="AN50" s="316" t="s">
        <v>554</v>
      </c>
      <c r="AO50" s="317" t="s">
        <v>555</v>
      </c>
      <c r="AP50" s="318" t="s">
        <v>556</v>
      </c>
      <c r="AQ50" s="319" t="s">
        <v>557</v>
      </c>
      <c r="AR50" s="320" t="s">
        <v>558</v>
      </c>
    </row>
    <row r="51" spans="1:44" ht="13.2" x14ac:dyDescent="0.2">
      <c r="A51" s="256"/>
      <c r="AK51" s="312" t="s">
        <v>559</v>
      </c>
      <c r="AL51" s="313"/>
      <c r="AM51" s="321">
        <v>819674</v>
      </c>
      <c r="AN51" s="322">
        <v>310365</v>
      </c>
      <c r="AO51" s="323">
        <v>62.1</v>
      </c>
      <c r="AP51" s="324">
        <v>317319</v>
      </c>
      <c r="AQ51" s="325">
        <v>2.2999999999999998</v>
      </c>
      <c r="AR51" s="326">
        <v>59.8</v>
      </c>
    </row>
    <row r="52" spans="1:44" ht="13.2" x14ac:dyDescent="0.2">
      <c r="A52" s="256"/>
      <c r="AK52" s="327"/>
      <c r="AL52" s="328" t="s">
        <v>560</v>
      </c>
      <c r="AM52" s="329">
        <v>455824</v>
      </c>
      <c r="AN52" s="330">
        <v>172595</v>
      </c>
      <c r="AO52" s="331">
        <v>25.1</v>
      </c>
      <c r="AP52" s="332">
        <v>164214</v>
      </c>
      <c r="AQ52" s="333">
        <v>4.2</v>
      </c>
      <c r="AR52" s="334">
        <v>20.9</v>
      </c>
    </row>
    <row r="53" spans="1:44" ht="13.2" x14ac:dyDescent="0.2">
      <c r="A53" s="256"/>
      <c r="AK53" s="312" t="s">
        <v>561</v>
      </c>
      <c r="AL53" s="313"/>
      <c r="AM53" s="321">
        <v>747353</v>
      </c>
      <c r="AN53" s="322">
        <v>284706</v>
      </c>
      <c r="AO53" s="323">
        <v>-8.3000000000000007</v>
      </c>
      <c r="AP53" s="324">
        <v>289738</v>
      </c>
      <c r="AQ53" s="325">
        <v>-8.6999999999999993</v>
      </c>
      <c r="AR53" s="326">
        <v>0.4</v>
      </c>
    </row>
    <row r="54" spans="1:44" ht="13.2" x14ac:dyDescent="0.2">
      <c r="A54" s="256"/>
      <c r="AK54" s="327"/>
      <c r="AL54" s="328" t="s">
        <v>560</v>
      </c>
      <c r="AM54" s="329">
        <v>546387</v>
      </c>
      <c r="AN54" s="330">
        <v>208147</v>
      </c>
      <c r="AO54" s="331">
        <v>20.6</v>
      </c>
      <c r="AP54" s="332">
        <v>156238</v>
      </c>
      <c r="AQ54" s="333">
        <v>-4.9000000000000004</v>
      </c>
      <c r="AR54" s="334">
        <v>25.5</v>
      </c>
    </row>
    <row r="55" spans="1:44" ht="13.2" x14ac:dyDescent="0.2">
      <c r="A55" s="256"/>
      <c r="AK55" s="312" t="s">
        <v>562</v>
      </c>
      <c r="AL55" s="313"/>
      <c r="AM55" s="321">
        <v>742436</v>
      </c>
      <c r="AN55" s="322">
        <v>282402</v>
      </c>
      <c r="AO55" s="323">
        <v>-0.8</v>
      </c>
      <c r="AP55" s="324">
        <v>316937</v>
      </c>
      <c r="AQ55" s="325">
        <v>9.4</v>
      </c>
      <c r="AR55" s="326">
        <v>-10.199999999999999</v>
      </c>
    </row>
    <row r="56" spans="1:44" ht="13.2" x14ac:dyDescent="0.2">
      <c r="A56" s="256"/>
      <c r="AK56" s="327"/>
      <c r="AL56" s="328" t="s">
        <v>560</v>
      </c>
      <c r="AM56" s="329">
        <v>459265</v>
      </c>
      <c r="AN56" s="330">
        <v>174692</v>
      </c>
      <c r="AO56" s="331">
        <v>-16.100000000000001</v>
      </c>
      <c r="AP56" s="332">
        <v>199150</v>
      </c>
      <c r="AQ56" s="333">
        <v>27.5</v>
      </c>
      <c r="AR56" s="334">
        <v>-43.6</v>
      </c>
    </row>
    <row r="57" spans="1:44" ht="13.2" x14ac:dyDescent="0.2">
      <c r="A57" s="256"/>
      <c r="AK57" s="312" t="s">
        <v>563</v>
      </c>
      <c r="AL57" s="313"/>
      <c r="AM57" s="321">
        <v>1448134</v>
      </c>
      <c r="AN57" s="322">
        <v>555692</v>
      </c>
      <c r="AO57" s="323">
        <v>96.8</v>
      </c>
      <c r="AP57" s="324">
        <v>332350</v>
      </c>
      <c r="AQ57" s="325">
        <v>4.9000000000000004</v>
      </c>
      <c r="AR57" s="326">
        <v>91.9</v>
      </c>
    </row>
    <row r="58" spans="1:44" ht="13.2" x14ac:dyDescent="0.2">
      <c r="A58" s="256"/>
      <c r="AK58" s="327"/>
      <c r="AL58" s="328" t="s">
        <v>560</v>
      </c>
      <c r="AM58" s="329">
        <v>455561</v>
      </c>
      <c r="AN58" s="330">
        <v>174812</v>
      </c>
      <c r="AO58" s="331">
        <v>0.1</v>
      </c>
      <c r="AP58" s="332">
        <v>200453</v>
      </c>
      <c r="AQ58" s="333">
        <v>0.7</v>
      </c>
      <c r="AR58" s="334">
        <v>-0.6</v>
      </c>
    </row>
    <row r="59" spans="1:44" ht="13.2" x14ac:dyDescent="0.2">
      <c r="A59" s="256"/>
      <c r="AK59" s="312" t="s">
        <v>564</v>
      </c>
      <c r="AL59" s="313"/>
      <c r="AM59" s="321">
        <v>1179765</v>
      </c>
      <c r="AN59" s="322">
        <v>458161</v>
      </c>
      <c r="AO59" s="323">
        <v>-17.600000000000001</v>
      </c>
      <c r="AP59" s="324">
        <v>362690</v>
      </c>
      <c r="AQ59" s="325">
        <v>9.1</v>
      </c>
      <c r="AR59" s="326">
        <v>-26.7</v>
      </c>
    </row>
    <row r="60" spans="1:44" ht="13.2" x14ac:dyDescent="0.2">
      <c r="A60" s="256"/>
      <c r="AK60" s="327"/>
      <c r="AL60" s="328" t="s">
        <v>560</v>
      </c>
      <c r="AM60" s="329">
        <v>649096</v>
      </c>
      <c r="AN60" s="330">
        <v>252076</v>
      </c>
      <c r="AO60" s="331">
        <v>44.2</v>
      </c>
      <c r="AP60" s="332">
        <v>172580</v>
      </c>
      <c r="AQ60" s="333">
        <v>-13.9</v>
      </c>
      <c r="AR60" s="334">
        <v>58.1</v>
      </c>
    </row>
    <row r="61" spans="1:44" ht="13.2" x14ac:dyDescent="0.2">
      <c r="A61" s="256"/>
      <c r="AK61" s="312" t="s">
        <v>565</v>
      </c>
      <c r="AL61" s="335"/>
      <c r="AM61" s="321">
        <v>987472</v>
      </c>
      <c r="AN61" s="322">
        <v>378265</v>
      </c>
      <c r="AO61" s="323">
        <v>26.4</v>
      </c>
      <c r="AP61" s="324">
        <v>323807</v>
      </c>
      <c r="AQ61" s="336">
        <v>3.4</v>
      </c>
      <c r="AR61" s="326">
        <v>23</v>
      </c>
    </row>
    <row r="62" spans="1:44" ht="13.2" x14ac:dyDescent="0.2">
      <c r="A62" s="256"/>
      <c r="AK62" s="327"/>
      <c r="AL62" s="328" t="s">
        <v>560</v>
      </c>
      <c r="AM62" s="329">
        <v>513227</v>
      </c>
      <c r="AN62" s="330">
        <v>196464</v>
      </c>
      <c r="AO62" s="331">
        <v>14.8</v>
      </c>
      <c r="AP62" s="332">
        <v>178527</v>
      </c>
      <c r="AQ62" s="333">
        <v>2.7</v>
      </c>
      <c r="AR62" s="334">
        <v>12.1</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6GQRg1jjiXLPIlEd60drddHhvgXsmQHiiwmGOaJhTXo7F+HxbNoEnAoxpllcalf6/GmsbZ4GUf6QIkcxnFcGRQ==" saltValue="wMB53JByxMxdTcjkvFD9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567</v>
      </c>
    </row>
    <row r="121" spans="125:125" ht="13.5" hidden="1" customHeight="1" x14ac:dyDescent="0.2">
      <c r="DU121" s="250"/>
    </row>
  </sheetData>
  <sheetProtection algorithmName="SHA-512" hashValue="Rk8Uln5dTNONOUIjuRm6DMiUmd9gTN5wvwE0FO4BMtToLdh919PztQxccihL+tYwFx6wNY2QdKq8sX7kK/X8Sg==" saltValue="qYy5TCMDMwi/h7Kxx4en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568</v>
      </c>
    </row>
  </sheetData>
  <sheetProtection algorithmName="SHA-512" hashValue="fNRTDx9Nof+XdbXRXs7RPWhIEGTiyW52QNs34MLQhX1gKnh9HUcx6i8+zFT9hJHC7x7s+2zvSEGszSm+C/dN5Q==" saltValue="0tNiOP8CEnHvMKYXEzN5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22" t="s">
        <v>3</v>
      </c>
      <c r="D47" s="1122"/>
      <c r="E47" s="1123"/>
      <c r="F47" s="11">
        <v>46.26</v>
      </c>
      <c r="G47" s="12">
        <v>47.69</v>
      </c>
      <c r="H47" s="12">
        <v>50.99</v>
      </c>
      <c r="I47" s="12">
        <v>50.7</v>
      </c>
      <c r="J47" s="13">
        <v>44.93</v>
      </c>
    </row>
    <row r="48" spans="2:10" ht="57.75" customHeight="1" x14ac:dyDescent="0.2">
      <c r="B48" s="14"/>
      <c r="C48" s="1124" t="s">
        <v>4</v>
      </c>
      <c r="D48" s="1124"/>
      <c r="E48" s="1125"/>
      <c r="F48" s="15">
        <v>8.5299999999999994</v>
      </c>
      <c r="G48" s="16">
        <v>11.53</v>
      </c>
      <c r="H48" s="16">
        <v>12.45</v>
      </c>
      <c r="I48" s="16">
        <v>15.21</v>
      </c>
      <c r="J48" s="17">
        <v>11.32</v>
      </c>
    </row>
    <row r="49" spans="2:10" ht="57.75" customHeight="1" thickBot="1" x14ac:dyDescent="0.25">
      <c r="B49" s="18"/>
      <c r="C49" s="1126" t="s">
        <v>5</v>
      </c>
      <c r="D49" s="1126"/>
      <c r="E49" s="1127"/>
      <c r="F49" s="19">
        <v>16.68</v>
      </c>
      <c r="G49" s="20">
        <v>2.77</v>
      </c>
      <c r="H49" s="20">
        <v>3.63</v>
      </c>
      <c r="I49" s="20">
        <v>2.83</v>
      </c>
      <c r="J49" s="21">
        <v>12.24</v>
      </c>
    </row>
    <row r="50" spans="2:10" ht="13.2" x14ac:dyDescent="0.2"/>
  </sheetData>
  <sheetProtection algorithmName="SHA-512" hashValue="RYvmY5xbYiZtczbmi3GPeoyK+eKbN1U9vrdRkV1Mwjc1OCjJ+LJrK0Xbo1v+ZW3usF8/SihUHbCgRzXYONeXjg==" saltValue="jFUw0oDBxQabcMwha7o1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2023-03-23T04:46:52Z</cp:lastPrinted>
  <dcterms:created xsi:type="dcterms:W3CDTF">2023-02-20T04:51:53Z</dcterms:created>
  <dcterms:modified xsi:type="dcterms:W3CDTF">2023-10-13T07:00:48Z</dcterms:modified>
  <cp:category/>
</cp:coreProperties>
</file>